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lockStructure="1"/>
  <bookViews>
    <workbookView xWindow="-15" yWindow="885" windowWidth="19320" windowHeight="11130" tabRatio="938"/>
  </bookViews>
  <sheets>
    <sheet name="סכום נכסי הקרן" sheetId="88" r:id="rId1"/>
    <sheet name="מזומנים" sheetId="58" r:id="rId2"/>
    <sheet name="תעודות התחייבות ממשלתיות" sheetId="59" r:id="rId3"/>
    <sheet name="תעודות חוב מסחריות " sheetId="60" r:id="rId4"/>
    <sheet name="אג&quot;ח קונצרני" sheetId="61" r:id="rId5"/>
    <sheet name="מניות" sheetId="62" r:id="rId6"/>
    <sheet name="קרנות סל" sheetId="63" r:id="rId7"/>
    <sheet name="קרנות נאמנות" sheetId="64" r:id="rId8"/>
    <sheet name="כתבי אופציה" sheetId="65" r:id="rId9"/>
    <sheet name="אופציות" sheetId="66" r:id="rId10"/>
    <sheet name="חוזים עתידיים" sheetId="67" r:id="rId11"/>
    <sheet name="מוצרים מובנים" sheetId="68" r:id="rId12"/>
    <sheet name="לא סחיר- תעודות התחייבות ממשלתי" sheetId="69" r:id="rId13"/>
    <sheet name="לא סחיר - תעודות חוב מסחריות" sheetId="70" r:id="rId14"/>
    <sheet name="לא סחיר - אג&quot;ח קונצרני" sheetId="71" r:id="rId15"/>
    <sheet name="לא סחיר - מניות" sheetId="72" r:id="rId16"/>
    <sheet name="לא סחיר - קרנות השקעה" sheetId="73" r:id="rId17"/>
    <sheet name="לא סחיר - כתבי אופציה" sheetId="74" r:id="rId18"/>
    <sheet name="לא סחיר - אופציות" sheetId="75" r:id="rId19"/>
    <sheet name="לא סחיר - חוזים עתידיים" sheetId="76" r:id="rId20"/>
    <sheet name="לא סחיר - מוצרים מובנים" sheetId="77" r:id="rId21"/>
    <sheet name="הלוואות" sheetId="78" r:id="rId22"/>
    <sheet name="פקדונות מעל 3 חודשים" sheetId="79" r:id="rId23"/>
    <sheet name="זכויות מקרקעין" sheetId="80" r:id="rId24"/>
    <sheet name="השקעה בחברות מוחזקות" sheetId="90" r:id="rId25"/>
    <sheet name="השקעות אחרות " sheetId="81" r:id="rId26"/>
    <sheet name="יתרת התחייבות להשקעה" sheetId="84" r:id="rId27"/>
    <sheet name="עלות מתואמת אג&quot;ח קונצרני סחיר" sheetId="91" r:id="rId28"/>
    <sheet name="עלות מתואמת אג&quot;ח קונצרני ל.סחיר" sheetId="92" r:id="rId29"/>
    <sheet name="עלות מתואמת מסגרות אשראי ללווים" sheetId="93" r:id="rId30"/>
  </sheets>
  <externalReferences>
    <externalReference r:id="rId31"/>
    <externalReference r:id="rId32"/>
    <externalReference r:id="rId33"/>
    <externalReference r:id="rId34"/>
  </externalReferences>
  <definedNames>
    <definedName name="_new1">[1]הערות!$E$55</definedName>
    <definedName name="_new2">[2]הערות!$E$55</definedName>
    <definedName name="a">#REF!</definedName>
    <definedName name="adi_1212" localSheetId="2">'תעודות התחייבות ממשלתיות'!$B$6:$R$27</definedName>
    <definedName name="currency">#REF!</definedName>
    <definedName name="data_colm">#REF!</definedName>
    <definedName name="data_columns">#REF!</definedName>
    <definedName name="data_tocompany" localSheetId="24">#REF!</definedName>
    <definedName name="data_tocompany">#REF!</definedName>
    <definedName name="dates">#REF!</definedName>
    <definedName name="list_dates">#REF!</definedName>
    <definedName name="Market">#REF!</definedName>
    <definedName name="mess28">[3]הערות!$E$53</definedName>
    <definedName name="nomoremess">[4]הערות!$E$55</definedName>
    <definedName name="print_adi" localSheetId="18">'לא סחיר - אופציות'!$B$6:$L$44</definedName>
    <definedName name="Print_Area" localSheetId="4">'אג"ח קונצרני'!$B$6:$U$32</definedName>
    <definedName name="Print_Area" localSheetId="9">אופציות!$B$6:$L$41</definedName>
    <definedName name="Print_Area" localSheetId="21">הלוואות!$B$6:$Q$53</definedName>
    <definedName name="Print_Area" localSheetId="24">'השקעה בחברות מוחזקות'!$B$6:$K$17</definedName>
    <definedName name="Print_Area" localSheetId="25">'השקעות אחרות '!$B$6:$K$14</definedName>
    <definedName name="Print_Area" localSheetId="23">'זכויות מקרקעין'!$B$6:$J$24</definedName>
    <definedName name="Print_Area" localSheetId="10">'חוזים עתידיים'!$B$6:$I$18</definedName>
    <definedName name="Print_Area" localSheetId="26">'יתרת התחייבות להשקעה'!$B$6:$D$16</definedName>
    <definedName name="Print_Area" localSheetId="8">'כתבי אופציה'!$B$6:$L$20</definedName>
    <definedName name="Print_Area" localSheetId="12">'לא סחיר- תעודות התחייבות ממשלתי'!$B$6:$P$24</definedName>
    <definedName name="Print_Area" localSheetId="14">'לא סחיר - אג"ח קונצרני'!$B$6:$S$32</definedName>
    <definedName name="Print_Area" localSheetId="18">'לא סחיר - אופציות'!$B$12:$B$43</definedName>
    <definedName name="Print_Area" localSheetId="19">'לא סחיר - חוזים עתידיים'!$B$6:$K$41</definedName>
    <definedName name="Print_Area" localSheetId="17">'לא סחיר - כתבי אופציה'!$B$6:$L$19</definedName>
    <definedName name="Print_Area" localSheetId="20">'לא סחיר - מוצרים מובנים'!$B$6:$Q$36</definedName>
    <definedName name="Print_Area" localSheetId="15">'לא סחיר - מניות'!$B$6:$M$20</definedName>
    <definedName name="Print_Area" localSheetId="16">'לא סחיר - קרנות השקעה'!$B$6:$K$38</definedName>
    <definedName name="Print_Area" localSheetId="13">'לא סחיר - תעודות חוב מסחריות'!$B$6:$S$32</definedName>
    <definedName name="Print_Area" localSheetId="11">'מוצרים מובנים'!$B$6:$Q$37</definedName>
    <definedName name="Print_Area" localSheetId="1">מזומנים!$B$6:$K$34</definedName>
    <definedName name="Print_Area" localSheetId="5">מניות!$B$6:$O$32</definedName>
    <definedName name="Print_Area" localSheetId="0">'סכום נכסי הקרן'!$B$6:$D$49</definedName>
    <definedName name="Print_Area" localSheetId="22">'פקדונות מעל 3 חודשים'!$B$6:$O$30</definedName>
    <definedName name="Print_Area" localSheetId="7">'קרנות נאמנות'!$B$6:$O$38</definedName>
    <definedName name="Print_Area" localSheetId="6">'קרנות סל'!$B$6:$N$44</definedName>
    <definedName name="Print_Area" localSheetId="2">'תעודות התחייבות ממשלתיות'!$B$8:$R$12</definedName>
    <definedName name="Print_Area" localSheetId="3">'תעודות חוב מסחריות '!$B$6:$T$29</definedName>
    <definedName name="range_data">#REF!</definedName>
    <definedName name="Raters">#REF!</definedName>
    <definedName name="Rating">#REF!</definedName>
    <definedName name="table_company">#REF!</definedName>
    <definedName name="Type_Business">#REF!</definedName>
    <definedName name="value">#REF!</definedName>
  </definedNames>
  <calcPr calcId="145621"/>
</workbook>
</file>

<file path=xl/calcChain.xml><?xml version="1.0" encoding="utf-8"?>
<calcChain xmlns="http://schemas.openxmlformats.org/spreadsheetml/2006/main">
  <c r="K64" i="58" l="1"/>
  <c r="K63" i="58"/>
  <c r="K62" i="58"/>
  <c r="K61" i="58"/>
  <c r="K60" i="58"/>
  <c r="K59" i="58"/>
  <c r="K58" i="58"/>
  <c r="K57" i="58"/>
  <c r="K55" i="58"/>
  <c r="K54" i="58"/>
  <c r="K53" i="58"/>
  <c r="K52" i="58"/>
  <c r="K51" i="58"/>
  <c r="K50" i="58"/>
  <c r="K49" i="58"/>
  <c r="K48" i="58"/>
  <c r="K47" i="58"/>
  <c r="K46" i="58"/>
  <c r="K45" i="58"/>
  <c r="K44" i="58"/>
  <c r="K43" i="58"/>
  <c r="K42" i="58"/>
  <c r="K41" i="58"/>
  <c r="K40" i="58"/>
  <c r="K39" i="58"/>
  <c r="K38" i="58"/>
  <c r="K37" i="58"/>
  <c r="K36" i="58"/>
  <c r="K35" i="58"/>
  <c r="K34" i="58"/>
  <c r="K33" i="58"/>
  <c r="K32" i="58"/>
  <c r="K31" i="58"/>
  <c r="K30" i="58"/>
  <c r="K29" i="58"/>
  <c r="K28" i="58"/>
  <c r="K27" i="58"/>
  <c r="K26" i="58"/>
  <c r="K25" i="58"/>
  <c r="K24" i="58"/>
  <c r="K23" i="58"/>
  <c r="K22" i="58"/>
  <c r="K21" i="58"/>
  <c r="K12" i="58"/>
  <c r="K11" i="58"/>
  <c r="K10" i="58"/>
  <c r="K14" i="58"/>
  <c r="K15" i="58"/>
  <c r="K16" i="58"/>
  <c r="K17" i="58"/>
  <c r="K18" i="58"/>
  <c r="K19" i="58"/>
  <c r="J58" i="58"/>
  <c r="J57" i="58" s="1"/>
  <c r="J21" i="58"/>
  <c r="J12" i="58"/>
  <c r="J11" i="58" s="1"/>
  <c r="J10" i="58" s="1"/>
  <c r="K13" i="58" l="1"/>
  <c r="Q152" i="61"/>
  <c r="Q13" i="61"/>
  <c r="Q12" i="61" s="1"/>
  <c r="Q11" i="61" s="1"/>
  <c r="K137" i="62" l="1"/>
  <c r="K165" i="62"/>
  <c r="L89" i="69" l="1"/>
  <c r="L91" i="69"/>
  <c r="L92" i="69"/>
  <c r="L93" i="69"/>
  <c r="L123" i="69"/>
  <c r="L135" i="69"/>
  <c r="L137" i="69"/>
  <c r="L121" i="69"/>
  <c r="L118" i="69"/>
  <c r="L112" i="69"/>
  <c r="L102" i="69"/>
  <c r="L104" i="69"/>
  <c r="L105" i="69"/>
  <c r="L99" i="69"/>
  <c r="L85" i="69"/>
  <c r="L65" i="69"/>
  <c r="L64" i="69"/>
  <c r="L51" i="69"/>
  <c r="L49" i="69"/>
  <c r="L35" i="69"/>
  <c r="L33" i="69"/>
  <c r="L86" i="69"/>
  <c r="L95" i="69"/>
  <c r="L103" i="69"/>
  <c r="O138" i="69" l="1"/>
  <c r="O137" i="69"/>
  <c r="O136" i="69"/>
  <c r="O135" i="69"/>
  <c r="O134" i="69"/>
  <c r="O133" i="69"/>
  <c r="O132" i="69"/>
  <c r="O131" i="69"/>
  <c r="O130" i="69"/>
  <c r="O129" i="69"/>
  <c r="O128" i="69"/>
  <c r="O127" i="69"/>
  <c r="O126" i="69"/>
  <c r="O125" i="69"/>
  <c r="O124" i="69"/>
  <c r="O123" i="69"/>
  <c r="O122" i="69"/>
  <c r="O121" i="69"/>
  <c r="O120" i="69"/>
  <c r="O119" i="69"/>
  <c r="O118" i="69"/>
  <c r="O117" i="69"/>
  <c r="O116" i="69"/>
  <c r="O115" i="69"/>
  <c r="O114" i="69"/>
  <c r="O113" i="69"/>
  <c r="O112" i="69"/>
  <c r="O111" i="69"/>
  <c r="O110" i="69"/>
  <c r="O109" i="69"/>
  <c r="O108" i="69"/>
  <c r="O107" i="69"/>
  <c r="O106" i="69"/>
  <c r="O105" i="69"/>
  <c r="O104" i="69"/>
  <c r="O103" i="69"/>
  <c r="O102" i="69"/>
  <c r="O101" i="69"/>
  <c r="O100" i="69"/>
  <c r="O99" i="69"/>
  <c r="O98" i="69"/>
  <c r="O97" i="69"/>
  <c r="O96" i="69"/>
  <c r="O95" i="69"/>
  <c r="O94" i="69"/>
  <c r="O93" i="69"/>
  <c r="O92" i="69"/>
  <c r="O91" i="69"/>
  <c r="O90" i="69"/>
  <c r="O89" i="69"/>
  <c r="O88" i="69"/>
  <c r="O87" i="69"/>
  <c r="O86" i="69"/>
  <c r="O85" i="69"/>
  <c r="O84" i="69"/>
  <c r="O83" i="69"/>
  <c r="O82" i="69"/>
  <c r="O81" i="69"/>
  <c r="O80" i="69"/>
  <c r="O79" i="69"/>
  <c r="O78" i="69"/>
  <c r="O77" i="69"/>
  <c r="O76" i="69"/>
  <c r="O75" i="69"/>
  <c r="O74" i="69"/>
  <c r="O73" i="69"/>
  <c r="O72" i="69"/>
  <c r="O71" i="69"/>
  <c r="O70" i="69"/>
  <c r="O69" i="69"/>
  <c r="O68" i="69"/>
  <c r="O67" i="69"/>
  <c r="O66" i="69"/>
  <c r="O65" i="69"/>
  <c r="O64" i="69"/>
  <c r="O63" i="69"/>
  <c r="O62" i="69"/>
  <c r="O61" i="69"/>
  <c r="O60" i="69"/>
  <c r="O59" i="69"/>
  <c r="O58" i="69"/>
  <c r="O57" i="69"/>
  <c r="O56" i="69"/>
  <c r="O55" i="69"/>
  <c r="O54" i="69"/>
  <c r="O53" i="69"/>
  <c r="O52" i="69"/>
  <c r="O51" i="69"/>
  <c r="O50" i="69"/>
  <c r="O49" i="69"/>
  <c r="O48" i="69"/>
  <c r="O47" i="69"/>
  <c r="O46" i="69"/>
  <c r="O45" i="69"/>
  <c r="O44" i="69"/>
  <c r="O43" i="69"/>
  <c r="O42" i="69"/>
  <c r="O41" i="69"/>
  <c r="O40" i="69"/>
  <c r="O39" i="69"/>
  <c r="O38" i="69"/>
  <c r="O37" i="69"/>
  <c r="O36" i="69"/>
  <c r="O35" i="69"/>
  <c r="O34" i="69"/>
  <c r="O33" i="69"/>
  <c r="O32" i="69"/>
  <c r="O31" i="69"/>
  <c r="O30" i="69"/>
  <c r="O29" i="69"/>
  <c r="O28" i="69"/>
  <c r="O27" i="69"/>
  <c r="O26" i="69"/>
  <c r="O25" i="69"/>
  <c r="O24" i="69"/>
  <c r="O23" i="69"/>
  <c r="O22" i="69"/>
  <c r="O21" i="69"/>
  <c r="O20" i="69"/>
  <c r="O19" i="69"/>
  <c r="O18" i="69"/>
  <c r="O17" i="69"/>
  <c r="O16" i="69"/>
  <c r="O15" i="69"/>
  <c r="O14" i="69"/>
  <c r="O13" i="69"/>
  <c r="O12" i="69"/>
  <c r="O11" i="69"/>
  <c r="I46" i="63" l="1"/>
  <c r="O13" i="78" l="1"/>
  <c r="O14" i="78"/>
  <c r="P34" i="78"/>
  <c r="P22" i="78"/>
  <c r="P32" i="78"/>
  <c r="P29" i="78"/>
  <c r="P27" i="78"/>
  <c r="P26" i="78"/>
  <c r="P242" i="78" l="1"/>
  <c r="P241" i="78" s="1"/>
  <c r="P37" i="78"/>
  <c r="P16" i="78"/>
  <c r="P12" i="78"/>
  <c r="H49" i="80"/>
  <c r="H48" i="80"/>
  <c r="H47" i="80"/>
  <c r="H46" i="80"/>
  <c r="H44" i="80"/>
  <c r="H43" i="80"/>
  <c r="H42" i="80"/>
  <c r="H41" i="80"/>
  <c r="H40" i="80"/>
  <c r="H39" i="80"/>
  <c r="H38" i="80"/>
  <c r="H37" i="80"/>
  <c r="H36" i="80"/>
  <c r="H35" i="80"/>
  <c r="H34" i="80"/>
  <c r="H33" i="80"/>
  <c r="H32" i="80"/>
  <c r="H31" i="80"/>
  <c r="H30" i="80"/>
  <c r="H29" i="80"/>
  <c r="H28" i="80"/>
  <c r="H27" i="80"/>
  <c r="H26" i="80"/>
  <c r="H25" i="80"/>
  <c r="H24" i="80"/>
  <c r="H23" i="80"/>
  <c r="H22" i="80"/>
  <c r="H21" i="80"/>
  <c r="H20" i="80"/>
  <c r="H19" i="80"/>
  <c r="H18" i="80"/>
  <c r="H17" i="80"/>
  <c r="H16" i="80"/>
  <c r="H15" i="80"/>
  <c r="H14" i="80"/>
  <c r="H13" i="80"/>
  <c r="H12" i="80"/>
  <c r="H11" i="80"/>
  <c r="H10" i="80"/>
  <c r="P11" i="78" l="1"/>
  <c r="P10" i="78" l="1"/>
  <c r="Q11" i="78" l="1"/>
  <c r="Q13" i="78"/>
  <c r="Q446" i="78"/>
  <c r="Q398" i="78"/>
  <c r="Q334" i="78"/>
  <c r="Q270" i="78"/>
  <c r="Q213" i="78"/>
  <c r="Q181" i="78"/>
  <c r="Q149" i="78"/>
  <c r="Q124" i="78"/>
  <c r="Q108" i="78"/>
  <c r="Q92" i="78"/>
  <c r="Q76" i="78"/>
  <c r="Q60" i="78"/>
  <c r="Q49" i="78"/>
  <c r="Q41" i="78"/>
  <c r="Q32" i="78"/>
  <c r="Q24" i="78"/>
  <c r="Q16" i="78"/>
  <c r="Q286" i="78"/>
  <c r="Q189" i="78"/>
  <c r="Q96" i="78"/>
  <c r="Q64" i="78"/>
  <c r="Q35" i="78"/>
  <c r="Q10" i="78"/>
  <c r="Q382" i="78"/>
  <c r="Q318" i="78"/>
  <c r="Q254" i="78"/>
  <c r="Q236" i="78"/>
  <c r="Q205" i="78"/>
  <c r="Q173" i="78"/>
  <c r="Q141" i="78"/>
  <c r="Q120" i="78"/>
  <c r="Q104" i="78"/>
  <c r="Q88" i="78"/>
  <c r="Q72" i="78"/>
  <c r="Q56" i="78"/>
  <c r="Q48" i="78"/>
  <c r="Q40" i="78"/>
  <c r="Q31" i="78"/>
  <c r="Q23" i="78"/>
  <c r="Q14" i="78"/>
  <c r="Q350" i="78"/>
  <c r="Q221" i="78"/>
  <c r="Q129" i="78"/>
  <c r="Q80" i="78"/>
  <c r="Q44" i="78"/>
  <c r="Q430" i="78"/>
  <c r="Q366" i="78"/>
  <c r="Q302" i="78"/>
  <c r="Q245" i="78"/>
  <c r="Q229" i="78"/>
  <c r="Q197" i="78"/>
  <c r="Q165" i="78"/>
  <c r="Q134" i="78"/>
  <c r="Q116" i="78"/>
  <c r="Q100" i="78"/>
  <c r="Q84" i="78"/>
  <c r="Q68" i="78"/>
  <c r="Q53" i="78"/>
  <c r="Q45" i="78"/>
  <c r="Q37" i="78"/>
  <c r="Q28" i="78"/>
  <c r="Q20" i="78"/>
  <c r="Q414" i="78"/>
  <c r="Q157" i="78"/>
  <c r="Q112" i="78"/>
  <c r="Q52" i="78"/>
  <c r="Q27" i="78"/>
  <c r="Q19" i="78"/>
  <c r="Q394" i="78"/>
  <c r="Q330" i="78"/>
  <c r="Q266" i="78"/>
  <c r="Q210" i="78"/>
  <c r="Q178" i="78"/>
  <c r="Q146" i="78"/>
  <c r="Q123" i="78"/>
  <c r="Q107" i="78"/>
  <c r="Q91" i="78"/>
  <c r="Q75" i="78"/>
  <c r="Q59" i="78"/>
  <c r="Q43" i="78"/>
  <c r="Q26" i="78"/>
  <c r="Q434" i="78"/>
  <c r="Q306" i="78"/>
  <c r="Q222" i="78"/>
  <c r="Q158" i="78"/>
  <c r="Q113" i="78"/>
  <c r="Q85" i="78"/>
  <c r="Q438" i="78"/>
  <c r="Q374" i="78"/>
  <c r="Q310" i="78"/>
  <c r="Q249" i="78"/>
  <c r="Q233" i="78"/>
  <c r="Q201" i="78"/>
  <c r="Q169" i="78"/>
  <c r="Q137" i="78"/>
  <c r="Q118" i="78"/>
  <c r="Q102" i="78"/>
  <c r="Q86" i="78"/>
  <c r="Q70" i="78"/>
  <c r="Q54" i="78"/>
  <c r="Q38" i="78"/>
  <c r="Q21" i="78"/>
  <c r="Q418" i="78"/>
  <c r="Q290" i="78"/>
  <c r="Q230" i="78"/>
  <c r="Q166" i="78"/>
  <c r="Q117" i="78"/>
  <c r="Q81" i="78"/>
  <c r="Q448" i="78"/>
  <c r="Q432" i="78"/>
  <c r="Q416" i="78"/>
  <c r="Q400" i="78"/>
  <c r="Q384" i="78"/>
  <c r="Q368" i="78"/>
  <c r="Q352" i="78"/>
  <c r="Q336" i="78"/>
  <c r="Q320" i="78"/>
  <c r="Q304" i="78"/>
  <c r="Q288" i="78"/>
  <c r="Q272" i="78"/>
  <c r="Q256" i="78"/>
  <c r="Q239" i="78"/>
  <c r="Q224" i="78"/>
  <c r="Q208" i="78"/>
  <c r="Q192" i="78"/>
  <c r="Q176" i="78"/>
  <c r="Q160" i="78"/>
  <c r="Q144" i="78"/>
  <c r="Q128" i="78"/>
  <c r="Q435" i="78"/>
  <c r="Q419" i="78"/>
  <c r="Q403" i="78"/>
  <c r="Q387" i="78"/>
  <c r="Q371" i="78"/>
  <c r="Q355" i="78"/>
  <c r="Q339" i="78"/>
  <c r="Q323" i="78"/>
  <c r="Q307" i="78"/>
  <c r="Q291" i="78"/>
  <c r="Q275" i="78"/>
  <c r="Q259" i="78"/>
  <c r="Q243" i="78"/>
  <c r="Q227" i="78"/>
  <c r="Q211" i="78"/>
  <c r="Q195" i="78"/>
  <c r="Q179" i="78"/>
  <c r="Q163" i="78"/>
  <c r="Q147" i="78"/>
  <c r="Q445" i="78"/>
  <c r="Q429" i="78"/>
  <c r="Q442" i="78"/>
  <c r="Q378" i="78"/>
  <c r="Q314" i="78"/>
  <c r="Q250" i="78"/>
  <c r="Q234" i="78"/>
  <c r="Q202" i="78"/>
  <c r="Q170" i="78"/>
  <c r="Q138" i="78"/>
  <c r="Q119" i="78"/>
  <c r="Q103" i="78"/>
  <c r="Q87" i="78"/>
  <c r="Q71" i="78"/>
  <c r="Q55" i="78"/>
  <c r="Q39" i="78"/>
  <c r="Q22" i="78"/>
  <c r="Q402" i="78"/>
  <c r="Q258" i="78"/>
  <c r="Q206" i="78"/>
  <c r="Q142" i="78"/>
  <c r="Q105" i="78"/>
  <c r="Q77" i="78"/>
  <c r="Q422" i="78"/>
  <c r="Q358" i="78"/>
  <c r="Q294" i="78"/>
  <c r="Q241" i="78"/>
  <c r="Q225" i="78"/>
  <c r="Q193" i="78"/>
  <c r="Q161" i="78"/>
  <c r="Q131" i="78"/>
  <c r="Q114" i="78"/>
  <c r="Q98" i="78"/>
  <c r="Q82" i="78"/>
  <c r="Q66" i="78"/>
  <c r="Q50" i="78"/>
  <c r="Q33" i="78"/>
  <c r="Q17" i="78"/>
  <c r="Q386" i="78"/>
  <c r="Q274" i="78"/>
  <c r="Q214" i="78"/>
  <c r="Q150" i="78"/>
  <c r="Q109" i="78"/>
  <c r="Q73" i="78"/>
  <c r="Q444" i="78"/>
  <c r="Q428" i="78"/>
  <c r="Q412" i="78"/>
  <c r="Q396" i="78"/>
  <c r="Q380" i="78"/>
  <c r="Q364" i="78"/>
  <c r="Q348" i="78"/>
  <c r="Q332" i="78"/>
  <c r="Q316" i="78"/>
  <c r="Q300" i="78"/>
  <c r="Q284" i="78"/>
  <c r="Q268" i="78"/>
  <c r="Q252" i="78"/>
  <c r="Q220" i="78"/>
  <c r="Q204" i="78"/>
  <c r="Q188" i="78"/>
  <c r="Q172" i="78"/>
  <c r="Q156" i="78"/>
  <c r="Q140" i="78"/>
  <c r="Q447" i="78"/>
  <c r="Q431" i="78"/>
  <c r="Q415" i="78"/>
  <c r="Q399" i="78"/>
  <c r="Q383" i="78"/>
  <c r="Q367" i="78"/>
  <c r="Q351" i="78"/>
  <c r="Q335" i="78"/>
  <c r="Q319" i="78"/>
  <c r="Q303" i="78"/>
  <c r="Q287" i="78"/>
  <c r="Q271" i="78"/>
  <c r="Q255" i="78"/>
  <c r="Q238" i="78"/>
  <c r="Q223" i="78"/>
  <c r="Q207" i="78"/>
  <c r="Q191" i="78"/>
  <c r="Q175" i="78"/>
  <c r="Q159" i="78"/>
  <c r="Q143" i="78"/>
  <c r="Q441" i="78"/>
  <c r="Q426" i="78"/>
  <c r="Q362" i="78"/>
  <c r="Q298" i="78"/>
  <c r="Q242" i="78"/>
  <c r="Q226" i="78"/>
  <c r="Q194" i="78"/>
  <c r="Q162" i="78"/>
  <c r="Q133" i="78"/>
  <c r="Q115" i="78"/>
  <c r="Q99" i="78"/>
  <c r="Q83" i="78"/>
  <c r="Q67" i="78"/>
  <c r="Q51" i="78"/>
  <c r="Q34" i="78"/>
  <c r="Q18" i="78"/>
  <c r="Q370" i="78"/>
  <c r="Q190" i="78"/>
  <c r="Q130" i="78"/>
  <c r="Q97" i="78"/>
  <c r="Q65" i="78"/>
  <c r="Q406" i="78"/>
  <c r="Q342" i="78"/>
  <c r="Q278" i="78"/>
  <c r="Q217" i="78"/>
  <c r="Q185" i="78"/>
  <c r="Q153" i="78"/>
  <c r="Q126" i="78"/>
  <c r="Q110" i="78"/>
  <c r="Q94" i="78"/>
  <c r="Q78" i="78"/>
  <c r="Q62" i="78"/>
  <c r="Q46" i="78"/>
  <c r="Q29" i="78"/>
  <c r="Q12" i="78"/>
  <c r="Q354" i="78"/>
  <c r="Q246" i="78"/>
  <c r="Q198" i="78"/>
  <c r="Q135" i="78"/>
  <c r="Q101" i="78"/>
  <c r="Q69" i="78"/>
  <c r="Q440" i="78"/>
  <c r="Q424" i="78"/>
  <c r="Q408" i="78"/>
  <c r="Q392" i="78"/>
  <c r="Q376" i="78"/>
  <c r="Q360" i="78"/>
  <c r="Q344" i="78"/>
  <c r="Q328" i="78"/>
  <c r="Q312" i="78"/>
  <c r="Q296" i="78"/>
  <c r="Q280" i="78"/>
  <c r="Q264" i="78"/>
  <c r="Q248" i="78"/>
  <c r="Q232" i="78"/>
  <c r="Q216" i="78"/>
  <c r="Q200" i="78"/>
  <c r="Q184" i="78"/>
  <c r="Q168" i="78"/>
  <c r="Q152" i="78"/>
  <c r="Q136" i="78"/>
  <c r="Q443" i="78"/>
  <c r="Q427" i="78"/>
  <c r="Q411" i="78"/>
  <c r="Q395" i="78"/>
  <c r="Q379" i="78"/>
  <c r="Q363" i="78"/>
  <c r="Q347" i="78"/>
  <c r="Q331" i="78"/>
  <c r="Q315" i="78"/>
  <c r="Q299" i="78"/>
  <c r="Q283" i="78"/>
  <c r="Q267" i="78"/>
  <c r="Q251" i="78"/>
  <c r="Q235" i="78"/>
  <c r="Q219" i="78"/>
  <c r="Q203" i="78"/>
  <c r="Q187" i="78"/>
  <c r="Q171" i="78"/>
  <c r="Q155" i="78"/>
  <c r="Q139" i="78"/>
  <c r="Q437" i="78"/>
  <c r="Q127" i="78"/>
  <c r="Q63" i="78"/>
  <c r="Q338" i="78"/>
  <c r="Q89" i="78"/>
  <c r="Q262" i="78"/>
  <c r="Q145" i="78"/>
  <c r="Q74" i="78"/>
  <c r="Q450" i="78"/>
  <c r="Q125" i="78"/>
  <c r="Q420" i="78"/>
  <c r="Q356" i="78"/>
  <c r="Q292" i="78"/>
  <c r="Q180" i="78"/>
  <c r="Q439" i="78"/>
  <c r="Q375" i="78"/>
  <c r="Q311" i="78"/>
  <c r="Q247" i="78"/>
  <c r="Q199" i="78"/>
  <c r="Q449" i="78"/>
  <c r="Q417" i="78"/>
  <c r="Q401" i="78"/>
  <c r="Q385" i="78"/>
  <c r="Q369" i="78"/>
  <c r="Q353" i="78"/>
  <c r="Q337" i="78"/>
  <c r="Q321" i="78"/>
  <c r="Q305" i="78"/>
  <c r="Q289" i="78"/>
  <c r="Q273" i="78"/>
  <c r="Q257" i="78"/>
  <c r="Q295" i="78"/>
  <c r="Q183" i="78"/>
  <c r="Q397" i="78"/>
  <c r="Q365" i="78"/>
  <c r="Q333" i="78"/>
  <c r="Q301" i="78"/>
  <c r="Q285" i="78"/>
  <c r="Q253" i="78"/>
  <c r="Q182" i="78"/>
  <c r="Q308" i="78"/>
  <c r="Q132" i="78"/>
  <c r="Q263" i="78"/>
  <c r="Q421" i="78"/>
  <c r="Q341" i="78"/>
  <c r="Q293" i="78"/>
  <c r="Q261" i="78"/>
  <c r="Q410" i="78"/>
  <c r="Q218" i="78"/>
  <c r="Q111" i="78"/>
  <c r="Q47" i="78"/>
  <c r="Q237" i="78"/>
  <c r="Q57" i="78"/>
  <c r="Q122" i="78"/>
  <c r="Q58" i="78"/>
  <c r="Q322" i="78"/>
  <c r="Q93" i="78"/>
  <c r="Q404" i="78"/>
  <c r="Q340" i="78"/>
  <c r="Q276" i="78"/>
  <c r="Q228" i="78"/>
  <c r="Q164" i="78"/>
  <c r="Q423" i="78"/>
  <c r="Q359" i="78"/>
  <c r="Q433" i="78"/>
  <c r="Q413" i="78"/>
  <c r="Q381" i="78"/>
  <c r="Q349" i="78"/>
  <c r="Q317" i="78"/>
  <c r="Q269" i="78"/>
  <c r="Q372" i="78"/>
  <c r="Q196" i="78"/>
  <c r="Q327" i="78"/>
  <c r="Q151" i="78"/>
  <c r="Q389" i="78"/>
  <c r="Q357" i="78"/>
  <c r="Q277" i="78"/>
  <c r="Q346" i="78"/>
  <c r="Q186" i="78"/>
  <c r="Q95" i="78"/>
  <c r="Q30" i="78"/>
  <c r="Q174" i="78"/>
  <c r="Q390" i="78"/>
  <c r="Q209" i="78"/>
  <c r="Q106" i="78"/>
  <c r="Q42" i="78"/>
  <c r="Q61" i="78"/>
  <c r="Q388" i="78"/>
  <c r="Q324" i="78"/>
  <c r="Q260" i="78"/>
  <c r="Q212" i="78"/>
  <c r="Q148" i="78"/>
  <c r="Q407" i="78"/>
  <c r="Q343" i="78"/>
  <c r="Q279" i="78"/>
  <c r="Q231" i="78"/>
  <c r="Q167" i="78"/>
  <c r="Q425" i="78"/>
  <c r="Q409" i="78"/>
  <c r="Q393" i="78"/>
  <c r="Q377" i="78"/>
  <c r="Q361" i="78"/>
  <c r="Q345" i="78"/>
  <c r="Q329" i="78"/>
  <c r="Q313" i="78"/>
  <c r="Q297" i="78"/>
  <c r="Q281" i="78"/>
  <c r="Q265" i="78"/>
  <c r="Q282" i="78"/>
  <c r="Q154" i="78"/>
  <c r="Q79" i="78"/>
  <c r="Q121" i="78"/>
  <c r="Q326" i="78"/>
  <c r="Q177" i="78"/>
  <c r="Q90" i="78"/>
  <c r="Q25" i="78"/>
  <c r="Q436" i="78"/>
  <c r="Q244" i="78"/>
  <c r="Q391" i="78"/>
  <c r="Q215" i="78"/>
  <c r="Q405" i="78"/>
  <c r="Q373" i="78"/>
  <c r="Q325" i="78"/>
  <c r="Q309" i="78"/>
  <c r="O13" i="93" l="1"/>
  <c r="O12" i="93"/>
  <c r="O11" i="93"/>
  <c r="O10" i="93"/>
  <c r="O14" i="92"/>
  <c r="O13" i="92"/>
  <c r="O12" i="92"/>
  <c r="O11" i="92"/>
  <c r="O10" i="92"/>
  <c r="C11" i="84"/>
  <c r="C57" i="84"/>
  <c r="C43" i="88"/>
  <c r="I11" i="81" l="1"/>
  <c r="I10" i="81"/>
  <c r="J12" i="81" s="1"/>
  <c r="J14" i="81"/>
  <c r="J13" i="81"/>
  <c r="J10" i="81"/>
  <c r="N27" i="79"/>
  <c r="N26" i="79"/>
  <c r="N25" i="79"/>
  <c r="N24" i="79"/>
  <c r="N23" i="79"/>
  <c r="N22" i="79"/>
  <c r="N21" i="79"/>
  <c r="N20" i="79"/>
  <c r="N19" i="79"/>
  <c r="N18" i="79"/>
  <c r="N17" i="79"/>
  <c r="N16" i="79"/>
  <c r="N15" i="79"/>
  <c r="N14" i="79"/>
  <c r="N13" i="79"/>
  <c r="N12" i="79"/>
  <c r="N11" i="79"/>
  <c r="N10" i="79"/>
  <c r="K16" i="74"/>
  <c r="K15" i="74"/>
  <c r="K14" i="74"/>
  <c r="K13" i="74"/>
  <c r="K12" i="74"/>
  <c r="K11" i="74"/>
  <c r="J11" i="81" l="1"/>
  <c r="J210" i="73" l="1"/>
  <c r="J209" i="73"/>
  <c r="J208" i="73"/>
  <c r="J207" i="73"/>
  <c r="J206" i="73"/>
  <c r="J205" i="73"/>
  <c r="J204" i="73"/>
  <c r="J203" i="73"/>
  <c r="J202" i="73"/>
  <c r="J201" i="73"/>
  <c r="J200" i="73"/>
  <c r="J199" i="73"/>
  <c r="J198" i="73"/>
  <c r="J197" i="73"/>
  <c r="J196" i="73"/>
  <c r="J195" i="73"/>
  <c r="J194" i="73"/>
  <c r="J193" i="73"/>
  <c r="J192" i="73"/>
  <c r="J191" i="73"/>
  <c r="J190" i="73"/>
  <c r="J189" i="73"/>
  <c r="J188" i="73"/>
  <c r="J187" i="73"/>
  <c r="J186" i="73"/>
  <c r="J185" i="73"/>
  <c r="J184" i="73"/>
  <c r="J183" i="73"/>
  <c r="J182" i="73"/>
  <c r="J181" i="73"/>
  <c r="J180" i="73"/>
  <c r="J179" i="73"/>
  <c r="J178" i="73"/>
  <c r="J177" i="73"/>
  <c r="J176" i="73"/>
  <c r="J175" i="73"/>
  <c r="J174" i="73"/>
  <c r="J173" i="73"/>
  <c r="J172" i="73"/>
  <c r="J171" i="73"/>
  <c r="J170" i="73"/>
  <c r="J169" i="73"/>
  <c r="J168" i="73"/>
  <c r="J167" i="73"/>
  <c r="J166" i="73"/>
  <c r="J165" i="73"/>
  <c r="J164" i="73"/>
  <c r="J163" i="73"/>
  <c r="J162" i="73"/>
  <c r="J161" i="73"/>
  <c r="J160" i="73"/>
  <c r="J159" i="73"/>
  <c r="J158" i="73"/>
  <c r="J157" i="73"/>
  <c r="J156" i="73"/>
  <c r="J155" i="73"/>
  <c r="J154" i="73"/>
  <c r="J153" i="73"/>
  <c r="J152" i="73"/>
  <c r="J151" i="73"/>
  <c r="J150" i="73"/>
  <c r="J149" i="73"/>
  <c r="J148" i="73"/>
  <c r="J147" i="73"/>
  <c r="J146" i="73"/>
  <c r="J145" i="73"/>
  <c r="J144" i="73"/>
  <c r="J143" i="73"/>
  <c r="J142" i="73"/>
  <c r="J141" i="73"/>
  <c r="J140" i="73"/>
  <c r="J139" i="73"/>
  <c r="J138" i="73"/>
  <c r="J137" i="73"/>
  <c r="J136" i="73"/>
  <c r="J135" i="73"/>
  <c r="J134" i="73"/>
  <c r="J133" i="73"/>
  <c r="J132" i="73"/>
  <c r="J131" i="73"/>
  <c r="J130" i="73"/>
  <c r="J129" i="73"/>
  <c r="J128" i="73"/>
  <c r="J127" i="73"/>
  <c r="J126" i="73"/>
  <c r="J125" i="73"/>
  <c r="J124" i="73"/>
  <c r="J123" i="73"/>
  <c r="J122" i="73"/>
  <c r="J121" i="73"/>
  <c r="J120" i="73"/>
  <c r="J119" i="73"/>
  <c r="J118" i="73"/>
  <c r="J117" i="73"/>
  <c r="J116" i="73"/>
  <c r="J115" i="73"/>
  <c r="J114" i="73"/>
  <c r="J113" i="73"/>
  <c r="J112" i="73"/>
  <c r="J111" i="73"/>
  <c r="J110" i="73"/>
  <c r="J109" i="73"/>
  <c r="J108" i="73"/>
  <c r="J107" i="73"/>
  <c r="J106" i="73"/>
  <c r="J105" i="73"/>
  <c r="J104" i="73"/>
  <c r="J103" i="73"/>
  <c r="J102" i="73"/>
  <c r="J101" i="73"/>
  <c r="J100" i="73"/>
  <c r="J99" i="73"/>
  <c r="J98" i="73"/>
  <c r="J97" i="73"/>
  <c r="J96" i="73"/>
  <c r="J95" i="73"/>
  <c r="J94" i="73"/>
  <c r="J93" i="73"/>
  <c r="J91" i="73"/>
  <c r="J90" i="73"/>
  <c r="J89" i="73"/>
  <c r="J88" i="73"/>
  <c r="J87" i="73"/>
  <c r="J86" i="73"/>
  <c r="J85" i="73"/>
  <c r="J84" i="73"/>
  <c r="J83" i="73"/>
  <c r="J82" i="73"/>
  <c r="J80" i="73"/>
  <c r="J79" i="73"/>
  <c r="J77" i="73"/>
  <c r="J76" i="73"/>
  <c r="J75" i="73"/>
  <c r="J74" i="73"/>
  <c r="J73" i="73"/>
  <c r="J72" i="73"/>
  <c r="J71" i="73"/>
  <c r="J70" i="73"/>
  <c r="J69" i="73"/>
  <c r="J68" i="73"/>
  <c r="J67" i="73"/>
  <c r="J66" i="73"/>
  <c r="J65" i="73"/>
  <c r="J63" i="73"/>
  <c r="J62" i="73"/>
  <c r="J61" i="73"/>
  <c r="J60" i="73"/>
  <c r="J59" i="73"/>
  <c r="J58" i="73"/>
  <c r="J57" i="73"/>
  <c r="J56" i="73"/>
  <c r="J55" i="73"/>
  <c r="J54" i="73"/>
  <c r="J53" i="73"/>
  <c r="J52" i="73"/>
  <c r="J51" i="73"/>
  <c r="J50" i="73"/>
  <c r="J49" i="73"/>
  <c r="J48" i="73"/>
  <c r="J47" i="73"/>
  <c r="J46" i="73"/>
  <c r="J45" i="73"/>
  <c r="J44" i="73"/>
  <c r="J43" i="73"/>
  <c r="J42" i="73"/>
  <c r="J41" i="73"/>
  <c r="J40" i="73"/>
  <c r="J39" i="73"/>
  <c r="J38" i="73"/>
  <c r="J37" i="73"/>
  <c r="J36" i="73"/>
  <c r="J35" i="73"/>
  <c r="J34" i="73"/>
  <c r="J33" i="73"/>
  <c r="J32" i="73"/>
  <c r="J31" i="73"/>
  <c r="J30" i="73"/>
  <c r="J29" i="73"/>
  <c r="J27" i="73"/>
  <c r="J26" i="73"/>
  <c r="J25" i="73"/>
  <c r="J23" i="73"/>
  <c r="J22" i="73"/>
  <c r="J21" i="73"/>
  <c r="J20" i="73"/>
  <c r="J19" i="73"/>
  <c r="J18" i="73"/>
  <c r="J17" i="73"/>
  <c r="J16" i="73"/>
  <c r="J15" i="73"/>
  <c r="J14" i="73"/>
  <c r="J13" i="73"/>
  <c r="J12" i="73"/>
  <c r="J11" i="73"/>
  <c r="L52" i="72"/>
  <c r="L51" i="72"/>
  <c r="L50" i="72"/>
  <c r="L49" i="72"/>
  <c r="L48" i="72"/>
  <c r="L47" i="72"/>
  <c r="L46" i="72"/>
  <c r="L45" i="72"/>
  <c r="L44" i="72"/>
  <c r="L43" i="72"/>
  <c r="L42" i="72"/>
  <c r="L41" i="72"/>
  <c r="L40" i="72"/>
  <c r="L39" i="72"/>
  <c r="L38" i="72"/>
  <c r="L37" i="72"/>
  <c r="L36" i="72"/>
  <c r="L35" i="72"/>
  <c r="L34" i="72"/>
  <c r="L33" i="72"/>
  <c r="L32" i="72"/>
  <c r="L31" i="72"/>
  <c r="L30" i="72"/>
  <c r="L29" i="72"/>
  <c r="L28" i="72"/>
  <c r="L27" i="72"/>
  <c r="L26" i="72"/>
  <c r="L25" i="72"/>
  <c r="L24" i="72"/>
  <c r="L23" i="72"/>
  <c r="L22" i="72"/>
  <c r="L21" i="72"/>
  <c r="L20" i="72"/>
  <c r="L19" i="72"/>
  <c r="L18" i="72"/>
  <c r="L16" i="72"/>
  <c r="L15" i="72"/>
  <c r="L14" i="72"/>
  <c r="L13" i="72"/>
  <c r="L12" i="72"/>
  <c r="L11" i="72"/>
  <c r="R44" i="71" l="1"/>
  <c r="R43" i="71"/>
  <c r="R42" i="71"/>
  <c r="R41" i="71"/>
  <c r="R40" i="71"/>
  <c r="R38" i="71"/>
  <c r="R37" i="71"/>
  <c r="R36" i="71"/>
  <c r="R34" i="71"/>
  <c r="R33" i="71"/>
  <c r="R32" i="71"/>
  <c r="R31" i="71"/>
  <c r="R30" i="71"/>
  <c r="R29" i="71"/>
  <c r="R28" i="71"/>
  <c r="R27" i="71"/>
  <c r="R25" i="71"/>
  <c r="R24" i="71"/>
  <c r="R23" i="71"/>
  <c r="R22" i="71"/>
  <c r="R21" i="71"/>
  <c r="R20" i="71"/>
  <c r="R19" i="71"/>
  <c r="R18" i="71"/>
  <c r="R17" i="71"/>
  <c r="R16" i="71"/>
  <c r="R15" i="71"/>
  <c r="R14" i="71"/>
  <c r="R13" i="71"/>
  <c r="R12" i="71"/>
  <c r="R11" i="71"/>
  <c r="J16" i="67"/>
  <c r="J15" i="67"/>
  <c r="J14" i="67"/>
  <c r="J13" i="67"/>
  <c r="J12" i="67"/>
  <c r="J11" i="67"/>
  <c r="K22" i="66"/>
  <c r="K21" i="66"/>
  <c r="K20" i="66"/>
  <c r="K19" i="66"/>
  <c r="K18" i="66"/>
  <c r="K17" i="66"/>
  <c r="K15" i="66"/>
  <c r="K14" i="66"/>
  <c r="K13" i="66"/>
  <c r="K12" i="66"/>
  <c r="K11" i="66"/>
  <c r="K14" i="65"/>
  <c r="K13" i="65"/>
  <c r="K12" i="65"/>
  <c r="K11" i="65"/>
  <c r="K39" i="64"/>
  <c r="K36" i="64"/>
  <c r="N40" i="64"/>
  <c r="N39" i="64"/>
  <c r="N38" i="64"/>
  <c r="N37" i="64"/>
  <c r="N36" i="64"/>
  <c r="N35" i="64"/>
  <c r="N34" i="64"/>
  <c r="N33" i="64"/>
  <c r="N31" i="64"/>
  <c r="N30" i="64"/>
  <c r="N29" i="64"/>
  <c r="N28" i="64"/>
  <c r="N27" i="64"/>
  <c r="N26" i="64"/>
  <c r="N25" i="64"/>
  <c r="N24" i="64"/>
  <c r="N23" i="64"/>
  <c r="N22" i="64"/>
  <c r="N21" i="64"/>
  <c r="N20" i="64"/>
  <c r="N19" i="64"/>
  <c r="N18" i="64"/>
  <c r="N17" i="64"/>
  <c r="N16" i="64"/>
  <c r="N15" i="64"/>
  <c r="N14" i="64"/>
  <c r="N13" i="64"/>
  <c r="N12" i="64"/>
  <c r="N11" i="64"/>
  <c r="M90" i="63"/>
  <c r="M89" i="63"/>
  <c r="M88" i="63"/>
  <c r="M87" i="63"/>
  <c r="M86" i="63"/>
  <c r="M84" i="63"/>
  <c r="M83" i="63"/>
  <c r="M82" i="63"/>
  <c r="M81" i="63"/>
  <c r="M80" i="63"/>
  <c r="M79" i="63"/>
  <c r="M78" i="63"/>
  <c r="M77" i="63"/>
  <c r="M76" i="63"/>
  <c r="M75" i="63"/>
  <c r="M74" i="63"/>
  <c r="M73" i="63"/>
  <c r="M72" i="63"/>
  <c r="M71" i="63"/>
  <c r="M70" i="63"/>
  <c r="M69" i="63"/>
  <c r="M68" i="63"/>
  <c r="M67" i="63"/>
  <c r="M66" i="63"/>
  <c r="M65" i="63"/>
  <c r="M64" i="63"/>
  <c r="M63" i="63"/>
  <c r="M62" i="63"/>
  <c r="M61" i="63"/>
  <c r="M60" i="63"/>
  <c r="M59" i="63"/>
  <c r="M58" i="63"/>
  <c r="M57" i="63"/>
  <c r="M56" i="63"/>
  <c r="M55" i="63"/>
  <c r="M54" i="63"/>
  <c r="M53" i="63"/>
  <c r="M52" i="63"/>
  <c r="M51" i="63"/>
  <c r="M50" i="63"/>
  <c r="M49" i="63"/>
  <c r="M48" i="63"/>
  <c r="M47" i="63"/>
  <c r="M46" i="63"/>
  <c r="M45" i="63"/>
  <c r="M44" i="63"/>
  <c r="M43" i="63"/>
  <c r="M42" i="63"/>
  <c r="M41" i="63"/>
  <c r="M40" i="63"/>
  <c r="M39" i="63"/>
  <c r="M38" i="63"/>
  <c r="M37" i="63"/>
  <c r="M35" i="63"/>
  <c r="M34" i="63"/>
  <c r="M33" i="63"/>
  <c r="M32" i="63"/>
  <c r="M31" i="63"/>
  <c r="M30" i="63"/>
  <c r="M29" i="63"/>
  <c r="M28" i="63"/>
  <c r="M27" i="63"/>
  <c r="M26" i="63"/>
  <c r="M25" i="63"/>
  <c r="M23" i="63"/>
  <c r="M22" i="63"/>
  <c r="M21" i="63"/>
  <c r="M20" i="63"/>
  <c r="M19" i="63"/>
  <c r="M18" i="63"/>
  <c r="M17" i="63"/>
  <c r="M16" i="63"/>
  <c r="M15" i="63"/>
  <c r="M14" i="63"/>
  <c r="M13" i="63"/>
  <c r="M12" i="63"/>
  <c r="M11" i="63"/>
  <c r="I57" i="63"/>
  <c r="I73" i="63"/>
  <c r="L165" i="62"/>
  <c r="L137" i="62"/>
  <c r="L94" i="62"/>
  <c r="L46" i="62"/>
  <c r="L13" i="62"/>
  <c r="L12" i="62" l="1"/>
  <c r="L136" i="62"/>
  <c r="L11" i="62" l="1"/>
  <c r="N98" i="62"/>
  <c r="N117" i="62"/>
  <c r="N27" i="62"/>
  <c r="N67" i="62"/>
  <c r="N85" i="62"/>
  <c r="N133" i="62"/>
  <c r="N43" i="62"/>
  <c r="N121" i="62"/>
  <c r="N114" i="62"/>
  <c r="N96" i="62"/>
  <c r="N257" i="62"/>
  <c r="N142" i="62"/>
  <c r="N46" i="62"/>
  <c r="N102" i="62"/>
  <c r="N186" i="62"/>
  <c r="N26" i="62"/>
  <c r="N22" i="62"/>
  <c r="N227" i="62"/>
  <c r="N146" i="62"/>
  <c r="N38" i="62"/>
  <c r="N211" i="62"/>
  <c r="N21" i="62"/>
  <c r="N128" i="62"/>
  <c r="N19" i="62"/>
  <c r="N259" i="62"/>
  <c r="N89" i="62"/>
  <c r="N167" i="62"/>
  <c r="N88" i="62"/>
  <c r="N51" i="62"/>
  <c r="N33" i="62"/>
  <c r="N124" i="62"/>
  <c r="N15" i="62"/>
  <c r="N123" i="62"/>
  <c r="N178" i="62"/>
  <c r="N12" i="62"/>
  <c r="N94" i="62"/>
  <c r="N187" i="62"/>
  <c r="N111" i="62"/>
  <c r="N13" i="62"/>
  <c r="N201" i="62" l="1"/>
  <c r="N62" i="62"/>
  <c r="N226" i="62"/>
  <c r="N65" i="62"/>
  <c r="N182" i="62"/>
  <c r="N156" i="62"/>
  <c r="N119" i="62"/>
  <c r="N66" i="62"/>
  <c r="N181" i="62"/>
  <c r="N95" i="62"/>
  <c r="N179" i="62"/>
  <c r="N53" i="62"/>
  <c r="N170" i="62"/>
  <c r="N177" i="62"/>
  <c r="N136" i="62"/>
  <c r="N71" i="62"/>
  <c r="N189" i="62"/>
  <c r="N23" i="62"/>
  <c r="N209" i="62"/>
  <c r="N81" i="62"/>
  <c r="N199" i="62"/>
  <c r="N140" i="62"/>
  <c r="N97" i="62"/>
  <c r="N50" i="62"/>
  <c r="N159" i="62"/>
  <c r="N258" i="62"/>
  <c r="N18" i="62"/>
  <c r="N162" i="62"/>
  <c r="N36" i="62"/>
  <c r="N25" i="62"/>
  <c r="N212" i="62"/>
  <c r="N153" i="62"/>
  <c r="N87" i="62"/>
  <c r="N127" i="62"/>
  <c r="N165" i="62"/>
  <c r="N82" i="62"/>
  <c r="N241" i="62"/>
  <c r="N129" i="62"/>
  <c r="N42" i="62"/>
  <c r="N169" i="62"/>
  <c r="N84" i="62"/>
  <c r="N174" i="62"/>
  <c r="N243" i="62"/>
  <c r="N57" i="62"/>
  <c r="N122" i="62"/>
  <c r="N183" i="62"/>
  <c r="N252" i="62"/>
  <c r="N116" i="62"/>
  <c r="N160" i="62"/>
  <c r="N11" i="62"/>
  <c r="N145" i="62"/>
  <c r="N59" i="62"/>
  <c r="N194" i="62"/>
  <c r="N101" i="62"/>
  <c r="N14" i="62"/>
  <c r="N230" i="62"/>
  <c r="N44" i="62"/>
  <c r="N110" i="62"/>
  <c r="N171" i="62"/>
  <c r="N240" i="62"/>
  <c r="N29" i="62"/>
  <c r="N100" i="62"/>
  <c r="N34" i="62"/>
  <c r="N191" i="62"/>
  <c r="N32" i="62"/>
  <c r="N30" i="62"/>
  <c r="N220" i="62"/>
  <c r="N157" i="62"/>
  <c r="N92" i="62"/>
  <c r="N224" i="62"/>
  <c r="N151" i="62"/>
  <c r="N149" i="62"/>
  <c r="N20" i="62"/>
  <c r="N47" i="62"/>
  <c r="N246" i="62"/>
  <c r="N180" i="62"/>
  <c r="N99" i="62"/>
  <c r="N242" i="62"/>
  <c r="N72" i="62"/>
  <c r="N175" i="62"/>
  <c r="N49" i="62"/>
  <c r="N166" i="62"/>
  <c r="N185" i="62"/>
  <c r="N141" i="62"/>
  <c r="N76" i="62"/>
  <c r="N206" i="62"/>
  <c r="N253" i="62"/>
  <c r="N256" i="62"/>
  <c r="N154" i="62"/>
  <c r="N77" i="62"/>
  <c r="N247" i="62"/>
  <c r="N35" i="62"/>
  <c r="N193" i="62"/>
  <c r="N37" i="62"/>
  <c r="N163" i="62"/>
  <c r="N168" i="62"/>
  <c r="N219" i="62"/>
  <c r="N236" i="62"/>
  <c r="N152" i="62"/>
  <c r="N73" i="62"/>
  <c r="N225" i="62"/>
  <c r="N41" i="62"/>
  <c r="N148" i="62"/>
  <c r="N64" i="62"/>
  <c r="N172" i="62"/>
  <c r="N60" i="62"/>
  <c r="N198" i="62"/>
  <c r="N173" i="62"/>
  <c r="N215" i="62"/>
  <c r="N229" i="62"/>
  <c r="N221" i="62"/>
  <c r="N134" i="62"/>
  <c r="N184" i="62"/>
  <c r="N250" i="62"/>
  <c r="N188" i="62"/>
  <c r="N52" i="62"/>
  <c r="N207" i="62"/>
  <c r="N216" i="62"/>
  <c r="N249" i="62"/>
  <c r="N90" i="62"/>
  <c r="N118" i="62"/>
  <c r="N144" i="62"/>
  <c r="N223" i="62"/>
  <c r="N74" i="62"/>
  <c r="N130" i="62"/>
  <c r="N105" i="62"/>
  <c r="N138" i="62"/>
  <c r="N222" i="62"/>
  <c r="N143" i="62"/>
  <c r="N61" i="62"/>
  <c r="N213" i="62"/>
  <c r="N58" i="62"/>
  <c r="N161" i="62"/>
  <c r="N80" i="62"/>
  <c r="N197" i="62"/>
  <c r="N83" i="62"/>
  <c r="N39" i="62"/>
  <c r="N218" i="62"/>
  <c r="N139" i="62"/>
  <c r="N40" i="62"/>
  <c r="N208" i="62"/>
  <c r="N63" i="62"/>
  <c r="N202" i="62"/>
  <c r="N86" i="62"/>
  <c r="N205" i="62"/>
  <c r="N104" i="62"/>
  <c r="N234" i="62"/>
  <c r="N115" i="62"/>
  <c r="N113" i="62"/>
  <c r="N112" i="62"/>
  <c r="N255" i="62"/>
  <c r="N196" i="62"/>
  <c r="N56" i="62"/>
  <c r="N137" i="62"/>
  <c r="N54" i="62"/>
  <c r="N235" i="62"/>
  <c r="N244" i="62"/>
  <c r="N233" i="62"/>
  <c r="N91" i="62"/>
  <c r="N203" i="62"/>
  <c r="N214" i="62"/>
  <c r="N150" i="62"/>
  <c r="N75" i="62"/>
  <c r="N217" i="62"/>
  <c r="N260" i="62"/>
  <c r="N192" i="62"/>
  <c r="N210" i="62"/>
  <c r="N204" i="62"/>
  <c r="N126" i="62"/>
  <c r="N28" i="62"/>
  <c r="N195" i="62"/>
  <c r="N79" i="62"/>
  <c r="N228" i="62"/>
  <c r="N103" i="62"/>
  <c r="N232" i="62"/>
  <c r="N78" i="62"/>
  <c r="N176" i="62"/>
  <c r="N200" i="62"/>
  <c r="N106" i="62"/>
  <c r="N24" i="62"/>
  <c r="N190" i="62"/>
  <c r="N107" i="62"/>
  <c r="N238" i="62"/>
  <c r="N108" i="62"/>
  <c r="N17" i="62"/>
  <c r="N125" i="62"/>
  <c r="N147" i="62"/>
  <c r="N55" i="62"/>
  <c r="N70" i="62"/>
  <c r="N68" i="62"/>
  <c r="N69" i="62"/>
  <c r="N231" i="62"/>
  <c r="N237" i="62"/>
  <c r="N109" i="62"/>
  <c r="N254" i="62"/>
  <c r="N16" i="62"/>
  <c r="N132" i="62"/>
  <c r="N131" i="62"/>
  <c r="N48" i="62"/>
  <c r="N239" i="62"/>
  <c r="N248" i="62"/>
  <c r="N120" i="62"/>
  <c r="N31" i="62"/>
  <c r="N251" i="62"/>
  <c r="N155" i="62"/>
  <c r="N158" i="62"/>
  <c r="N245" i="62"/>
  <c r="R252" i="61" l="1"/>
  <c r="R243" i="61"/>
  <c r="R234" i="61"/>
  <c r="R152" i="61"/>
  <c r="R13" i="61"/>
  <c r="R12" i="61" l="1"/>
  <c r="R242" i="61"/>
  <c r="R11" i="61" s="1"/>
  <c r="T337" i="61" l="1"/>
  <c r="T350" i="61"/>
  <c r="T348" i="61"/>
  <c r="T347" i="61"/>
  <c r="T343" i="61"/>
  <c r="T338" i="61"/>
  <c r="T333" i="61"/>
  <c r="T329" i="61"/>
  <c r="T325" i="61"/>
  <c r="T321" i="61"/>
  <c r="T317" i="61"/>
  <c r="T313" i="61"/>
  <c r="T309" i="61"/>
  <c r="T305" i="61"/>
  <c r="T301" i="61"/>
  <c r="T297" i="61"/>
  <c r="T293" i="61"/>
  <c r="T289" i="61"/>
  <c r="T285" i="61"/>
  <c r="T281" i="61"/>
  <c r="T277" i="61"/>
  <c r="T273" i="61"/>
  <c r="T269" i="61"/>
  <c r="T265" i="61"/>
  <c r="T261" i="61"/>
  <c r="T257" i="61"/>
  <c r="T253" i="61"/>
  <c r="T248" i="61"/>
  <c r="T244" i="61"/>
  <c r="T239" i="61"/>
  <c r="T235" i="61"/>
  <c r="T230" i="61"/>
  <c r="T226" i="61"/>
  <c r="T222" i="61"/>
  <c r="T218" i="61"/>
  <c r="T214" i="61"/>
  <c r="T210" i="61"/>
  <c r="T206" i="61"/>
  <c r="T202" i="61"/>
  <c r="T198" i="61"/>
  <c r="T194" i="61"/>
  <c r="T190" i="61"/>
  <c r="T186" i="61"/>
  <c r="T182" i="61"/>
  <c r="T178" i="61"/>
  <c r="T174" i="61"/>
  <c r="T170" i="61"/>
  <c r="T166" i="61"/>
  <c r="T162" i="61"/>
  <c r="T158" i="61"/>
  <c r="T154" i="61"/>
  <c r="T149" i="61"/>
  <c r="T145" i="61"/>
  <c r="T141" i="61"/>
  <c r="T137" i="61"/>
  <c r="T133" i="61"/>
  <c r="T129" i="61"/>
  <c r="T125" i="61"/>
  <c r="T121" i="61"/>
  <c r="T117" i="61"/>
  <c r="T113" i="61"/>
  <c r="T109" i="61"/>
  <c r="T105" i="61"/>
  <c r="T101" i="61"/>
  <c r="T97" i="61"/>
  <c r="T93" i="61"/>
  <c r="T89" i="61"/>
  <c r="T85" i="61"/>
  <c r="T81" i="61"/>
  <c r="T77" i="61"/>
  <c r="T73" i="61"/>
  <c r="T69" i="61"/>
  <c r="T65" i="61"/>
  <c r="T61" i="61"/>
  <c r="T57" i="61"/>
  <c r="T53" i="61"/>
  <c r="T49" i="61"/>
  <c r="T45" i="61"/>
  <c r="T41" i="61"/>
  <c r="T37" i="61"/>
  <c r="T33" i="61"/>
  <c r="T29" i="61"/>
  <c r="T25" i="61"/>
  <c r="T21" i="61"/>
  <c r="T17" i="61"/>
  <c r="T13" i="61"/>
  <c r="T339" i="61"/>
  <c r="T346" i="61"/>
  <c r="T342" i="61"/>
  <c r="T336" i="61"/>
  <c r="T332" i="61"/>
  <c r="T328" i="61"/>
  <c r="T324" i="61"/>
  <c r="T320" i="61"/>
  <c r="T316" i="61"/>
  <c r="T312" i="61"/>
  <c r="T308" i="61"/>
  <c r="T304" i="61"/>
  <c r="T300" i="61"/>
  <c r="T296" i="61"/>
  <c r="T292" i="61"/>
  <c r="T288" i="61"/>
  <c r="T284" i="61"/>
  <c r="T280" i="61"/>
  <c r="T276" i="61"/>
  <c r="T272" i="61"/>
  <c r="T268" i="61"/>
  <c r="T264" i="61"/>
  <c r="T260" i="61"/>
  <c r="T256" i="61"/>
  <c r="T252" i="61"/>
  <c r="T247" i="61"/>
  <c r="T243" i="61"/>
  <c r="T238" i="61"/>
  <c r="T234" i="61"/>
  <c r="T229" i="61"/>
  <c r="T225" i="61"/>
  <c r="T221" i="61"/>
  <c r="T217" i="61"/>
  <c r="T213" i="61"/>
  <c r="T209" i="61"/>
  <c r="T205" i="61"/>
  <c r="T201" i="61"/>
  <c r="T197" i="61"/>
  <c r="T193" i="61"/>
  <c r="T189" i="61"/>
  <c r="T185" i="61"/>
  <c r="T181" i="61"/>
  <c r="T177" i="61"/>
  <c r="T173" i="61"/>
  <c r="T169" i="61"/>
  <c r="T165" i="61"/>
  <c r="T161" i="61"/>
  <c r="T157" i="61"/>
  <c r="T153" i="61"/>
  <c r="T148" i="61"/>
  <c r="T144" i="61"/>
  <c r="T140" i="61"/>
  <c r="T136" i="61"/>
  <c r="T132" i="61"/>
  <c r="T128" i="61"/>
  <c r="T124" i="61"/>
  <c r="T120" i="61"/>
  <c r="T116" i="61"/>
  <c r="T112" i="61"/>
  <c r="T108" i="61"/>
  <c r="T104" i="61"/>
  <c r="T100" i="61"/>
  <c r="T96" i="61"/>
  <c r="T92" i="61"/>
  <c r="T88" i="61"/>
  <c r="T84" i="61"/>
  <c r="T80" i="61"/>
  <c r="T76" i="61"/>
  <c r="T72" i="61"/>
  <c r="T68" i="61"/>
  <c r="T64" i="61"/>
  <c r="T60" i="61"/>
  <c r="T56" i="61"/>
  <c r="T52" i="61"/>
  <c r="T48" i="61"/>
  <c r="T44" i="61"/>
  <c r="T40" i="61"/>
  <c r="T36" i="61"/>
  <c r="T32" i="61"/>
  <c r="T28" i="61"/>
  <c r="T24" i="61"/>
  <c r="T20" i="61"/>
  <c r="T16" i="61"/>
  <c r="T344" i="61"/>
  <c r="T345" i="61"/>
  <c r="T340" i="61"/>
  <c r="T335" i="61"/>
  <c r="T331" i="61"/>
  <c r="T327" i="61"/>
  <c r="T323" i="61"/>
  <c r="T319" i="61"/>
  <c r="T315" i="61"/>
  <c r="T311" i="61"/>
  <c r="T307" i="61"/>
  <c r="T303" i="61"/>
  <c r="T299" i="61"/>
  <c r="T295" i="61"/>
  <c r="T291" i="61"/>
  <c r="T287" i="61"/>
  <c r="T283" i="61"/>
  <c r="T279" i="61"/>
  <c r="T275" i="61"/>
  <c r="T271" i="61"/>
  <c r="T267" i="61"/>
  <c r="T263" i="61"/>
  <c r="T259" i="61"/>
  <c r="T255" i="61"/>
  <c r="T250" i="61"/>
  <c r="T246" i="61"/>
  <c r="T242" i="61"/>
  <c r="T237" i="61"/>
  <c r="T232" i="61"/>
  <c r="T228" i="61"/>
  <c r="T224" i="61"/>
  <c r="T220" i="61"/>
  <c r="T216" i="61"/>
  <c r="T212" i="61"/>
  <c r="T208" i="61"/>
  <c r="T204" i="61"/>
  <c r="T200" i="61"/>
  <c r="T196" i="61"/>
  <c r="T192" i="61"/>
  <c r="T188" i="61"/>
  <c r="T184" i="61"/>
  <c r="T180" i="61"/>
  <c r="T176" i="61"/>
  <c r="T172" i="61"/>
  <c r="T168" i="61"/>
  <c r="T164" i="61"/>
  <c r="T160" i="61"/>
  <c r="T156" i="61"/>
  <c r="T152" i="61"/>
  <c r="T147" i="61"/>
  <c r="T143" i="61"/>
  <c r="T139" i="61"/>
  <c r="T135" i="61"/>
  <c r="T131" i="61"/>
  <c r="T127" i="61"/>
  <c r="T123" i="61"/>
  <c r="T119" i="61"/>
  <c r="T115" i="61"/>
  <c r="T111" i="61"/>
  <c r="T107" i="61"/>
  <c r="T103" i="61"/>
  <c r="T99" i="61"/>
  <c r="T95" i="61"/>
  <c r="T91" i="61"/>
  <c r="T87" i="61"/>
  <c r="T83" i="61"/>
  <c r="T79" i="61"/>
  <c r="T75" i="61"/>
  <c r="T71" i="61"/>
  <c r="T67" i="61"/>
  <c r="T63" i="61"/>
  <c r="T59" i="61"/>
  <c r="T55" i="61"/>
  <c r="T51" i="61"/>
  <c r="T47" i="61"/>
  <c r="T43" i="61"/>
  <c r="T39" i="61"/>
  <c r="T35" i="61"/>
  <c r="T31" i="61"/>
  <c r="T27" i="61"/>
  <c r="T23" i="61"/>
  <c r="T19" i="61"/>
  <c r="T15" i="61"/>
  <c r="T11" i="61"/>
  <c r="T349" i="61"/>
  <c r="T322" i="61"/>
  <c r="T306" i="61"/>
  <c r="T290" i="61"/>
  <c r="T258" i="61"/>
  <c r="T240" i="61"/>
  <c r="T223" i="61"/>
  <c r="T191" i="61"/>
  <c r="T142" i="61"/>
  <c r="T78" i="61"/>
  <c r="T334" i="61"/>
  <c r="T318" i="61"/>
  <c r="T302" i="61"/>
  <c r="T286" i="61"/>
  <c r="T270" i="61"/>
  <c r="T254" i="61"/>
  <c r="T236" i="61"/>
  <c r="T219" i="61"/>
  <c r="T203" i="61"/>
  <c r="T187" i="61"/>
  <c r="T171" i="61"/>
  <c r="T155" i="61"/>
  <c r="T138" i="61"/>
  <c r="T122" i="61"/>
  <c r="T106" i="61"/>
  <c r="T90" i="61"/>
  <c r="T74" i="61"/>
  <c r="T58" i="61"/>
  <c r="T42" i="61"/>
  <c r="T26" i="61"/>
  <c r="T330" i="61"/>
  <c r="T314" i="61"/>
  <c r="T298" i="61"/>
  <c r="T282" i="61"/>
  <c r="T266" i="61"/>
  <c r="T249" i="61"/>
  <c r="T231" i="61"/>
  <c r="T215" i="61"/>
  <c r="T199" i="61"/>
  <c r="T183" i="61"/>
  <c r="T167" i="61"/>
  <c r="T150" i="61"/>
  <c r="T134" i="61"/>
  <c r="T118" i="61"/>
  <c r="T102" i="61"/>
  <c r="T86" i="61"/>
  <c r="T70" i="61"/>
  <c r="T54" i="61"/>
  <c r="T38" i="61"/>
  <c r="T22" i="61"/>
  <c r="T326" i="61"/>
  <c r="T310" i="61"/>
  <c r="T294" i="61"/>
  <c r="T278" i="61"/>
  <c r="T262" i="61"/>
  <c r="T245" i="61"/>
  <c r="T227" i="61"/>
  <c r="T211" i="61"/>
  <c r="T195" i="61"/>
  <c r="T179" i="61"/>
  <c r="T163" i="61"/>
  <c r="T146" i="61"/>
  <c r="T130" i="61"/>
  <c r="T114" i="61"/>
  <c r="T98" i="61"/>
  <c r="T82" i="61"/>
  <c r="T66" i="61"/>
  <c r="T50" i="61"/>
  <c r="T34" i="61"/>
  <c r="T18" i="61"/>
  <c r="T274" i="61"/>
  <c r="T207" i="61"/>
  <c r="T175" i="61"/>
  <c r="T159" i="61"/>
  <c r="T126" i="61"/>
  <c r="T110" i="61"/>
  <c r="T94" i="61"/>
  <c r="T62" i="61"/>
  <c r="T46" i="61"/>
  <c r="T30" i="61"/>
  <c r="T14" i="61"/>
  <c r="T341" i="61"/>
  <c r="T12" i="61"/>
  <c r="C41" i="88" l="1"/>
  <c r="C40" i="88"/>
  <c r="C38" i="88" s="1"/>
  <c r="C37" i="88"/>
  <c r="C35" i="88"/>
  <c r="C34" i="88"/>
  <c r="C33" i="88"/>
  <c r="C31" i="88"/>
  <c r="C29" i="88"/>
  <c r="C28" i="88"/>
  <c r="C27" i="88"/>
  <c r="C26" i="88"/>
  <c r="C24" i="88"/>
  <c r="C21" i="88"/>
  <c r="C20" i="88"/>
  <c r="C19" i="88"/>
  <c r="C18" i="88"/>
  <c r="C17" i="88"/>
  <c r="C16" i="88"/>
  <c r="C15" i="88"/>
  <c r="C13" i="88"/>
  <c r="C11" i="88"/>
  <c r="C23" i="88" l="1"/>
  <c r="C12" i="88"/>
  <c r="C10" i="88" l="1"/>
  <c r="C42" i="88" l="1"/>
  <c r="O173" i="62" s="1"/>
  <c r="U163" i="61"/>
  <c r="U157" i="61"/>
  <c r="U209" i="61"/>
  <c r="U15" i="61"/>
  <c r="U134" i="61"/>
  <c r="U140" i="61"/>
  <c r="O96" i="62"/>
  <c r="D13" i="88"/>
  <c r="U99" i="61"/>
  <c r="U150" i="61"/>
  <c r="U64" i="61"/>
  <c r="U332" i="61"/>
  <c r="P138" i="69"/>
  <c r="P106" i="69"/>
  <c r="P74" i="69"/>
  <c r="P42" i="69"/>
  <c r="P136" i="69"/>
  <c r="P40" i="69"/>
  <c r="P117" i="69"/>
  <c r="P85" i="69"/>
  <c r="P53" i="69"/>
  <c r="P49" i="69"/>
  <c r="P21" i="69"/>
  <c r="P17" i="69"/>
  <c r="P68" i="69"/>
  <c r="P60" i="69"/>
  <c r="P127" i="69"/>
  <c r="P123" i="69"/>
  <c r="P95" i="69"/>
  <c r="P91" i="69"/>
  <c r="P79" i="69"/>
  <c r="P63" i="69"/>
  <c r="P59" i="69"/>
  <c r="P47" i="69"/>
  <c r="P31" i="69"/>
  <c r="P27" i="69"/>
  <c r="P15" i="69"/>
  <c r="P108" i="69"/>
  <c r="P96" i="69"/>
  <c r="P56" i="69"/>
  <c r="O242" i="62"/>
  <c r="O255" i="62"/>
  <c r="O227" i="62"/>
  <c r="O159" i="62"/>
  <c r="O146" i="62"/>
  <c r="O99" i="62"/>
  <c r="O82" i="62"/>
  <c r="O33" i="62"/>
  <c r="O17" i="62"/>
  <c r="O175" i="62"/>
  <c r="O143" i="62"/>
  <c r="O183" i="62"/>
  <c r="O122" i="62"/>
  <c r="O235" i="62"/>
  <c r="O217" i="62"/>
  <c r="O166" i="62"/>
  <c r="O151" i="62"/>
  <c r="O105" i="62"/>
  <c r="O88" i="62"/>
  <c r="O220" i="62"/>
  <c r="O202" i="62"/>
  <c r="O153" i="62"/>
  <c r="O141" i="62"/>
  <c r="O91" i="62"/>
  <c r="O75" i="62"/>
  <c r="O26" i="62"/>
  <c r="O244" i="62"/>
  <c r="O102" i="62"/>
  <c r="O65" i="62"/>
  <c r="O39" i="62"/>
  <c r="O68" i="62"/>
  <c r="U341" i="61"/>
  <c r="U325" i="61"/>
  <c r="U277" i="61"/>
  <c r="U261" i="61"/>
  <c r="U210" i="61"/>
  <c r="U194" i="61"/>
  <c r="U145" i="61"/>
  <c r="U129" i="61"/>
  <c r="U81" i="61"/>
  <c r="U65" i="61"/>
  <c r="U17" i="61"/>
  <c r="U344" i="61"/>
  <c r="O245" i="62"/>
  <c r="O223" i="62"/>
  <c r="O172" i="62"/>
  <c r="O155" i="62"/>
  <c r="O144" i="62"/>
  <c r="O111" i="62"/>
  <c r="O95" i="62"/>
  <c r="O78" i="62"/>
  <c r="O46" i="62"/>
  <c r="O29" i="62"/>
  <c r="O13" i="62"/>
  <c r="O240" i="62"/>
  <c r="O209" i="62"/>
  <c r="O171" i="62"/>
  <c r="O130" i="62"/>
  <c r="O77" i="62"/>
  <c r="O260" i="62"/>
  <c r="O167" i="62"/>
  <c r="O106" i="62"/>
  <c r="O40" i="62"/>
  <c r="O247" i="62"/>
  <c r="O230" i="62"/>
  <c r="O213" i="62"/>
  <c r="O195" i="62"/>
  <c r="O178" i="62"/>
  <c r="O161" i="62"/>
  <c r="O148" i="62"/>
  <c r="O133" i="62"/>
  <c r="O117" i="62"/>
  <c r="O101" i="62"/>
  <c r="O84" i="62"/>
  <c r="O250" i="62"/>
  <c r="O234" i="62"/>
  <c r="O216" i="62"/>
  <c r="O198" i="62"/>
  <c r="O181" i="62"/>
  <c r="O165" i="62"/>
  <c r="O150" i="62"/>
  <c r="O137" i="62"/>
  <c r="O120" i="62"/>
  <c r="O104" i="62"/>
  <c r="O87" i="62"/>
  <c r="O71" i="62"/>
  <c r="O55" i="62"/>
  <c r="O38" i="62"/>
  <c r="O22" i="62"/>
  <c r="O226" i="62"/>
  <c r="O179" i="62"/>
  <c r="O134" i="62"/>
  <c r="O94" i="62"/>
  <c r="O53" i="62"/>
  <c r="O60" i="62"/>
  <c r="O15" i="62"/>
  <c r="O28" i="62"/>
  <c r="O52" i="62"/>
  <c r="O11" i="62"/>
  <c r="O24" i="62"/>
  <c r="U337" i="61"/>
  <c r="U321" i="61"/>
  <c r="U305" i="61"/>
  <c r="U289" i="61"/>
  <c r="U273" i="61"/>
  <c r="U257" i="61"/>
  <c r="U239" i="61"/>
  <c r="U222" i="61"/>
  <c r="U206" i="61"/>
  <c r="U190" i="61"/>
  <c r="U174" i="61"/>
  <c r="U158" i="61"/>
  <c r="U141" i="61"/>
  <c r="U125" i="61"/>
  <c r="U109" i="61"/>
  <c r="U93" i="61"/>
  <c r="U77" i="61"/>
  <c r="U61" i="61"/>
  <c r="U45" i="61"/>
  <c r="U29" i="61"/>
  <c r="U13" i="61"/>
  <c r="O241" i="62"/>
  <c r="O219" i="62"/>
  <c r="O201" i="62"/>
  <c r="O184" i="62"/>
  <c r="O168" i="62"/>
  <c r="O229" i="62"/>
  <c r="O140" i="62"/>
  <c r="O123" i="62"/>
  <c r="O107" i="62"/>
  <c r="O90" i="62"/>
  <c r="O74" i="62"/>
  <c r="O58" i="62"/>
  <c r="O41" i="62"/>
  <c r="O25" i="62"/>
  <c r="O256" i="62"/>
  <c r="O236" i="62"/>
  <c r="O200" i="62"/>
  <c r="O158" i="62"/>
  <c r="O118" i="62"/>
  <c r="O69" i="62"/>
  <c r="O218" i="62"/>
  <c r="O152" i="62"/>
  <c r="O89" i="62"/>
  <c r="O259" i="62"/>
  <c r="O243" i="62"/>
  <c r="O225" i="62"/>
  <c r="O208" i="62"/>
  <c r="O190" i="62"/>
  <c r="O174" i="62"/>
  <c r="O157" i="62"/>
  <c r="O145" i="62"/>
  <c r="O129" i="62"/>
  <c r="O113" i="62"/>
  <c r="O97" i="62"/>
  <c r="O80" i="62"/>
  <c r="O246" i="62"/>
  <c r="O228" i="62"/>
  <c r="O212" i="62"/>
  <c r="O194" i="62"/>
  <c r="O177" i="62"/>
  <c r="O160" i="62"/>
  <c r="O147" i="62"/>
  <c r="O132" i="62"/>
  <c r="O116" i="62"/>
  <c r="O100" i="62"/>
  <c r="O83" i="62"/>
  <c r="O67" i="62"/>
  <c r="O51" i="62"/>
  <c r="O34" i="62"/>
  <c r="O18" i="62"/>
  <c r="O214" i="62"/>
  <c r="O162" i="62"/>
  <c r="O126" i="62"/>
  <c r="O85" i="62"/>
  <c r="O44" i="62"/>
  <c r="O43" i="62"/>
  <c r="O72" i="62"/>
  <c r="O20" i="62"/>
  <c r="O36" i="62"/>
  <c r="O64" i="62"/>
  <c r="O16" i="62"/>
  <c r="U333" i="61"/>
  <c r="U317" i="61"/>
  <c r="U301" i="61"/>
  <c r="U285" i="61"/>
  <c r="U269" i="61"/>
  <c r="U253" i="61"/>
  <c r="U235" i="61"/>
  <c r="U218" i="61"/>
  <c r="U202" i="61"/>
  <c r="U186" i="61"/>
  <c r="U170" i="61"/>
  <c r="U154" i="61"/>
  <c r="U137" i="61"/>
  <c r="U121" i="61"/>
  <c r="U105" i="61"/>
  <c r="U89" i="61"/>
  <c r="U73" i="61"/>
  <c r="U57" i="61"/>
  <c r="U41" i="61"/>
  <c r="U25" i="61"/>
  <c r="U350" i="61"/>
  <c r="U336" i="61"/>
  <c r="O237" i="62"/>
  <c r="O163" i="62"/>
  <c r="O103" i="62"/>
  <c r="O37" i="62"/>
  <c r="O187" i="62"/>
  <c r="O196" i="62"/>
  <c r="O239" i="62"/>
  <c r="O170" i="62"/>
  <c r="O215" i="62"/>
  <c r="O211" i="62"/>
  <c r="O86" i="62"/>
  <c r="O21" i="62"/>
  <c r="O149" i="62"/>
  <c r="O139" i="62"/>
  <c r="O221" i="62"/>
  <c r="O233" i="62"/>
  <c r="O92" i="62"/>
  <c r="O206" i="62"/>
  <c r="O193" i="62"/>
  <c r="O79" i="62"/>
  <c r="O14" i="62"/>
  <c r="O73" i="62"/>
  <c r="O12" i="62"/>
  <c r="U329" i="61"/>
  <c r="U265" i="61"/>
  <c r="U198" i="61"/>
  <c r="U133" i="61"/>
  <c r="U69" i="61"/>
  <c r="U347" i="61"/>
  <c r="U320" i="61"/>
  <c r="U300" i="61"/>
  <c r="U284" i="61"/>
  <c r="U268" i="61"/>
  <c r="U252" i="61"/>
  <c r="U234" i="61"/>
  <c r="U217" i="61"/>
  <c r="U201" i="61"/>
  <c r="U185" i="61"/>
  <c r="U169" i="61"/>
  <c r="U153" i="61"/>
  <c r="U136" i="61"/>
  <c r="U120" i="61"/>
  <c r="U104" i="61"/>
  <c r="U88" i="61"/>
  <c r="U72" i="61"/>
  <c r="U56" i="61"/>
  <c r="U40" i="61"/>
  <c r="U24" i="61"/>
  <c r="U346" i="61"/>
  <c r="U338" i="61"/>
  <c r="U322" i="61"/>
  <c r="U306" i="61"/>
  <c r="U290" i="61"/>
  <c r="U274" i="61"/>
  <c r="U258" i="61"/>
  <c r="U240" i="61"/>
  <c r="U223" i="61"/>
  <c r="U207" i="61"/>
  <c r="U191" i="61"/>
  <c r="U175" i="61"/>
  <c r="U159" i="61"/>
  <c r="U142" i="61"/>
  <c r="U126" i="61"/>
  <c r="U110" i="61"/>
  <c r="U94" i="61"/>
  <c r="U78" i="61"/>
  <c r="U62" i="61"/>
  <c r="U46" i="61"/>
  <c r="U30" i="61"/>
  <c r="U14" i="61"/>
  <c r="U299" i="61"/>
  <c r="U232" i="61"/>
  <c r="U168" i="61"/>
  <c r="U103" i="61"/>
  <c r="U39" i="61"/>
  <c r="U263" i="61"/>
  <c r="U147" i="61"/>
  <c r="U67" i="61"/>
  <c r="U291" i="61"/>
  <c r="U111" i="61"/>
  <c r="U295" i="61"/>
  <c r="U115" i="61"/>
  <c r="U208" i="61"/>
  <c r="U335" i="61"/>
  <c r="U271" i="61"/>
  <c r="U204" i="61"/>
  <c r="U139" i="61"/>
  <c r="U75" i="61"/>
  <c r="U11" i="61"/>
  <c r="U176" i="61"/>
  <c r="D35" i="88"/>
  <c r="O197" i="62"/>
  <c r="O136" i="62"/>
  <c r="O70" i="62"/>
  <c r="O252" i="62"/>
  <c r="O110" i="62"/>
  <c r="O81" i="62"/>
  <c r="O203" i="62"/>
  <c r="O142" i="62"/>
  <c r="O258" i="62"/>
  <c r="O189" i="62"/>
  <c r="O128" i="62"/>
  <c r="O63" i="62"/>
  <c r="O204" i="62"/>
  <c r="O32" i="62"/>
  <c r="O27" i="62"/>
  <c r="U313" i="61"/>
  <c r="U248" i="61"/>
  <c r="U182" i="61"/>
  <c r="U117" i="61"/>
  <c r="U53" i="61"/>
  <c r="U340" i="61"/>
  <c r="U316" i="61"/>
  <c r="U296" i="61"/>
  <c r="U280" i="61"/>
  <c r="U264" i="61"/>
  <c r="U247" i="61"/>
  <c r="U229" i="61"/>
  <c r="U213" i="61"/>
  <c r="U197" i="61"/>
  <c r="U181" i="61"/>
  <c r="U165" i="61"/>
  <c r="U148" i="61"/>
  <c r="U132" i="61"/>
  <c r="U116" i="61"/>
  <c r="U100" i="61"/>
  <c r="U84" i="61"/>
  <c r="U68" i="61"/>
  <c r="U52" i="61"/>
  <c r="U36" i="61"/>
  <c r="U20" i="61"/>
  <c r="U349" i="61"/>
  <c r="U334" i="61"/>
  <c r="U318" i="61"/>
  <c r="U302" i="61"/>
  <c r="U286" i="61"/>
  <c r="U270" i="61"/>
  <c r="U254" i="61"/>
  <c r="U236" i="61"/>
  <c r="U219" i="61"/>
  <c r="U203" i="61"/>
  <c r="U187" i="61"/>
  <c r="U171" i="61"/>
  <c r="U155" i="61"/>
  <c r="U138" i="61"/>
  <c r="U122" i="61"/>
  <c r="U106" i="61"/>
  <c r="U90" i="61"/>
  <c r="U74" i="61"/>
  <c r="U58" i="61"/>
  <c r="U42" i="61"/>
  <c r="U26" i="61"/>
  <c r="U343" i="61"/>
  <c r="U283" i="61"/>
  <c r="U216" i="61"/>
  <c r="U152" i="61"/>
  <c r="U87" i="61"/>
  <c r="U23" i="61"/>
  <c r="U228" i="61"/>
  <c r="U131" i="61"/>
  <c r="U51" i="61"/>
  <c r="U242" i="61"/>
  <c r="U63" i="61"/>
  <c r="U246" i="61"/>
  <c r="U35" i="61"/>
  <c r="U160" i="61"/>
  <c r="U319" i="61"/>
  <c r="U255" i="61"/>
  <c r="U188" i="61"/>
  <c r="U123" i="61"/>
  <c r="U59" i="61"/>
  <c r="U323" i="61"/>
  <c r="U127" i="61"/>
  <c r="O232" i="62"/>
  <c r="O253" i="62"/>
  <c r="R450" i="78"/>
  <c r="R446" i="78"/>
  <c r="R442" i="78"/>
  <c r="R438" i="78"/>
  <c r="R434" i="78"/>
  <c r="R430" i="78"/>
  <c r="R426" i="78"/>
  <c r="R422" i="78"/>
  <c r="R418" i="78"/>
  <c r="R414" i="78"/>
  <c r="R410" i="78"/>
  <c r="R406" i="78"/>
  <c r="R402" i="78"/>
  <c r="R398" i="78"/>
  <c r="R394" i="78"/>
  <c r="R390" i="78"/>
  <c r="R386" i="78"/>
  <c r="R382" i="78"/>
  <c r="R378" i="78"/>
  <c r="R374" i="78"/>
  <c r="R370" i="78"/>
  <c r="R366" i="78"/>
  <c r="R362" i="78"/>
  <c r="R358" i="78"/>
  <c r="R354" i="78"/>
  <c r="R350" i="78"/>
  <c r="R346" i="78"/>
  <c r="R342" i="78"/>
  <c r="R338" i="78"/>
  <c r="R334" i="78"/>
  <c r="R330" i="78"/>
  <c r="R326" i="78"/>
  <c r="R322" i="78"/>
  <c r="R318" i="78"/>
  <c r="R314" i="78"/>
  <c r="R310" i="78"/>
  <c r="R306" i="78"/>
  <c r="R302" i="78"/>
  <c r="R298" i="78"/>
  <c r="R294" i="78"/>
  <c r="R290" i="78"/>
  <c r="R286" i="78"/>
  <c r="R282" i="78"/>
  <c r="R278" i="78"/>
  <c r="R274" i="78"/>
  <c r="R270" i="78"/>
  <c r="R266" i="78"/>
  <c r="R262" i="78"/>
  <c r="R258" i="78"/>
  <c r="R254" i="78"/>
  <c r="R250" i="78"/>
  <c r="R246" i="78"/>
  <c r="R242" i="78"/>
  <c r="R237" i="78"/>
  <c r="R234" i="78"/>
  <c r="R230" i="78"/>
  <c r="R226" i="78"/>
  <c r="R222" i="78"/>
  <c r="R218" i="78"/>
  <c r="R214" i="78"/>
  <c r="R210" i="78"/>
  <c r="R206" i="78"/>
  <c r="R202" i="78"/>
  <c r="R198" i="78"/>
  <c r="R449" i="78"/>
  <c r="R445" i="78"/>
  <c r="R441" i="78"/>
  <c r="R437" i="78"/>
  <c r="R433" i="78"/>
  <c r="R429" i="78"/>
  <c r="R425" i="78"/>
  <c r="R421" i="78"/>
  <c r="R417" i="78"/>
  <c r="R413" i="78"/>
  <c r="R409" i="78"/>
  <c r="R405" i="78"/>
  <c r="R401" i="78"/>
  <c r="R397" i="78"/>
  <c r="R393" i="78"/>
  <c r="R389" i="78"/>
  <c r="R385" i="78"/>
  <c r="R381" i="78"/>
  <c r="R377" i="78"/>
  <c r="R373" i="78"/>
  <c r="R369" i="78"/>
  <c r="R365" i="78"/>
  <c r="R361" i="78"/>
  <c r="R357" i="78"/>
  <c r="R353" i="78"/>
  <c r="R349" i="78"/>
  <c r="R345" i="78"/>
  <c r="R341" i="78"/>
  <c r="R337" i="78"/>
  <c r="R333" i="78"/>
  <c r="R329" i="78"/>
  <c r="R325" i="78"/>
  <c r="R321" i="78"/>
  <c r="R317" i="78"/>
  <c r="R313" i="78"/>
  <c r="R309" i="78"/>
  <c r="R305" i="78"/>
  <c r="R301" i="78"/>
  <c r="R297" i="78"/>
  <c r="R293" i="78"/>
  <c r="R289" i="78"/>
  <c r="R285" i="78"/>
  <c r="R281" i="78"/>
  <c r="R277" i="78"/>
  <c r="R273" i="78"/>
  <c r="R269" i="78"/>
  <c r="R265" i="78"/>
  <c r="R261" i="78"/>
  <c r="R257" i="78"/>
  <c r="R253" i="78"/>
  <c r="R249" i="78"/>
  <c r="R245" i="78"/>
  <c r="R241" i="78"/>
  <c r="R236" i="78"/>
  <c r="R233" i="78"/>
  <c r="R229" i="78"/>
  <c r="R225" i="78"/>
  <c r="R221" i="78"/>
  <c r="R217" i="78"/>
  <c r="R213" i="78"/>
  <c r="R448" i="78"/>
  <c r="R444" i="78"/>
  <c r="R440" i="78"/>
  <c r="R436" i="78"/>
  <c r="R432" i="78"/>
  <c r="R428" i="78"/>
  <c r="R424" i="78"/>
  <c r="R420" i="78"/>
  <c r="R416" i="78"/>
  <c r="R412" i="78"/>
  <c r="R408" i="78"/>
  <c r="R404" i="78"/>
  <c r="R400" i="78"/>
  <c r="R396" i="78"/>
  <c r="R392" i="78"/>
  <c r="R388" i="78"/>
  <c r="R384" i="78"/>
  <c r="R380" i="78"/>
  <c r="R376" i="78"/>
  <c r="R372" i="78"/>
  <c r="R368" i="78"/>
  <c r="R364" i="78"/>
  <c r="R360" i="78"/>
  <c r="R356" i="78"/>
  <c r="R352" i="78"/>
  <c r="R348" i="78"/>
  <c r="R344" i="78"/>
  <c r="R340" i="78"/>
  <c r="R336" i="78"/>
  <c r="R332" i="78"/>
  <c r="R328" i="78"/>
  <c r="R324" i="78"/>
  <c r="R320" i="78"/>
  <c r="R316" i="78"/>
  <c r="R312" i="78"/>
  <c r="R308" i="78"/>
  <c r="R304" i="78"/>
  <c r="R300" i="78"/>
  <c r="R296" i="78"/>
  <c r="R292" i="78"/>
  <c r="R288" i="78"/>
  <c r="R284" i="78"/>
  <c r="R280" i="78"/>
  <c r="R276" i="78"/>
  <c r="R272" i="78"/>
  <c r="R268" i="78"/>
  <c r="R264" i="78"/>
  <c r="R260" i="78"/>
  <c r="R256" i="78"/>
  <c r="R252" i="78"/>
  <c r="R248" i="78"/>
  <c r="R244" i="78"/>
  <c r="R239" i="78"/>
  <c r="R232" i="78"/>
  <c r="R228" i="78"/>
  <c r="R224" i="78"/>
  <c r="R220" i="78"/>
  <c r="R216" i="78"/>
  <c r="R212" i="78"/>
  <c r="R208" i="78"/>
  <c r="R204" i="78"/>
  <c r="R200" i="78"/>
  <c r="R196" i="78"/>
  <c r="R192" i="78"/>
  <c r="R188" i="78"/>
  <c r="R184" i="78"/>
  <c r="R180" i="78"/>
  <c r="R176" i="78"/>
  <c r="R172" i="78"/>
  <c r="R168" i="78"/>
  <c r="R164" i="78"/>
  <c r="R160" i="78"/>
  <c r="R156" i="78"/>
  <c r="R152" i="78"/>
  <c r="R148" i="78"/>
  <c r="R144" i="78"/>
  <c r="R140" i="78"/>
  <c r="R136" i="78"/>
  <c r="R132" i="78"/>
  <c r="R128" i="78"/>
  <c r="R447" i="78"/>
  <c r="R431" i="78"/>
  <c r="R415" i="78"/>
  <c r="R399" i="78"/>
  <c r="R383" i="78"/>
  <c r="R367" i="78"/>
  <c r="R351" i="78"/>
  <c r="R335" i="78"/>
  <c r="R319" i="78"/>
  <c r="R303" i="78"/>
  <c r="R287" i="78"/>
  <c r="R271" i="78"/>
  <c r="R255" i="78"/>
  <c r="R238" i="78"/>
  <c r="R223" i="78"/>
  <c r="R209" i="78"/>
  <c r="R201" i="78"/>
  <c r="R194" i="78"/>
  <c r="R189" i="78"/>
  <c r="R183" i="78"/>
  <c r="R178" i="78"/>
  <c r="R173" i="78"/>
  <c r="R167" i="78"/>
  <c r="R162" i="78"/>
  <c r="R157" i="78"/>
  <c r="R151" i="78"/>
  <c r="R146" i="78"/>
  <c r="R141" i="78"/>
  <c r="R135" i="78"/>
  <c r="R130" i="78"/>
  <c r="R125" i="78"/>
  <c r="R121" i="78"/>
  <c r="R117" i="78"/>
  <c r="R113" i="78"/>
  <c r="R109" i="78"/>
  <c r="R105" i="78"/>
  <c r="R101" i="78"/>
  <c r="R97" i="78"/>
  <c r="R93" i="78"/>
  <c r="R89" i="78"/>
  <c r="R85" i="78"/>
  <c r="R81" i="78"/>
  <c r="R77" i="78"/>
  <c r="R73" i="78"/>
  <c r="R69" i="78"/>
  <c r="R65" i="78"/>
  <c r="R61" i="78"/>
  <c r="R57" i="78"/>
  <c r="R53" i="78"/>
  <c r="R49" i="78"/>
  <c r="R45" i="78"/>
  <c r="R41" i="78"/>
  <c r="R37" i="78"/>
  <c r="R32" i="78"/>
  <c r="R28" i="78"/>
  <c r="R24" i="78"/>
  <c r="R20" i="78"/>
  <c r="R16" i="78"/>
  <c r="R11" i="78"/>
  <c r="I48" i="80"/>
  <c r="I43" i="80"/>
  <c r="I39" i="80"/>
  <c r="I35" i="80"/>
  <c r="I31" i="80"/>
  <c r="I27" i="80"/>
  <c r="I23" i="80"/>
  <c r="I19" i="80"/>
  <c r="I15" i="80"/>
  <c r="I11" i="80"/>
  <c r="I42" i="80"/>
  <c r="I38" i="80"/>
  <c r="I34" i="80"/>
  <c r="I30" i="80"/>
  <c r="I22" i="80"/>
  <c r="I18" i="80"/>
  <c r="I10" i="80"/>
  <c r="R115" i="78"/>
  <c r="R99" i="78"/>
  <c r="R95" i="78"/>
  <c r="R87" i="78"/>
  <c r="R75" i="78"/>
  <c r="R67" i="78"/>
  <c r="R55" i="78"/>
  <c r="R47" i="78"/>
  <c r="R443" i="78"/>
  <c r="R427" i="78"/>
  <c r="R411" i="78"/>
  <c r="R395" i="78"/>
  <c r="R379" i="78"/>
  <c r="R363" i="78"/>
  <c r="R347" i="78"/>
  <c r="R331" i="78"/>
  <c r="R315" i="78"/>
  <c r="R299" i="78"/>
  <c r="R283" i="78"/>
  <c r="R267" i="78"/>
  <c r="R251" i="78"/>
  <c r="R235" i="78"/>
  <c r="R219" i="78"/>
  <c r="R207" i="78"/>
  <c r="R199" i="78"/>
  <c r="R193" i="78"/>
  <c r="R187" i="78"/>
  <c r="R182" i="78"/>
  <c r="R177" i="78"/>
  <c r="R171" i="78"/>
  <c r="R166" i="78"/>
  <c r="R161" i="78"/>
  <c r="R155" i="78"/>
  <c r="R150" i="78"/>
  <c r="R145" i="78"/>
  <c r="R139" i="78"/>
  <c r="R134" i="78"/>
  <c r="R129" i="78"/>
  <c r="R124" i="78"/>
  <c r="R120" i="78"/>
  <c r="R116" i="78"/>
  <c r="R112" i="78"/>
  <c r="R108" i="78"/>
  <c r="R104" i="78"/>
  <c r="R100" i="78"/>
  <c r="R96" i="78"/>
  <c r="R92" i="78"/>
  <c r="R88" i="78"/>
  <c r="R84" i="78"/>
  <c r="R80" i="78"/>
  <c r="R76" i="78"/>
  <c r="R72" i="78"/>
  <c r="R68" i="78"/>
  <c r="R64" i="78"/>
  <c r="R60" i="78"/>
  <c r="R56" i="78"/>
  <c r="R52" i="78"/>
  <c r="R48" i="78"/>
  <c r="R44" i="78"/>
  <c r="R40" i="78"/>
  <c r="R35" i="78"/>
  <c r="R31" i="78"/>
  <c r="R27" i="78"/>
  <c r="R23" i="78"/>
  <c r="R19" i="78"/>
  <c r="R14" i="78"/>
  <c r="R10" i="78"/>
  <c r="I47" i="80"/>
  <c r="I26" i="80"/>
  <c r="I14" i="80"/>
  <c r="R107" i="78"/>
  <c r="R83" i="78"/>
  <c r="R71" i="78"/>
  <c r="R59" i="78"/>
  <c r="R51" i="78"/>
  <c r="R39" i="78"/>
  <c r="R439" i="78"/>
  <c r="R423" i="78"/>
  <c r="R407" i="78"/>
  <c r="R391" i="78"/>
  <c r="R375" i="78"/>
  <c r="R359" i="78"/>
  <c r="R343" i="78"/>
  <c r="R327" i="78"/>
  <c r="R311" i="78"/>
  <c r="R295" i="78"/>
  <c r="R279" i="78"/>
  <c r="R263" i="78"/>
  <c r="R247" i="78"/>
  <c r="R231" i="78"/>
  <c r="R215" i="78"/>
  <c r="R205" i="78"/>
  <c r="R197" i="78"/>
  <c r="R191" i="78"/>
  <c r="R186" i="78"/>
  <c r="R181" i="78"/>
  <c r="R175" i="78"/>
  <c r="R170" i="78"/>
  <c r="R165" i="78"/>
  <c r="R159" i="78"/>
  <c r="R154" i="78"/>
  <c r="R149" i="78"/>
  <c r="R143" i="78"/>
  <c r="R138" i="78"/>
  <c r="R133" i="78"/>
  <c r="R127" i="78"/>
  <c r="R123" i="78"/>
  <c r="R119" i="78"/>
  <c r="R111" i="78"/>
  <c r="R103" i="78"/>
  <c r="R91" i="78"/>
  <c r="R79" i="78"/>
  <c r="R63" i="78"/>
  <c r="R43" i="78"/>
  <c r="R435" i="78"/>
  <c r="R371" i="78"/>
  <c r="R307" i="78"/>
  <c r="R243" i="78"/>
  <c r="R203" i="78"/>
  <c r="R179" i="78"/>
  <c r="R158" i="78"/>
  <c r="R137" i="78"/>
  <c r="R118" i="78"/>
  <c r="R102" i="78"/>
  <c r="R86" i="78"/>
  <c r="R70" i="78"/>
  <c r="R54" i="78"/>
  <c r="R38" i="78"/>
  <c r="R29" i="78"/>
  <c r="R21" i="78"/>
  <c r="R12" i="78"/>
  <c r="I44" i="80"/>
  <c r="I36" i="80"/>
  <c r="I28" i="80"/>
  <c r="I20" i="80"/>
  <c r="I12" i="80"/>
  <c r="I33" i="80"/>
  <c r="I25" i="80"/>
  <c r="R169" i="78"/>
  <c r="R110" i="78"/>
  <c r="R62" i="78"/>
  <c r="R25" i="78"/>
  <c r="I40" i="80"/>
  <c r="I24" i="80"/>
  <c r="R42" i="78"/>
  <c r="R13" i="78"/>
  <c r="I37" i="80"/>
  <c r="R419" i="78"/>
  <c r="R355" i="78"/>
  <c r="R291" i="78"/>
  <c r="R195" i="78"/>
  <c r="R174" i="78"/>
  <c r="R153" i="78"/>
  <c r="R131" i="78"/>
  <c r="R114" i="78"/>
  <c r="R98" i="78"/>
  <c r="R82" i="78"/>
  <c r="R66" i="78"/>
  <c r="R50" i="78"/>
  <c r="R34" i="78"/>
  <c r="R26" i="78"/>
  <c r="R18" i="78"/>
  <c r="I41" i="80"/>
  <c r="I17" i="80"/>
  <c r="R126" i="78"/>
  <c r="R78" i="78"/>
  <c r="R46" i="78"/>
  <c r="R17" i="78"/>
  <c r="I32" i="80"/>
  <c r="I16" i="80"/>
  <c r="R22" i="78"/>
  <c r="I29" i="80"/>
  <c r="R403" i="78"/>
  <c r="R339" i="78"/>
  <c r="R275" i="78"/>
  <c r="R227" i="78"/>
  <c r="R190" i="78"/>
  <c r="R147" i="78"/>
  <c r="R94" i="78"/>
  <c r="R33" i="78"/>
  <c r="I49" i="80"/>
  <c r="I46" i="80"/>
  <c r="I13" i="80"/>
  <c r="R387" i="78"/>
  <c r="R323" i="78"/>
  <c r="R259" i="78"/>
  <c r="R211" i="78"/>
  <c r="R185" i="78"/>
  <c r="R163" i="78"/>
  <c r="R142" i="78"/>
  <c r="R122" i="78"/>
  <c r="R106" i="78"/>
  <c r="R90" i="78"/>
  <c r="R74" i="78"/>
  <c r="R58" i="78"/>
  <c r="R30" i="78"/>
  <c r="I21" i="80"/>
  <c r="P11" i="93"/>
  <c r="P13" i="92"/>
  <c r="P10" i="93"/>
  <c r="P12" i="92"/>
  <c r="P13" i="93"/>
  <c r="P11" i="92"/>
  <c r="P12" i="93"/>
  <c r="P14" i="92"/>
  <c r="P10" i="92"/>
  <c r="K12" i="81"/>
  <c r="K11" i="81"/>
  <c r="K14" i="81"/>
  <c r="K10" i="81"/>
  <c r="K13" i="81"/>
  <c r="O25" i="79"/>
  <c r="O21" i="79"/>
  <c r="O17" i="79"/>
  <c r="O13" i="79"/>
  <c r="K342" i="76"/>
  <c r="K337" i="76"/>
  <c r="K333" i="76"/>
  <c r="K329" i="76"/>
  <c r="K324" i="76"/>
  <c r="O20" i="79"/>
  <c r="O16" i="79"/>
  <c r="O12" i="79"/>
  <c r="K341" i="76"/>
  <c r="K336" i="76"/>
  <c r="K332" i="76"/>
  <c r="O27" i="79"/>
  <c r="O19" i="79"/>
  <c r="O15" i="79"/>
  <c r="O11" i="79"/>
  <c r="K335" i="76"/>
  <c r="K327" i="76"/>
  <c r="O24" i="79"/>
  <c r="K328" i="76"/>
  <c r="O23" i="79"/>
  <c r="K339" i="76"/>
  <c r="K331" i="76"/>
  <c r="O26" i="79"/>
  <c r="O22" i="79"/>
  <c r="O18" i="79"/>
  <c r="O14" i="79"/>
  <c r="O10" i="79"/>
  <c r="K338" i="76"/>
  <c r="K334" i="76"/>
  <c r="K330" i="76"/>
  <c r="K325" i="76"/>
  <c r="K322" i="76"/>
  <c r="K318" i="76"/>
  <c r="K314" i="76"/>
  <c r="K310" i="76"/>
  <c r="K306" i="76"/>
  <c r="K302" i="76"/>
  <c r="K298" i="76"/>
  <c r="K294" i="76"/>
  <c r="K290" i="76"/>
  <c r="K286" i="76"/>
  <c r="K282" i="76"/>
  <c r="K278" i="76"/>
  <c r="K274" i="76"/>
  <c r="K270" i="76"/>
  <c r="K266" i="76"/>
  <c r="K262" i="76"/>
  <c r="K258" i="76"/>
  <c r="K254" i="76"/>
  <c r="K250" i="76"/>
  <c r="K246" i="76"/>
  <c r="K242" i="76"/>
  <c r="K311" i="76"/>
  <c r="K303" i="76"/>
  <c r="K295" i="76"/>
  <c r="K287" i="76"/>
  <c r="K275" i="76"/>
  <c r="K267" i="76"/>
  <c r="K255" i="76"/>
  <c r="K243" i="76"/>
  <c r="K321" i="76"/>
  <c r="K317" i="76"/>
  <c r="K313" i="76"/>
  <c r="K309" i="76"/>
  <c r="K305" i="76"/>
  <c r="K301" i="76"/>
  <c r="K297" i="76"/>
  <c r="K293" i="76"/>
  <c r="K289" i="76"/>
  <c r="K285" i="76"/>
  <c r="K281" i="76"/>
  <c r="K277" i="76"/>
  <c r="K273" i="76"/>
  <c r="K269" i="76"/>
  <c r="K265" i="76"/>
  <c r="K261" i="76"/>
  <c r="K257" i="76"/>
  <c r="K253" i="76"/>
  <c r="K249" i="76"/>
  <c r="K245" i="76"/>
  <c r="K315" i="76"/>
  <c r="K307" i="76"/>
  <c r="K291" i="76"/>
  <c r="K283" i="76"/>
  <c r="K271" i="76"/>
  <c r="K259" i="76"/>
  <c r="K251" i="76"/>
  <c r="K320" i="76"/>
  <c r="K316" i="76"/>
  <c r="K312" i="76"/>
  <c r="K308" i="76"/>
  <c r="K304" i="76"/>
  <c r="K300" i="76"/>
  <c r="K296" i="76"/>
  <c r="K292" i="76"/>
  <c r="K288" i="76"/>
  <c r="K284" i="76"/>
  <c r="K280" i="76"/>
  <c r="K276" i="76"/>
  <c r="K272" i="76"/>
  <c r="K268" i="76"/>
  <c r="K264" i="76"/>
  <c r="K260" i="76"/>
  <c r="K256" i="76"/>
  <c r="K252" i="76"/>
  <c r="K248" i="76"/>
  <c r="K244" i="76"/>
  <c r="K319" i="76"/>
  <c r="K299" i="76"/>
  <c r="K279" i="76"/>
  <c r="K263" i="76"/>
  <c r="K247" i="76"/>
  <c r="K240" i="76"/>
  <c r="K236" i="76"/>
  <c r="K232" i="76"/>
  <c r="K228" i="76"/>
  <c r="K224" i="76"/>
  <c r="K220" i="76"/>
  <c r="K216" i="76"/>
  <c r="K212" i="76"/>
  <c r="K208" i="76"/>
  <c r="K204" i="76"/>
  <c r="K200" i="76"/>
  <c r="K196" i="76"/>
  <c r="K192" i="76"/>
  <c r="K188" i="76"/>
  <c r="K184" i="76"/>
  <c r="K180" i="76"/>
  <c r="K176" i="76"/>
  <c r="K172" i="76"/>
  <c r="K168" i="76"/>
  <c r="K164" i="76"/>
  <c r="K160" i="76"/>
  <c r="K156" i="76"/>
  <c r="K152" i="76"/>
  <c r="K148" i="76"/>
  <c r="K144" i="76"/>
  <c r="K140" i="76"/>
  <c r="K136" i="76"/>
  <c r="K132" i="76"/>
  <c r="K128" i="76"/>
  <c r="K124" i="76"/>
  <c r="K120" i="76"/>
  <c r="K116" i="76"/>
  <c r="K112" i="76"/>
  <c r="K108" i="76"/>
  <c r="K104" i="76"/>
  <c r="K100" i="76"/>
  <c r="K96" i="76"/>
  <c r="K92" i="76"/>
  <c r="K88" i="76"/>
  <c r="K84" i="76"/>
  <c r="K80" i="76"/>
  <c r="K76" i="76"/>
  <c r="K72" i="76"/>
  <c r="K68" i="76"/>
  <c r="K64" i="76"/>
  <c r="K60" i="76"/>
  <c r="K56" i="76"/>
  <c r="K52" i="76"/>
  <c r="K48" i="76"/>
  <c r="K44" i="76"/>
  <c r="K40" i="76"/>
  <c r="K36" i="76"/>
  <c r="K32" i="76"/>
  <c r="K28" i="76"/>
  <c r="K24" i="76"/>
  <c r="K20" i="76"/>
  <c r="K16" i="76"/>
  <c r="K12" i="76"/>
  <c r="L16" i="74"/>
  <c r="L12" i="74"/>
  <c r="K234" i="76"/>
  <c r="K226" i="76"/>
  <c r="K214" i="76"/>
  <c r="K202" i="76"/>
  <c r="K186" i="76"/>
  <c r="K166" i="76"/>
  <c r="K158" i="76"/>
  <c r="K146" i="76"/>
  <c r="K134" i="76"/>
  <c r="K118" i="76"/>
  <c r="K106" i="76"/>
  <c r="K94" i="76"/>
  <c r="K82" i="76"/>
  <c r="K70" i="76"/>
  <c r="K58" i="76"/>
  <c r="K42" i="76"/>
  <c r="K26" i="76"/>
  <c r="K18" i="76"/>
  <c r="L14" i="74"/>
  <c r="K239" i="76"/>
  <c r="K235" i="76"/>
  <c r="K231" i="76"/>
  <c r="K227" i="76"/>
  <c r="K223" i="76"/>
  <c r="K219" i="76"/>
  <c r="K215" i="76"/>
  <c r="K211" i="76"/>
  <c r="K207" i="76"/>
  <c r="K203" i="76"/>
  <c r="K199" i="76"/>
  <c r="K195" i="76"/>
  <c r="K191" i="76"/>
  <c r="K187" i="76"/>
  <c r="K183" i="76"/>
  <c r="K179" i="76"/>
  <c r="K175" i="76"/>
  <c r="K171" i="76"/>
  <c r="K167" i="76"/>
  <c r="K163" i="76"/>
  <c r="K159" i="76"/>
  <c r="K155" i="76"/>
  <c r="K151" i="76"/>
  <c r="K147" i="76"/>
  <c r="K143" i="76"/>
  <c r="K139" i="76"/>
  <c r="K135" i="76"/>
  <c r="K131" i="76"/>
  <c r="K127" i="76"/>
  <c r="K123" i="76"/>
  <c r="K119" i="76"/>
  <c r="K115" i="76"/>
  <c r="K111" i="76"/>
  <c r="K107" i="76"/>
  <c r="K103" i="76"/>
  <c r="K99" i="76"/>
  <c r="K95" i="76"/>
  <c r="K91" i="76"/>
  <c r="K87" i="76"/>
  <c r="K83" i="76"/>
  <c r="K79" i="76"/>
  <c r="K75" i="76"/>
  <c r="K71" i="76"/>
  <c r="K67" i="76"/>
  <c r="K63" i="76"/>
  <c r="K59" i="76"/>
  <c r="K55" i="76"/>
  <c r="K51" i="76"/>
  <c r="K47" i="76"/>
  <c r="K43" i="76"/>
  <c r="K39" i="76"/>
  <c r="K35" i="76"/>
  <c r="K31" i="76"/>
  <c r="K27" i="76"/>
  <c r="K23" i="76"/>
  <c r="K19" i="76"/>
  <c r="K15" i="76"/>
  <c r="K11" i="76"/>
  <c r="L15" i="74"/>
  <c r="L11" i="74"/>
  <c r="K230" i="76"/>
  <c r="K218" i="76"/>
  <c r="K206" i="76"/>
  <c r="K194" i="76"/>
  <c r="K182" i="76"/>
  <c r="K170" i="76"/>
  <c r="K162" i="76"/>
  <c r="K154" i="76"/>
  <c r="K142" i="76"/>
  <c r="K130" i="76"/>
  <c r="K122" i="76"/>
  <c r="K110" i="76"/>
  <c r="K98" i="76"/>
  <c r="K90" i="76"/>
  <c r="K78" i="76"/>
  <c r="K74" i="76"/>
  <c r="K62" i="76"/>
  <c r="K50" i="76"/>
  <c r="K38" i="76"/>
  <c r="K30" i="76"/>
  <c r="K22" i="76"/>
  <c r="K237" i="76"/>
  <c r="K233" i="76"/>
  <c r="K229" i="76"/>
  <c r="K225" i="76"/>
  <c r="K221" i="76"/>
  <c r="K217" i="76"/>
  <c r="K213" i="76"/>
  <c r="K209" i="76"/>
  <c r="K205" i="76"/>
  <c r="K201" i="76"/>
  <c r="K197" i="76"/>
  <c r="K193" i="76"/>
  <c r="K189" i="76"/>
  <c r="K185" i="76"/>
  <c r="K181" i="76"/>
  <c r="K177" i="76"/>
  <c r="K173" i="76"/>
  <c r="K169" i="76"/>
  <c r="K165" i="76"/>
  <c r="K161" i="76"/>
  <c r="K157" i="76"/>
  <c r="K153" i="76"/>
  <c r="K149" i="76"/>
  <c r="K145" i="76"/>
  <c r="K141" i="76"/>
  <c r="K137" i="76"/>
  <c r="K133" i="76"/>
  <c r="K129" i="76"/>
  <c r="K125" i="76"/>
  <c r="K121" i="76"/>
  <c r="K117" i="76"/>
  <c r="K113" i="76"/>
  <c r="K109" i="76"/>
  <c r="K105" i="76"/>
  <c r="K101" i="76"/>
  <c r="K97" i="76"/>
  <c r="K93" i="76"/>
  <c r="K89" i="76"/>
  <c r="K85" i="76"/>
  <c r="K81" i="76"/>
  <c r="K77" i="76"/>
  <c r="K73" i="76"/>
  <c r="K69" i="76"/>
  <c r="K65" i="76"/>
  <c r="K61" i="76"/>
  <c r="K57" i="76"/>
  <c r="K53" i="76"/>
  <c r="K49" i="76"/>
  <c r="K45" i="76"/>
  <c r="K41" i="76"/>
  <c r="K37" i="76"/>
  <c r="K33" i="76"/>
  <c r="K29" i="76"/>
  <c r="K25" i="76"/>
  <c r="K21" i="76"/>
  <c r="K17" i="76"/>
  <c r="K13" i="76"/>
  <c r="L13" i="74"/>
  <c r="K238" i="76"/>
  <c r="K222" i="76"/>
  <c r="K210" i="76"/>
  <c r="K198" i="76"/>
  <c r="K190" i="76"/>
  <c r="K178" i="76"/>
  <c r="K174" i="76"/>
  <c r="K150" i="76"/>
  <c r="K138" i="76"/>
  <c r="K126" i="76"/>
  <c r="K114" i="76"/>
  <c r="K102" i="76"/>
  <c r="K86" i="76"/>
  <c r="K66" i="76"/>
  <c r="K54" i="76"/>
  <c r="K46" i="76"/>
  <c r="K34" i="76"/>
  <c r="K14" i="76"/>
  <c r="K89" i="73"/>
  <c r="K85" i="73"/>
  <c r="K80" i="73"/>
  <c r="K75" i="73"/>
  <c r="K71" i="73"/>
  <c r="K67" i="73"/>
  <c r="K62" i="73"/>
  <c r="K58" i="73"/>
  <c r="K54" i="73"/>
  <c r="K50" i="73"/>
  <c r="K46" i="73"/>
  <c r="K42" i="73"/>
  <c r="K38" i="73"/>
  <c r="K34" i="73"/>
  <c r="K30" i="73"/>
  <c r="K25" i="73"/>
  <c r="K20" i="73"/>
  <c r="K16" i="73"/>
  <c r="K12" i="73"/>
  <c r="M52" i="72"/>
  <c r="M48" i="72"/>
  <c r="M44" i="72"/>
  <c r="M40" i="72"/>
  <c r="M36" i="72"/>
  <c r="M32" i="72"/>
  <c r="M28" i="72"/>
  <c r="M24" i="72"/>
  <c r="K88" i="73"/>
  <c r="K84" i="73"/>
  <c r="K79" i="73"/>
  <c r="K74" i="73"/>
  <c r="K70" i="73"/>
  <c r="K66" i="73"/>
  <c r="K61" i="73"/>
  <c r="K57" i="73"/>
  <c r="K53" i="73"/>
  <c r="K49" i="73"/>
  <c r="K45" i="73"/>
  <c r="K41" i="73"/>
  <c r="K37" i="73"/>
  <c r="K33" i="73"/>
  <c r="K29" i="73"/>
  <c r="K23" i="73"/>
  <c r="K19" i="73"/>
  <c r="K15" i="73"/>
  <c r="K11" i="73"/>
  <c r="M51" i="72"/>
  <c r="M47" i="72"/>
  <c r="M43" i="72"/>
  <c r="M39" i="72"/>
  <c r="M35" i="72"/>
  <c r="M31" i="72"/>
  <c r="M27" i="72"/>
  <c r="M23" i="72"/>
  <c r="M19" i="72"/>
  <c r="K91" i="73"/>
  <c r="K87" i="73"/>
  <c r="K83" i="73"/>
  <c r="K77" i="73"/>
  <c r="K73" i="73"/>
  <c r="K69" i="73"/>
  <c r="K65" i="73"/>
  <c r="K60" i="73"/>
  <c r="K56" i="73"/>
  <c r="K52" i="73"/>
  <c r="K48" i="73"/>
  <c r="K44" i="73"/>
  <c r="K40" i="73"/>
  <c r="K36" i="73"/>
  <c r="K32" i="73"/>
  <c r="K27" i="73"/>
  <c r="K22" i="73"/>
  <c r="K18" i="73"/>
  <c r="K14" i="73"/>
  <c r="M50" i="72"/>
  <c r="M46" i="72"/>
  <c r="M42" i="72"/>
  <c r="M38" i="72"/>
  <c r="M34" i="72"/>
  <c r="M30" i="72"/>
  <c r="M26" i="72"/>
  <c r="M22" i="72"/>
  <c r="M18" i="72"/>
  <c r="M13" i="72"/>
  <c r="M33" i="72"/>
  <c r="M25" i="72"/>
  <c r="M21" i="72"/>
  <c r="M12" i="72"/>
  <c r="M15" i="72"/>
  <c r="K90" i="73"/>
  <c r="K86" i="73"/>
  <c r="K82" i="73"/>
  <c r="K76" i="73"/>
  <c r="K72" i="73"/>
  <c r="K68" i="73"/>
  <c r="K63" i="73"/>
  <c r="K59" i="73"/>
  <c r="K55" i="73"/>
  <c r="K51" i="73"/>
  <c r="K47" i="73"/>
  <c r="K43" i="73"/>
  <c r="K39" i="73"/>
  <c r="K35" i="73"/>
  <c r="K31" i="73"/>
  <c r="K26" i="73"/>
  <c r="K21" i="73"/>
  <c r="K17" i="73"/>
  <c r="K13" i="73"/>
  <c r="M49" i="72"/>
  <c r="M45" i="72"/>
  <c r="M41" i="72"/>
  <c r="M37" i="72"/>
  <c r="M29" i="72"/>
  <c r="M16" i="72"/>
  <c r="M20" i="72"/>
  <c r="M14" i="72"/>
  <c r="M11" i="72"/>
  <c r="S42" i="71"/>
  <c r="S37" i="71"/>
  <c r="S32" i="71"/>
  <c r="S28" i="71"/>
  <c r="S23" i="71"/>
  <c r="S19" i="71"/>
  <c r="S15" i="71"/>
  <c r="S11" i="71"/>
  <c r="K14" i="67"/>
  <c r="L21" i="66"/>
  <c r="L17" i="66"/>
  <c r="L12" i="66"/>
  <c r="L12" i="65"/>
  <c r="O38" i="64"/>
  <c r="O34" i="64"/>
  <c r="O29" i="64"/>
  <c r="O25" i="64"/>
  <c r="O21" i="64"/>
  <c r="O17" i="64"/>
  <c r="O13" i="64"/>
  <c r="N90" i="63"/>
  <c r="N86" i="63"/>
  <c r="N81" i="63"/>
  <c r="N77" i="63"/>
  <c r="N73" i="63"/>
  <c r="N69" i="63"/>
  <c r="N65" i="63"/>
  <c r="N61" i="63"/>
  <c r="N57" i="63"/>
  <c r="N53" i="63"/>
  <c r="N49" i="63"/>
  <c r="N45" i="63"/>
  <c r="N41" i="63"/>
  <c r="N37" i="63"/>
  <c r="N32" i="63"/>
  <c r="N28" i="63"/>
  <c r="N23" i="63"/>
  <c r="N19" i="63"/>
  <c r="N15" i="63"/>
  <c r="N11" i="63"/>
  <c r="N67" i="63"/>
  <c r="N43" i="63"/>
  <c r="N30" i="63"/>
  <c r="S41" i="71"/>
  <c r="S36" i="71"/>
  <c r="S31" i="71"/>
  <c r="S27" i="71"/>
  <c r="S22" i="71"/>
  <c r="S18" i="71"/>
  <c r="S14" i="71"/>
  <c r="K13" i="67"/>
  <c r="L20" i="66"/>
  <c r="L15" i="66"/>
  <c r="L11" i="66"/>
  <c r="L11" i="65"/>
  <c r="O37" i="64"/>
  <c r="O33" i="64"/>
  <c r="O28" i="64"/>
  <c r="O24" i="64"/>
  <c r="O20" i="64"/>
  <c r="O16" i="64"/>
  <c r="O12" i="64"/>
  <c r="N89" i="63"/>
  <c r="N84" i="63"/>
  <c r="N80" i="63"/>
  <c r="N76" i="63"/>
  <c r="N72" i="63"/>
  <c r="N68" i="63"/>
  <c r="N64" i="63"/>
  <c r="N60" i="63"/>
  <c r="N56" i="63"/>
  <c r="N52" i="63"/>
  <c r="N48" i="63"/>
  <c r="N44" i="63"/>
  <c r="N40" i="63"/>
  <c r="N35" i="63"/>
  <c r="N31" i="63"/>
  <c r="N27" i="63"/>
  <c r="N22" i="63"/>
  <c r="N18" i="63"/>
  <c r="N14" i="63"/>
  <c r="N71" i="63"/>
  <c r="N47" i="63"/>
  <c r="N34" i="63"/>
  <c r="N26" i="63"/>
  <c r="N13" i="63"/>
  <c r="S44" i="71"/>
  <c r="S40" i="71"/>
  <c r="S34" i="71"/>
  <c r="S30" i="71"/>
  <c r="S25" i="71"/>
  <c r="S21" i="71"/>
  <c r="S17" i="71"/>
  <c r="S13" i="71"/>
  <c r="K16" i="67"/>
  <c r="K12" i="67"/>
  <c r="L19" i="66"/>
  <c r="L14" i="66"/>
  <c r="L14" i="65"/>
  <c r="O40" i="64"/>
  <c r="O36" i="64"/>
  <c r="O31" i="64"/>
  <c r="O27" i="64"/>
  <c r="O23" i="64"/>
  <c r="O19" i="64"/>
  <c r="O15" i="64"/>
  <c r="O11" i="64"/>
  <c r="N88" i="63"/>
  <c r="N83" i="63"/>
  <c r="N79" i="63"/>
  <c r="N63" i="63"/>
  <c r="N59" i="63"/>
  <c r="N51" i="63"/>
  <c r="N17" i="63"/>
  <c r="S43" i="71"/>
  <c r="S38" i="71"/>
  <c r="S33" i="71"/>
  <c r="S29" i="71"/>
  <c r="S24" i="71"/>
  <c r="S20" i="71"/>
  <c r="S16" i="71"/>
  <c r="S12" i="71"/>
  <c r="K15" i="67"/>
  <c r="K11" i="67"/>
  <c r="L22" i="66"/>
  <c r="L18" i="66"/>
  <c r="L13" i="66"/>
  <c r="L13" i="65"/>
  <c r="O39" i="64"/>
  <c r="O35" i="64"/>
  <c r="O30" i="64"/>
  <c r="O26" i="64"/>
  <c r="O22" i="64"/>
  <c r="O18" i="64"/>
  <c r="O14" i="64"/>
  <c r="N87" i="63"/>
  <c r="N82" i="63"/>
  <c r="N78" i="63"/>
  <c r="N74" i="63"/>
  <c r="N70" i="63"/>
  <c r="N66" i="63"/>
  <c r="N62" i="63"/>
  <c r="N58" i="63"/>
  <c r="N54" i="63"/>
  <c r="N50" i="63"/>
  <c r="N46" i="63"/>
  <c r="N42" i="63"/>
  <c r="N38" i="63"/>
  <c r="N33" i="63"/>
  <c r="N29" i="63"/>
  <c r="N25" i="63"/>
  <c r="N20" i="63"/>
  <c r="N16" i="63"/>
  <c r="N12" i="63"/>
  <c r="N75" i="63"/>
  <c r="N55" i="63"/>
  <c r="N39" i="63"/>
  <c r="N21" i="63"/>
  <c r="U91" i="61" l="1"/>
  <c r="L11" i="58"/>
  <c r="L16" i="58"/>
  <c r="L13" i="58"/>
  <c r="L58" i="58"/>
  <c r="L53" i="58"/>
  <c r="L47" i="58"/>
  <c r="L43" i="58"/>
  <c r="L41" i="58"/>
  <c r="L37" i="58"/>
  <c r="L35" i="58"/>
  <c r="L31" i="58"/>
  <c r="L27" i="58"/>
  <c r="L23" i="58"/>
  <c r="L21" i="58"/>
  <c r="L17" i="58"/>
  <c r="L64" i="58"/>
  <c r="L62" i="58"/>
  <c r="L60" i="58"/>
  <c r="L55" i="58"/>
  <c r="L51" i="58"/>
  <c r="L49" i="58"/>
  <c r="L45" i="58"/>
  <c r="L39" i="58"/>
  <c r="L33" i="58"/>
  <c r="L29" i="58"/>
  <c r="L25" i="58"/>
  <c r="L10" i="58"/>
  <c r="L14" i="58"/>
  <c r="L18" i="58"/>
  <c r="L54" i="58"/>
  <c r="L50" i="58"/>
  <c r="L46" i="58"/>
  <c r="L42" i="58"/>
  <c r="L40" i="58"/>
  <c r="L36" i="58"/>
  <c r="L32" i="58"/>
  <c r="L28" i="58"/>
  <c r="L26" i="58"/>
  <c r="L22" i="58"/>
  <c r="L12" i="58"/>
  <c r="L19" i="58"/>
  <c r="L63" i="58"/>
  <c r="L61" i="58"/>
  <c r="L59" i="58"/>
  <c r="L57" i="58"/>
  <c r="L52" i="58"/>
  <c r="L48" i="58"/>
  <c r="L44" i="58"/>
  <c r="L38" i="58"/>
  <c r="L34" i="58"/>
  <c r="L30" i="58"/>
  <c r="L24" i="58"/>
  <c r="L15" i="58"/>
  <c r="O210" i="62"/>
  <c r="P44" i="69"/>
  <c r="P11" i="69"/>
  <c r="P43" i="69"/>
  <c r="P75" i="69"/>
  <c r="P107" i="69"/>
  <c r="P16" i="69"/>
  <c r="P104" i="69"/>
  <c r="P33" i="69"/>
  <c r="P65" i="69"/>
  <c r="P97" i="69"/>
  <c r="P129" i="69"/>
  <c r="P76" i="69"/>
  <c r="P22" i="69"/>
  <c r="P54" i="69"/>
  <c r="P86" i="69"/>
  <c r="P118" i="69"/>
  <c r="O112" i="62"/>
  <c r="U225" i="61"/>
  <c r="U314" i="61"/>
  <c r="U54" i="61"/>
  <c r="U95" i="61"/>
  <c r="D37" i="88"/>
  <c r="U85" i="61"/>
  <c r="U12" i="61"/>
  <c r="U331" i="61"/>
  <c r="D41" i="88"/>
  <c r="O47" i="62"/>
  <c r="U166" i="61"/>
  <c r="U28" i="61"/>
  <c r="U250" i="61"/>
  <c r="P111" i="69"/>
  <c r="P28" i="69"/>
  <c r="P116" i="69"/>
  <c r="P37" i="69"/>
  <c r="P69" i="69"/>
  <c r="P101" i="69"/>
  <c r="P133" i="69"/>
  <c r="P88" i="69"/>
  <c r="P26" i="69"/>
  <c r="P58" i="69"/>
  <c r="P90" i="69"/>
  <c r="P122" i="69"/>
  <c r="O154" i="62"/>
  <c r="U193" i="61"/>
  <c r="U282" i="61"/>
  <c r="U22" i="61"/>
  <c r="U237" i="61"/>
  <c r="D23" i="88"/>
  <c r="U308" i="61"/>
  <c r="U310" i="61"/>
  <c r="U184" i="61"/>
  <c r="D42" i="88"/>
  <c r="O56" i="62"/>
  <c r="U21" i="61"/>
  <c r="U330" i="61"/>
  <c r="U71" i="61"/>
  <c r="P81" i="69"/>
  <c r="P113" i="69"/>
  <c r="P24" i="69"/>
  <c r="P124" i="69"/>
  <c r="P38" i="69"/>
  <c r="P70" i="69"/>
  <c r="P102" i="69"/>
  <c r="P134" i="69"/>
  <c r="U101" i="61"/>
  <c r="U96" i="61"/>
  <c r="U183" i="61"/>
  <c r="U311" i="61"/>
  <c r="D33" i="88"/>
  <c r="O125" i="62"/>
  <c r="U177" i="61"/>
  <c r="U179" i="61"/>
  <c r="U327" i="61"/>
  <c r="U256" i="61"/>
  <c r="O57" i="62"/>
  <c r="U205" i="61"/>
  <c r="U199" i="61"/>
  <c r="U287" i="61"/>
  <c r="U34" i="61"/>
  <c r="U245" i="61"/>
  <c r="U76" i="61"/>
  <c r="U243" i="61"/>
  <c r="U348" i="61"/>
  <c r="U37" i="61"/>
  <c r="O224" i="62"/>
  <c r="D11" i="88"/>
  <c r="U27" i="61"/>
  <c r="U19" i="61"/>
  <c r="U50" i="61"/>
  <c r="U227" i="61"/>
  <c r="U48" i="61"/>
  <c r="U221" i="61"/>
  <c r="U281" i="61"/>
  <c r="O180" i="62"/>
  <c r="D28" i="88"/>
  <c r="U275" i="61"/>
  <c r="U196" i="61"/>
  <c r="U135" i="61"/>
  <c r="U86" i="61"/>
  <c r="U215" i="61"/>
  <c r="U345" i="61"/>
  <c r="U128" i="61"/>
  <c r="U260" i="61"/>
  <c r="U230" i="61"/>
  <c r="O109" i="62"/>
  <c r="P130" i="69"/>
  <c r="P114" i="69"/>
  <c r="P98" i="69"/>
  <c r="P82" i="69"/>
  <c r="P66" i="69"/>
  <c r="P50" i="69"/>
  <c r="P34" i="69"/>
  <c r="P18" i="69"/>
  <c r="P112" i="69"/>
  <c r="P64" i="69"/>
  <c r="P12" i="69"/>
  <c r="P125" i="69"/>
  <c r="P109" i="69"/>
  <c r="P93" i="69"/>
  <c r="P77" i="69"/>
  <c r="P61" i="69"/>
  <c r="P45" i="69"/>
  <c r="P29" i="69"/>
  <c r="P13" i="69"/>
  <c r="P92" i="69"/>
  <c r="P48" i="69"/>
  <c r="P135" i="69"/>
  <c r="P119" i="69"/>
  <c r="P103" i="69"/>
  <c r="P87" i="69"/>
  <c r="P71" i="69"/>
  <c r="P55" i="69"/>
  <c r="P39" i="69"/>
  <c r="P23" i="69"/>
  <c r="P128" i="69"/>
  <c r="P84" i="69"/>
  <c r="P32" i="69"/>
  <c r="O249" i="62"/>
  <c r="O192" i="62"/>
  <c r="O131" i="62"/>
  <c r="O66" i="62"/>
  <c r="O248" i="62"/>
  <c r="O98" i="62"/>
  <c r="O61" i="62"/>
  <c r="O199" i="62"/>
  <c r="O138" i="62"/>
  <c r="O254" i="62"/>
  <c r="O185" i="62"/>
  <c r="O124" i="62"/>
  <c r="O59" i="62"/>
  <c r="O191" i="62"/>
  <c r="O76" i="62"/>
  <c r="O19" i="62"/>
  <c r="U309" i="61"/>
  <c r="U244" i="61"/>
  <c r="U178" i="61"/>
  <c r="U113" i="61"/>
  <c r="U49" i="61"/>
  <c r="U328" i="61"/>
  <c r="O205" i="62"/>
  <c r="U143" i="61"/>
  <c r="U114" i="61"/>
  <c r="U294" i="61"/>
  <c r="U112" i="61"/>
  <c r="U288" i="61"/>
  <c r="O30" i="62"/>
  <c r="U214" i="61"/>
  <c r="O54" i="62"/>
  <c r="D27" i="88"/>
  <c r="U172" i="61"/>
  <c r="U279" i="61"/>
  <c r="U98" i="61"/>
  <c r="U266" i="61"/>
  <c r="U92" i="61"/>
  <c r="U272" i="61"/>
  <c r="O31" i="62"/>
  <c r="D12" i="88"/>
  <c r="D29" i="88"/>
  <c r="U107" i="61"/>
  <c r="U192" i="61"/>
  <c r="U267" i="61"/>
  <c r="U118" i="61"/>
  <c r="U249" i="61"/>
  <c r="U32" i="61"/>
  <c r="U161" i="61"/>
  <c r="U292" i="61"/>
  <c r="O48" i="62"/>
  <c r="O119" i="62"/>
  <c r="P126" i="69"/>
  <c r="P110" i="69"/>
  <c r="P94" i="69"/>
  <c r="P78" i="69"/>
  <c r="P62" i="69"/>
  <c r="P46" i="69"/>
  <c r="P30" i="69"/>
  <c r="P14" i="69"/>
  <c r="P100" i="69"/>
  <c r="P52" i="69"/>
  <c r="P137" i="69"/>
  <c r="P121" i="69"/>
  <c r="P105" i="69"/>
  <c r="P89" i="69"/>
  <c r="P73" i="69"/>
  <c r="P57" i="69"/>
  <c r="P41" i="69"/>
  <c r="P25" i="69"/>
  <c r="P132" i="69"/>
  <c r="P80" i="69"/>
  <c r="P36" i="69"/>
  <c r="P131" i="69"/>
  <c r="P115" i="69"/>
  <c r="P99" i="69"/>
  <c r="P83" i="69"/>
  <c r="P67" i="69"/>
  <c r="P51" i="69"/>
  <c r="P35" i="69"/>
  <c r="P19" i="69"/>
  <c r="P120" i="69"/>
  <c r="P72" i="69"/>
  <c r="P20" i="69"/>
  <c r="O257" i="62"/>
  <c r="O176" i="62"/>
  <c r="O115" i="62"/>
  <c r="O50" i="62"/>
  <c r="O222" i="62"/>
  <c r="O49" i="62"/>
  <c r="O251" i="62"/>
  <c r="O182" i="62"/>
  <c r="O121" i="62"/>
  <c r="O238" i="62"/>
  <c r="O169" i="62"/>
  <c r="O108" i="62"/>
  <c r="O42" i="62"/>
  <c r="O207" i="62"/>
  <c r="O23" i="62"/>
  <c r="O35" i="62"/>
  <c r="U293" i="61"/>
  <c r="U226" i="61"/>
  <c r="U162" i="61"/>
  <c r="U97" i="61"/>
  <c r="U33" i="61"/>
  <c r="U312" i="61"/>
  <c r="O188" i="62"/>
  <c r="O127" i="62"/>
  <c r="O62" i="62"/>
  <c r="U70" i="61"/>
  <c r="U180" i="61"/>
  <c r="U79" i="61"/>
  <c r="U307" i="61"/>
  <c r="O231" i="62"/>
  <c r="U297" i="61"/>
  <c r="U276" i="61"/>
  <c r="U144" i="61"/>
  <c r="U60" i="61"/>
  <c r="U326" i="61"/>
  <c r="U231" i="61"/>
  <c r="U146" i="61"/>
  <c r="U66" i="61"/>
  <c r="U200" i="61"/>
  <c r="U83" i="61"/>
  <c r="U259" i="61"/>
  <c r="U43" i="61"/>
  <c r="D26" i="88"/>
  <c r="D17" i="88"/>
  <c r="D15" i="88"/>
  <c r="D38" i="88"/>
  <c r="D21" i="88"/>
  <c r="D40" i="88"/>
  <c r="D34" i="88"/>
  <c r="O186" i="62"/>
  <c r="U149" i="61"/>
  <c r="U238" i="61"/>
  <c r="U124" i="61"/>
  <c r="U44" i="61"/>
  <c r="U298" i="61"/>
  <c r="U211" i="61"/>
  <c r="U130" i="61"/>
  <c r="U38" i="61"/>
  <c r="U119" i="61"/>
  <c r="U339" i="61"/>
  <c r="U303" i="61"/>
  <c r="U224" i="61"/>
  <c r="D18" i="88"/>
  <c r="D10" i="88"/>
  <c r="D19" i="88"/>
  <c r="O156" i="62"/>
  <c r="U324" i="61"/>
  <c r="U189" i="61"/>
  <c r="U108" i="61"/>
  <c r="U16" i="61"/>
  <c r="U278" i="61"/>
  <c r="U195" i="61"/>
  <c r="U102" i="61"/>
  <c r="U18" i="61"/>
  <c r="U55" i="61"/>
  <c r="U31" i="61"/>
  <c r="U220" i="61"/>
  <c r="U47" i="61"/>
  <c r="D16" i="88"/>
  <c r="O114" i="62"/>
  <c r="U304" i="61"/>
  <c r="U173" i="61"/>
  <c r="U80" i="61"/>
  <c r="U342" i="61"/>
  <c r="U262" i="61"/>
  <c r="U167" i="61"/>
  <c r="U82" i="61"/>
  <c r="U315" i="61"/>
  <c r="U212" i="61"/>
  <c r="U164" i="61"/>
  <c r="U156" i="61"/>
  <c r="D24" i="88"/>
  <c r="D20" i="88"/>
  <c r="D31" i="8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8">
    <s v="Migdal Hashkaot Neches Boded"/>
    <s v="{[Time].[Hie Time].[Yom].&amp;[20200930]}"/>
    <s v="{[Medida].[Medida].&amp;[2]}"/>
    <s v="{[Keren].[Keren].[All]}"/>
    <s v="{[Cheshbon KM].[Hie Peilut].[Peilut 7].&amp;[Kod_Peilut_L7_306]&amp;[Kod_Peilut_L6_372]&amp;[Kod_Peilut_L5_305]&amp;[Kod_Peilut_L4_304]&amp;[Kod_Peilut_L3_303]&amp;[Kod_Peilut_L2_159]&amp;[Kod_Peilut_L1_182]}"/>
    <s v="{[Salim Maslulim].[Salim Maslulim].[אחזקה ישירה + מסלים]}"/>
    <s v="[Measures].[c_Shovi_Keren]"/>
    <s v="[Measures].[c_NB_Achuz_Me_Tik]"/>
    <s v="[Neches].[Hie Neches Boded].[Neches Boded L3].&amp;[NechesBoded_L3_105]&amp;[NechesBoded_L2_102]&amp;[NechesBoded_L1_101]"/>
    <s v="[Neches].[Hie Neches Boded].[Neches Boded L3].&amp;[NechesBoded_L3_113]&amp;[NechesBoded_L2_102]&amp;[NechesBoded_L1_101]"/>
    <s v="[Neches].[Hie Neches Boded].[Neches Boded L3].&amp;[NechesBoded_L3_115]&amp;[NechesBoded_L2_103]&amp;[NechesBoded_L1_101]"/>
    <s v="[Neches].[Hie Neches Boded].[Neches Boded L3].&amp;[NechesBoded_L3_120]&amp;[NechesBoded_L2_103]&amp;[NechesBoded_L1_101]"/>
    <s v="[Neches].[Hie Neches Boded].[Neches Boded L3].&amp;[NechesBoded_L3_122]&amp;[NechesBoded_L2_103]&amp;[NechesBoded_L1_101]"/>
    <s v="[Neches].[Hie Neches Boded].[Neches Boded L2].&amp;[NechesBoded_L2_107]&amp;[NechesBoded_L1_101]"/>
    <s v="[Neches].[Hie Neches Boded].[Neches Boded L3].&amp;[NechesBoded_L3_135]&amp;[NechesBoded_L2_110]&amp;[NechesBoded_L1_101]"/>
    <s v="[Neches].[Neches].&amp;[9999939]&amp;[-1]"/>
    <s v="[Measures].[c_Shaar_Acharon]"/>
    <s v="#,#.0000"/>
    <s v="[Neches].[Neches].&amp;[9999871]&amp;[-1]"/>
    <s v="[Neches].[Neches].&amp;[9999814]&amp;[-1]"/>
    <s v="[Neches].[Neches].&amp;[9999889]&amp;[-1]"/>
    <s v="[Neches].[Neches].&amp;[9999848]&amp;[-1]"/>
    <s v="[Neches].[Neches].&amp;[9999855]&amp;[-1]"/>
    <s v="[Neches].[Neches].&amp;[9999756]&amp;[-1]"/>
    <s v="[Neches].[Neches].&amp;[9999921]&amp;[-1]"/>
    <s v="[Neches].[Neches].&amp;[9999806]&amp;[-1]"/>
    <s v="[Neches].[Neches].&amp;[9999715]&amp;[-1]"/>
    <s v="[Neches].[Neches].&amp;[9999749]&amp;[-1]"/>
  </metadataStrings>
  <mdxMetadata count="26">
    <mdx n="0" f="s">
      <ms ns="1" c="0"/>
    </mdx>
    <mdx n="0" f="v">
      <t c="7">
        <n x="1" s="1"/>
        <n x="2" s="1"/>
        <n x="3" s="1"/>
        <n x="4" s="1"/>
        <n x="5" s="1"/>
        <n x="8"/>
        <n x="6"/>
      </t>
    </mdx>
    <mdx n="0" f="v">
      <t c="7">
        <n x="1" s="1"/>
        <n x="2" s="1"/>
        <n x="3" s="1"/>
        <n x="4" s="1"/>
        <n x="5" s="1"/>
        <n x="8"/>
        <n x="7"/>
      </t>
    </mdx>
    <mdx n="0" f="v">
      <t c="7">
        <n x="1" s="1"/>
        <n x="2" s="1"/>
        <n x="3" s="1"/>
        <n x="4" s="1"/>
        <n x="5" s="1"/>
        <n x="9"/>
        <n x="6"/>
      </t>
    </mdx>
    <mdx n="0" f="v">
      <t c="7">
        <n x="1" s="1"/>
        <n x="2" s="1"/>
        <n x="3" s="1"/>
        <n x="4" s="1"/>
        <n x="5" s="1"/>
        <n x="9"/>
        <n x="7"/>
      </t>
    </mdx>
    <mdx n="0" f="v">
      <t c="7">
        <n x="1" s="1"/>
        <n x="2" s="1"/>
        <n x="3" s="1"/>
        <n x="4" s="1"/>
        <n x="5" s="1"/>
        <n x="10"/>
        <n x="6"/>
      </t>
    </mdx>
    <mdx n="0" f="v">
      <t c="7">
        <n x="1" s="1"/>
        <n x="2" s="1"/>
        <n x="3" s="1"/>
        <n x="4" s="1"/>
        <n x="5" s="1"/>
        <n x="10"/>
        <n x="7"/>
      </t>
    </mdx>
    <mdx n="0" f="v">
      <t c="7">
        <n x="1" s="1"/>
        <n x="2" s="1"/>
        <n x="3" s="1"/>
        <n x="4" s="1"/>
        <n x="5" s="1"/>
        <n x="11"/>
        <n x="6"/>
      </t>
    </mdx>
    <mdx n="0" f="v">
      <t c="7">
        <n x="1" s="1"/>
        <n x="2" s="1"/>
        <n x="3" s="1"/>
        <n x="4" s="1"/>
        <n x="5" s="1"/>
        <n x="11"/>
        <n x="7"/>
      </t>
    </mdx>
    <mdx n="0" f="v">
      <t c="7">
        <n x="1" s="1"/>
        <n x="2" s="1"/>
        <n x="3" s="1"/>
        <n x="4" s="1"/>
        <n x="5" s="1"/>
        <n x="12"/>
        <n x="6"/>
      </t>
    </mdx>
    <mdx n="0" f="v">
      <t c="7">
        <n x="1" s="1"/>
        <n x="2" s="1"/>
        <n x="3" s="1"/>
        <n x="4" s="1"/>
        <n x="5" s="1"/>
        <n x="12"/>
        <n x="7"/>
      </t>
    </mdx>
    <mdx n="0" f="v">
      <t c="7">
        <n x="1" s="1"/>
        <n x="2" s="1"/>
        <n x="3" s="1"/>
        <n x="4" s="1"/>
        <n x="5" s="1"/>
        <n x="13"/>
        <n x="6"/>
      </t>
    </mdx>
    <mdx n="0" f="v">
      <t c="7">
        <n x="1" s="1"/>
        <n x="2" s="1"/>
        <n x="3" s="1"/>
        <n x="4" s="1"/>
        <n x="5" s="1"/>
        <n x="13"/>
        <n x="7"/>
      </t>
    </mdx>
    <mdx n="0" f="v">
      <t c="7">
        <n x="1" s="1"/>
        <n x="2" s="1"/>
        <n x="3" s="1"/>
        <n x="4" s="1"/>
        <n x="5" s="1"/>
        <n x="14"/>
        <n x="6"/>
      </t>
    </mdx>
    <mdx n="0" f="v">
      <t c="7">
        <n x="1" s="1"/>
        <n x="2" s="1"/>
        <n x="3" s="1"/>
        <n x="4" s="1"/>
        <n x="5" s="1"/>
        <n x="14"/>
        <n x="7"/>
      </t>
    </mdx>
    <mdx n="0" f="v">
      <t c="3" si="17">
        <n x="1" s="1"/>
        <n x="15"/>
        <n x="16"/>
      </t>
    </mdx>
    <mdx n="0" f="v">
      <t c="3" si="17">
        <n x="1" s="1"/>
        <n x="18"/>
        <n x="16"/>
      </t>
    </mdx>
    <mdx n="0" f="v">
      <t c="3" si="17">
        <n x="1" s="1"/>
        <n x="19"/>
        <n x="16"/>
      </t>
    </mdx>
    <mdx n="0" f="v">
      <t c="3" si="17">
        <n x="1" s="1"/>
        <n x="20"/>
        <n x="16"/>
      </t>
    </mdx>
    <mdx n="0" f="v">
      <t c="3" si="17">
        <n x="1" s="1"/>
        <n x="21"/>
        <n x="16"/>
      </t>
    </mdx>
    <mdx n="0" f="v">
      <t c="3" si="17">
        <n x="1" s="1"/>
        <n x="22"/>
        <n x="16"/>
      </t>
    </mdx>
    <mdx n="0" f="v">
      <t c="3" si="17">
        <n x="1" s="1"/>
        <n x="23"/>
        <n x="16"/>
      </t>
    </mdx>
    <mdx n="0" f="v">
      <t c="3" si="17">
        <n x="1" s="1"/>
        <n x="24"/>
        <n x="16"/>
      </t>
    </mdx>
    <mdx n="0" f="v">
      <t c="3" si="17">
        <n x="1" s="1"/>
        <n x="25"/>
        <n x="16"/>
      </t>
    </mdx>
    <mdx n="0" f="v">
      <t c="3" si="17">
        <n x="1" s="1"/>
        <n x="26"/>
        <n x="16"/>
      </t>
    </mdx>
    <mdx n="0" f="v">
      <t c="3" si="17">
        <n x="1" s="1"/>
        <n x="27"/>
        <n x="16"/>
      </t>
    </mdx>
  </mdxMetadata>
  <valueMetadata count="2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</valueMetadata>
</metadata>
</file>

<file path=xl/sharedStrings.xml><?xml version="1.0" encoding="utf-8"?>
<sst xmlns="http://schemas.openxmlformats.org/spreadsheetml/2006/main" count="12273" uniqueCount="3478">
  <si>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</si>
  <si>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</si>
  <si>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</si>
  <si>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</si>
  <si>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</si>
  <si>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</si>
  <si>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</si>
  <si>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</si>
  <si>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</si>
  <si>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</si>
  <si>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</si>
  <si>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</si>
  <si>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</si>
  <si>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</si>
  <si>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</si>
  <si>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</si>
  <si>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</si>
  <si>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</si>
  <si>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</si>
  <si>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</si>
  <si>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</si>
  <si>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תאריך</t>
  </si>
  <si>
    <t>מלווה קצר מועד (מק"מ)</t>
  </si>
  <si>
    <t>שחר</t>
  </si>
  <si>
    <t>גליל</t>
  </si>
  <si>
    <t>סה"כ צמודות מדד</t>
  </si>
  <si>
    <t>סה"כ בישראל</t>
  </si>
  <si>
    <t>סה"כ תעודות התחייבות ממשלתיות</t>
  </si>
  <si>
    <t>אחר</t>
  </si>
  <si>
    <t>סה"כ מניות היתר</t>
  </si>
  <si>
    <t>סה"כ מניות</t>
  </si>
  <si>
    <t>בישראל:</t>
  </si>
  <si>
    <t>סה"כ תעודות השתתפות בקרנות נאמנות</t>
  </si>
  <si>
    <t>סה"כ צמודות</t>
  </si>
  <si>
    <t>סה"כ אגרות חוב קונצרניות</t>
  </si>
  <si>
    <t>סה"כ חוזים עתידיים בישראל</t>
  </si>
  <si>
    <t>שיעור ריבית ממוצע</t>
  </si>
  <si>
    <t>סה"כ מובטחות במשכנתא או תיקי משכנתאות</t>
  </si>
  <si>
    <t>סה"כ מובטחות בבטחונות אחרים</t>
  </si>
  <si>
    <t>סה"כ הלוואות בישראל</t>
  </si>
  <si>
    <t>סה"כ הלוואות בחו"ל</t>
  </si>
  <si>
    <t>סה"כ הלוואות</t>
  </si>
  <si>
    <t>סה"כ  פקדונות מעל 3 חודשים</t>
  </si>
  <si>
    <t>סה"כ מקרקעין</t>
  </si>
  <si>
    <t>יתרות מזומנים ועו"ש בש"ח</t>
  </si>
  <si>
    <t>יתרות מזומנים ועו"ש נקובים במט"ח</t>
  </si>
  <si>
    <t>סה"כ מזומנים ושווי מזומנים</t>
  </si>
  <si>
    <t>מספר ני"ע</t>
  </si>
  <si>
    <t>סה"כ לא צמודות</t>
  </si>
  <si>
    <t>סה"כ צמודות למט"ח</t>
  </si>
  <si>
    <t>סה"כ כתבי אופציה</t>
  </si>
  <si>
    <t>סה"כ חוזים עתידיים</t>
  </si>
  <si>
    <t>סה"כ אופציות</t>
  </si>
  <si>
    <t>נכס הבסיס</t>
  </si>
  <si>
    <t>סה"כ אג"ח קונצרני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</si>
  <si>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</si>
  <si>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</si>
  <si>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</si>
  <si>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</si>
  <si>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</si>
  <si>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</si>
  <si>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מערך נקוב מונפק</t>
  </si>
  <si>
    <t>סה"כ צמוד מדד</t>
  </si>
  <si>
    <t>סה"כ לא צמוד</t>
  </si>
  <si>
    <t>שווי שוק</t>
  </si>
  <si>
    <t>סה"כ אג"ח של ממשלת ישראל שהונפקו בחו"ל</t>
  </si>
  <si>
    <t>סה"כ חברות זרות בחו"ל</t>
  </si>
  <si>
    <t>סה"כ חברות ישראליות בחו"ל</t>
  </si>
  <si>
    <t>ענף מסחר</t>
  </si>
  <si>
    <t>שם מדרג</t>
  </si>
  <si>
    <t>ערד</t>
  </si>
  <si>
    <t>סה"כ אג"ח קונצרני של חברות זרות</t>
  </si>
  <si>
    <t>(1) תעודות התחייבות ממשלתיות</t>
  </si>
  <si>
    <t>(2) תעודות חוב מסחריות</t>
  </si>
  <si>
    <t>(3) אג"ח קונצרני</t>
  </si>
  <si>
    <t>(4) מניות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</si>
  <si>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</si>
  <si>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</si>
  <si>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</si>
  <si>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</si>
  <si>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</si>
  <si>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</si>
  <si>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</si>
  <si>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</si>
  <si>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</si>
  <si>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</si>
  <si>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</si>
  <si>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</si>
  <si>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סה"כ כנגד חסכון עמיתים/מבוטחים</t>
  </si>
  <si>
    <t>אופי הנכס</t>
  </si>
  <si>
    <t>סה"כ מניב</t>
  </si>
  <si>
    <t>סה"כ לא מניב</t>
  </si>
  <si>
    <t>1. תעודות התחייבות ממשלתיות</t>
  </si>
  <si>
    <t>2. תעודות חוב מסחריות</t>
  </si>
  <si>
    <t>3. אג"ח קונצרני</t>
  </si>
  <si>
    <t>4. מניות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</si>
  <si>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</si>
  <si>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</si>
  <si>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</si>
  <si>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</si>
  <si>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</si>
  <si>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</si>
  <si>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</si>
  <si>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</si>
  <si>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</si>
  <si>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</si>
  <si>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</si>
  <si>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</si>
  <si>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</si>
  <si>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</si>
  <si>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</si>
  <si>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</si>
  <si>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</si>
  <si>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</si>
  <si>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</si>
  <si>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** בהתאם לשיטה שיושמה בדוח הכספי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</si>
  <si>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</si>
  <si>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</si>
  <si>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</si>
  <si>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</si>
  <si>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</si>
  <si>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</si>
  <si>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זירת מסחר</t>
  </si>
  <si>
    <t>TASE</t>
  </si>
  <si>
    <t>OTC</t>
  </si>
  <si>
    <t>AMEX</t>
  </si>
  <si>
    <t>LSE</t>
  </si>
  <si>
    <t>TSE</t>
  </si>
  <si>
    <t>DAX</t>
  </si>
  <si>
    <t>FTSE</t>
  </si>
  <si>
    <t>CAC</t>
  </si>
  <si>
    <t>BSE</t>
  </si>
  <si>
    <t>EURO STOXX 50</t>
  </si>
  <si>
    <t>TSX</t>
  </si>
  <si>
    <t>טורנטו</t>
  </si>
  <si>
    <t>BOVESPA</t>
  </si>
  <si>
    <t>Micex-RTS</t>
  </si>
  <si>
    <t>SGX</t>
  </si>
  <si>
    <t>ASX</t>
  </si>
  <si>
    <t>אוסטרליה</t>
  </si>
  <si>
    <t>ISE</t>
  </si>
  <si>
    <t>אירלנד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</si>
  <si>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</si>
  <si>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</si>
  <si>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</si>
  <si>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</si>
  <si>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</si>
  <si>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</si>
  <si>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</si>
  <si>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חיפושי נפט וגז</t>
  </si>
  <si>
    <t>חקלאות</t>
  </si>
  <si>
    <t>חשמל ואלקטרוניקה</t>
  </si>
  <si>
    <t>מוצרי בניה</t>
  </si>
  <si>
    <t>מוצרי מדדים</t>
  </si>
  <si>
    <t>מסחר</t>
  </si>
  <si>
    <t>משכנתי ומוסדות מימון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</si>
  <si>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</si>
  <si>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</si>
  <si>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</si>
  <si>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</si>
  <si>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</si>
  <si>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</si>
  <si>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</si>
  <si>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</si>
  <si>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דולר אמריקאי</t>
  </si>
  <si>
    <t>שקל חדש</t>
  </si>
  <si>
    <t>אירו</t>
  </si>
  <si>
    <t>לירה שטרלינג</t>
  </si>
  <si>
    <t>דולר אוסטרלי</t>
  </si>
  <si>
    <t>דולר הונג קונג</t>
  </si>
  <si>
    <t>דולר ניו זילנד</t>
  </si>
  <si>
    <t>כתר שבדי</t>
  </si>
  <si>
    <t>כתר דני</t>
  </si>
  <si>
    <t>דולר קנדי</t>
  </si>
  <si>
    <t>יין יפני</t>
  </si>
  <si>
    <t>מקסיקו פזו</t>
  </si>
  <si>
    <t>פרנק שוויצרי</t>
  </si>
  <si>
    <t>ריאל ברזילאי</t>
  </si>
  <si>
    <t>ראנד דרום אפריקאי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</si>
  <si>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</si>
  <si>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</si>
  <si>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</si>
  <si>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</si>
  <si>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</si>
  <si>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</si>
  <si>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</si>
  <si>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</si>
  <si>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</si>
  <si>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</si>
  <si>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</si>
  <si>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השקעות במדעי החיים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</si>
  <si>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</si>
  <si>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</si>
  <si>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</si>
  <si>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</si>
  <si>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</si>
  <si>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</si>
  <si>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</si>
  <si>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</si>
  <si>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</si>
  <si>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</si>
  <si>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</si>
  <si>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</si>
  <si>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</si>
  <si>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</si>
  <si>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ט. יתרות התחייבות להשקעה:</t>
  </si>
  <si>
    <t>2. נכסים המוצגים לפי עלות מתואמת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</si>
  <si>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</si>
  <si>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</si>
  <si>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</si>
  <si>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</si>
  <si>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</si>
  <si>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</si>
  <si>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</si>
  <si>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</si>
  <si>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</si>
  <si>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</si>
  <si>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</si>
  <si>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</si>
  <si>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</si>
  <si>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</si>
  <si>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</si>
  <si>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>(7) אופציות</t>
  </si>
  <si>
    <t>סה"כ אג"ח קונצרני לא סחיר</t>
  </si>
  <si>
    <t>סה"כ מסגרת אשראי מנוצלות ללווים</t>
  </si>
  <si>
    <t>2.ג. מסגרות אשראי מנוצלות ללווים</t>
  </si>
  <si>
    <t>קונסורציום כן/לא</t>
  </si>
  <si>
    <t>שווי משוערך</t>
  </si>
  <si>
    <t>ספק מידע</t>
  </si>
  <si>
    <t>(18)</t>
  </si>
  <si>
    <t>סה"כ מדדים כולל מניות</t>
  </si>
  <si>
    <t>סה"כ ריבית</t>
  </si>
  <si>
    <t>סה"כ קרנות הון סיכון</t>
  </si>
  <si>
    <t>סה"כ מט"ח/ מט"ח</t>
  </si>
  <si>
    <t>סה"כ צמוד למדד</t>
  </si>
  <si>
    <t>סה"כ קרנות נדל"ן</t>
  </si>
  <si>
    <t>סה"כ קרנות השקעה אחרות</t>
  </si>
  <si>
    <t>סה"כ בחו"ל:</t>
  </si>
  <si>
    <t>סה"כ בישראל:</t>
  </si>
  <si>
    <t>סה"כ כתבי אופציה בחו"ל</t>
  </si>
  <si>
    <t>סה"כ חו"ל:</t>
  </si>
  <si>
    <t>סה"כ חוזים עתידיים בחו"ל:</t>
  </si>
  <si>
    <t>סה"כ מקרקעין בישראל:</t>
  </si>
  <si>
    <t>***שער-יוצג במאית המטבע המקומי, קרי /סנט וכ'ו</t>
  </si>
  <si>
    <t>שער***</t>
  </si>
  <si>
    <t>ערך נקוב****</t>
  </si>
  <si>
    <t>ב. אג"ח קונצרני לא סחיר</t>
  </si>
  <si>
    <t>שעור מערך נקוב**** מונפק</t>
  </si>
  <si>
    <t>אלפי ש"ח</t>
  </si>
  <si>
    <t xml:space="preserve">ש"ח אלפי </t>
  </si>
  <si>
    <t>ערך נקוב ****</t>
  </si>
  <si>
    <t>****ערך נקוב-יוצג היחידות במטבע בו בוצעה העסקה במקור</t>
  </si>
  <si>
    <t>יחידות</t>
  </si>
  <si>
    <t>אלפי יחידות</t>
  </si>
  <si>
    <t>(19)</t>
  </si>
  <si>
    <t>כתובת הנכס</t>
  </si>
  <si>
    <t>*****כאשר טרם חלף מועד תשלום הריבית/ פדיון קרן/ דיבידנד, יצוין סכום פדיון/ ריבית/ דיבידנד שעתיד להתקבל</t>
  </si>
  <si>
    <t xml:space="preserve">*****כאשר טרם חלף מועד תשלום הריבית/ פדיון קרן/ דיבידנד, יצוין סכום פדיון/ ריבית/ דיבידנד שעתיד להתקבל </t>
  </si>
  <si>
    <t xml:space="preserve">****כאשר טרם חלף מועד תשלום הריבית/ פדיון קרן/ דיבידנד, יצוין סכום פדיון/ ריבית/ דיבידנד שעתיד להתקבל </t>
  </si>
  <si>
    <t xml:space="preserve">פדיון/ ריבית/ דיבידנד לקבל*****  </t>
  </si>
  <si>
    <t>* בעל ענין/צד קשור</t>
  </si>
  <si>
    <t>(5) קרנות סל</t>
  </si>
  <si>
    <t>סה"כ קרנות סל</t>
  </si>
  <si>
    <t>סה"כ שעוקבות אחר מדדי מניות בישראל</t>
  </si>
  <si>
    <t>סה"כ שעוקבות אחר מדדים אחרים בישראל</t>
  </si>
  <si>
    <t>סה"כ שעוקבות אחר מדדי מניות</t>
  </si>
  <si>
    <t>סה"כ שעוקבות אחר מדדים אחרים</t>
  </si>
  <si>
    <t>5. קרנות סל</t>
  </si>
  <si>
    <t>ענף משק</t>
  </si>
  <si>
    <t>30/09/2020</t>
  </si>
  <si>
    <t>מגדל מקפת קרנות פנסיה וקופות גמל בע"מ</t>
  </si>
  <si>
    <t>מגדל מקפת אישית (מספר אוצר 162) - מסלול כללי</t>
  </si>
  <si>
    <t>5903 גליל</t>
  </si>
  <si>
    <t>9590332</t>
  </si>
  <si>
    <t>RF</t>
  </si>
  <si>
    <t>5904 גליל</t>
  </si>
  <si>
    <t>9590431</t>
  </si>
  <si>
    <t>ממשלתי צמוד 0527</t>
  </si>
  <si>
    <t>1140847</t>
  </si>
  <si>
    <t>ממשלתי צמוד 0536</t>
  </si>
  <si>
    <t>1097708</t>
  </si>
  <si>
    <t>ממשלתי צמוד 0841</t>
  </si>
  <si>
    <t>1120583</t>
  </si>
  <si>
    <t>ממשלתי צמוד 0923</t>
  </si>
  <si>
    <t>1128081</t>
  </si>
  <si>
    <t>ממשלתי צמוד 1020</t>
  </si>
  <si>
    <t>1137181</t>
  </si>
  <si>
    <t>ממשלתי צמוד 1025</t>
  </si>
  <si>
    <t>1135912</t>
  </si>
  <si>
    <t>ממשלתי צמוד 529</t>
  </si>
  <si>
    <t>1157023</t>
  </si>
  <si>
    <t>ממשלתי צמוד 545</t>
  </si>
  <si>
    <t>1134865</t>
  </si>
  <si>
    <t>ממשלתי צמוד 922</t>
  </si>
  <si>
    <t>1124056</t>
  </si>
  <si>
    <t>מקמ 1020</t>
  </si>
  <si>
    <t>8201022</t>
  </si>
  <si>
    <t>מקמ 111</t>
  </si>
  <si>
    <t>8210114</t>
  </si>
  <si>
    <t>מקמ 1110</t>
  </si>
  <si>
    <t>8201113</t>
  </si>
  <si>
    <t>מקמ 1210</t>
  </si>
  <si>
    <t>8201212</t>
  </si>
  <si>
    <t>מקמ 211</t>
  </si>
  <si>
    <t>8210213</t>
  </si>
  <si>
    <t>מקמ 811</t>
  </si>
  <si>
    <t>8210817</t>
  </si>
  <si>
    <t>מקמ 911</t>
  </si>
  <si>
    <t>8210916</t>
  </si>
  <si>
    <t>ממשלתי שקלי  1026</t>
  </si>
  <si>
    <t>1099456</t>
  </si>
  <si>
    <t>ממשלתי שקלי 0324</t>
  </si>
  <si>
    <t>1130848</t>
  </si>
  <si>
    <t>ממשלתי שקלי 0347</t>
  </si>
  <si>
    <t>1140193</t>
  </si>
  <si>
    <t>ממשלתי שקלי 0723</t>
  </si>
  <si>
    <t>1167105</t>
  </si>
  <si>
    <t>ממשלתי שקלי 1122</t>
  </si>
  <si>
    <t>1141225</t>
  </si>
  <si>
    <t>ממשלתי שקלי 1123</t>
  </si>
  <si>
    <t>1155068</t>
  </si>
  <si>
    <t>ממשלתי שקלי 121</t>
  </si>
  <si>
    <t>1142223</t>
  </si>
  <si>
    <t>ממשלתי שקלי 122</t>
  </si>
  <si>
    <t>1123272</t>
  </si>
  <si>
    <t>ממשלתי שקלי 142</t>
  </si>
  <si>
    <t>1125400</t>
  </si>
  <si>
    <t>ממשלתי שקלי 323</t>
  </si>
  <si>
    <t>1126747</t>
  </si>
  <si>
    <t>ממשלתי שקלי 327</t>
  </si>
  <si>
    <t>1139344</t>
  </si>
  <si>
    <t>ממשלתי שקלי 330</t>
  </si>
  <si>
    <t>1160985</t>
  </si>
  <si>
    <t>ממשלתי שקלי 421</t>
  </si>
  <si>
    <t>1138130</t>
  </si>
  <si>
    <t>ממשלתי שקלי 537</t>
  </si>
  <si>
    <t>1166180</t>
  </si>
  <si>
    <t>ממשלתי שקלי 722</t>
  </si>
  <si>
    <t>1158104</t>
  </si>
  <si>
    <t>ממשלתי שקלי 825</t>
  </si>
  <si>
    <t>1135557</t>
  </si>
  <si>
    <t>ממשלתי שקלי 928</t>
  </si>
  <si>
    <t>1150879</t>
  </si>
  <si>
    <t>ISRAEL 3.375 01/50</t>
  </si>
  <si>
    <t>US46513JXN61</t>
  </si>
  <si>
    <t>A+</t>
  </si>
  <si>
    <t>FITCH</t>
  </si>
  <si>
    <t>ISRAEL 3.8 05/60</t>
  </si>
  <si>
    <t>XS2167193015</t>
  </si>
  <si>
    <t>ISRAEL 4.5 2120</t>
  </si>
  <si>
    <t>US46513JB593</t>
  </si>
  <si>
    <t>אלה פקדונות אגח ב</t>
  </si>
  <si>
    <t>1142215</t>
  </si>
  <si>
    <t>מגמה</t>
  </si>
  <si>
    <t>515666881</t>
  </si>
  <si>
    <t>אג"ח מובנות</t>
  </si>
  <si>
    <t>ilAAA</t>
  </si>
  <si>
    <t>מעלות S&amp;P</t>
  </si>
  <si>
    <t>אלה פקדונות אגח ה</t>
  </si>
  <si>
    <t>1162577</t>
  </si>
  <si>
    <t>דקאהנ.ק7</t>
  </si>
  <si>
    <t>1119825</t>
  </si>
  <si>
    <t>513704304</t>
  </si>
  <si>
    <t>בנקים</t>
  </si>
  <si>
    <t>דקסיה ישראל אגח ב</t>
  </si>
  <si>
    <t>1095066</t>
  </si>
  <si>
    <t>דקסיה ישראל הנפקות סד י</t>
  </si>
  <si>
    <t>1134147</t>
  </si>
  <si>
    <t>הבינלאומי אגח י</t>
  </si>
  <si>
    <t>1160290</t>
  </si>
  <si>
    <t>513141879</t>
  </si>
  <si>
    <t>Aaa.il</t>
  </si>
  <si>
    <t>הבינלאומי סדרה ט</t>
  </si>
  <si>
    <t>1135177</t>
  </si>
  <si>
    <t>לאומי אגח 179</t>
  </si>
  <si>
    <t>6040372</t>
  </si>
  <si>
    <t>520018078</t>
  </si>
  <si>
    <t>מזרחי הנפקות 44</t>
  </si>
  <si>
    <t>2310209</t>
  </si>
  <si>
    <t>520032046</t>
  </si>
  <si>
    <t>מזרחי הנפקות 45</t>
  </si>
  <si>
    <t>2310217</t>
  </si>
  <si>
    <t>מזרחי הנפקות 49</t>
  </si>
  <si>
    <t>2310282</t>
  </si>
  <si>
    <t>מזרחי הנפקות 51</t>
  </si>
  <si>
    <t>2310324</t>
  </si>
  <si>
    <t>מקורות אגח 11</t>
  </si>
  <si>
    <t>1158476</t>
  </si>
  <si>
    <t>520010869</t>
  </si>
  <si>
    <t>פועלים הנפקות אגח 32</t>
  </si>
  <si>
    <t>1940535</t>
  </si>
  <si>
    <t>520032640</t>
  </si>
  <si>
    <t>פועלים הנפקות אגח 34</t>
  </si>
  <si>
    <t>1940576</t>
  </si>
  <si>
    <t>פועלים הנפקות אגח 35</t>
  </si>
  <si>
    <t>1940618</t>
  </si>
  <si>
    <t>פועלים הנפקות אגח 36</t>
  </si>
  <si>
    <t>1940659</t>
  </si>
  <si>
    <t>בינל הנפק התח כ</t>
  </si>
  <si>
    <t>1121953</t>
  </si>
  <si>
    <t>Aa1.il</t>
  </si>
  <si>
    <t>בינלאומי הנפקות התחייבות אגח ד</t>
  </si>
  <si>
    <t>1103126</t>
  </si>
  <si>
    <t>דיסק התחייבות י</t>
  </si>
  <si>
    <t>6910129</t>
  </si>
  <si>
    <t>520007030</t>
  </si>
  <si>
    <t>וילאר אג 6</t>
  </si>
  <si>
    <t>4160115</t>
  </si>
  <si>
    <t>520038910</t>
  </si>
  <si>
    <t>נדל"ן מניב בישראל</t>
  </si>
  <si>
    <t>ilAA+</t>
  </si>
  <si>
    <t>לאומי מימון הת יד</t>
  </si>
  <si>
    <t>6040299</t>
  </si>
  <si>
    <t>נמלי ישראל אגח א</t>
  </si>
  <si>
    <t>1145564</t>
  </si>
  <si>
    <t>513569780</t>
  </si>
  <si>
    <t>נמלי ישראל אגח ב</t>
  </si>
  <si>
    <t>1145572</t>
  </si>
  <si>
    <t>נתיבי גז אגח ד</t>
  </si>
  <si>
    <t>1147503</t>
  </si>
  <si>
    <t>513436394</t>
  </si>
  <si>
    <t>עזריאלי אגח ב</t>
  </si>
  <si>
    <t>1134436</t>
  </si>
  <si>
    <t>510960719</t>
  </si>
  <si>
    <t>עזריאלי אגח ד</t>
  </si>
  <si>
    <t>1138650</t>
  </si>
  <si>
    <t>עזריאלי אגח ה</t>
  </si>
  <si>
    <t>1156603</t>
  </si>
  <si>
    <t>עזריאלי אגח ו</t>
  </si>
  <si>
    <t>1156611</t>
  </si>
  <si>
    <t>פועלים הנפקות אגח י</t>
  </si>
  <si>
    <t>1940402</t>
  </si>
  <si>
    <t>פועלים הנפקות התח אגח טו</t>
  </si>
  <si>
    <t>1940543</t>
  </si>
  <si>
    <t>פועלים הנפקות התח אגח יד</t>
  </si>
  <si>
    <t>1940501</t>
  </si>
  <si>
    <t>אירפורט אגח ה</t>
  </si>
  <si>
    <t>1133487</t>
  </si>
  <si>
    <t>511659401</t>
  </si>
  <si>
    <t>ilAA</t>
  </si>
  <si>
    <t>אירפורט אגח ט</t>
  </si>
  <si>
    <t>1160944</t>
  </si>
  <si>
    <t>אמות אגח ב</t>
  </si>
  <si>
    <t>1126630</t>
  </si>
  <si>
    <t>520026683</t>
  </si>
  <si>
    <t>Aa2.il</t>
  </si>
  <si>
    <t>אמות אגח ג</t>
  </si>
  <si>
    <t>1117357</t>
  </si>
  <si>
    <t>אמות אגח ד</t>
  </si>
  <si>
    <t>1133149</t>
  </si>
  <si>
    <t>אמות אגח ו</t>
  </si>
  <si>
    <t>1158609</t>
  </si>
  <si>
    <t>ביג אגח יא</t>
  </si>
  <si>
    <t>1151117</t>
  </si>
  <si>
    <t>513623314</t>
  </si>
  <si>
    <t>ביג אגח יג</t>
  </si>
  <si>
    <t>1159516</t>
  </si>
  <si>
    <t>ביג אגח יד</t>
  </si>
  <si>
    <t>1161512</t>
  </si>
  <si>
    <t>בנק לאומי שה סדרה 200</t>
  </si>
  <si>
    <t>6040141</t>
  </si>
  <si>
    <t>גב ים     ו*</t>
  </si>
  <si>
    <t>7590128</t>
  </si>
  <si>
    <t>520001736</t>
  </si>
  <si>
    <t>גב ים אגח ט*</t>
  </si>
  <si>
    <t>7590219</t>
  </si>
  <si>
    <t>הראל הנפקות אגח א</t>
  </si>
  <si>
    <t>1099738</t>
  </si>
  <si>
    <t>513834200</t>
  </si>
  <si>
    <t>ביטוח</t>
  </si>
  <si>
    <t>חשמל אגח 27</t>
  </si>
  <si>
    <t>6000210</t>
  </si>
  <si>
    <t>520000472</t>
  </si>
  <si>
    <t>אנרגיה</t>
  </si>
  <si>
    <t>חשמל אגח 29</t>
  </si>
  <si>
    <t>6000236</t>
  </si>
  <si>
    <t>חשמל אגח 31</t>
  </si>
  <si>
    <t>6000285</t>
  </si>
  <si>
    <t>ישרס אגח טו</t>
  </si>
  <si>
    <t>6130207</t>
  </si>
  <si>
    <t>520017807</t>
  </si>
  <si>
    <t>ישרס יח</t>
  </si>
  <si>
    <t>6130280</t>
  </si>
  <si>
    <t>כללביט אגח א</t>
  </si>
  <si>
    <t>1097138</t>
  </si>
  <si>
    <t>513754069</t>
  </si>
  <si>
    <t>לאומי COCO סדרה 401</t>
  </si>
  <si>
    <t>6040380</t>
  </si>
  <si>
    <t>לאומי COCO סדרה 402</t>
  </si>
  <si>
    <t>6040398</t>
  </si>
  <si>
    <t>לאומי COCO סדרה 403</t>
  </si>
  <si>
    <t>6040430</t>
  </si>
  <si>
    <t>לאומי COCO סדרה 404</t>
  </si>
  <si>
    <t>6040471</t>
  </si>
  <si>
    <t>מבני תעשיה אגח יח</t>
  </si>
  <si>
    <t>2260479</t>
  </si>
  <si>
    <t>520024126</t>
  </si>
  <si>
    <t>מבני תעשיה אגח כג</t>
  </si>
  <si>
    <t>2260545</t>
  </si>
  <si>
    <t>מליסרון 8*</t>
  </si>
  <si>
    <t>3230166</t>
  </si>
  <si>
    <t>520037789</t>
  </si>
  <si>
    <t>מליסרון אגח טז*</t>
  </si>
  <si>
    <t>3230265</t>
  </si>
  <si>
    <t>מליסרון אגח י*</t>
  </si>
  <si>
    <t>3230190</t>
  </si>
  <si>
    <t>מליסרון אגח יד*</t>
  </si>
  <si>
    <t>3230232</t>
  </si>
  <si>
    <t>מליסרון אגח יח*</t>
  </si>
  <si>
    <t>3230372</t>
  </si>
  <si>
    <t>פועלים הנפקות שה 1</t>
  </si>
  <si>
    <t>1940444</t>
  </si>
  <si>
    <t>ריט 1 אגח 6*</t>
  </si>
  <si>
    <t>1138544</t>
  </si>
  <si>
    <t>513821488</t>
  </si>
  <si>
    <t>ריט1 אגח ד*</t>
  </si>
  <si>
    <t>1129899</t>
  </si>
  <si>
    <t>ריט1 אגח ה*</t>
  </si>
  <si>
    <t>1136753</t>
  </si>
  <si>
    <t>שופרסל אגח ו*</t>
  </si>
  <si>
    <t>7770217</t>
  </si>
  <si>
    <t>520022732</t>
  </si>
  <si>
    <t>אדמה לשעבר מכתשים אגן ב</t>
  </si>
  <si>
    <t>1110915</t>
  </si>
  <si>
    <t>520043605</t>
  </si>
  <si>
    <t>כימיה גומי ופלסטיק</t>
  </si>
  <si>
    <t>ilAA-</t>
  </si>
  <si>
    <t>בזק אגח 12</t>
  </si>
  <si>
    <t>2300242</t>
  </si>
  <si>
    <t>520031931</t>
  </si>
  <si>
    <t>Aa3.il</t>
  </si>
  <si>
    <t>בזק סדרה ו</t>
  </si>
  <si>
    <t>2300143</t>
  </si>
  <si>
    <t>בזק סדרה י</t>
  </si>
  <si>
    <t>2300184</t>
  </si>
  <si>
    <t>ביג 5</t>
  </si>
  <si>
    <t>1129279</t>
  </si>
  <si>
    <t>ביג אגח ז</t>
  </si>
  <si>
    <t>1136084</t>
  </si>
  <si>
    <t>ביג אגח ח</t>
  </si>
  <si>
    <t>1138924</t>
  </si>
  <si>
    <t>ביג אגח ט</t>
  </si>
  <si>
    <t>1141050</t>
  </si>
  <si>
    <t>ביג אגח טו</t>
  </si>
  <si>
    <t>1162221</t>
  </si>
  <si>
    <t>ביג אגח יב</t>
  </si>
  <si>
    <t>1156231</t>
  </si>
  <si>
    <t>בינל הנפק התח כב (COCO)</t>
  </si>
  <si>
    <t>1138585</t>
  </si>
  <si>
    <t>בינלאומי הנפ התח כג (coco)</t>
  </si>
  <si>
    <t>1142058</t>
  </si>
  <si>
    <t>בינלאומי הנפ התח כד (coco)</t>
  </si>
  <si>
    <t>1151000</t>
  </si>
  <si>
    <t>בינלאומי כה COCO</t>
  </si>
  <si>
    <t>1167030</t>
  </si>
  <si>
    <t>דיסקונט מנפיקים ו COCO</t>
  </si>
  <si>
    <t>7480197</t>
  </si>
  <si>
    <t>520029935</t>
  </si>
  <si>
    <t>דיסקונט מנפיקים ז COCO</t>
  </si>
  <si>
    <t>7480247</t>
  </si>
  <si>
    <t>הפניקס אחזקות 5</t>
  </si>
  <si>
    <t>7670284</t>
  </si>
  <si>
    <t>520017450</t>
  </si>
  <si>
    <t>הראל הנפקות 6</t>
  </si>
  <si>
    <t>1126069</t>
  </si>
  <si>
    <t>הראל הנפקות אגח ה</t>
  </si>
  <si>
    <t>1119221</t>
  </si>
  <si>
    <t>הראל הנפקות ז</t>
  </si>
  <si>
    <t>1126077</t>
  </si>
  <si>
    <t>ירושלים הנפקות אגח ט</t>
  </si>
  <si>
    <t>1127422</t>
  </si>
  <si>
    <t>513682146</t>
  </si>
  <si>
    <t>ישרס אגח טז</t>
  </si>
  <si>
    <t>6130223</t>
  </si>
  <si>
    <t>ישרס אגח יג</t>
  </si>
  <si>
    <t>6130181</t>
  </si>
  <si>
    <t>כללביט אגח ט</t>
  </si>
  <si>
    <t>1136050</t>
  </si>
  <si>
    <t>מבני תעש אגח כ</t>
  </si>
  <si>
    <t>2260495</t>
  </si>
  <si>
    <t>מבני תעשיה אגח יז</t>
  </si>
  <si>
    <t>2260446</t>
  </si>
  <si>
    <t>מבני תעשיה אגח כא</t>
  </si>
  <si>
    <t>2260529</t>
  </si>
  <si>
    <t>מבני תעשיה אגח כד</t>
  </si>
  <si>
    <t>2260552</t>
  </si>
  <si>
    <t>מגה אור אגח ח</t>
  </si>
  <si>
    <t>1147602</t>
  </si>
  <si>
    <t>513257873</t>
  </si>
  <si>
    <t>מזרחי 48 COCO</t>
  </si>
  <si>
    <t>2310266</t>
  </si>
  <si>
    <t>מזרחי COCO 47</t>
  </si>
  <si>
    <t>2310233</t>
  </si>
  <si>
    <t>מזרחי הנפקות Coco 50</t>
  </si>
  <si>
    <t>2310290</t>
  </si>
  <si>
    <t>מזרחי טפחות שטר הון 1</t>
  </si>
  <si>
    <t>6950083</t>
  </si>
  <si>
    <t>520000522</t>
  </si>
  <si>
    <t>מליסרון אגח ו*</t>
  </si>
  <si>
    <t>3230125</t>
  </si>
  <si>
    <t>מליסרון אגח יג*</t>
  </si>
  <si>
    <t>3230224</t>
  </si>
  <si>
    <t>מליסרון אגח יז*</t>
  </si>
  <si>
    <t>3230273</t>
  </si>
  <si>
    <t>מנורה הון אגח 1</t>
  </si>
  <si>
    <t>1103670</t>
  </si>
  <si>
    <t>513937714</t>
  </si>
  <si>
    <t>סלע קפיטל נדלן אגח ג</t>
  </si>
  <si>
    <t>1138973</t>
  </si>
  <si>
    <t>513992529</t>
  </si>
  <si>
    <t>סלע קפיטל נדלן ב</t>
  </si>
  <si>
    <t>1132927</t>
  </si>
  <si>
    <t>פועלים הנפקות יח COCO</t>
  </si>
  <si>
    <t>1940600</t>
  </si>
  <si>
    <t>פועלים הנפקות כ COCO</t>
  </si>
  <si>
    <t>1940691</t>
  </si>
  <si>
    <t>פועלים הנפקות כא COCO</t>
  </si>
  <si>
    <t>1940725</t>
  </si>
  <si>
    <t>פועלים הנפקות סדרה יט COCO</t>
  </si>
  <si>
    <t>1940626</t>
  </si>
  <si>
    <t>פז נפט סדרה ו*</t>
  </si>
  <si>
    <t>1139542</t>
  </si>
  <si>
    <t>510216054</t>
  </si>
  <si>
    <t>פז נפט סדרה ז*</t>
  </si>
  <si>
    <t>1142595</t>
  </si>
  <si>
    <t>פניקס הון אגח ה</t>
  </si>
  <si>
    <t>1135417</t>
  </si>
  <si>
    <t>514290345</t>
  </si>
  <si>
    <t>ריבוע נדלן ז</t>
  </si>
  <si>
    <t>1140615</t>
  </si>
  <si>
    <t>513765859</t>
  </si>
  <si>
    <t>שלמה אחזקות אגח טז</t>
  </si>
  <si>
    <t>1410281</t>
  </si>
  <si>
    <t>520034372</t>
  </si>
  <si>
    <t>שלמה אחזקות אגח יח</t>
  </si>
  <si>
    <t>1410307</t>
  </si>
  <si>
    <t>אגוד הנפקות  יט*</t>
  </si>
  <si>
    <t>1124080</t>
  </si>
  <si>
    <t>513668277</t>
  </si>
  <si>
    <t>A1.il</t>
  </si>
  <si>
    <t>גירון אגח 6</t>
  </si>
  <si>
    <t>1139849</t>
  </si>
  <si>
    <t>520044520</t>
  </si>
  <si>
    <t>גירון אגח ז</t>
  </si>
  <si>
    <t>1142629</t>
  </si>
  <si>
    <t>אזורים סדרה 9*</t>
  </si>
  <si>
    <t>7150337</t>
  </si>
  <si>
    <t>520025990</t>
  </si>
  <si>
    <t>בנייה</t>
  </si>
  <si>
    <t>A2.il</t>
  </si>
  <si>
    <t>אלדן אגח ה</t>
  </si>
  <si>
    <t>1155357</t>
  </si>
  <si>
    <t>510454333</t>
  </si>
  <si>
    <t>ilA</t>
  </si>
  <si>
    <t>אלדן סדרה ד</t>
  </si>
  <si>
    <t>1140821</t>
  </si>
  <si>
    <t>אפריקה נכסים 6</t>
  </si>
  <si>
    <t>1129550</t>
  </si>
  <si>
    <t>510560188</t>
  </si>
  <si>
    <t>נדל"ן מניב בחו"ל</t>
  </si>
  <si>
    <t>דיסקונט שטר הון 1</t>
  </si>
  <si>
    <t>6910095</t>
  </si>
  <si>
    <t>ירושלים הנפקות נדחה אגח י</t>
  </si>
  <si>
    <t>1127414</t>
  </si>
  <si>
    <t>מגה אור אגח ד</t>
  </si>
  <si>
    <t>1130632</t>
  </si>
  <si>
    <t>מגה אור אגח ז</t>
  </si>
  <si>
    <t>1141696</t>
  </si>
  <si>
    <t>מגה אור אגח ט</t>
  </si>
  <si>
    <t>1165141</t>
  </si>
  <si>
    <t>סלקום אגח ח*</t>
  </si>
  <si>
    <t>1132828</t>
  </si>
  <si>
    <t>511930125</t>
  </si>
  <si>
    <t>אדגר אגח ט</t>
  </si>
  <si>
    <t>1820190</t>
  </si>
  <si>
    <t>520035171</t>
  </si>
  <si>
    <t>A3.il</t>
  </si>
  <si>
    <t>או פי סי אגח ב*</t>
  </si>
  <si>
    <t>1166057</t>
  </si>
  <si>
    <t>514401702</t>
  </si>
  <si>
    <t>דה לסר אגח ד</t>
  </si>
  <si>
    <t>1132059</t>
  </si>
  <si>
    <t>1427976</t>
  </si>
  <si>
    <t>ilA-</t>
  </si>
  <si>
    <t>אגח הפחתת שווי ניירות חסומים</t>
  </si>
  <si>
    <t>259026600</t>
  </si>
  <si>
    <t>ל.ר.</t>
  </si>
  <si>
    <t>NR</t>
  </si>
  <si>
    <t>מגוריט אגח א</t>
  </si>
  <si>
    <t>1141712</t>
  </si>
  <si>
    <t>515434074</t>
  </si>
  <si>
    <t>מגוריט אגח ב</t>
  </si>
  <si>
    <t>1168350</t>
  </si>
  <si>
    <t>מניבים ריט אגח א</t>
  </si>
  <si>
    <t>1140581</t>
  </si>
  <si>
    <t>515327120</t>
  </si>
  <si>
    <t>מניבים ריט אגח ב</t>
  </si>
  <si>
    <t>1155928</t>
  </si>
  <si>
    <t>קרדן אןוי אגח ב</t>
  </si>
  <si>
    <t>1113034</t>
  </si>
  <si>
    <t>NV1239114</t>
  </si>
  <si>
    <t>השקעה ואחזקות</t>
  </si>
  <si>
    <t>דיסקונט מנפיקים אגח יד</t>
  </si>
  <si>
    <t>7480163</t>
  </si>
  <si>
    <t>עמידר אגח א</t>
  </si>
  <si>
    <t>1143585</t>
  </si>
  <si>
    <t>520017393</t>
  </si>
  <si>
    <t>נמלי ישראל אגח ג</t>
  </si>
  <si>
    <t>1145580</t>
  </si>
  <si>
    <t>שטראוס אגח ה*</t>
  </si>
  <si>
    <t>7460389</t>
  </si>
  <si>
    <t>520003781</t>
  </si>
  <si>
    <t>מזון</t>
  </si>
  <si>
    <t>איי סי אל אגח ז*</t>
  </si>
  <si>
    <t>2810372</t>
  </si>
  <si>
    <t>520027830</t>
  </si>
  <si>
    <t>אמות אגח ה</t>
  </si>
  <si>
    <t>1138114</t>
  </si>
  <si>
    <t>אמות אגח ז</t>
  </si>
  <si>
    <t>1162866</t>
  </si>
  <si>
    <t>בנק לאומי שה סדרה 201</t>
  </si>
  <si>
    <t>6040158</t>
  </si>
  <si>
    <t>גב ים ח*</t>
  </si>
  <si>
    <t>7590151</t>
  </si>
  <si>
    <t>דה זראסאי אגח ג</t>
  </si>
  <si>
    <t>1137975</t>
  </si>
  <si>
    <t>1744984</t>
  </si>
  <si>
    <t>וילאר אגח 8</t>
  </si>
  <si>
    <t>4160156</t>
  </si>
  <si>
    <t>חשמל אגח 26</t>
  </si>
  <si>
    <t>6000202</t>
  </si>
  <si>
    <t>חשמל אגח 28</t>
  </si>
  <si>
    <t>6000228</t>
  </si>
  <si>
    <t>ישראכרט א</t>
  </si>
  <si>
    <t>1157536</t>
  </si>
  <si>
    <t>510706153</t>
  </si>
  <si>
    <t>לאומי כ.התחייבות 400  COCO</t>
  </si>
  <si>
    <t>6040331</t>
  </si>
  <si>
    <t>סילברסטין אגח א*</t>
  </si>
  <si>
    <t>1145598</t>
  </si>
  <si>
    <t>1970336</t>
  </si>
  <si>
    <t>שופרסל אגח ה*</t>
  </si>
  <si>
    <t>7770209</t>
  </si>
  <si>
    <t>שופרסל אגח ז*</t>
  </si>
  <si>
    <t>7770258</t>
  </si>
  <si>
    <t>תעשיה אוירית אגח ד</t>
  </si>
  <si>
    <t>1133131</t>
  </si>
  <si>
    <t>520027194</t>
  </si>
  <si>
    <t>ביטחוניות</t>
  </si>
  <si>
    <t>בזק אגח 11</t>
  </si>
  <si>
    <t>2300234</t>
  </si>
  <si>
    <t>בזק סדרה ט</t>
  </si>
  <si>
    <t>2300176</t>
  </si>
  <si>
    <t>ביג אג"ח סדרה ו</t>
  </si>
  <si>
    <t>1132521</t>
  </si>
  <si>
    <t>דיסקונט התח יב  COCO</t>
  </si>
  <si>
    <t>6910160</t>
  </si>
  <si>
    <t>הראל הנפקות אגח טו</t>
  </si>
  <si>
    <t>1143130</t>
  </si>
  <si>
    <t>הראל הנפקות אגח יד</t>
  </si>
  <si>
    <t>1143122</t>
  </si>
  <si>
    <t>הראל הנפקות טז</t>
  </si>
  <si>
    <t>1157601</t>
  </si>
  <si>
    <t>הראל הנפקות יב</t>
  </si>
  <si>
    <t>1138163</t>
  </si>
  <si>
    <t>הראל הנפקות יג</t>
  </si>
  <si>
    <t>1138171</t>
  </si>
  <si>
    <t>כללביט אגח י</t>
  </si>
  <si>
    <t>1136068</t>
  </si>
  <si>
    <t>כללביט אגח יא</t>
  </si>
  <si>
    <t>1160647</t>
  </si>
  <si>
    <t>מבני תעשייה אגח טו</t>
  </si>
  <si>
    <t>2260420</t>
  </si>
  <si>
    <t>מבני תעשייה אגח טז</t>
  </si>
  <si>
    <t>2260438</t>
  </si>
  <si>
    <t>מנורה הון הת 4</t>
  </si>
  <si>
    <t>1135920</t>
  </si>
  <si>
    <t>פז נפט אגח ח*</t>
  </si>
  <si>
    <t>1162817</t>
  </si>
  <si>
    <t>פז נפט ד*</t>
  </si>
  <si>
    <t>1132505</t>
  </si>
  <si>
    <t>פז נפט ה*</t>
  </si>
  <si>
    <t>1139534</t>
  </si>
  <si>
    <t>פניקס הון אגח ד</t>
  </si>
  <si>
    <t>1133529</t>
  </si>
  <si>
    <t>פניקס הון אגח ח</t>
  </si>
  <si>
    <t>1139815</t>
  </si>
  <si>
    <t>פניקס הון אגח ט</t>
  </si>
  <si>
    <t>1155522</t>
  </si>
  <si>
    <t>פניקס הון אגח יא</t>
  </si>
  <si>
    <t>1159359</t>
  </si>
  <si>
    <t>שלמה אחזקות אגח יז</t>
  </si>
  <si>
    <t>1410299</t>
  </si>
  <si>
    <t>אלקטרה אגח ד*</t>
  </si>
  <si>
    <t>7390149</t>
  </si>
  <si>
    <t>520028911</t>
  </si>
  <si>
    <t>אלקטרה אגח ה*</t>
  </si>
  <si>
    <t>7390222</t>
  </si>
  <si>
    <t>ilA+</t>
  </si>
  <si>
    <t>דמרי אגח ט</t>
  </si>
  <si>
    <t>1168368</t>
  </si>
  <si>
    <t>511399388</t>
  </si>
  <si>
    <t>יוניברסל אגח ב</t>
  </si>
  <si>
    <t>1141647</t>
  </si>
  <si>
    <t>511809071</t>
  </si>
  <si>
    <t>ממן אגח ב</t>
  </si>
  <si>
    <t>2380046</t>
  </si>
  <si>
    <t>520036435</t>
  </si>
  <si>
    <t>מנורה הון הת 5</t>
  </si>
  <si>
    <t>1143411</t>
  </si>
  <si>
    <t>ספנסר ג</t>
  </si>
  <si>
    <t>1147495</t>
  </si>
  <si>
    <t>1838863</t>
  </si>
  <si>
    <t>פרטנר     ד</t>
  </si>
  <si>
    <t>1118835</t>
  </si>
  <si>
    <t>520044314</t>
  </si>
  <si>
    <t>פרטנר אגח ו</t>
  </si>
  <si>
    <t>1141415</t>
  </si>
  <si>
    <t>פרטנר אגח ז</t>
  </si>
  <si>
    <t>1156397</t>
  </si>
  <si>
    <t>קרסו אגח א</t>
  </si>
  <si>
    <t>1136464</t>
  </si>
  <si>
    <t>514065283</t>
  </si>
  <si>
    <t>קרסו אגח ג</t>
  </si>
  <si>
    <t>1141829</t>
  </si>
  <si>
    <t>שפיר אגח ב*</t>
  </si>
  <si>
    <t>1141951</t>
  </si>
  <si>
    <t>514892801</t>
  </si>
  <si>
    <t>מתכת ומוצרי בניה</t>
  </si>
  <si>
    <t>שפיר הנדסה אגח א*</t>
  </si>
  <si>
    <t>1136134</t>
  </si>
  <si>
    <t>אזורים אגח 13*</t>
  </si>
  <si>
    <t>7150410</t>
  </si>
  <si>
    <t>איי די איי הנפקות 4</t>
  </si>
  <si>
    <t>1133099</t>
  </si>
  <si>
    <t>514486042</t>
  </si>
  <si>
    <t>איי די איי הנפקות 5</t>
  </si>
  <si>
    <t>1155878</t>
  </si>
  <si>
    <t>אלבר 14</t>
  </si>
  <si>
    <t>1132562</t>
  </si>
  <si>
    <t>512025891</t>
  </si>
  <si>
    <t>אלדן אגח ו</t>
  </si>
  <si>
    <t>1161678</t>
  </si>
  <si>
    <t>אלדן סדרה א</t>
  </si>
  <si>
    <t>1134840</t>
  </si>
  <si>
    <t>אלדן סדרה ב</t>
  </si>
  <si>
    <t>1138254</t>
  </si>
  <si>
    <t>אלדן סדרה ג</t>
  </si>
  <si>
    <t>1140813</t>
  </si>
  <si>
    <t>אפריקה מגורים ה*</t>
  </si>
  <si>
    <t>1162825</t>
  </si>
  <si>
    <t>520034760</t>
  </si>
  <si>
    <t>סלקום אגח ט*</t>
  </si>
  <si>
    <t>1132836</t>
  </si>
  <si>
    <t>סלקום אגח יב*</t>
  </si>
  <si>
    <t>1143080</t>
  </si>
  <si>
    <t>סלקום יא*</t>
  </si>
  <si>
    <t>1139252</t>
  </si>
  <si>
    <t>פתאל אירופה אגח ד</t>
  </si>
  <si>
    <t>1168038</t>
  </si>
  <si>
    <t>515328250</t>
  </si>
  <si>
    <t>קרסו אגח ב</t>
  </si>
  <si>
    <t>1139591</t>
  </si>
  <si>
    <t>רילייטד אגח א</t>
  </si>
  <si>
    <t>1134923</t>
  </si>
  <si>
    <t>1849766</t>
  </si>
  <si>
    <t>או.פי.סי אגח א*</t>
  </si>
  <si>
    <t>1141589</t>
  </si>
  <si>
    <t>אנלייט אגח ו*</t>
  </si>
  <si>
    <t>7200173</t>
  </si>
  <si>
    <t>520041146</t>
  </si>
  <si>
    <t>בזן אגח ה</t>
  </si>
  <si>
    <t>2590388</t>
  </si>
  <si>
    <t>520036658</t>
  </si>
  <si>
    <t>בזן אגח י</t>
  </si>
  <si>
    <t>2590511</t>
  </si>
  <si>
    <t>דלשה קפיטל אגח ב</t>
  </si>
  <si>
    <t>1137314</t>
  </si>
  <si>
    <t>1888119</t>
  </si>
  <si>
    <t>פתאל החזקות אגח ב*</t>
  </si>
  <si>
    <t>1150812</t>
  </si>
  <si>
    <t>512607888</t>
  </si>
  <si>
    <t>מלונאות ותיירות</t>
  </si>
  <si>
    <t>פתאל החזקות אגח ג*</t>
  </si>
  <si>
    <t>1161785</t>
  </si>
  <si>
    <t>אול יר אגח 3</t>
  </si>
  <si>
    <t>1140136</t>
  </si>
  <si>
    <t>1841580</t>
  </si>
  <si>
    <t>Baa1.il</t>
  </si>
  <si>
    <t>אול יר אגח ה</t>
  </si>
  <si>
    <t>1143304</t>
  </si>
  <si>
    <t>אנלייט אגח ה*</t>
  </si>
  <si>
    <t>7200116</t>
  </si>
  <si>
    <t>ישראמקו א*</t>
  </si>
  <si>
    <t>2320174</t>
  </si>
  <si>
    <t>550010003</t>
  </si>
  <si>
    <t>תמר פטרוליום אגח א*</t>
  </si>
  <si>
    <t>1141332</t>
  </si>
  <si>
    <t>515334662</t>
  </si>
  <si>
    <t>תמר פטרוליום אגח ב*</t>
  </si>
  <si>
    <t>1143593</t>
  </si>
  <si>
    <t>דלק קידוחים אגח א*</t>
  </si>
  <si>
    <t>4750089</t>
  </si>
  <si>
    <t>550013098</t>
  </si>
  <si>
    <t>בזן אגח ו</t>
  </si>
  <si>
    <t>2590396</t>
  </si>
  <si>
    <t>בזן אגח ט</t>
  </si>
  <si>
    <t>2590461</t>
  </si>
  <si>
    <t>LUMIIT 3.275 01/31 01/26</t>
  </si>
  <si>
    <t>IL0060404899</t>
  </si>
  <si>
    <t>בלומברג</t>
  </si>
  <si>
    <t>BBB</t>
  </si>
  <si>
    <t>DELEK &amp; AVNER TAMAR 5.082 2023</t>
  </si>
  <si>
    <t>IL0011321747</t>
  </si>
  <si>
    <t>514914001</t>
  </si>
  <si>
    <t>ENERGY</t>
  </si>
  <si>
    <t>BBB-</t>
  </si>
  <si>
    <t>S&amp;P</t>
  </si>
  <si>
    <t>DELEK &amp; AVNER TAMAR 5.412 2025</t>
  </si>
  <si>
    <t>IL0011321820</t>
  </si>
  <si>
    <t>ISRAEL CHEMICALS 6.375 31/05/38*</t>
  </si>
  <si>
    <t>IL0028103310</t>
  </si>
  <si>
    <t>TEVA 6 01/25 10/24</t>
  </si>
  <si>
    <t>XS2198213956</t>
  </si>
  <si>
    <t>520013954</t>
  </si>
  <si>
    <t>פארמה</t>
  </si>
  <si>
    <t>BB-</t>
  </si>
  <si>
    <t>CYBERARK SOFT 11/15/24</t>
  </si>
  <si>
    <t>US23248VAA35</t>
  </si>
  <si>
    <t>512291642</t>
  </si>
  <si>
    <t>Software &amp; Services</t>
  </si>
  <si>
    <t>NICEIT 0 09/25</t>
  </si>
  <si>
    <t>US653656AA68</t>
  </si>
  <si>
    <t>520036872</t>
  </si>
  <si>
    <t>Oracle 3.85 04/60</t>
  </si>
  <si>
    <t>US68389XBY04</t>
  </si>
  <si>
    <t>A-</t>
  </si>
  <si>
    <t>RALPH LAUREN 2.95 06/30</t>
  </si>
  <si>
    <t>US731572AB96</t>
  </si>
  <si>
    <t>Consumer Durables &amp; Apparel</t>
  </si>
  <si>
    <t>Walt Disney 3.8 05/60</t>
  </si>
  <si>
    <t>US254687GA88</t>
  </si>
  <si>
    <t>Media</t>
  </si>
  <si>
    <t>ZURNVX 5.125 06/48</t>
  </si>
  <si>
    <t>XS1795323952</t>
  </si>
  <si>
    <t>Insurance</t>
  </si>
  <si>
    <t>COMMONWEALTH BANK 3.61 9/34</t>
  </si>
  <si>
    <t>USQ2704MAA64</t>
  </si>
  <si>
    <t>Banks</t>
  </si>
  <si>
    <t>BBB+</t>
  </si>
  <si>
    <t>LOWES 5.125 04/50</t>
  </si>
  <si>
    <t>US548661DW49</t>
  </si>
  <si>
    <t>Retailing</t>
  </si>
  <si>
    <t>McDonald`s 4.2 04/50</t>
  </si>
  <si>
    <t>US58013MFR07</t>
  </si>
  <si>
    <t>Hotels Restaurants &amp; Leisure</t>
  </si>
  <si>
    <t>NAB 3.933 08/2034 08/29</t>
  </si>
  <si>
    <t>USG6S94TAB96</t>
  </si>
  <si>
    <t>SRENVX 4.5 24/44</t>
  </si>
  <si>
    <t>XS1108784510</t>
  </si>
  <si>
    <t>WESTPAC BANKING 4.11 07/34 07/29</t>
  </si>
  <si>
    <t>US961214EF61</t>
  </si>
  <si>
    <t>ABBVIE 4.45 05/46 06/46</t>
  </si>
  <si>
    <t>US00287YAW93</t>
  </si>
  <si>
    <t>Pharmaceuticals &amp; Biotechnology</t>
  </si>
  <si>
    <t>Baa2</t>
  </si>
  <si>
    <t>Moodys</t>
  </si>
  <si>
    <t>ABIBB 5.55 01/49</t>
  </si>
  <si>
    <t>US03523TBV98</t>
  </si>
  <si>
    <t>AMERICAN CAMPUS COM 3.875 01/31</t>
  </si>
  <si>
    <t>US024836AG36</t>
  </si>
  <si>
    <t>Real Estate</t>
  </si>
  <si>
    <t>ANHEUSER BUSCH 3.7 04/40</t>
  </si>
  <si>
    <t>BE6320936287</t>
  </si>
  <si>
    <t>AT&amp;T 3.5 02/2061</t>
  </si>
  <si>
    <t>US00206RKF81</t>
  </si>
  <si>
    <t>TELECOMMUNICATION SERVICES</t>
  </si>
  <si>
    <t>AT&amp;T 3.65 09/59</t>
  </si>
  <si>
    <t>US00206RME98</t>
  </si>
  <si>
    <t>BPLN 4.875 PERP 03/30</t>
  </si>
  <si>
    <t>US05565QDV77</t>
  </si>
  <si>
    <t>CREDIT SUISSE 6.5 08/23</t>
  </si>
  <si>
    <t>XS0957135212</t>
  </si>
  <si>
    <t>Diversified Financials</t>
  </si>
  <si>
    <t>DENTSPLY SIRONA 3.25 06/30</t>
  </si>
  <si>
    <t>US24906PAA75</t>
  </si>
  <si>
    <t>Health Care Equipment &amp; Services</t>
  </si>
  <si>
    <t>FEDEX 5.1 01/44</t>
  </si>
  <si>
    <t>US31428XAW65</t>
  </si>
  <si>
    <t>Transportation</t>
  </si>
  <si>
    <t>HEWLETT PACKARD 3.4 06/30</t>
  </si>
  <si>
    <t>US40434LAC90</t>
  </si>
  <si>
    <t>Technology Hardware &amp; Equipment</t>
  </si>
  <si>
    <t>KEURIG DR PEPPER 3.8 05/2050</t>
  </si>
  <si>
    <t>US49271VAK61</t>
  </si>
  <si>
    <t>PRU 4.5 PRUDENTIAL 09/47</t>
  </si>
  <si>
    <t>US744320AW24</t>
  </si>
  <si>
    <t>STARBUCKS 3.5 11/50</t>
  </si>
  <si>
    <t>US855244BA67</t>
  </si>
  <si>
    <t>TEXTRON 2.45 03/31</t>
  </si>
  <si>
    <t>US883203CC32</t>
  </si>
  <si>
    <t>Capital Goods</t>
  </si>
  <si>
    <t>VERISK ANALYTICS 3.625 5/50</t>
  </si>
  <si>
    <t>US92345YAG17</t>
  </si>
  <si>
    <t>Commercial &amp; Professional Services</t>
  </si>
  <si>
    <t>WHIRLPOOL 4.6 05/50</t>
  </si>
  <si>
    <t>US963320AX45</t>
  </si>
  <si>
    <t>AERCAP IRELAND 6.5 07/25</t>
  </si>
  <si>
    <t>US00774MAN56</t>
  </si>
  <si>
    <t>ASHTEAD CAPITAL 4.25 11/29 11/27</t>
  </si>
  <si>
    <t>US045054AL70</t>
  </si>
  <si>
    <t>ASHTEAD CAPITAL 5.25 08/26 08/24</t>
  </si>
  <si>
    <t>US045054AH68</t>
  </si>
  <si>
    <t>AVGO 4.75 04/29</t>
  </si>
  <si>
    <t>US11135FBA84</t>
  </si>
  <si>
    <t>Semiconductors &amp; Semiconductor Equipment</t>
  </si>
  <si>
    <t>BLOCK FINANCIAL 3.875 08/30</t>
  </si>
  <si>
    <t>US093662AH70</t>
  </si>
  <si>
    <t>Baa3</t>
  </si>
  <si>
    <t>BOEING 5.93 05/60</t>
  </si>
  <si>
    <t>US097023CX16</t>
  </si>
  <si>
    <t>BROADCOM 5 04/30</t>
  </si>
  <si>
    <t>US11135FBD24</t>
  </si>
  <si>
    <t>CHCOCH 3.7 11/29</t>
  </si>
  <si>
    <t>US16412XAH89</t>
  </si>
  <si>
    <t>CHCOCH 7 6/30/24</t>
  </si>
  <si>
    <t>US16412XAD75</t>
  </si>
  <si>
    <t>CHENIERE CORPUS 5.125 06/27</t>
  </si>
  <si>
    <t>US16412XAG07</t>
  </si>
  <si>
    <t>DELL 5.3 01/29</t>
  </si>
  <si>
    <t>US24703DBA81</t>
  </si>
  <si>
    <t>DELL 6.2 07/30</t>
  </si>
  <si>
    <t>US24703DBD21</t>
  </si>
  <si>
    <t>ETP 5.25 04/29</t>
  </si>
  <si>
    <t>US29278NAG88</t>
  </si>
  <si>
    <t>EXPEDIA 6.25 05/25</t>
  </si>
  <si>
    <t>US30212PAS48</t>
  </si>
  <si>
    <t>FLEX 4.875 05/30</t>
  </si>
  <si>
    <t>US33938XAB10</t>
  </si>
  <si>
    <t>FLOWSERVE 3.5 10/30</t>
  </si>
  <si>
    <t>US34354PAF27</t>
  </si>
  <si>
    <t>FSK 4.125 02/25</t>
  </si>
  <si>
    <t>US302635AE72</t>
  </si>
  <si>
    <t>General Motors 6.8 10/27</t>
  </si>
  <si>
    <t>US37045VAU44</t>
  </si>
  <si>
    <t>Automobiles &amp; Components</t>
  </si>
  <si>
    <t>JBL 3 01/31</t>
  </si>
  <si>
    <t>US466313AK92</t>
  </si>
  <si>
    <t>MACQUARIE BANK 3.624 06/30</t>
  </si>
  <si>
    <t>USQ568A9SQ14</t>
  </si>
  <si>
    <t>MARRIOT 3.5 10/32</t>
  </si>
  <si>
    <t>US571903BF91</t>
  </si>
  <si>
    <t>MERCK 2.875 06/29 06/79</t>
  </si>
  <si>
    <t>XS2011260705</t>
  </si>
  <si>
    <t>MOLSON COORS 4.2 07/46 01/46</t>
  </si>
  <si>
    <t>US60871RAH30</t>
  </si>
  <si>
    <t>MOTOROLA SOLUTIONS 4.6 05/29 02/29</t>
  </si>
  <si>
    <t>US620076BN89</t>
  </si>
  <si>
    <t>NXP SEMICON 3.4 05/30</t>
  </si>
  <si>
    <t>US62954HAD08</t>
  </si>
  <si>
    <t>NXP SEMICON 4.3 06/29</t>
  </si>
  <si>
    <t>US62954HAB42</t>
  </si>
  <si>
    <t>OWL ROCK 3.75 07/25</t>
  </si>
  <si>
    <t>US69121KAC80</t>
  </si>
  <si>
    <t>PVH 4.625 07/25</t>
  </si>
  <si>
    <t>US693656AB63</t>
  </si>
  <si>
    <t>RPRX 3.55 09/50</t>
  </si>
  <si>
    <t>US78081BAF04</t>
  </si>
  <si>
    <t>SABINE PASS 4.5 05/30</t>
  </si>
  <si>
    <t>US785592AW69</t>
  </si>
  <si>
    <t>SRENVX 5.75 08/15/50 08/25</t>
  </si>
  <si>
    <t>XS1261170515</t>
  </si>
  <si>
    <t>SYSCO CORP 5.95 04/30</t>
  </si>
  <si>
    <t>US871829BL07</t>
  </si>
  <si>
    <t>TRPCN 5.3 03/77</t>
  </si>
  <si>
    <t>US89356BAC28</t>
  </si>
  <si>
    <t>TRPCN 5.875 08/76</t>
  </si>
  <si>
    <t>US89356BAB45</t>
  </si>
  <si>
    <t>VW 4.625 PERP 06/28</t>
  </si>
  <si>
    <t>XS1799939027</t>
  </si>
  <si>
    <t>WALGREEN 4.1 04/2050</t>
  </si>
  <si>
    <t>US931427AT57</t>
  </si>
  <si>
    <t>BALL CORP 2.875 8/30</t>
  </si>
  <si>
    <t>US058498AW66</t>
  </si>
  <si>
    <t>MATERIALS</t>
  </si>
  <si>
    <t>BB+</t>
  </si>
  <si>
    <t>BAYNGR 3.125 11/79 11/27</t>
  </si>
  <si>
    <t>XS2077670342</t>
  </si>
  <si>
    <t>ENBCN 6 01/27 01/77</t>
  </si>
  <si>
    <t>US29250NAN57</t>
  </si>
  <si>
    <t>Ba1</t>
  </si>
  <si>
    <t>HEINZ FOODS 4.25 03/31</t>
  </si>
  <si>
    <t>US50077LBD73</t>
  </si>
  <si>
    <t>HOLCIM FIN 3 07/24</t>
  </si>
  <si>
    <t>XS1713466495</t>
  </si>
  <si>
    <t>QORVO 3.375 04/31</t>
  </si>
  <si>
    <t>US74736KAJ07</t>
  </si>
  <si>
    <t>RBS 3.754 11/01/29 11/24</t>
  </si>
  <si>
    <t>US780097BM20</t>
  </si>
  <si>
    <t>SEAGATE 4.091 06/29</t>
  </si>
  <si>
    <t>US81180WAZ41</t>
  </si>
  <si>
    <t>SEAGATE 4.125 01/31</t>
  </si>
  <si>
    <t>US81180WAY75</t>
  </si>
  <si>
    <t>SEAGATE 4.875 06/27</t>
  </si>
  <si>
    <t>US81180WAR25</t>
  </si>
  <si>
    <t>SOLVAY 4.25 04/03/2024</t>
  </si>
  <si>
    <t>BE6309987400</t>
  </si>
  <si>
    <t>SSE SSELN 4.75 9/77 06/22</t>
  </si>
  <si>
    <t>XS1572343744</t>
  </si>
  <si>
    <t>UTILITIES</t>
  </si>
  <si>
    <t>VERISIGN 4.625 05/23 05/18</t>
  </si>
  <si>
    <t>US92343EAF97</t>
  </si>
  <si>
    <t>VODAFONE 6.25 10/78 10/24</t>
  </si>
  <si>
    <t>XS1888180640</t>
  </si>
  <si>
    <t>CQP 4.5 10/29</t>
  </si>
  <si>
    <t>US16411QAE17</t>
  </si>
  <si>
    <t>BB</t>
  </si>
  <si>
    <t>FORD 9.625 04/30</t>
  </si>
  <si>
    <t>US345370CX67</t>
  </si>
  <si>
    <t>Ba2</t>
  </si>
  <si>
    <t>MSCI 3.625 09/30 03/28</t>
  </si>
  <si>
    <t>US55354GAK67</t>
  </si>
  <si>
    <t>ALLISON TRANSM 5 10/24 10/21</t>
  </si>
  <si>
    <t>US019736AD97</t>
  </si>
  <si>
    <t>Ba3</t>
  </si>
  <si>
    <t>ALLISON TRANSM 5.875 06/29</t>
  </si>
  <si>
    <t>US019736AF46</t>
  </si>
  <si>
    <t>Century Link 4 02/27 02/25</t>
  </si>
  <si>
    <t>US156700BC99</t>
  </si>
  <si>
    <t>EDF 6 PREP 01/26</t>
  </si>
  <si>
    <t>FR0011401728</t>
  </si>
  <si>
    <t>Electricite De Franc 5 01/26</t>
  </si>
  <si>
    <t>FR0011697028</t>
  </si>
  <si>
    <t>Electricite De France 3.375</t>
  </si>
  <si>
    <t>FR0013534336</t>
  </si>
  <si>
    <t>HCA 5.875 02/29</t>
  </si>
  <si>
    <t>US404119BW86</t>
  </si>
  <si>
    <t>HESM 5.125 06/28</t>
  </si>
  <si>
    <t>US428104AA14</t>
  </si>
  <si>
    <t>NGLS 6.5 07/27</t>
  </si>
  <si>
    <t>US87612BBL53</t>
  </si>
  <si>
    <t>NGLS 6.875 01/29</t>
  </si>
  <si>
    <t>US87612BBN10</t>
  </si>
  <si>
    <t>SERVICE CORP 3.375 2030</t>
  </si>
  <si>
    <t>US817565CF96</t>
  </si>
  <si>
    <t>SIRIUS 4.625 07/24</t>
  </si>
  <si>
    <t>US82967NBE76</t>
  </si>
  <si>
    <t>UNITED RENTALS 3.875 02/31</t>
  </si>
  <si>
    <t>US911363AM11</t>
  </si>
  <si>
    <t>UNITED RENTALS NORTH 4 07/30</t>
  </si>
  <si>
    <t>US911365BN33</t>
  </si>
  <si>
    <t>CCO HOLDINGS 4.5 08/30 02/28</t>
  </si>
  <si>
    <t>US1248EPCE15</t>
  </si>
  <si>
    <t>B1</t>
  </si>
  <si>
    <t>CCO HOLDINGS 4.75 03/30 09/24</t>
  </si>
  <si>
    <t>US1248EPCD32</t>
  </si>
  <si>
    <t>TRANSOCEAN 7.75 10/24 10/20</t>
  </si>
  <si>
    <t>US893828AA14</t>
  </si>
  <si>
    <t>CCC+</t>
  </si>
  <si>
    <t>FS KKR CAPITAL 4.25 2/25 01/25</t>
  </si>
  <si>
    <t>US30313RAA77</t>
  </si>
  <si>
    <t>סה"כ תל אביב 35</t>
  </si>
  <si>
    <t>אורמת טכנולוגיות*</t>
  </si>
  <si>
    <t>1134402</t>
  </si>
  <si>
    <t>520036716</t>
  </si>
  <si>
    <t>איי סי אל*</t>
  </si>
  <si>
    <t>281014</t>
  </si>
  <si>
    <t>איי.אפ.אפ</t>
  </si>
  <si>
    <t>1155019</t>
  </si>
  <si>
    <t>איירפורט סיטי</t>
  </si>
  <si>
    <t>1095835</t>
  </si>
  <si>
    <t>אלביט מערכות</t>
  </si>
  <si>
    <t>1081124</t>
  </si>
  <si>
    <t>520043027</t>
  </si>
  <si>
    <t>אלקטרה*</t>
  </si>
  <si>
    <t>739037</t>
  </si>
  <si>
    <t>אמות</t>
  </si>
  <si>
    <t>1097278</t>
  </si>
  <si>
    <t>אנרגיאן נפט וגז</t>
  </si>
  <si>
    <t>1155290</t>
  </si>
  <si>
    <t>10758801</t>
  </si>
  <si>
    <t>אנרגיקס*</t>
  </si>
  <si>
    <t>1123355</t>
  </si>
  <si>
    <t>513901371</t>
  </si>
  <si>
    <t>בזק</t>
  </si>
  <si>
    <t>230011</t>
  </si>
  <si>
    <t>בינלאומי 5</t>
  </si>
  <si>
    <t>593038</t>
  </si>
  <si>
    <t>520029083</t>
  </si>
  <si>
    <t>דיסקונט</t>
  </si>
  <si>
    <t>691212</t>
  </si>
  <si>
    <t>הפניקס 1</t>
  </si>
  <si>
    <t>767012</t>
  </si>
  <si>
    <t>הראל השקעות</t>
  </si>
  <si>
    <t>585018</t>
  </si>
  <si>
    <t>520033986</t>
  </si>
  <si>
    <t>טאואר</t>
  </si>
  <si>
    <t>1082379</t>
  </si>
  <si>
    <t>520041997</t>
  </si>
  <si>
    <t>מוליכים למחצה</t>
  </si>
  <si>
    <t>טבע</t>
  </si>
  <si>
    <t>629014</t>
  </si>
  <si>
    <t>לאומי</t>
  </si>
  <si>
    <t>604611</t>
  </si>
  <si>
    <t>מבני תעשיה</t>
  </si>
  <si>
    <t>226019</t>
  </si>
  <si>
    <t>מזרחי</t>
  </si>
  <si>
    <t>695437</t>
  </si>
  <si>
    <t>מטריקס*</t>
  </si>
  <si>
    <t>445015</t>
  </si>
  <si>
    <t>520039413</t>
  </si>
  <si>
    <t>שירותי מידע</t>
  </si>
  <si>
    <t>מיטרוניקס*</t>
  </si>
  <si>
    <t>1091065</t>
  </si>
  <si>
    <t>511527202</t>
  </si>
  <si>
    <t>אלקטרוניקה ואופטיקה</t>
  </si>
  <si>
    <t>מליסרון*</t>
  </si>
  <si>
    <t>323014</t>
  </si>
  <si>
    <t>נובה*</t>
  </si>
  <si>
    <t>1084557</t>
  </si>
  <si>
    <t>511812463</t>
  </si>
  <si>
    <t>נייס</t>
  </si>
  <si>
    <t>273011</t>
  </si>
  <si>
    <t>פועלים</t>
  </si>
  <si>
    <t>662577</t>
  </si>
  <si>
    <t>520000118</t>
  </si>
  <si>
    <t>פריגו</t>
  </si>
  <si>
    <t>1130699</t>
  </si>
  <si>
    <t>529592</t>
  </si>
  <si>
    <t>קבוצת עזריאלי</t>
  </si>
  <si>
    <t>1119478</t>
  </si>
  <si>
    <t>שופרסל*</t>
  </si>
  <si>
    <t>777037</t>
  </si>
  <si>
    <t>שטראוס גרופ*</t>
  </si>
  <si>
    <t>746016</t>
  </si>
  <si>
    <t>שיכון ובינוי</t>
  </si>
  <si>
    <t>1081942</t>
  </si>
  <si>
    <t>520036104</t>
  </si>
  <si>
    <t>שפיר הנדסה*</t>
  </si>
  <si>
    <t>1133875</t>
  </si>
  <si>
    <t>סה"כ תל אביב 90</t>
  </si>
  <si>
    <t>אבגול*</t>
  </si>
  <si>
    <t>1100957</t>
  </si>
  <si>
    <t>510119068</t>
  </si>
  <si>
    <t>עץ נייר ודפוס</t>
  </si>
  <si>
    <t>או פי סי*</t>
  </si>
  <si>
    <t>1141571</t>
  </si>
  <si>
    <t>אזורים*</t>
  </si>
  <si>
    <t>715011</t>
  </si>
  <si>
    <t>איי די איי חברה לביטוח בעמ</t>
  </si>
  <si>
    <t>1129501</t>
  </si>
  <si>
    <t>513910703</t>
  </si>
  <si>
    <t>אילקס מדיקל</t>
  </si>
  <si>
    <t>1080753</t>
  </si>
  <si>
    <t>520042219</t>
  </si>
  <si>
    <t>אינרום תעשיות בניה*</t>
  </si>
  <si>
    <t>1132356</t>
  </si>
  <si>
    <t>515001659</t>
  </si>
  <si>
    <t>איתמר מדיקל*</t>
  </si>
  <si>
    <t>1102458</t>
  </si>
  <si>
    <t>512434218</t>
  </si>
  <si>
    <t>מכשור רפואי</t>
  </si>
  <si>
    <t>אלוט תקשורת*</t>
  </si>
  <si>
    <t>1099654</t>
  </si>
  <si>
    <t>512394776</t>
  </si>
  <si>
    <t>אלקטרה מוצרי צריכה</t>
  </si>
  <si>
    <t>5010129</t>
  </si>
  <si>
    <t>520039967</t>
  </si>
  <si>
    <t>אלקטריאון</t>
  </si>
  <si>
    <t>368019</t>
  </si>
  <si>
    <t>520038126</t>
  </si>
  <si>
    <t>אנלייט אנרגיה*</t>
  </si>
  <si>
    <t>720011</t>
  </si>
  <si>
    <t>אפריקה ישראל מגורים*</t>
  </si>
  <si>
    <t>1097948</t>
  </si>
  <si>
    <t>אקויטל</t>
  </si>
  <si>
    <t>755017</t>
  </si>
  <si>
    <t>520030859</t>
  </si>
  <si>
    <t>ארד*</t>
  </si>
  <si>
    <t>1091651</t>
  </si>
  <si>
    <t>510007800</t>
  </si>
  <si>
    <t>בתי זיקוק לנפט</t>
  </si>
  <si>
    <t>2590248</t>
  </si>
  <si>
    <t>גב ים 1*</t>
  </si>
  <si>
    <t>759019</t>
  </si>
  <si>
    <t>דלק קדוחים*</t>
  </si>
  <si>
    <t>475020</t>
  </si>
  <si>
    <t>דמרי</t>
  </si>
  <si>
    <t>1090315</t>
  </si>
  <si>
    <t>דנאל כא*</t>
  </si>
  <si>
    <t>314013</t>
  </si>
  <si>
    <t>520037565</t>
  </si>
  <si>
    <t>המלט*</t>
  </si>
  <si>
    <t>1080324</t>
  </si>
  <si>
    <t>520041575</t>
  </si>
  <si>
    <t>וואן תוכנה*</t>
  </si>
  <si>
    <t>161018</t>
  </si>
  <si>
    <t>520034695</t>
  </si>
  <si>
    <t>חילן טק*</t>
  </si>
  <si>
    <t>1084698</t>
  </si>
  <si>
    <t>520039942</t>
  </si>
  <si>
    <t>ישראכרט</t>
  </si>
  <si>
    <t>1157403</t>
  </si>
  <si>
    <t>ישראמקו*</t>
  </si>
  <si>
    <t>232017</t>
  </si>
  <si>
    <t>ישרס</t>
  </si>
  <si>
    <t>613034</t>
  </si>
  <si>
    <t>כלל ביטוח</t>
  </si>
  <si>
    <t>224014</t>
  </si>
  <si>
    <t>520036120</t>
  </si>
  <si>
    <t>מ.יוחננוף ובניו</t>
  </si>
  <si>
    <t>1161264</t>
  </si>
  <si>
    <t>511344186</t>
  </si>
  <si>
    <t>מגה אור</t>
  </si>
  <si>
    <t>1104488</t>
  </si>
  <si>
    <t>מנורה</t>
  </si>
  <si>
    <t>566018</t>
  </si>
  <si>
    <t>520007469</t>
  </si>
  <si>
    <t>נובולוג*</t>
  </si>
  <si>
    <t>1140151</t>
  </si>
  <si>
    <t>510475312</t>
  </si>
  <si>
    <t>נפטא*</t>
  </si>
  <si>
    <t>643015</t>
  </si>
  <si>
    <t>520020942</t>
  </si>
  <si>
    <t>סופרגז אנרגיה*</t>
  </si>
  <si>
    <t>1166917</t>
  </si>
  <si>
    <t>516077989</t>
  </si>
  <si>
    <t>סלקום CEL*</t>
  </si>
  <si>
    <t>1101534</t>
  </si>
  <si>
    <t>ערד השקעות ופתוח תעשיה*</t>
  </si>
  <si>
    <t>731018</t>
  </si>
  <si>
    <t>520025198</t>
  </si>
  <si>
    <t>פוקס ויזל</t>
  </si>
  <si>
    <t>1087022</t>
  </si>
  <si>
    <t>512157603</t>
  </si>
  <si>
    <t>פז נפט*</t>
  </si>
  <si>
    <t>1100007</t>
  </si>
  <si>
    <t>פלסאון תעשיות*</t>
  </si>
  <si>
    <t>1081603</t>
  </si>
  <si>
    <t>520042912</t>
  </si>
  <si>
    <t>פרטנר</t>
  </si>
  <si>
    <t>1083484</t>
  </si>
  <si>
    <t>פתאל החזקות*</t>
  </si>
  <si>
    <t>1143429</t>
  </si>
  <si>
    <t>קמהדע</t>
  </si>
  <si>
    <t>1094119</t>
  </si>
  <si>
    <t>511524605</t>
  </si>
  <si>
    <t>ביוטכנולוגיה</t>
  </si>
  <si>
    <t>קמטק*</t>
  </si>
  <si>
    <t>1095264</t>
  </si>
  <si>
    <t>511235434</t>
  </si>
  <si>
    <t>קרור 1*</t>
  </si>
  <si>
    <t>621011</t>
  </si>
  <si>
    <t>520001546</t>
  </si>
  <si>
    <t>ריט 1*</t>
  </si>
  <si>
    <t>1098920</t>
  </si>
  <si>
    <t>רמי לוי</t>
  </si>
  <si>
    <t>1104249</t>
  </si>
  <si>
    <t>513770669</t>
  </si>
  <si>
    <t>רציו יהש*</t>
  </si>
  <si>
    <t>394015</t>
  </si>
  <si>
    <t>550012777</t>
  </si>
  <si>
    <t>תדיראן</t>
  </si>
  <si>
    <t>258012</t>
  </si>
  <si>
    <t>520036732</t>
  </si>
  <si>
    <t>אוארטי*</t>
  </si>
  <si>
    <t>1086230</t>
  </si>
  <si>
    <t>513057588</t>
  </si>
  <si>
    <t>אוברסיז*</t>
  </si>
  <si>
    <t>1139617</t>
  </si>
  <si>
    <t>510490071</t>
  </si>
  <si>
    <t>אוריין*</t>
  </si>
  <si>
    <t>1103506</t>
  </si>
  <si>
    <t>511068256</t>
  </si>
  <si>
    <t>אלספק*</t>
  </si>
  <si>
    <t>1090364</t>
  </si>
  <si>
    <t>511297541</t>
  </si>
  <si>
    <t>חשמל</t>
  </si>
  <si>
    <t>אלרון</t>
  </si>
  <si>
    <t>749077</t>
  </si>
  <si>
    <t>520028036</t>
  </si>
  <si>
    <t>אמיליה פיתוח</t>
  </si>
  <si>
    <t>589010</t>
  </si>
  <si>
    <t>520014846</t>
  </si>
  <si>
    <t>אמנת*</t>
  </si>
  <si>
    <t>654012</t>
  </si>
  <si>
    <t>520040833</t>
  </si>
  <si>
    <t>אפקון החזקות*</t>
  </si>
  <si>
    <t>578013</t>
  </si>
  <si>
    <t>520033473</t>
  </si>
  <si>
    <t>אפריקה תעשיות*</t>
  </si>
  <si>
    <t>800011</t>
  </si>
  <si>
    <t>520026618</t>
  </si>
  <si>
    <t>בריל*</t>
  </si>
  <si>
    <t>399014</t>
  </si>
  <si>
    <t>520038647</t>
  </si>
  <si>
    <t>ברנמילר*</t>
  </si>
  <si>
    <t>1141530</t>
  </si>
  <si>
    <t>514720374</t>
  </si>
  <si>
    <t>גולן פלסטיק*</t>
  </si>
  <si>
    <t>1091933</t>
  </si>
  <si>
    <t>513029975</t>
  </si>
  <si>
    <t>גניגר*</t>
  </si>
  <si>
    <t>1095892</t>
  </si>
  <si>
    <t>512416991</t>
  </si>
  <si>
    <t>גנריישן*</t>
  </si>
  <si>
    <t>1156926</t>
  </si>
  <si>
    <t>515846558</t>
  </si>
  <si>
    <t>דלק תמלוגים*</t>
  </si>
  <si>
    <t>1129493</t>
  </si>
  <si>
    <t>514837111</t>
  </si>
  <si>
    <t>זנלכל*</t>
  </si>
  <si>
    <t>130013</t>
  </si>
  <si>
    <t>520034208</t>
  </si>
  <si>
    <t>לודן*</t>
  </si>
  <si>
    <t>1081439</t>
  </si>
  <si>
    <t>520043381</t>
  </si>
  <si>
    <t>לוינשטין*</t>
  </si>
  <si>
    <t>573014</t>
  </si>
  <si>
    <t>520033424</t>
  </si>
  <si>
    <t>מהדרין</t>
  </si>
  <si>
    <t>686014</t>
  </si>
  <si>
    <t>520018482</t>
  </si>
  <si>
    <t>מנדלסון תשתיות ותעשיות בעמ*</t>
  </si>
  <si>
    <t>1129444</t>
  </si>
  <si>
    <t>513660373</t>
  </si>
  <si>
    <t>מנועי בית שמש*</t>
  </si>
  <si>
    <t>1081561</t>
  </si>
  <si>
    <t>520043480</t>
  </si>
  <si>
    <t>מניבים ריט</t>
  </si>
  <si>
    <t>1140573</t>
  </si>
  <si>
    <t>מניות הפחתת שווי ניירות חסומים</t>
  </si>
  <si>
    <t>112239100</t>
  </si>
  <si>
    <t>מספנות*</t>
  </si>
  <si>
    <t>1168533</t>
  </si>
  <si>
    <t>516084753</t>
  </si>
  <si>
    <t>מקס סטוק</t>
  </si>
  <si>
    <t>1168558</t>
  </si>
  <si>
    <t>513618967</t>
  </si>
  <si>
    <t>משביר לצרכן</t>
  </si>
  <si>
    <t>1104959</t>
  </si>
  <si>
    <t>513389270</t>
  </si>
  <si>
    <t>משק אנרגיה*</t>
  </si>
  <si>
    <t>1166974</t>
  </si>
  <si>
    <t>516167343</t>
  </si>
  <si>
    <t>סולגרין*</t>
  </si>
  <si>
    <t>1102235</t>
  </si>
  <si>
    <t>512882747</t>
  </si>
  <si>
    <t>סקופ*</t>
  </si>
  <si>
    <t>288019</t>
  </si>
  <si>
    <t>520037425</t>
  </si>
  <si>
    <t>על בד*</t>
  </si>
  <si>
    <t>625012</t>
  </si>
  <si>
    <t>520040205</t>
  </si>
  <si>
    <t>פלאזה סנטרס</t>
  </si>
  <si>
    <t>1109917</t>
  </si>
  <si>
    <t>33248324</t>
  </si>
  <si>
    <t>פלסטופיל*</t>
  </si>
  <si>
    <t>1092840</t>
  </si>
  <si>
    <t>513681247</t>
  </si>
  <si>
    <t>פלרם*</t>
  </si>
  <si>
    <t>644013</t>
  </si>
  <si>
    <t>520039843</t>
  </si>
  <si>
    <t>פנינסולה*</t>
  </si>
  <si>
    <t>333013</t>
  </si>
  <si>
    <t>520033713</t>
  </si>
  <si>
    <t>קליל*</t>
  </si>
  <si>
    <t>797035</t>
  </si>
  <si>
    <t>520032442</t>
  </si>
  <si>
    <t>קסטרו</t>
  </si>
  <si>
    <t>280016</t>
  </si>
  <si>
    <t>520037649</t>
  </si>
  <si>
    <t>רבל אי.סי.אס בעמ*</t>
  </si>
  <si>
    <t>1103878</t>
  </si>
  <si>
    <t>513506329</t>
  </si>
  <si>
    <t>ריט אזורים*</t>
  </si>
  <si>
    <t>1162775</t>
  </si>
  <si>
    <t>516117181</t>
  </si>
  <si>
    <t>רם און*</t>
  </si>
  <si>
    <t>1090943</t>
  </si>
  <si>
    <t>512776964</t>
  </si>
  <si>
    <t>תדיר גן</t>
  </si>
  <si>
    <t>1090141</t>
  </si>
  <si>
    <t>511870891</t>
  </si>
  <si>
    <t>תמר פטרוליום*</t>
  </si>
  <si>
    <t>1141357</t>
  </si>
  <si>
    <t>ALLOT COMMUNICATIONS LTD*</t>
  </si>
  <si>
    <t>IL0010996549</t>
  </si>
  <si>
    <t>NASDAQ</t>
  </si>
  <si>
    <t>AUDIOCODES LTD</t>
  </si>
  <si>
    <t>IL0010829658</t>
  </si>
  <si>
    <t>NYSE</t>
  </si>
  <si>
    <t>520044132</t>
  </si>
  <si>
    <t>ציוד תקשורת</t>
  </si>
  <si>
    <t>CAESAR STONE SDO</t>
  </si>
  <si>
    <t>IL0011259137</t>
  </si>
  <si>
    <t>511439507</t>
  </si>
  <si>
    <t>CAMTEK*</t>
  </si>
  <si>
    <t>IL0010952641</t>
  </si>
  <si>
    <t>CHECK POINT SOFTWARE TECH</t>
  </si>
  <si>
    <t>IL0010824113</t>
  </si>
  <si>
    <t>520042821</t>
  </si>
  <si>
    <t>CYBERARK SOFTWARE</t>
  </si>
  <si>
    <t>IL0011334468</t>
  </si>
  <si>
    <t>ELBIT SYSTEMS LTD</t>
  </si>
  <si>
    <t>IL0010811243</t>
  </si>
  <si>
    <t>ENERGEAN OIL &amp; GAS</t>
  </si>
  <si>
    <t>GB00BG12Y042</t>
  </si>
  <si>
    <t>FIVERR INTERNATIONAL LTD</t>
  </si>
  <si>
    <t>IL0011582033</t>
  </si>
  <si>
    <t>514440874</t>
  </si>
  <si>
    <t>INTL FLAVORS AND FRAGRANCES</t>
  </si>
  <si>
    <t>US4595061015</t>
  </si>
  <si>
    <t>ITURAN LOCATION AND CONTROL</t>
  </si>
  <si>
    <t>IL0010818685</t>
  </si>
  <si>
    <t>520043811</t>
  </si>
  <si>
    <t>JFROG</t>
  </si>
  <si>
    <t>IL0011684185</t>
  </si>
  <si>
    <t>514130491</t>
  </si>
  <si>
    <t>KAMADA LTD</t>
  </si>
  <si>
    <t>IL0010941198</t>
  </si>
  <si>
    <t>KORNIT DIGITAL LTD</t>
  </si>
  <si>
    <t>IL0011216723</t>
  </si>
  <si>
    <t>513195420</t>
  </si>
  <si>
    <t>LIVEPERSON INC</t>
  </si>
  <si>
    <t>US5381461012</t>
  </si>
  <si>
    <t>MediWound Ltd*</t>
  </si>
  <si>
    <t>IL0011316309</t>
  </si>
  <si>
    <t>512894940</t>
  </si>
  <si>
    <t>NICE</t>
  </si>
  <si>
    <t>US6536561086</t>
  </si>
  <si>
    <t>NOVA MEASURING INSTRUMENTS*</t>
  </si>
  <si>
    <t>IL0010845571</t>
  </si>
  <si>
    <t>ORMAT TECHNOLOGIES INC*</t>
  </si>
  <si>
    <t>US6866881021</t>
  </si>
  <si>
    <t>PARTNER COMMUNICATIONS ADR</t>
  </si>
  <si>
    <t>US70211M1099</t>
  </si>
  <si>
    <t>PERRIGO CO</t>
  </si>
  <si>
    <t>IE00BGH1M568</t>
  </si>
  <si>
    <t>REDHILL BIOPHARMA LTD ADR</t>
  </si>
  <si>
    <t>US7574681034</t>
  </si>
  <si>
    <t>514304005</t>
  </si>
  <si>
    <t>SAPIENS INTERNATIONAL CORP</t>
  </si>
  <si>
    <t>KYG7T16G1039</t>
  </si>
  <si>
    <t>53368</t>
  </si>
  <si>
    <t>SOL GEL TECHNOLOGIES LTD</t>
  </si>
  <si>
    <t>IL0011417206</t>
  </si>
  <si>
    <t>512544693</t>
  </si>
  <si>
    <t>SOLAREDGE TECHNOLOGIES</t>
  </si>
  <si>
    <t>US83417M1045</t>
  </si>
  <si>
    <t>513865329</t>
  </si>
  <si>
    <t>TEVA PHARMACEUTICAL SP ADR</t>
  </si>
  <si>
    <t>US8816242098</t>
  </si>
  <si>
    <t>TOWER SEMICONDUCTOR LTD</t>
  </si>
  <si>
    <t>IL0010823792</t>
  </si>
  <si>
    <t>TUFIN SOFTWARE TECHNOLOGIES</t>
  </si>
  <si>
    <t>IL0011571556</t>
  </si>
  <si>
    <t>513627398</t>
  </si>
  <si>
    <t>UROGEN PHARMA</t>
  </si>
  <si>
    <t>IL0011407140</t>
  </si>
  <si>
    <t>513537621</t>
  </si>
  <si>
    <t>VERINT SYSTEMS</t>
  </si>
  <si>
    <t>US92343X1000</t>
  </si>
  <si>
    <t>512704867</t>
  </si>
  <si>
    <t>WIX.COM LTD</t>
  </si>
  <si>
    <t>IL0011301780</t>
  </si>
  <si>
    <t>513881177</t>
  </si>
  <si>
    <t>ABB LTD REG</t>
  </si>
  <si>
    <t>CH0012221716</t>
  </si>
  <si>
    <t>פרנק שווצרי</t>
  </si>
  <si>
    <t>ADIDAS AG</t>
  </si>
  <si>
    <t>DE000A1EWWW0</t>
  </si>
  <si>
    <t>AIRBUS</t>
  </si>
  <si>
    <t>NL0000235190</t>
  </si>
  <si>
    <t>ALIBABA GROUP HOLDING_SP ADR</t>
  </si>
  <si>
    <t>US01609W1027</t>
  </si>
  <si>
    <t>ALPHABET INC CL C</t>
  </si>
  <si>
    <t>US02079K1079</t>
  </si>
  <si>
    <t>AMADEUS IT GROUP SA</t>
  </si>
  <si>
    <t>ES0109067019</t>
  </si>
  <si>
    <t>BME</t>
  </si>
  <si>
    <t>AMAZON.COM INC</t>
  </si>
  <si>
    <t>US0231351067</t>
  </si>
  <si>
    <t>AMERICAN CAMPUS COMMUNITIES</t>
  </si>
  <si>
    <t>US0248351001</t>
  </si>
  <si>
    <t>AMERICAN EXPRESS</t>
  </si>
  <si>
    <t>US0258161092</t>
  </si>
  <si>
    <t>AMERICAN TOWER</t>
  </si>
  <si>
    <t>US03027X1000</t>
  </si>
  <si>
    <t>APPLE INC</t>
  </si>
  <si>
    <t>US0378331005</t>
  </si>
  <si>
    <t>AROUNDTOWN</t>
  </si>
  <si>
    <t>LU1673108939</t>
  </si>
  <si>
    <t>ASML HOLDING NV</t>
  </si>
  <si>
    <t>NL0010273215</t>
  </si>
  <si>
    <t>BANK OF AMERICA CORP</t>
  </si>
  <si>
    <t>US0605051046</t>
  </si>
  <si>
    <t>BAYERISCHE MOTOREN WERKE AG</t>
  </si>
  <si>
    <t>DE0005190003</t>
  </si>
  <si>
    <t>BLACKROCK</t>
  </si>
  <si>
    <t>US09247X1019</t>
  </si>
  <si>
    <t>BOEING</t>
  </si>
  <si>
    <t>US0970231058</t>
  </si>
  <si>
    <t>BOOKING HOLDINGS INC</t>
  </si>
  <si>
    <t>US09857L1089</t>
  </si>
  <si>
    <t>CELLNEX TELECOM SA</t>
  </si>
  <si>
    <t>ES0105066007</t>
  </si>
  <si>
    <t>CENTENE CORP</t>
  </si>
  <si>
    <t>US15135B1017</t>
  </si>
  <si>
    <t>CITIGROUP INC</t>
  </si>
  <si>
    <t>US1729674242</t>
  </si>
  <si>
    <t>COMPAGNIE DE SAINT GOBAIN</t>
  </si>
  <si>
    <t>FR0000125007</t>
  </si>
  <si>
    <t>CROWN CASTLE INTL CORP</t>
  </si>
  <si>
    <t>US22822V1017</t>
  </si>
  <si>
    <t>D.R. HORTON INC</t>
  </si>
  <si>
    <t>US23331A1097</t>
  </si>
  <si>
    <t>DEUTSCHE POST AG REG</t>
  </si>
  <si>
    <t>DE0005552004</t>
  </si>
  <si>
    <t>DOLLAR GENERAL</t>
  </si>
  <si>
    <t>US2566771059</t>
  </si>
  <si>
    <t>EIFFAGE</t>
  </si>
  <si>
    <t>FR0000130452</t>
  </si>
  <si>
    <t>EQUINIX</t>
  </si>
  <si>
    <t>US29444U7000</t>
  </si>
  <si>
    <t>ERICSSON LM B SHS</t>
  </si>
  <si>
    <t>SE0000108656</t>
  </si>
  <si>
    <t>ESTEE LAUDER COMPANIES CL A</t>
  </si>
  <si>
    <t>US5184391044</t>
  </si>
  <si>
    <t>Household &amp; Personal Products</t>
  </si>
  <si>
    <t>FACEBOOK INC A</t>
  </si>
  <si>
    <t>US30303M1027</t>
  </si>
  <si>
    <t>FEDEX CORPORATION</t>
  </si>
  <si>
    <t>US31428X1063</t>
  </si>
  <si>
    <t>GOLDMAN SACHS GROUP INC</t>
  </si>
  <si>
    <t>US38141G1040</t>
  </si>
  <si>
    <t>HASBRO</t>
  </si>
  <si>
    <t>US4180561072</t>
  </si>
  <si>
    <t>HENNES &amp; MAURITZ AB B SHS</t>
  </si>
  <si>
    <t>SE0000106270</t>
  </si>
  <si>
    <t>HILTON WORLDWIDE HOLDINGS IN</t>
  </si>
  <si>
    <t>US43300A2033</t>
  </si>
  <si>
    <t>HOME DEPOT INC</t>
  </si>
  <si>
    <t>US4370761029</t>
  </si>
  <si>
    <t>INFINEON TECHNOLOGIES</t>
  </si>
  <si>
    <t>DE0006231004</t>
  </si>
  <si>
    <t>INTERCONTINENTAL EXCHANGE IN</t>
  </si>
  <si>
    <t>US45866F1049</t>
  </si>
  <si>
    <t>INTERCONTINENTAL HOTELS</t>
  </si>
  <si>
    <t>GB00BHJYC057</t>
  </si>
  <si>
    <t>JPMORGAN CHASE</t>
  </si>
  <si>
    <t>US46625H1005</t>
  </si>
  <si>
    <t>LEMONADE</t>
  </si>
  <si>
    <t>US52567D1072</t>
  </si>
  <si>
    <t>LENNAR CORP A</t>
  </si>
  <si>
    <t>US5260571048</t>
  </si>
  <si>
    <t>LOREAL</t>
  </si>
  <si>
    <t>FR0000120321</t>
  </si>
  <si>
    <t>LOWES COS INC</t>
  </si>
  <si>
    <t>US5486611073</t>
  </si>
  <si>
    <t>MARTIN MARIETTA MATERIALS</t>
  </si>
  <si>
    <t>US5732841060</t>
  </si>
  <si>
    <t>MASTERCARD INC CLASS A</t>
  </si>
  <si>
    <t>US57636Q1040</t>
  </si>
  <si>
    <t>MATTEL</t>
  </si>
  <si>
    <t>US5770811025</t>
  </si>
  <si>
    <t>MCDONALDS</t>
  </si>
  <si>
    <t>US5801351017</t>
  </si>
  <si>
    <t>MICROSOFT CORP</t>
  </si>
  <si>
    <t>US5949181045</t>
  </si>
  <si>
    <t>MORGAN STANLEY</t>
  </si>
  <si>
    <t>US6174464486</t>
  </si>
  <si>
    <t>MOSAIC CO/THE</t>
  </si>
  <si>
    <t>US61945C1036</t>
  </si>
  <si>
    <t>MSCI</t>
  </si>
  <si>
    <t>US55354G1004</t>
  </si>
  <si>
    <t>NASDAQ INC</t>
  </si>
  <si>
    <t>US6311031081</t>
  </si>
  <si>
    <t>NESTLE SA REG</t>
  </si>
  <si>
    <t>CH0038863350</t>
  </si>
  <si>
    <t>NETFLIX INC</t>
  </si>
  <si>
    <t>US64110L1061</t>
  </si>
  <si>
    <t>NIKE INC CL B</t>
  </si>
  <si>
    <t>US6541061031</t>
  </si>
  <si>
    <t>NUTRIEN LTD</t>
  </si>
  <si>
    <t>CA67077M1086</t>
  </si>
  <si>
    <t>NVIDIA CORP</t>
  </si>
  <si>
    <t>US67066G1040</t>
  </si>
  <si>
    <t>ORACLE CORP</t>
  </si>
  <si>
    <t>US68389X1054</t>
  </si>
  <si>
    <t>OWL ROCK CAPITAL</t>
  </si>
  <si>
    <t>US69121K1043</t>
  </si>
  <si>
    <t>PALO ALTO NETWORKS</t>
  </si>
  <si>
    <t>US6974351057</t>
  </si>
  <si>
    <t>PAYPAL HOLDINGS INC</t>
  </si>
  <si>
    <t>US70450Y1038</t>
  </si>
  <si>
    <t>PEUGEOT SA</t>
  </si>
  <si>
    <t>FR0000121501</t>
  </si>
  <si>
    <t>PROLOGIS INC</t>
  </si>
  <si>
    <t>US74340W1036</t>
  </si>
  <si>
    <t>PVH CORP</t>
  </si>
  <si>
    <t>US6936561009</t>
  </si>
  <si>
    <t>RALPH LAUREN CORP</t>
  </si>
  <si>
    <t>US7512121010</t>
  </si>
  <si>
    <t>RECKITT BENCKISER GROUP</t>
  </si>
  <si>
    <t>GB00B24CGK77</t>
  </si>
  <si>
    <t>ROSS STORES</t>
  </si>
  <si>
    <t>US7782961038</t>
  </si>
  <si>
    <t>SAMSUNG ELECTR GDR REG</t>
  </si>
  <si>
    <t>US7960508882</t>
  </si>
  <si>
    <t>SAP AG</t>
  </si>
  <si>
    <t>DE0007164600</t>
  </si>
  <si>
    <t>SEGRO</t>
  </si>
  <si>
    <t>GB00B5ZN1N88</t>
  </si>
  <si>
    <t>SIEMENS AG REG</t>
  </si>
  <si>
    <t>DE0007236101</t>
  </si>
  <si>
    <t>STMICROELECTRONICS</t>
  </si>
  <si>
    <t>NL0000226223</t>
  </si>
  <si>
    <t>TAIWAN SEMICONDUCTOR</t>
  </si>
  <si>
    <t>US8740391003</t>
  </si>
  <si>
    <t>TARGET CORP</t>
  </si>
  <si>
    <t>US87612E1064</t>
  </si>
  <si>
    <t>TENCENT HOLDINGS LTD</t>
  </si>
  <si>
    <t>KYG875721634</t>
  </si>
  <si>
    <t>HKSE</t>
  </si>
  <si>
    <t>THALES SA</t>
  </si>
  <si>
    <t>FR0000121329</t>
  </si>
  <si>
    <t>TJX COMPANIES INC</t>
  </si>
  <si>
    <t>US8725401090</t>
  </si>
  <si>
    <t>UNITED PARCEL SERVICE CL B</t>
  </si>
  <si>
    <t>US9113121068</t>
  </si>
  <si>
    <t>UNITED RENTALS INC</t>
  </si>
  <si>
    <t>US9113631090</t>
  </si>
  <si>
    <t>VARONIS SYSTEMS</t>
  </si>
  <si>
    <t>US9222801022</t>
  </si>
  <si>
    <t>VF CORP</t>
  </si>
  <si>
    <t>US9182041080</t>
  </si>
  <si>
    <t>VINCI SA</t>
  </si>
  <si>
    <t>FR0000125486</t>
  </si>
  <si>
    <t>VISA</t>
  </si>
  <si>
    <t>US92826C8394</t>
  </si>
  <si>
    <t>VOLKSWAGEN AG PREF</t>
  </si>
  <si>
    <t>DE0007664039</t>
  </si>
  <si>
    <t>VOLVO AB B SHS</t>
  </si>
  <si>
    <t>SE0000115446</t>
  </si>
  <si>
    <t>VULCAN MATERIALS CO</t>
  </si>
  <si>
    <t>US9291601097</t>
  </si>
  <si>
    <t>WAL MART STORES INC</t>
  </si>
  <si>
    <t>US9311421039</t>
  </si>
  <si>
    <t>WALT DISNEY CO/THE</t>
  </si>
  <si>
    <t>US2546871060</t>
  </si>
  <si>
    <t>הראל סל תא 125</t>
  </si>
  <si>
    <t>1148899</t>
  </si>
  <si>
    <t>511776783</t>
  </si>
  <si>
    <t>מניות</t>
  </si>
  <si>
    <t>הראל סל תא בנקים</t>
  </si>
  <si>
    <t>1148949</t>
  </si>
  <si>
    <t>פסגות ETF תא צמיחה</t>
  </si>
  <si>
    <t>1148782</t>
  </si>
  <si>
    <t>513765339</t>
  </si>
  <si>
    <t>פסגות ETF תל אביב 125</t>
  </si>
  <si>
    <t>1148808</t>
  </si>
  <si>
    <t>פסגות סל בנקים סדרה 1</t>
  </si>
  <si>
    <t>1148774</t>
  </si>
  <si>
    <t>קסם תא בנקים</t>
  </si>
  <si>
    <t>1146430</t>
  </si>
  <si>
    <t>510938608</t>
  </si>
  <si>
    <t>קסם תא125</t>
  </si>
  <si>
    <t>1146356</t>
  </si>
  <si>
    <t>תכלית תא 125</t>
  </si>
  <si>
    <t>1143718</t>
  </si>
  <si>
    <t>513534974</t>
  </si>
  <si>
    <t>תכלית תא 35</t>
  </si>
  <si>
    <t>1143700</t>
  </si>
  <si>
    <t>תכלית תא בנקים</t>
  </si>
  <si>
    <t>1143726</t>
  </si>
  <si>
    <t>הראל סל תלבונד 40</t>
  </si>
  <si>
    <t>1150499</t>
  </si>
  <si>
    <t>אג"ח</t>
  </si>
  <si>
    <t>הראל סל תלבונד 60</t>
  </si>
  <si>
    <t>1150473</t>
  </si>
  <si>
    <t>פסגות ETF תל בונד 60</t>
  </si>
  <si>
    <t>1148006</t>
  </si>
  <si>
    <t>פסגות ETF תלבונד שקלי</t>
  </si>
  <si>
    <t>1148261</t>
  </si>
  <si>
    <t>קסם ETF תלבונד 20</t>
  </si>
  <si>
    <t>1145960</t>
  </si>
  <si>
    <t>קסם ETF תלבונד 40</t>
  </si>
  <si>
    <t>1146216</t>
  </si>
  <si>
    <t>קסם ETF תלבונד 60</t>
  </si>
  <si>
    <t>1146232</t>
  </si>
  <si>
    <t>קסם ETF תלבונד שקלי</t>
  </si>
  <si>
    <t>1146414</t>
  </si>
  <si>
    <t>תכלית סל תלבונד 60</t>
  </si>
  <si>
    <t>1145101</t>
  </si>
  <si>
    <t>תכלית סל תלבונד שקלי</t>
  </si>
  <si>
    <t>1145184</t>
  </si>
  <si>
    <t>AMUNDI ETF MSCI EM ASIA UCIT</t>
  </si>
  <si>
    <t>LU1681044563</t>
  </si>
  <si>
    <t>AMUNDI ETF MSCI EMERGING MAR</t>
  </si>
  <si>
    <t>LU1681045453</t>
  </si>
  <si>
    <t>AMUNDI INDEX MSCI EM UCITS</t>
  </si>
  <si>
    <t>LU1437017350</t>
  </si>
  <si>
    <t>AMUNDI INDEX MSCI EUROPE SRI</t>
  </si>
  <si>
    <t>LU1861137484</t>
  </si>
  <si>
    <t>COMM SERV SELECT SECTOR SPDR</t>
  </si>
  <si>
    <t>US81369Y8527</t>
  </si>
  <si>
    <t>CONSUMER DISCRETIONARY SELT</t>
  </si>
  <si>
    <t>US81369Y4070</t>
  </si>
  <si>
    <t>CONSUMER STAPLES SPDR</t>
  </si>
  <si>
    <t>US81369Y3080</t>
  </si>
  <si>
    <t>DAIWA ETF TOPIX</t>
  </si>
  <si>
    <t>JP3027620008</t>
  </si>
  <si>
    <t>HEALTH CARE SELECT SECTOR</t>
  </si>
  <si>
    <t>US81369Y2090</t>
  </si>
  <si>
    <t>HORIZONS S&amp;P/TSX 60 INDEX</t>
  </si>
  <si>
    <t>CA44056G1054</t>
  </si>
  <si>
    <t>INDUSTRIAL SELECT SECT SPDR</t>
  </si>
  <si>
    <t>US81369Y7040</t>
  </si>
  <si>
    <t>INVESCO CHINA TECHNOLOGY ETF</t>
  </si>
  <si>
    <t>US46138E8003</t>
  </si>
  <si>
    <t>INVESCO S&amp;P 500 EQUAL WEIGHT</t>
  </si>
  <si>
    <t>US46137V3814</t>
  </si>
  <si>
    <t>ISH MSCI USA ESG EHNCD USD D</t>
  </si>
  <si>
    <t>IE00BHZPJ890</t>
  </si>
  <si>
    <t>ISHARE EUR 600 AUTO&amp;PARTS DE</t>
  </si>
  <si>
    <t>DE000A0Q4R28</t>
  </si>
  <si>
    <t>ISHARES CORE EM IMI ACC</t>
  </si>
  <si>
    <t>IE00BKM4GZ66</t>
  </si>
  <si>
    <t>ISHARES CORE MSCI CH IND ETF</t>
  </si>
  <si>
    <t>HK2801040828</t>
  </si>
  <si>
    <t>ISHARES CORE MSCI EURPOE</t>
  </si>
  <si>
    <t>IE00B1YZSC51</t>
  </si>
  <si>
    <t>ISHARES CORE NIKKEI 225 ETF</t>
  </si>
  <si>
    <t>JP3027710007</t>
  </si>
  <si>
    <t>ISHARES CORE S&amp;P 500 UCITS ETF</t>
  </si>
  <si>
    <t>IE00B5BMR087</t>
  </si>
  <si>
    <t>ISHARES CORE S&amp;P MIDCAP ETF</t>
  </si>
  <si>
    <t>US4642875078</t>
  </si>
  <si>
    <t>ISHARES DJ CONSRU</t>
  </si>
  <si>
    <t>US4642887529</t>
  </si>
  <si>
    <t>ISHARES DJ US MEDICAL DEVICE</t>
  </si>
  <si>
    <t>US4642888105</t>
  </si>
  <si>
    <t>ISHARES DJ US TRANSPORT AVG</t>
  </si>
  <si>
    <t>US4642871929</t>
  </si>
  <si>
    <t>ISHARES RUSSELL 2000</t>
  </si>
  <si>
    <t>US4642876555</t>
  </si>
  <si>
    <t>ISHARES S&amp;P HEALTH CARE</t>
  </si>
  <si>
    <t>IE00B43HR379</t>
  </si>
  <si>
    <t>ISHARES S&amp;P NA TECH SOFT IF</t>
  </si>
  <si>
    <t>US4642875151</t>
  </si>
  <si>
    <t>ISHARES ST 600 UTIL DE</t>
  </si>
  <si>
    <t>DE000A0Q4R02</t>
  </si>
  <si>
    <t>ISHR EUR600 IND GDS&amp;SERV (DE)</t>
  </si>
  <si>
    <t>DE000A0H08J9</t>
  </si>
  <si>
    <t>KRANESHARES CSI CHINA INTERNET</t>
  </si>
  <si>
    <t>US5007673065</t>
  </si>
  <si>
    <t>LYXOR EURSTX600 Auto&amp;Parts</t>
  </si>
  <si>
    <t>LU1834983394</t>
  </si>
  <si>
    <t>LYXOR EURSTX600 HALTHCARE</t>
  </si>
  <si>
    <t>LU1834986900</t>
  </si>
  <si>
    <t>LYXOR STOXX BASIC RSRCES</t>
  </si>
  <si>
    <t>LU1834983550</t>
  </si>
  <si>
    <t>MARKET VECTORS SEMICONDUCTOR</t>
  </si>
  <si>
    <t>US92189F6768</t>
  </si>
  <si>
    <t>NOMURA ETF</t>
  </si>
  <si>
    <t>JP3027630007</t>
  </si>
  <si>
    <t>SOURCE S&amp;P 500 UCITS ETF</t>
  </si>
  <si>
    <t>IE00B3YCGJ38</t>
  </si>
  <si>
    <t>SPDR MSCI EUROPE CONSUMER ST</t>
  </si>
  <si>
    <t>IE00BKWQ0D84</t>
  </si>
  <si>
    <t>SPDR S&amp;P US CON STAP SELECT</t>
  </si>
  <si>
    <t>IE00BWBXM385</t>
  </si>
  <si>
    <t>TECHNOLOGY SELECT SECT SPDR</t>
  </si>
  <si>
    <t>US81369Y8030</t>
  </si>
  <si>
    <t>UBS ETF MSCI EMERG.MARKETS</t>
  </si>
  <si>
    <t>LU0480132876</t>
  </si>
  <si>
    <t>US GLOBAL JETS ETF</t>
  </si>
  <si>
    <t>US26922A8421</t>
  </si>
  <si>
    <t>UTILITIES SELECT SECTOR SPDR</t>
  </si>
  <si>
    <t>US81369Y8865</t>
  </si>
  <si>
    <t>VANGUARD AUST SHARES IDX ETF</t>
  </si>
  <si>
    <t>AU000000VAS1</t>
  </si>
  <si>
    <t>Vanguard info tech ETF</t>
  </si>
  <si>
    <t>US92204A7028</t>
  </si>
  <si>
    <t>WISDMTREE EMERG MKT EX ST</t>
  </si>
  <si>
    <t>US97717X5784</t>
  </si>
  <si>
    <t>WISDOMTREE CHINA EX ST OW</t>
  </si>
  <si>
    <t>US97717X7194</t>
  </si>
  <si>
    <t>ISHARES JP MORGAN USD EM CORP</t>
  </si>
  <si>
    <t>IE00B6TLBW47</t>
  </si>
  <si>
    <t>ISHARES MARKIT IBOXX $ HIGH</t>
  </si>
  <si>
    <t>IE00B4PY7Y77</t>
  </si>
  <si>
    <t>REAL ESTATE CREDIT GBP</t>
  </si>
  <si>
    <t>GB00B0HW5366</t>
  </si>
  <si>
    <t>SPDR EMERGING MKTS LOCAL BD</t>
  </si>
  <si>
    <t>IE00B4613386</t>
  </si>
  <si>
    <t>LION 4 Series 7</t>
  </si>
  <si>
    <t>IE00BD2YCK45</t>
  </si>
  <si>
    <t>AA</t>
  </si>
  <si>
    <t>AMUNDI PLANET</t>
  </si>
  <si>
    <t>LU1688575437</t>
  </si>
  <si>
    <t>LION 7 S1</t>
  </si>
  <si>
    <t>IE00B62G6V03</t>
  </si>
  <si>
    <t>LION III EUR C3 ACC</t>
  </si>
  <si>
    <t>IE00B804LV55</t>
  </si>
  <si>
    <t>LION III EUR C3 s31</t>
  </si>
  <si>
    <t>CC217325226</t>
  </si>
  <si>
    <t>LION III EUR C3 s32</t>
  </si>
  <si>
    <t>CC217325102</t>
  </si>
  <si>
    <t>FIDELITY US HIGH YD I ACC</t>
  </si>
  <si>
    <t>LU0891474172</t>
  </si>
  <si>
    <t>SICAV Santander LatAm Corp Fund</t>
  </si>
  <si>
    <t>LU0363170191</t>
  </si>
  <si>
    <t>Amundi Funds Pioneer US High</t>
  </si>
  <si>
    <t>LU1883863851</t>
  </si>
  <si>
    <t>B</t>
  </si>
  <si>
    <t>CS NL GL SEN LO MC</t>
  </si>
  <si>
    <t>LU0635707705</t>
  </si>
  <si>
    <t>Guggenheim US Loan Fund</t>
  </si>
  <si>
    <t>IE00BCFKMH92</t>
  </si>
  <si>
    <t>ING US Senior Loans</t>
  </si>
  <si>
    <t>LU0426533492</t>
  </si>
  <si>
    <t>MONEDA LATAM CORP DEBT D</t>
  </si>
  <si>
    <t>KYG620101306</t>
  </si>
  <si>
    <t>NOMURA US HIGH YLD BD I USD</t>
  </si>
  <si>
    <t>IE00B3RW8498</t>
  </si>
  <si>
    <t>Specialist M&amp;G European Class R</t>
  </si>
  <si>
    <t>IE00B95WZM02</t>
  </si>
  <si>
    <t>Babson European Bank Loan Fund</t>
  </si>
  <si>
    <t>IE00B6YX4R11</t>
  </si>
  <si>
    <t>B-</t>
  </si>
  <si>
    <t>Cheyne Real Estate Debt Fund Class X</t>
  </si>
  <si>
    <t>KYG210181668</t>
  </si>
  <si>
    <t>INVESCO US SENIOR LOAN G</t>
  </si>
  <si>
    <t>LU0564079282</t>
  </si>
  <si>
    <t>BNP CHINA EQUITY I C</t>
  </si>
  <si>
    <t>LU0823426647</t>
  </si>
  <si>
    <t>COMGEST GROWTH EUROPE EUR IA</t>
  </si>
  <si>
    <t>IE00B5WN3467</t>
  </si>
  <si>
    <t>COMGEST GROWTH JAPAN YEN IA</t>
  </si>
  <si>
    <t>IE00BQ1YBP44</t>
  </si>
  <si>
    <t>ISHARE EMKT IF I AUSD</t>
  </si>
  <si>
    <t>IE00B3D07G23</t>
  </si>
  <si>
    <t>JPM GREATER CHINA C</t>
  </si>
  <si>
    <t>LU0129484258</t>
  </si>
  <si>
    <t>Tokio Marine Japan</t>
  </si>
  <si>
    <t>IE00BYYTL417</t>
  </si>
  <si>
    <t>VANGUARD IS EM.MKTS STK.IDX</t>
  </si>
  <si>
    <t>IE00BFPM9H50</t>
  </si>
  <si>
    <t>כתבי אופציה בישראל</t>
  </si>
  <si>
    <t>אנרג'יקס אופציה 3*</t>
  </si>
  <si>
    <t>1158922</t>
  </si>
  <si>
    <t>C 115 NOV 2020 בזק</t>
  </si>
  <si>
    <t>83278648</t>
  </si>
  <si>
    <t>P 115 NOV 2020 בזק</t>
  </si>
  <si>
    <t>83278911</t>
  </si>
  <si>
    <t>SPX US 12/18/20 C3000</t>
  </si>
  <si>
    <t>SPX1220C3000</t>
  </si>
  <si>
    <t>SPX US 12/18/20 C3600</t>
  </si>
  <si>
    <t>SPX1220C3600</t>
  </si>
  <si>
    <t>SX5E 12/18/20 C2950</t>
  </si>
  <si>
    <t>SX5E1220C295</t>
  </si>
  <si>
    <t>SX5E 12/18/20 C3475</t>
  </si>
  <si>
    <t>SX5E1220C347</t>
  </si>
  <si>
    <t>EURO STOXX 50 DEC20</t>
  </si>
  <si>
    <t>VGZ0</t>
  </si>
  <si>
    <t>S&amp;P 500 ANNL DIV DEC21</t>
  </si>
  <si>
    <t>ASDZ1</t>
  </si>
  <si>
    <t>S&amp;P500 EMINI FUT DEC20</t>
  </si>
  <si>
    <t>ESZ0</t>
  </si>
  <si>
    <t>STOXX EUROPE 600 DEC20</t>
  </si>
  <si>
    <t>SXOZ0</t>
  </si>
  <si>
    <t>ערד   4.8%   סדרה   8712</t>
  </si>
  <si>
    <t>98712000</t>
  </si>
  <si>
    <t>ערד   4.8%   סדרה  8714</t>
  </si>
  <si>
    <t>98715000</t>
  </si>
  <si>
    <t>ערד   4.8%   סדרה  8730</t>
  </si>
  <si>
    <t>8287302</t>
  </si>
  <si>
    <t>ערד   4.8%   סדרה  8731</t>
  </si>
  <si>
    <t>8287310</t>
  </si>
  <si>
    <t>ערד   4.8%   סדרה  8732</t>
  </si>
  <si>
    <t>8287328</t>
  </si>
  <si>
    <t>ערד   4.8%   סדרה  8733</t>
  </si>
  <si>
    <t>8287336</t>
  </si>
  <si>
    <t>ערד   4.8%   סדרה  8735</t>
  </si>
  <si>
    <t>8287351</t>
  </si>
  <si>
    <t>ערד   4.8%   סדרה  8736</t>
  </si>
  <si>
    <t>8287369</t>
  </si>
  <si>
    <t>ערד   4.8%   סדרה  8751  2024</t>
  </si>
  <si>
    <t>8287518</t>
  </si>
  <si>
    <t>ערד   4.8%   סדרה  8752   2024</t>
  </si>
  <si>
    <t>8287526</t>
  </si>
  <si>
    <t>ערד   8754    4%</t>
  </si>
  <si>
    <t>98287542</t>
  </si>
  <si>
    <t>ערד  8738 % 4.8  2023</t>
  </si>
  <si>
    <t>98732000</t>
  </si>
  <si>
    <t>ערד 2024 סדרה 8761</t>
  </si>
  <si>
    <t>8287617</t>
  </si>
  <si>
    <t>ערד 2025 סדרה 8765</t>
  </si>
  <si>
    <t>8287658</t>
  </si>
  <si>
    <t>ערד 2025 סדרה 8769</t>
  </si>
  <si>
    <t>8287690</t>
  </si>
  <si>
    <t>ערד 2025 סדרה 8771</t>
  </si>
  <si>
    <t>8287716</t>
  </si>
  <si>
    <t>ערד 8742</t>
  </si>
  <si>
    <t>8287427</t>
  </si>
  <si>
    <t>ערד 8745</t>
  </si>
  <si>
    <t>8287450</t>
  </si>
  <si>
    <t>ערד 8746</t>
  </si>
  <si>
    <t>8287468</t>
  </si>
  <si>
    <t>ערד 8786_1/2027</t>
  </si>
  <si>
    <t>71116487</t>
  </si>
  <si>
    <t>ערד 8790 2027 4.8%</t>
  </si>
  <si>
    <t>ערד 8792</t>
  </si>
  <si>
    <t>8287928</t>
  </si>
  <si>
    <t>ערד 8793</t>
  </si>
  <si>
    <t>ערד 8794</t>
  </si>
  <si>
    <t>71120232</t>
  </si>
  <si>
    <t>ערד 8795</t>
  </si>
  <si>
    <t>71120356</t>
  </si>
  <si>
    <t>ערד 8796</t>
  </si>
  <si>
    <t>98796000</t>
  </si>
  <si>
    <t>ערד 8797</t>
  </si>
  <si>
    <t>98797000</t>
  </si>
  <si>
    <t>ערד 8798</t>
  </si>
  <si>
    <t>98798000</t>
  </si>
  <si>
    <t>ערד 8799</t>
  </si>
  <si>
    <t>98799000</t>
  </si>
  <si>
    <t>ערד 8800</t>
  </si>
  <si>
    <t>98800000</t>
  </si>
  <si>
    <t>ערד 8801</t>
  </si>
  <si>
    <t>71120935</t>
  </si>
  <si>
    <t>ערד 8802</t>
  </si>
  <si>
    <t>ערד 8803</t>
  </si>
  <si>
    <t>71121057</t>
  </si>
  <si>
    <t>ערד 8805</t>
  </si>
  <si>
    <t>ערד 8806</t>
  </si>
  <si>
    <t>ערד 8807</t>
  </si>
  <si>
    <t>3236000</t>
  </si>
  <si>
    <t>ערד 8808</t>
  </si>
  <si>
    <t>3275000</t>
  </si>
  <si>
    <t>ערד 8809</t>
  </si>
  <si>
    <t>3322000</t>
  </si>
  <si>
    <t>ערד 8811</t>
  </si>
  <si>
    <t>98811000</t>
  </si>
  <si>
    <t>ערד 8812</t>
  </si>
  <si>
    <t>98812000</t>
  </si>
  <si>
    <t>ערד 8813</t>
  </si>
  <si>
    <t>98813000</t>
  </si>
  <si>
    <t>ערד 8814</t>
  </si>
  <si>
    <t>98814000</t>
  </si>
  <si>
    <t>ערד 8815</t>
  </si>
  <si>
    <t>98815000</t>
  </si>
  <si>
    <t>ערד 8816</t>
  </si>
  <si>
    <t>98816000</t>
  </si>
  <si>
    <t>ערד 8817</t>
  </si>
  <si>
    <t>98817000</t>
  </si>
  <si>
    <t>ערד 8818</t>
  </si>
  <si>
    <t>98818000</t>
  </si>
  <si>
    <t>ערד 8819</t>
  </si>
  <si>
    <t>98819000</t>
  </si>
  <si>
    <t>ערד 8820</t>
  </si>
  <si>
    <t>98820000</t>
  </si>
  <si>
    <t>ערד 8821</t>
  </si>
  <si>
    <t>98821000</t>
  </si>
  <si>
    <t>ערד 8822</t>
  </si>
  <si>
    <t>9882200</t>
  </si>
  <si>
    <t>ערד 8823</t>
  </si>
  <si>
    <t>9882300</t>
  </si>
  <si>
    <t>ערד 8824</t>
  </si>
  <si>
    <t>9882500</t>
  </si>
  <si>
    <t>ערד 8825</t>
  </si>
  <si>
    <t>9882600</t>
  </si>
  <si>
    <t>ערד 8826</t>
  </si>
  <si>
    <t>9882700</t>
  </si>
  <si>
    <t>ערד 8827</t>
  </si>
  <si>
    <t>9882800</t>
  </si>
  <si>
    <t>ערד 8829</t>
  </si>
  <si>
    <t>9882900</t>
  </si>
  <si>
    <t>ערד 8832</t>
  </si>
  <si>
    <t>8831000</t>
  </si>
  <si>
    <t>ערד 8833</t>
  </si>
  <si>
    <t>8833000</t>
  </si>
  <si>
    <t>ערד 8834</t>
  </si>
  <si>
    <t>8834000</t>
  </si>
  <si>
    <t>ערד 8837</t>
  </si>
  <si>
    <t>8837000</t>
  </si>
  <si>
    <t>ערד 8838</t>
  </si>
  <si>
    <t>8838000</t>
  </si>
  <si>
    <t>ערד 8839</t>
  </si>
  <si>
    <t>8839000</t>
  </si>
  <si>
    <t>ערד 8840</t>
  </si>
  <si>
    <t>8840000</t>
  </si>
  <si>
    <t>ערד 8841</t>
  </si>
  <si>
    <t>8841000</t>
  </si>
  <si>
    <t>ערד 8843</t>
  </si>
  <si>
    <t>8843000</t>
  </si>
  <si>
    <t>ערד 8844</t>
  </si>
  <si>
    <t>8844000</t>
  </si>
  <si>
    <t>ערד 8845</t>
  </si>
  <si>
    <t>8845000</t>
  </si>
  <si>
    <t>ערד 8846</t>
  </si>
  <si>
    <t>8846000</t>
  </si>
  <si>
    <t>ערד 8847</t>
  </si>
  <si>
    <t>8847000</t>
  </si>
  <si>
    <t>ערד 8848</t>
  </si>
  <si>
    <t>8848000</t>
  </si>
  <si>
    <t>ערד 8849</t>
  </si>
  <si>
    <t>8849000</t>
  </si>
  <si>
    <t>ערד 8850</t>
  </si>
  <si>
    <t>8850000</t>
  </si>
  <si>
    <t>ערד 8851</t>
  </si>
  <si>
    <t>8851000</t>
  </si>
  <si>
    <t>ערד 8852</t>
  </si>
  <si>
    <t>8852000</t>
  </si>
  <si>
    <t>ערד 8853</t>
  </si>
  <si>
    <t>8853000</t>
  </si>
  <si>
    <t>ערד 8855</t>
  </si>
  <si>
    <t>88550000</t>
  </si>
  <si>
    <t>ערד 8856</t>
  </si>
  <si>
    <t>88560000</t>
  </si>
  <si>
    <t>ערד 8857</t>
  </si>
  <si>
    <t>88570000</t>
  </si>
  <si>
    <t>ערד 8858</t>
  </si>
  <si>
    <t>88580000</t>
  </si>
  <si>
    <t>ערד 8859</t>
  </si>
  <si>
    <t>88590000</t>
  </si>
  <si>
    <t>ערד 8860</t>
  </si>
  <si>
    <t>88600000</t>
  </si>
  <si>
    <t>ערד 8862</t>
  </si>
  <si>
    <t>88620000</t>
  </si>
  <si>
    <t>ערד 8863</t>
  </si>
  <si>
    <t>88630000</t>
  </si>
  <si>
    <t>ערד 8864</t>
  </si>
  <si>
    <t>88640000</t>
  </si>
  <si>
    <t>ערד 8865</t>
  </si>
  <si>
    <t>88650000</t>
  </si>
  <si>
    <t>ערד 8866</t>
  </si>
  <si>
    <t>88660000</t>
  </si>
  <si>
    <t>ערד 8867</t>
  </si>
  <si>
    <t>88670000</t>
  </si>
  <si>
    <t>ערד 8869</t>
  </si>
  <si>
    <t>88690000</t>
  </si>
  <si>
    <t>ערד 8871</t>
  </si>
  <si>
    <t>88710000</t>
  </si>
  <si>
    <t>ערד 8872</t>
  </si>
  <si>
    <t>88720000</t>
  </si>
  <si>
    <t>ערד 8873</t>
  </si>
  <si>
    <t>88730000</t>
  </si>
  <si>
    <t>ערד 8874</t>
  </si>
  <si>
    <t>88740000</t>
  </si>
  <si>
    <t>ערד 8876</t>
  </si>
  <si>
    <t>88760000</t>
  </si>
  <si>
    <t>ערד 8877</t>
  </si>
  <si>
    <t>88770000</t>
  </si>
  <si>
    <t>ערד 8879</t>
  </si>
  <si>
    <t>88790000</t>
  </si>
  <si>
    <t>ערד 8880</t>
  </si>
  <si>
    <t>88800000</t>
  </si>
  <si>
    <t>ערד 8881</t>
  </si>
  <si>
    <t>88810000</t>
  </si>
  <si>
    <t>ערד 8882</t>
  </si>
  <si>
    <t>88820000</t>
  </si>
  <si>
    <t>ערד 8883</t>
  </si>
  <si>
    <t>88830000</t>
  </si>
  <si>
    <t>ערד 8889</t>
  </si>
  <si>
    <t>88890000</t>
  </si>
  <si>
    <t>ערד סדרה 2024  8758  4.8%</t>
  </si>
  <si>
    <t>8287583</t>
  </si>
  <si>
    <t>ערד סדרה 2024  8759  4.8%</t>
  </si>
  <si>
    <t>8287591</t>
  </si>
  <si>
    <t>ערד סדרה 2024  8760  4.8%</t>
  </si>
  <si>
    <t>8287609</t>
  </si>
  <si>
    <t>ערד סדרה 8740  4.8%  2023</t>
  </si>
  <si>
    <t>8287401</t>
  </si>
  <si>
    <t>ערד סדרה 8743  4.8%  2023</t>
  </si>
  <si>
    <t>8287435</t>
  </si>
  <si>
    <t>ערד סדרה 8744  4.8%  2023</t>
  </si>
  <si>
    <t>8287443</t>
  </si>
  <si>
    <t>ערד סדרה 8753 2024 4.8%</t>
  </si>
  <si>
    <t>8287534</t>
  </si>
  <si>
    <t>ערד סדרה 8755 2024 4.8%</t>
  </si>
  <si>
    <t>8287559</t>
  </si>
  <si>
    <t>ערד סדרה 8756 2024 4.8%</t>
  </si>
  <si>
    <t>8287567</t>
  </si>
  <si>
    <t>ערד סדרה 8757 2024 4.8%</t>
  </si>
  <si>
    <t>8287575</t>
  </si>
  <si>
    <t>ערד סדרה 8762 %4.8 2025</t>
  </si>
  <si>
    <t>8287625</t>
  </si>
  <si>
    <t>ערד סדרה 8763 %4.8 2025</t>
  </si>
  <si>
    <t>8287633</t>
  </si>
  <si>
    <t>ערד סדרה 8764 %4.8 2025</t>
  </si>
  <si>
    <t>8287641</t>
  </si>
  <si>
    <t>ערד סדרה 8766 2025 4.8%</t>
  </si>
  <si>
    <t>8287666</t>
  </si>
  <si>
    <t>ערד סדרה 8768 2025 4.8%</t>
  </si>
  <si>
    <t>8287682</t>
  </si>
  <si>
    <t>ערד סדרה 8770   2025   4.8%</t>
  </si>
  <si>
    <t>8287708</t>
  </si>
  <si>
    <t>ערד סדרה 8772 4.8% 2025</t>
  </si>
  <si>
    <t>8287724</t>
  </si>
  <si>
    <t>ערד סדרה 8773 4.8% 2025</t>
  </si>
  <si>
    <t>8287732</t>
  </si>
  <si>
    <t>ערד סדרה 8774 2026 4.8%</t>
  </si>
  <si>
    <t>8287740</t>
  </si>
  <si>
    <t>ערד סדרה 8775 2026 4.8%</t>
  </si>
  <si>
    <t>8287757</t>
  </si>
  <si>
    <t>ערד סדרה 8777 2026 4.8%</t>
  </si>
  <si>
    <t>8287773</t>
  </si>
  <si>
    <t>ערד סדרה 8778 2026 4.8%</t>
  </si>
  <si>
    <t>8287781</t>
  </si>
  <si>
    <t>ערד סדרה 8784  4.8%  2026</t>
  </si>
  <si>
    <t>8287849</t>
  </si>
  <si>
    <t>ערד סדרה 8789 2027 4.8%</t>
  </si>
  <si>
    <t>ערד סדרה 8810 2029 4.8%</t>
  </si>
  <si>
    <t>71121438</t>
  </si>
  <si>
    <t>מקורות אג סדרה 6 ל.ס 4.9%</t>
  </si>
  <si>
    <t>1100908</t>
  </si>
  <si>
    <t>מרווח הוגן</t>
  </si>
  <si>
    <t>מקורות אגח 8 רמ</t>
  </si>
  <si>
    <t>1124346</t>
  </si>
  <si>
    <t>עירית רעננה 5% 2021</t>
  </si>
  <si>
    <t>1098698</t>
  </si>
  <si>
    <t>500287008</t>
  </si>
  <si>
    <t>רפאל אגח ג רצף מוסדי</t>
  </si>
  <si>
    <t>1140276</t>
  </si>
  <si>
    <t>520042185</t>
  </si>
  <si>
    <t>לאומי למשכנתאות שה</t>
  </si>
  <si>
    <t>6020903</t>
  </si>
  <si>
    <t>נתיבי גז  סדרה א ל.ס 5.6%</t>
  </si>
  <si>
    <t>1103084</t>
  </si>
  <si>
    <t>אגח ל.ס חשמל 2022</t>
  </si>
  <si>
    <t>6000129</t>
  </si>
  <si>
    <t>שטרהון נדחה פועלים ג ל.ס 5.75%</t>
  </si>
  <si>
    <t>6620280</t>
  </si>
  <si>
    <t>אספיסי אל עד 6.7%   סדרה 2</t>
  </si>
  <si>
    <t>1092774</t>
  </si>
  <si>
    <t>ilBBB</t>
  </si>
  <si>
    <t>אספיסי אל עד 6.7%   סדרה 3</t>
  </si>
  <si>
    <t>1093939</t>
  </si>
  <si>
    <t>אספיסי אל עד 7%   סדרה 1</t>
  </si>
  <si>
    <t>1092162</t>
  </si>
  <si>
    <t>אלון  חברה לדלק ל.ס</t>
  </si>
  <si>
    <t>1101567</t>
  </si>
  <si>
    <t>520041690</t>
  </si>
  <si>
    <t>רפאל אגח ד רצף מוסדי</t>
  </si>
  <si>
    <t>1140284</t>
  </si>
  <si>
    <t>רפאל אגח ה רצף מוסדי</t>
  </si>
  <si>
    <t>1140292</t>
  </si>
  <si>
    <t>מתמ אגח א'  רמ</t>
  </si>
  <si>
    <t>1138999</t>
  </si>
  <si>
    <t>510687403</t>
  </si>
  <si>
    <t>אורמת אגח 4 רמ*</t>
  </si>
  <si>
    <t>1167212</t>
  </si>
  <si>
    <t>גמא אגח א רמ</t>
  </si>
  <si>
    <t>1160852</t>
  </si>
  <si>
    <t>512711789</t>
  </si>
  <si>
    <t>גב ים נגב אגח א</t>
  </si>
  <si>
    <t>1151141</t>
  </si>
  <si>
    <t>514189596</t>
  </si>
  <si>
    <t>אמקור א</t>
  </si>
  <si>
    <t>1133545</t>
  </si>
  <si>
    <t>510064603</t>
  </si>
  <si>
    <t>נתיבים אגח א</t>
  </si>
  <si>
    <t>1090281</t>
  </si>
  <si>
    <t>513502229</t>
  </si>
  <si>
    <t>אורמת אגח 3*</t>
  </si>
  <si>
    <t>1139179</t>
  </si>
  <si>
    <t>CRSLNX 4.555 06/51</t>
  </si>
  <si>
    <t>RUBY PIPELINE 6 04/22</t>
  </si>
  <si>
    <t>TRANSED PARTNERS 3.951 09/50 12/37</t>
  </si>
  <si>
    <t>אלון דלק מניה לא סחירה</t>
  </si>
  <si>
    <t>אמריקה ישראל   נדלן*</t>
  </si>
  <si>
    <t>512480971</t>
  </si>
  <si>
    <t>מניה לא סחירה BIG USA*</t>
  </si>
  <si>
    <t>35000</t>
  </si>
  <si>
    <t>514435395</t>
  </si>
  <si>
    <t>צים מניה</t>
  </si>
  <si>
    <t>347283</t>
  </si>
  <si>
    <t>520015041</t>
  </si>
  <si>
    <t xml:space="preserve"> Michelson Program*</t>
  </si>
  <si>
    <t>120 Wall Street*</t>
  </si>
  <si>
    <t>330507</t>
  </si>
  <si>
    <t>1735 MARKET INVESTOR HOLDC MAKEFET*</t>
  </si>
  <si>
    <t>180 Livingston equity*</t>
  </si>
  <si>
    <t>45499</t>
  </si>
  <si>
    <t>240 West 35th Street  mkf*</t>
  </si>
  <si>
    <t>494382</t>
  </si>
  <si>
    <t>425 Lexington*</t>
  </si>
  <si>
    <t>820 Washington*</t>
  </si>
  <si>
    <t>330506</t>
  </si>
  <si>
    <t>901 Fifth Seattle*</t>
  </si>
  <si>
    <t>Adgar Invest and Dev Poland</t>
  </si>
  <si>
    <t>BERO CENTER*</t>
  </si>
  <si>
    <t>330500</t>
  </si>
  <si>
    <t>Data Center Atlanta*</t>
  </si>
  <si>
    <t>330509</t>
  </si>
  <si>
    <t>Edeka 2*</t>
  </si>
  <si>
    <t>330502</t>
  </si>
  <si>
    <t>Eschborn Plaza*</t>
  </si>
  <si>
    <t>Fenwick*</t>
  </si>
  <si>
    <t>330514</t>
  </si>
  <si>
    <t>Hampton of Town Center  HG 3*</t>
  </si>
  <si>
    <t>MM Texas*</t>
  </si>
  <si>
    <t>386423</t>
  </si>
  <si>
    <t>next insurance</t>
  </si>
  <si>
    <t>North LaSalle   HG 4*</t>
  </si>
  <si>
    <t>Project Hush*</t>
  </si>
  <si>
    <t>Rialto Elite Portfolio makefet*</t>
  </si>
  <si>
    <t>508308</t>
  </si>
  <si>
    <t>ROBIN*</t>
  </si>
  <si>
    <t>505145</t>
  </si>
  <si>
    <t>Sacramento 353*</t>
  </si>
  <si>
    <t>Tanfield 1*</t>
  </si>
  <si>
    <t>Terraces*</t>
  </si>
  <si>
    <t>Town Center   HG 6*</t>
  </si>
  <si>
    <t>USBT INVESTOR HOLDCO 2 LP*</t>
  </si>
  <si>
    <t>Walgreens*</t>
  </si>
  <si>
    <t>330511</t>
  </si>
  <si>
    <t>White Oak*</t>
  </si>
  <si>
    <t>white oak 2*</t>
  </si>
  <si>
    <t>white oak 3 mkf*</t>
  </si>
  <si>
    <t>494381</t>
  </si>
  <si>
    <t>הילטון מלונות</t>
  </si>
  <si>
    <t>עסקת Danforth*</t>
  </si>
  <si>
    <t>סה"כ קרנות השקעה</t>
  </si>
  <si>
    <t>סה"כ קרנות השקעה בישראל</t>
  </si>
  <si>
    <t>Accelmed Medical Partners LP</t>
  </si>
  <si>
    <t>Arkin Bio Ventures II L.P</t>
  </si>
  <si>
    <t>Evergreen V</t>
  </si>
  <si>
    <t>Evolution Venture Capital Fun I</t>
  </si>
  <si>
    <t>Medica III Investments Israel B LP</t>
  </si>
  <si>
    <t>Orbimed Israel Partners II LP</t>
  </si>
  <si>
    <t>Orbimed Israel Partners LP</t>
  </si>
  <si>
    <t>Vertex III Israel Fund LP</t>
  </si>
  <si>
    <t>קרן אנטומיה טכנולוגיה רפואית I ש מ</t>
  </si>
  <si>
    <t>קרן אנטומיה טכנולוגיה רפואית II ש מ</t>
  </si>
  <si>
    <t>ריאליטי קרן השקעות בנדל"ן III ש מ</t>
  </si>
  <si>
    <t>ריאליטי קרן השקעות בנדל"ן IV</t>
  </si>
  <si>
    <t xml:space="preserve"> Accelmed Partners II</t>
  </si>
  <si>
    <t xml:space="preserve"> Vintage Co Inv II Class A Pitango VIII</t>
  </si>
  <si>
    <t>Accelmed Growth Partners LP</t>
  </si>
  <si>
    <t>FIMI ISRAEL OPPORTUNITY 6</t>
  </si>
  <si>
    <t>Fimi Israel Opportunity II</t>
  </si>
  <si>
    <t>Fimi Israel Opportunity IV</t>
  </si>
  <si>
    <t>Fortissimo Capital Fund Israel II</t>
  </si>
  <si>
    <t>Fortissimo Capital Fund Israel III</t>
  </si>
  <si>
    <t>Fortissimo Capital Fund Israel LP</t>
  </si>
  <si>
    <t>Fortissimo Capital Fund V L.P.</t>
  </si>
  <si>
    <t>Helios Renewable Energy 1*</t>
  </si>
  <si>
    <t>Kedma Capital III</t>
  </si>
  <si>
    <t>MA Movilim Renewable Energies L.P*</t>
  </si>
  <si>
    <t>NOY 2 Infrastructure &amp;Energy Investments</t>
  </si>
  <si>
    <t>Noy Negev Energy LP</t>
  </si>
  <si>
    <t>Plenus II L.P</t>
  </si>
  <si>
    <t>Plenus III L.P</t>
  </si>
  <si>
    <t>Plenus Mezzanine Fund</t>
  </si>
  <si>
    <t>S.H. SKY 3 L.P</t>
  </si>
  <si>
    <t>S.H. SKY II L.P.s</t>
  </si>
  <si>
    <t>S.H. SKY LP</t>
  </si>
  <si>
    <t>Shamrock Israel Growth Fund LP</t>
  </si>
  <si>
    <t>Tene Growth Capital III PEF</t>
  </si>
  <si>
    <t>TENE GROWTH CAPITAL IV</t>
  </si>
  <si>
    <t>Vintage Co Inv II B Lightspeed IV</t>
  </si>
  <si>
    <t>Vintage Co Inv II B Lightspeed XIII</t>
  </si>
  <si>
    <t>Vintage Co Inv II C Zeev Ventures VI</t>
  </si>
  <si>
    <t>Vintage Co Inv II Class A F2</t>
  </si>
  <si>
    <t>Vintage Co Inv II Class B ETN FXV III</t>
  </si>
  <si>
    <t>Vintage Migdal Co inv</t>
  </si>
  <si>
    <t>Viola Private Equity I LP</t>
  </si>
  <si>
    <t>Yesodot Gimmel</t>
  </si>
  <si>
    <t>טנא להשקעה בגדות שותפות מוגבלת</t>
  </si>
  <si>
    <t>טנא להשקעה בקיונרג'י שותפות מוגבלת</t>
  </si>
  <si>
    <t>סה"כ קרנות השקעה בחו"ל</t>
  </si>
  <si>
    <t>Horsley Bridge XII Ventures</t>
  </si>
  <si>
    <t>Israel Cleantech Ventures Cayman I A</t>
  </si>
  <si>
    <t>Israel Cleantech Ventures II Israel LP</t>
  </si>
  <si>
    <t>Magma Venture Capital II Israel Fund LP</t>
  </si>
  <si>
    <t>Omega fund lll</t>
  </si>
  <si>
    <t>Strategic Investors Fund IX L.P</t>
  </si>
  <si>
    <t>Strategic Investors Fund VIII LP</t>
  </si>
  <si>
    <t>Strategic Investors Fund X</t>
  </si>
  <si>
    <t>Vintage fund of funds ISRAEL V</t>
  </si>
  <si>
    <t>Vintage Fund of Funds IV (Migdal) L.P</t>
  </si>
  <si>
    <t>Vintage Fund of Funds V ACCESS</t>
  </si>
  <si>
    <t>קרנות גידור</t>
  </si>
  <si>
    <t>Cheyne CRECH3/9/15</t>
  </si>
  <si>
    <t>XD0297816635</t>
  </si>
  <si>
    <t>Blackstone R E Partners VIII F LP</t>
  </si>
  <si>
    <t>Blackstone Real Estate Partners IX.F L.P</t>
  </si>
  <si>
    <t>Brookfield SREP III F3</t>
  </si>
  <si>
    <t>Brookfield Strategic R E Partners II</t>
  </si>
  <si>
    <t>Co Invest Antlia BSREP III</t>
  </si>
  <si>
    <t>E d R Europportunities S.C.A. SICAR</t>
  </si>
  <si>
    <t>Europan Office Incom Venture S.C.A</t>
  </si>
  <si>
    <t>Portfolio EDGE מקפת</t>
  </si>
  <si>
    <t>Waterton Residential P V XIII</t>
  </si>
  <si>
    <t xml:space="preserve"> SDP IV</t>
  </si>
  <si>
    <t>ACE IV*</t>
  </si>
  <si>
    <t>ADLS</t>
  </si>
  <si>
    <t>Advent International GPE IX L.P</t>
  </si>
  <si>
    <t>Advent International GPE VIII A</t>
  </si>
  <si>
    <t>Aksia Capital III LP</t>
  </si>
  <si>
    <t>APCS LP*</t>
  </si>
  <si>
    <t>Apollo Natural Resources Partners II LP</t>
  </si>
  <si>
    <t>Apollo Overseas Partners IX L.P</t>
  </si>
  <si>
    <t>ARCLIGHT AEP FEEDER FUND VII LLC</t>
  </si>
  <si>
    <t>Arclight Energy Partners Fund II LP</t>
  </si>
  <si>
    <t>Arcmont SLF II</t>
  </si>
  <si>
    <t>Ares Special Situations Fund IV F3*</t>
  </si>
  <si>
    <t>Argan Capital LP</t>
  </si>
  <si>
    <t>Astorg VII</t>
  </si>
  <si>
    <t>Astorg VII Co Invest ERT</t>
  </si>
  <si>
    <t>Astorg VII Co Invest LGC</t>
  </si>
  <si>
    <t>Avista Capital Partners LP</t>
  </si>
  <si>
    <t>BCP V Brand Co Invest LP</t>
  </si>
  <si>
    <t>Brookfield Capital Partners IV</t>
  </si>
  <si>
    <t>Brookfield Capital Partners V</t>
  </si>
  <si>
    <t>Brookfield coinv JCI</t>
  </si>
  <si>
    <t>Brookfield HSO Co Invest L.P</t>
  </si>
  <si>
    <t>CDL II</t>
  </si>
  <si>
    <t>CICC Growth capital fund I</t>
  </si>
  <si>
    <t>ClearWater Capital Partner I</t>
  </si>
  <si>
    <t>CMPVIIC</t>
  </si>
  <si>
    <t>co investment Anesthesia</t>
  </si>
  <si>
    <t>Copenhagen Infrastructure III F2</t>
  </si>
  <si>
    <t>Core Infrastructure India Fund Pte Ltd</t>
  </si>
  <si>
    <t>Court Square IV</t>
  </si>
  <si>
    <t>CRECH V</t>
  </si>
  <si>
    <t>Dover Street IX LP</t>
  </si>
  <si>
    <t>EC   1</t>
  </si>
  <si>
    <t>EC   2</t>
  </si>
  <si>
    <t>Esprit Capital I Fund</t>
  </si>
  <si>
    <t>Gavea Investment Fund III LP</t>
  </si>
  <si>
    <t>Gavea Investment Fund IV LP</t>
  </si>
  <si>
    <t>GIP GEMINI FUND CAYMAN FEEDER II LP</t>
  </si>
  <si>
    <t>Global Infrastructure Partners IV L.P</t>
  </si>
  <si>
    <t>GrafTech Co Invest LP</t>
  </si>
  <si>
    <t>GTCR harbourvest tranche B</t>
  </si>
  <si>
    <t>harbourvest A</t>
  </si>
  <si>
    <t>HARBOURVEST A AE II</t>
  </si>
  <si>
    <t>harbourvest co inv DNLD</t>
  </si>
  <si>
    <t>harbourvest co inv Dwyer</t>
  </si>
  <si>
    <t>Harbourvest co inv perston</t>
  </si>
  <si>
    <t>HarbourVest International V</t>
  </si>
  <si>
    <t>harbourvest part' co inv fund IV</t>
  </si>
  <si>
    <t>Harbourvest Project Starboard</t>
  </si>
  <si>
    <t>harbourvest Sec gridiron</t>
  </si>
  <si>
    <t>HBOS Mezzanine Portfolio</t>
  </si>
  <si>
    <t>HIG harbourvest Tranche B</t>
  </si>
  <si>
    <t>Hunter Acquisition Limited</t>
  </si>
  <si>
    <t>ICGLV</t>
  </si>
  <si>
    <t>IFM GLOBAL INFRASTRUCTURE C</t>
  </si>
  <si>
    <t>IK harbourvest tranche B</t>
  </si>
  <si>
    <t>INCLINE   HARBOURVEST A</t>
  </si>
  <si>
    <t>InfraRed Infrastructure Fund V</t>
  </si>
  <si>
    <t>Insight harbourvest tranche B</t>
  </si>
  <si>
    <t>Insight Partners XI</t>
  </si>
  <si>
    <t>Investindustrial VII Harbourvest B</t>
  </si>
  <si>
    <t>JP Morgan IIF</t>
  </si>
  <si>
    <t>KASS</t>
  </si>
  <si>
    <t>KCOIV SCS</t>
  </si>
  <si>
    <t>KCOV</t>
  </si>
  <si>
    <t>KELSO INVESTMENT ASSOCIATES X   HARB B</t>
  </si>
  <si>
    <t>Klirmark III</t>
  </si>
  <si>
    <t>Klirmark Opportunity Fund II LP</t>
  </si>
  <si>
    <t>Klirmark Opportunity Fund LP</t>
  </si>
  <si>
    <t>KSO</t>
  </si>
  <si>
    <t>LS POWER FUND IV F2</t>
  </si>
  <si>
    <t>Mayberry LP</t>
  </si>
  <si>
    <t>MediFox harbourvest</t>
  </si>
  <si>
    <t>Meridiam Infrastructure Europe III SLP</t>
  </si>
  <si>
    <t>Migdal HarbourVes Cruise.co.uk</t>
  </si>
  <si>
    <t>Migdal HarbourVes Elatec</t>
  </si>
  <si>
    <t>Migdal HarbourVes project Draco</t>
  </si>
  <si>
    <t>migdal harbourvest ABENEX partners 7</t>
  </si>
  <si>
    <t>migdal harbourvest LYTX</t>
  </si>
  <si>
    <t>Migdal HarbourVest Project Saxa</t>
  </si>
  <si>
    <t>Migdal HarbourVest Tranche B</t>
  </si>
  <si>
    <t>MTDL</t>
  </si>
  <si>
    <t>Olympus Capital Asia III LP</t>
  </si>
  <si>
    <t>Pamlico capital IV</t>
  </si>
  <si>
    <t>Pantheon Global Secondary Fund VI</t>
  </si>
  <si>
    <t>Paragon III HarbourVest B</t>
  </si>
  <si>
    <t>Patria Private Equity Fund VI</t>
  </si>
  <si>
    <t>PCSIII LP</t>
  </si>
  <si>
    <t>PERMIRA VII L.P.2 SCSP</t>
  </si>
  <si>
    <t>PGCO IV Co mingled Fund SCSP</t>
  </si>
  <si>
    <t>PPCSIV</t>
  </si>
  <si>
    <t>project Celtics</t>
  </si>
  <si>
    <t>Rhone Offshore Partners V LP</t>
  </si>
  <si>
    <t>Rocket Dog L.P</t>
  </si>
  <si>
    <t>SDPIII</t>
  </si>
  <si>
    <t>Selene RMOF</t>
  </si>
  <si>
    <t>Silverfleet Capital Partners II LP</t>
  </si>
  <si>
    <t>SLF1</t>
  </si>
  <si>
    <t>Spectrum</t>
  </si>
  <si>
    <t>SPECTRUM co inv   Saavi LP</t>
  </si>
  <si>
    <t>Sun Capital Partners  harbourvest B</t>
  </si>
  <si>
    <t>TDLIV</t>
  </si>
  <si>
    <t>Tene Growth Capital LP</t>
  </si>
  <si>
    <t>Thoma Bravo Fund XII A  L P</t>
  </si>
  <si>
    <t>Thoma Bravo Fund XIII</t>
  </si>
  <si>
    <t>Thoma Bravo Harbourvest B</t>
  </si>
  <si>
    <t>TPG Asia VII L.P</t>
  </si>
  <si>
    <t>Trilantic Capital Partners V Europe LP</t>
  </si>
  <si>
    <t>VESTCOM</t>
  </si>
  <si>
    <t>Victoria South American Partners II LP</t>
  </si>
  <si>
    <t>Viola Private Equity II B LP</t>
  </si>
  <si>
    <t>Warburg Pincus China II L.P</t>
  </si>
  <si>
    <t>Warburg Pincus China LP</t>
  </si>
  <si>
    <t>WestView IV harbourvest</t>
  </si>
  <si>
    <t>windjammer V har A</t>
  </si>
  <si>
    <t>WSREDII</t>
  </si>
  <si>
    <t>סה"כ כתבי אופציה בישראל:</t>
  </si>
  <si>
    <t>אלקטריון אופציה לא סחירה</t>
  </si>
  <si>
    <t>578779</t>
  </si>
  <si>
    <t>Infinity I China Fund Israel 2 אופ לס</t>
  </si>
  <si>
    <t>50581</t>
  </si>
  <si>
    <t>Other</t>
  </si>
  <si>
    <t>SOLGEL WARRANT</t>
  </si>
  <si>
    <t>565685</t>
  </si>
  <si>
    <t>₪ / מט"ח</t>
  </si>
  <si>
    <t>+ILS/-USD 3.4937 27-10-20 (12) -893</t>
  </si>
  <si>
    <t>10011743</t>
  </si>
  <si>
    <t>+ILS/-USD 3.4941 20-10-20 (93) -884</t>
  </si>
  <si>
    <t>10011742</t>
  </si>
  <si>
    <t>+ILS/-USD 3.5042 20-10-20 (20) -898</t>
  </si>
  <si>
    <t>10011733</t>
  </si>
  <si>
    <t>+ILS/-USD 3.505 14-10-20 (11) -864</t>
  </si>
  <si>
    <t>10011735</t>
  </si>
  <si>
    <t>+ILS/-USD 3.385 19-11-20 (20) -930</t>
  </si>
  <si>
    <t>10011810</t>
  </si>
  <si>
    <t>+ILS/-USD 3.415 19-11-20 (11) -925</t>
  </si>
  <si>
    <t>10011806</t>
  </si>
  <si>
    <t>+ILS/-USD 3.4166 05-11-20 (12) -904</t>
  </si>
  <si>
    <t>10011808</t>
  </si>
  <si>
    <t>+ILS/-USD 3.4174 05-11-20 (10) -906</t>
  </si>
  <si>
    <t>10011804</t>
  </si>
  <si>
    <t>+ILS/-USD 3.4312 23-11-20 (11) -938</t>
  </si>
  <si>
    <t>10011802</t>
  </si>
  <si>
    <t>+ILS/-USD 3.4315 16-11-20 (11) -925</t>
  </si>
  <si>
    <t>10011796</t>
  </si>
  <si>
    <t>+ILS/-USD 3.433 30-11-20 (12) -950</t>
  </si>
  <si>
    <t>10011800</t>
  </si>
  <si>
    <t>10011798</t>
  </si>
  <si>
    <t>+ILS/-USD 3.45 27-10-20 (11) -892</t>
  </si>
  <si>
    <t>10011774</t>
  </si>
  <si>
    <t>+ILS/-USD 3.4504 27-10-20 (20) -896</t>
  </si>
  <si>
    <t>10011772</t>
  </si>
  <si>
    <t>+ILS/-USD 3.4519 22-10-20 (12) -881</t>
  </si>
  <si>
    <t>10011783</t>
  </si>
  <si>
    <t>+ILS/-USD 3.453 03-11-20 (20) -925</t>
  </si>
  <si>
    <t>10011779</t>
  </si>
  <si>
    <t>+ILS/-USD 3.4557 03-11-20 (11) -908</t>
  </si>
  <si>
    <t>10011777</t>
  </si>
  <si>
    <t>+ILS/-USD 3.4704 03-12-20 (11) -996</t>
  </si>
  <si>
    <t>10011768</t>
  </si>
  <si>
    <t>+ILS/-USD 3.471 03-12-20 (10) -997</t>
  </si>
  <si>
    <t>10011764</t>
  </si>
  <si>
    <t>+ILS/-USD 3.473 03-12-20 (12) -994</t>
  </si>
  <si>
    <t>10011766</t>
  </si>
  <si>
    <t>+ILS/-USD 3.3824 22-10-20 (11) -366</t>
  </si>
  <si>
    <t>10012126</t>
  </si>
  <si>
    <t>+ILS/-USD 3.39315 24-11-20 (12) -698.5</t>
  </si>
  <si>
    <t>10011966</t>
  </si>
  <si>
    <t>+ILS/-USD 3.3963 18-11-20 (12) -687</t>
  </si>
  <si>
    <t>10011962</t>
  </si>
  <si>
    <t>+ILS/-USD 3.3967 10-03-21 (10) -428</t>
  </si>
  <si>
    <t>10000077</t>
  </si>
  <si>
    <t>+ILS/-USD 3.398 08-12-20 (11) -429</t>
  </si>
  <si>
    <t>10000079</t>
  </si>
  <si>
    <t>+ILS/-USD 3.3981 08-12-20 (10) -429</t>
  </si>
  <si>
    <t>10000137</t>
  </si>
  <si>
    <t>+ILS/-USD 3.3983 18-11-20 (11) -687</t>
  </si>
  <si>
    <t>10011960</t>
  </si>
  <si>
    <t>+ILS/-USD 3.399 30-11-20 (10) -410</t>
  </si>
  <si>
    <t>10000073</t>
  </si>
  <si>
    <t>+ILS/-USD 3.4 02-12-20 (11) -420</t>
  </si>
  <si>
    <t>10012130</t>
  </si>
  <si>
    <t>+ILS/-USD 3.4015 03-03-21 (11) -505</t>
  </si>
  <si>
    <t>10000082</t>
  </si>
  <si>
    <t>+ILS/-USD 3.4045 03-03-21 (12) -505</t>
  </si>
  <si>
    <t>10000006</t>
  </si>
  <si>
    <t>+ILS/-USD 3.407 08-12-20 (10) -420</t>
  </si>
  <si>
    <t>10000149</t>
  </si>
  <si>
    <t>+ILS/-USD 3.408 31-03-21 (11) -450</t>
  </si>
  <si>
    <t>10012142</t>
  </si>
  <si>
    <t>+ILS/-USD 3.41 10-03-21 (20) -434</t>
  </si>
  <si>
    <t>10012138</t>
  </si>
  <si>
    <t>+ILS/-USD 3.41 31-03-21 (12) -445</t>
  </si>
  <si>
    <t>10012144</t>
  </si>
  <si>
    <t>+ILS/-USD 3.4115 17-03-21 (11) -435</t>
  </si>
  <si>
    <t>10012140</t>
  </si>
  <si>
    <t>+ILS/-USD 3.4138 15-12-20 (11) -167</t>
  </si>
  <si>
    <t>10000142</t>
  </si>
  <si>
    <t>+ILS/-USD 3.414 17-03-21 (10) -440</t>
  </si>
  <si>
    <t>+ILS/-USD 3.417 04-11-20 (20) -118</t>
  </si>
  <si>
    <t>10000372</t>
  </si>
  <si>
    <t>+ILS/-USD 3.4172 15-03-21 (10) -453</t>
  </si>
  <si>
    <t>10000083</t>
  </si>
  <si>
    <t>+ILS/-USD 3.418 08-03-21 (10) -445</t>
  </si>
  <si>
    <t>10000081</t>
  </si>
  <si>
    <t>+ILS/-USD 3.4206 04-11-20 (10) -124</t>
  </si>
  <si>
    <t>10000370</t>
  </si>
  <si>
    <t>+ILS/-USD 3.427 15-12-20 (10) -440</t>
  </si>
  <si>
    <t>10000162</t>
  </si>
  <si>
    <t>+ILS/-USD 3.4305 04-11-20 (20) -125</t>
  </si>
  <si>
    <t>10000141</t>
  </si>
  <si>
    <t>+ILS/-USD 3.4315 01-12-20 (10) -395</t>
  </si>
  <si>
    <t>10000168</t>
  </si>
  <si>
    <t>+ILS/-USD 3.4336 12-11-20 (10) -714</t>
  </si>
  <si>
    <t>10011958</t>
  </si>
  <si>
    <t>+ILS/-USD 3.437 27-10-20 (12) -120</t>
  </si>
  <si>
    <t>10000393</t>
  </si>
  <si>
    <t>+ILS/-USD 3.4379 04-11-20 (11) -126</t>
  </si>
  <si>
    <t>10000138</t>
  </si>
  <si>
    <t>+ILS/-USD 3.4457 18-11-20 (20) -143</t>
  </si>
  <si>
    <t>10000025</t>
  </si>
  <si>
    <t>+ILS/-USD 3.4497 19-11-20 (11) -143</t>
  </si>
  <si>
    <t>10012408</t>
  </si>
  <si>
    <t>+ILS/-USD 3.4498 18-11-20 (11) -142</t>
  </si>
  <si>
    <t>+ILS/-USD 3.4506 19-11-20 (20) -144</t>
  </si>
  <si>
    <t>10000027</t>
  </si>
  <si>
    <t>10012410</t>
  </si>
  <si>
    <t>+ILS/-USD 3.51765 15-03-21 (12) -418.5</t>
  </si>
  <si>
    <t>10000103</t>
  </si>
  <si>
    <t>+ILS/-USD 3.5376 16-03-21 (11) -514</t>
  </si>
  <si>
    <t>10012193</t>
  </si>
  <si>
    <t>10000097</t>
  </si>
  <si>
    <t>+ILS/-USD 3.5382 16-03-21 (12) -518</t>
  </si>
  <si>
    <t>10012195</t>
  </si>
  <si>
    <t>10000263</t>
  </si>
  <si>
    <t>+ILS/-USD 3.5702 23-03-21 (20) -498</t>
  </si>
  <si>
    <t>10012189</t>
  </si>
  <si>
    <t>+ILS/-USD 3.571 23-03-21 (11) -510</t>
  </si>
  <si>
    <t>10012187</t>
  </si>
  <si>
    <t>10012191</t>
  </si>
  <si>
    <t>+ILS/-USD 3.583 16-11-20 (11) -340</t>
  </si>
  <si>
    <t>10000095</t>
  </si>
  <si>
    <t>+ILS/-USD 3.5955 22-03-21 (12) -535</t>
  </si>
  <si>
    <t>10012183</t>
  </si>
  <si>
    <t>+ILS/-USD 3.7791 17-11-20 (10) -576</t>
  </si>
  <si>
    <t>10012164</t>
  </si>
  <si>
    <t>+ILS/-USD 3.7845 17-11-20 (11) -595</t>
  </si>
  <si>
    <t>10012166</t>
  </si>
  <si>
    <t>+USD/-ILS 3.4264 04-11-20 (20) -116</t>
  </si>
  <si>
    <t>10000408</t>
  </si>
  <si>
    <t>+USD/-ILS 3.4338 08-12-20 (10) -382</t>
  </si>
  <si>
    <t>10000158</t>
  </si>
  <si>
    <t>+USD/-ILS 3.4535 15-12-20 (10) -155</t>
  </si>
  <si>
    <t>10000356</t>
  </si>
  <si>
    <t>+USD/-ILS 3.47 16-03-21 (12) -240</t>
  </si>
  <si>
    <t>10000385</t>
  </si>
  <si>
    <t>+USD/-ILS 3.4722 10-03-21 (20) -238</t>
  </si>
  <si>
    <t>10012363</t>
  </si>
  <si>
    <t>+USD/-ILS 3.4753 01-12-20 (10) -147</t>
  </si>
  <si>
    <t>10000382</t>
  </si>
  <si>
    <t>+USD/-ILS 3.4767 17-11-20 (10) -133</t>
  </si>
  <si>
    <t>10012361</t>
  </si>
  <si>
    <t>+USD/-ILS 3.4831 08-12-20 (10) -159</t>
  </si>
  <si>
    <t>10000345</t>
  </si>
  <si>
    <t>+USD/-ILS 3.6614 19-11-20 (20) -346</t>
  </si>
  <si>
    <t>10012173</t>
  </si>
  <si>
    <t>+ILS/-USD 3.3334 13-07-21 (11) -206</t>
  </si>
  <si>
    <t>10012518</t>
  </si>
  <si>
    <t>10000189</t>
  </si>
  <si>
    <t>+ILS/-USD 3.34 15-07-21 (12) -207</t>
  </si>
  <si>
    <t>10000507</t>
  </si>
  <si>
    <t>+ILS/-USD 3.3406 07-07-21 (10) -204</t>
  </si>
  <si>
    <t>10000504</t>
  </si>
  <si>
    <t>+ILS/-USD 3.342 15-07-21 (20) -205</t>
  </si>
  <si>
    <t>10000506</t>
  </si>
  <si>
    <t>+ILS/-USD 3.344 13-01-21 (20) -81</t>
  </si>
  <si>
    <t>10012522</t>
  </si>
  <si>
    <t>+ILS/-USD 3.3444 13-01-21 (10) -81</t>
  </si>
  <si>
    <t>10012520</t>
  </si>
  <si>
    <t>+ILS/-USD 3.3465 07-07-21 (12) -205</t>
  </si>
  <si>
    <t>10000503</t>
  </si>
  <si>
    <t>+ILS/-USD 3.3472 08-07-21 (20) -203</t>
  </si>
  <si>
    <t>10000509</t>
  </si>
  <si>
    <t>+ILS/-USD 3.349 08-07-21 (10) -195</t>
  </si>
  <si>
    <t>10000508</t>
  </si>
  <si>
    <t>+ILS/-USD 3.3599 12-01-21 (11) -81</t>
  </si>
  <si>
    <t>10012513</t>
  </si>
  <si>
    <t>+ILS/-USD 3.36 12-01-21 (20) -81</t>
  </si>
  <si>
    <t>10012515</t>
  </si>
  <si>
    <t>+ILS/-USD 3.3609 20-07-21 (11) -236</t>
  </si>
  <si>
    <t>10000191</t>
  </si>
  <si>
    <t>+ILS/-USD 3.374 14-01-21 (12) -92</t>
  </si>
  <si>
    <t>10000514</t>
  </si>
  <si>
    <t>+ILS/-USD 3.3795 06-07-21 (10) -190</t>
  </si>
  <si>
    <t>10000501</t>
  </si>
  <si>
    <t>+ILS/-USD 3.3802 06-07-21 (12) -204</t>
  </si>
  <si>
    <t>10012508</t>
  </si>
  <si>
    <t>+ILS/-USD 3.3802 06-07-21 (20) -188</t>
  </si>
  <si>
    <t>10000500</t>
  </si>
  <si>
    <t>+ILS/-USD 3.3806 22-07-21 (11) -244</t>
  </si>
  <si>
    <t>10000193</t>
  </si>
  <si>
    <t>+ILS/-USD 3.3817 06-07-21 (10) -198</t>
  </si>
  <si>
    <t>10000497</t>
  </si>
  <si>
    <t>+ILS/-USD 3.3866 26-07-21 (11) -229</t>
  </si>
  <si>
    <t>10000197</t>
  </si>
  <si>
    <t>+ILS/-USD 3.389 26-07-21 (20) -230</t>
  </si>
  <si>
    <t>10000199</t>
  </si>
  <si>
    <t>+ILS/-USD 3.3894 01-02-21 (12) -91</t>
  </si>
  <si>
    <t>10000494</t>
  </si>
  <si>
    <t>+ILS/-USD 3.3908 01-02-21 (20) -92</t>
  </si>
  <si>
    <t>10000493</t>
  </si>
  <si>
    <t>+ILS/-USD 3.3921 01-02-21 (10) -102</t>
  </si>
  <si>
    <t>10000491</t>
  </si>
  <si>
    <t>+ILS/-USD 3.3932 19-01-21 (20) -98</t>
  </si>
  <si>
    <t>10000195</t>
  </si>
  <si>
    <t>+ILS/-USD 3.3933 15-12-20 (20) -72</t>
  </si>
  <si>
    <t>10000478</t>
  </si>
  <si>
    <t>+ILS/-USD 3.3935 15-12-20 (93) -70</t>
  </si>
  <si>
    <t>10000479</t>
  </si>
  <si>
    <t>+ILS/-USD 3.3944 17-12-20 (12) -76</t>
  </si>
  <si>
    <t>10000183</t>
  </si>
  <si>
    <t>10000475</t>
  </si>
  <si>
    <t>+ILS/-USD 3.395 03-03-21 (10) -125</t>
  </si>
  <si>
    <t>10000483</t>
  </si>
  <si>
    <t>+ILS/-USD 3.395 03-03-21 (20) -125</t>
  </si>
  <si>
    <t>10000485</t>
  </si>
  <si>
    <t>+ILS/-USD 3.3954 17-12-20 (20) -76</t>
  </si>
  <si>
    <t>10012501</t>
  </si>
  <si>
    <t>10000477</t>
  </si>
  <si>
    <t>10000185</t>
  </si>
  <si>
    <t>+ILS/-USD 3.3964 06-01-21 (20) -86</t>
  </si>
  <si>
    <t>10012505</t>
  </si>
  <si>
    <t>+ILS/-USD 3.3964 07-01-21 (12) -86</t>
  </si>
  <si>
    <t>10012507</t>
  </si>
  <si>
    <t>+ILS/-USD 3.39645 17-12-20 (11) -75.5</t>
  </si>
  <si>
    <t>10012499</t>
  </si>
  <si>
    <t>10000181</t>
  </si>
  <si>
    <t>+ILS/-USD 3.3965 05-01-21 (10) -110</t>
  </si>
  <si>
    <t>10012479</t>
  </si>
  <si>
    <t>+ILS/-USD 3.3969 15-12-20 (12) -81</t>
  </si>
  <si>
    <t>10000466</t>
  </si>
  <si>
    <t>+ILS/-USD 3.3974 06-01-21 (11) -86</t>
  </si>
  <si>
    <t>10000187</t>
  </si>
  <si>
    <t>+ILS/-USD 3.3974 06-01-21 (12) -86</t>
  </si>
  <si>
    <t>10012503</t>
  </si>
  <si>
    <t>+ILS/-USD 3.398 05-01-21 (20) -109</t>
  </si>
  <si>
    <t>10012481</t>
  </si>
  <si>
    <t>+ILS/-USD 3.3991 05-01-21 (10) -109</t>
  </si>
  <si>
    <t>10000176</t>
  </si>
  <si>
    <t>+ILS/-USD 3.3996 20-07-21 (12) -229</t>
  </si>
  <si>
    <t>10012541</t>
  </si>
  <si>
    <t>+ILS/-USD 3.4 16-12-20 (12) -80</t>
  </si>
  <si>
    <t>10012494</t>
  </si>
  <si>
    <t>+ILS/-USD 3.4 20-01-21 (12) -92</t>
  </si>
  <si>
    <t>10000173</t>
  </si>
  <si>
    <t>+ILS/-USD 3.4 21-12-20 (12) -128</t>
  </si>
  <si>
    <t>10012459</t>
  </si>
  <si>
    <t>+ILS/-USD 3.4 21-12-20 (20) -126</t>
  </si>
  <si>
    <t>10000031</t>
  </si>
  <si>
    <t>10012461</t>
  </si>
  <si>
    <t>+ILS/-USD 3.4004 21-12-20 (11) -126</t>
  </si>
  <si>
    <t>10000166</t>
  </si>
  <si>
    <t>10012457</t>
  </si>
  <si>
    <t>+ILS/-USD 3.4005 08-03-21 (20) -125</t>
  </si>
  <si>
    <t>10000532</t>
  </si>
  <si>
    <t>+ILS/-USD 3.401 04-11-20 (11) -50</t>
  </si>
  <si>
    <t>10012486</t>
  </si>
  <si>
    <t>+ILS/-USD 3.4016 01-10-20 (10) -44</t>
  </si>
  <si>
    <t>10012467</t>
  </si>
  <si>
    <t>+ILS/-USD 3.4017 16-02-21 (10) -108</t>
  </si>
  <si>
    <t>10000533</t>
  </si>
  <si>
    <t>+ILS/-USD 3.402 16-12-20 (11) -80</t>
  </si>
  <si>
    <t>10012492</t>
  </si>
  <si>
    <t>+ILS/-USD 3.402 16-12-20 (20) -80</t>
  </si>
  <si>
    <t>10000468</t>
  </si>
  <si>
    <t>10012496</t>
  </si>
  <si>
    <t>+ILS/-USD 3.4026 01-10-20 (11) -44</t>
  </si>
  <si>
    <t>10012469</t>
  </si>
  <si>
    <t>+ILS/-USD 3.4026 01-10-20 (12) -44</t>
  </si>
  <si>
    <t>10012471</t>
  </si>
  <si>
    <t>+ILS/-USD 3.4028 15-07-21 (10) -222</t>
  </si>
  <si>
    <t>10000531</t>
  </si>
  <si>
    <t>+ILS/-USD 3.403 01-10-20 (20) -44</t>
  </si>
  <si>
    <t>10000033</t>
  </si>
  <si>
    <t>10012473</t>
  </si>
  <si>
    <t>+ILS/-USD 3.404 10-03-21 (11) -120</t>
  </si>
  <si>
    <t>10000208</t>
  </si>
  <si>
    <t>+ILS/-USD 3.4049 02-12-20 (20) -121</t>
  </si>
  <si>
    <t>10000450</t>
  </si>
  <si>
    <t>+ILS/-USD 3.4055 29-03-21 (11) -145</t>
  </si>
  <si>
    <t>10000205</t>
  </si>
  <si>
    <t>+ILS/-USD 3.4055 29-03-21 (12) -145</t>
  </si>
  <si>
    <t>10012540</t>
  </si>
  <si>
    <t>+ILS/-USD 3.406 03-11-20 (20) -65</t>
  </si>
  <si>
    <t>10000160</t>
  </si>
  <si>
    <t>+ILS/-USD 3.407 24-06-21 (20) -197</t>
  </si>
  <si>
    <t>10012547</t>
  </si>
  <si>
    <t>+ILS/-USD 3.407 24-11-20 (10) -100</t>
  </si>
  <si>
    <t>10000455</t>
  </si>
  <si>
    <t>+ILS/-USD 3.4075 20-01-21 (93) -94</t>
  </si>
  <si>
    <t>10000201</t>
  </si>
  <si>
    <t>+ILS/-USD 3.4076 10-12-20 (10) -84</t>
  </si>
  <si>
    <t>10012483</t>
  </si>
  <si>
    <t>+ILS/-USD 3.4086 10-12-20 (11) -84</t>
  </si>
  <si>
    <t>10000172</t>
  </si>
  <si>
    <t>+ILS/-USD 3.40905 08-12-20 (20) -89.5</t>
  </si>
  <si>
    <t>10012477</t>
  </si>
  <si>
    <t>+ILS/-USD 3.4094 02-12-20 (10) -86</t>
  </si>
  <si>
    <t>10000463</t>
  </si>
  <si>
    <t>+ILS/-USD 3.4097 27-10-20 (10) -58</t>
  </si>
  <si>
    <t>10000464</t>
  </si>
  <si>
    <t>+ILS/-USD 3.41 02-12-20 (11) -85</t>
  </si>
  <si>
    <t>10012475</t>
  </si>
  <si>
    <t>+ILS/-USD 3.41 10-12-20 (20) -84</t>
  </si>
  <si>
    <t>10000163</t>
  </si>
  <si>
    <t>10012485</t>
  </si>
  <si>
    <t>+ILS/-USD 3.41 24-06-21 (12) -197</t>
  </si>
  <si>
    <t>10012545</t>
  </si>
  <si>
    <t>+ILS/-USD 3.4108 26-10-20 (10) -82</t>
  </si>
  <si>
    <t>10000451</t>
  </si>
  <si>
    <t>+ILS/-USD 3.4121 30-11-20 (10) -79</t>
  </si>
  <si>
    <t>10000465</t>
  </si>
  <si>
    <t>+ILS/-USD 3.4126 19-11-20 (10) -109</t>
  </si>
  <si>
    <t>10000452</t>
  </si>
  <si>
    <t>+ILS/-USD 3.413 03-12-20 (20) -80</t>
  </si>
  <si>
    <t>10000161</t>
  </si>
  <si>
    <t>+ILS/-USD 3.4133 08-10-20 (10) -52</t>
  </si>
  <si>
    <t>10012463</t>
  </si>
  <si>
    <t>+ILS/-USD 3.4137 06-10-20 (20) -53</t>
  </si>
  <si>
    <t>10000453</t>
  </si>
  <si>
    <t>+ILS/-USD 3.4147 09-02-21 (10) -103</t>
  </si>
  <si>
    <t>10000529</t>
  </si>
  <si>
    <t>+ILS/-USD 3.4148 08-10-20 (11) -52</t>
  </si>
  <si>
    <t>10012465</t>
  </si>
  <si>
    <t>+ILS/-USD 3.4148 09-02-21 (12) -102</t>
  </si>
  <si>
    <t>10000035</t>
  </si>
  <si>
    <t>+ILS/-USD 3.4158 09-02-21 (11) -102</t>
  </si>
  <si>
    <t>10000207</t>
  </si>
  <si>
    <t>+ILS/-USD 3.42 06-10-20 (12) -60</t>
  </si>
  <si>
    <t>10012454</t>
  </si>
  <si>
    <t>+ILS/-USD 3.42 16-02-21 (11) -102</t>
  </si>
  <si>
    <t>10000210</t>
  </si>
  <si>
    <t>+ILS/-USD 3.4216 01-07-21 (11) -214</t>
  </si>
  <si>
    <t>10000203</t>
  </si>
  <si>
    <t>+ILS/-USD 3.425 05-10-20 (12) -74</t>
  </si>
  <si>
    <t>10000433</t>
  </si>
  <si>
    <t>+ILS/-USD 3.4258 08-07-21 (12) -222</t>
  </si>
  <si>
    <t>10000578</t>
  </si>
  <si>
    <t>+ILS/-USD 3.4272 27-01-21 (12) -103</t>
  </si>
  <si>
    <t>10000525</t>
  </si>
  <si>
    <t>+ILS/-USD 3.4276 05-10-20 (20) -74</t>
  </si>
  <si>
    <t>10000164</t>
  </si>
  <si>
    <t>10012445</t>
  </si>
  <si>
    <t>+ILS/-USD 3.4282 10-11-20 (20) -118</t>
  </si>
  <si>
    <t>10012432</t>
  </si>
  <si>
    <t>+ILS/-USD 3.4286 22-10-20 (20) -84</t>
  </si>
  <si>
    <t>10000441</t>
  </si>
  <si>
    <t>+ILS/-USD 3.42884 10-11-20 (93) -118</t>
  </si>
  <si>
    <t>+ILS/-USD 3.43 08-06-21 (12) -197</t>
  </si>
  <si>
    <t>10012569</t>
  </si>
  <si>
    <t>+ILS/-USD 3.43 23-06-21 (20) -218</t>
  </si>
  <si>
    <t>10012555</t>
  </si>
  <si>
    <t>+ILS/-USD 3.4312 23-06-21 (11) -218</t>
  </si>
  <si>
    <t>10000214</t>
  </si>
  <si>
    <t>+ILS/-USD 3.4313 08-06-21 (11) -197</t>
  </si>
  <si>
    <t>10012563</t>
  </si>
  <si>
    <t>+ILS/-USD 3.434 22-06-21 (12) -223</t>
  </si>
  <si>
    <t>10012551</t>
  </si>
  <si>
    <t>+ILS/-USD 3.434 29-10-20 (12) -110</t>
  </si>
  <si>
    <t>10012422</t>
  </si>
  <si>
    <t>+ILS/-USD 3.4345 17-06-21 (12) -215</t>
  </si>
  <si>
    <t>10012561</t>
  </si>
  <si>
    <t>10000180</t>
  </si>
  <si>
    <t>+ILS/-USD 3.436 24-11-20 (12) -140</t>
  </si>
  <si>
    <t>10000143</t>
  </si>
  <si>
    <t>+ILS/-USD 3.4361 23-11-20 (12) -139</t>
  </si>
  <si>
    <t>10012427</t>
  </si>
  <si>
    <t>+ILS/-USD 3.4361 23-11-20 (20) -139</t>
  </si>
  <si>
    <t>10012430</t>
  </si>
  <si>
    <t>+ILS/-USD 3.4364 22-02-21 (12) -116</t>
  </si>
  <si>
    <t>10000560</t>
  </si>
  <si>
    <t>+ILS/-USD 3.4368 22-02-21 (93) -117</t>
  </si>
  <si>
    <t>+ILS/-USD 3.437 24-11-20 (11) -140</t>
  </si>
  <si>
    <t>10012425</t>
  </si>
  <si>
    <t>+ILS/-USD 3.4396 22-10-20 (10) -104</t>
  </si>
  <si>
    <t>10000418</t>
  </si>
  <si>
    <t>+ILS/-USD 3.4397 29-10-20 (10) -103</t>
  </si>
  <si>
    <t>10000150</t>
  </si>
  <si>
    <t>+ILS/-USD 3.4397 29-10-20 (20) -103</t>
  </si>
  <si>
    <t>10000421</t>
  </si>
  <si>
    <t>+ILS/-USD 3.44 15-10-20 (11) -82</t>
  </si>
  <si>
    <t>+ILS/-USD 3.44 15-10-20 (12) -83</t>
  </si>
  <si>
    <t>10012443</t>
  </si>
  <si>
    <t>+ILS/-USD 3.44135 28-01-21 (20) -86.5</t>
  </si>
  <si>
    <t>10000037</t>
  </si>
  <si>
    <t>10012565</t>
  </si>
  <si>
    <t>+ILS/-USD 3.4421 16-11-20 (12) -139</t>
  </si>
  <si>
    <t>10012415</t>
  </si>
  <si>
    <t>+ILS/-USD 3.44235 28-01-21 (10) -86.5</t>
  </si>
  <si>
    <t>10012567</t>
  </si>
  <si>
    <t>+ILS/-USD 3.4426 12-11-20 (20) -134</t>
  </si>
  <si>
    <t>10012417</t>
  </si>
  <si>
    <t>10000029</t>
  </si>
  <si>
    <t>+ILS/-USD 3.4432 16-11-20 (10) -138</t>
  </si>
  <si>
    <t>10012413</t>
  </si>
  <si>
    <t>+ILS/-USD 3.4438 01-03-21 (10) -122</t>
  </si>
  <si>
    <t>10000178</t>
  </si>
  <si>
    <t>+ILS/-USD 3.4452 16-11-20 (11) -138</t>
  </si>
  <si>
    <t>10000153</t>
  </si>
  <si>
    <t>+ILS/-USD 3.4457 12-11-20 (11) -133</t>
  </si>
  <si>
    <t>10000151</t>
  </si>
  <si>
    <t>+ILS/-USD 3.446 18-02-21 (12) -118</t>
  </si>
  <si>
    <t>10012553</t>
  </si>
  <si>
    <t>+ILS/-USD 3.4474 18-02-21 (11) -116</t>
  </si>
  <si>
    <t>10000212</t>
  </si>
  <si>
    <t>10012549</t>
  </si>
  <si>
    <t>+ILS/-USD 3.448 29-10-20 (11) -100</t>
  </si>
  <si>
    <t>10012439</t>
  </si>
  <si>
    <t>+ILS/-USD 3.449 26-10-20 (20) -90</t>
  </si>
  <si>
    <t>10000159</t>
  </si>
  <si>
    <t>+ILS/-USD 3.45 26-10-20 (12) -89</t>
  </si>
  <si>
    <t>10000152</t>
  </si>
  <si>
    <t>10000427</t>
  </si>
  <si>
    <t>+ILS/-USD 3.4506 28-10-20 (10) -104</t>
  </si>
  <si>
    <t>10012434</t>
  </si>
  <si>
    <t>+ILS/-USD 3.4517 28-10-20 (11) -103</t>
  </si>
  <si>
    <t>10000157</t>
  </si>
  <si>
    <t>10012436</t>
  </si>
  <si>
    <t>+ILS/-USD 3.4666 27-01-21 (10) -104</t>
  </si>
  <si>
    <t>10000568</t>
  </si>
  <si>
    <t>+ILS/-USD 3.4679 24-02-21 (12) -121</t>
  </si>
  <si>
    <t>10000562</t>
  </si>
  <si>
    <t>+ILS/-USD 3.4699 24-02-21 (11) -121</t>
  </si>
  <si>
    <t>10012559</t>
  </si>
  <si>
    <t>+ILS/-USD 3.4707 15-12-20 (10) -63</t>
  </si>
  <si>
    <t>10000566</t>
  </si>
  <si>
    <t>+ILS/-USD 3.4707 24-02-21 (20) -121</t>
  </si>
  <si>
    <t>10000564</t>
  </si>
  <si>
    <t>פורוורד ש"ח-מט"ח</t>
  </si>
  <si>
    <t>10012564</t>
  </si>
  <si>
    <t>10012568</t>
  </si>
  <si>
    <t>10000036</t>
  </si>
  <si>
    <t>10012566</t>
  </si>
  <si>
    <t>10012562</t>
  </si>
  <si>
    <t>+GBP/-USD 1.24585 09-11-20 (10) +8.5</t>
  </si>
  <si>
    <t>10000348</t>
  </si>
  <si>
    <t>+USD/-AUD 0.6866 07-12-20 (20) +0</t>
  </si>
  <si>
    <t>10012401</t>
  </si>
  <si>
    <t>+USD/-CAD 1.39887 26-10-20 (11) -1.3</t>
  </si>
  <si>
    <t>10012310</t>
  </si>
  <si>
    <t>+USD/-CAD 1.3989 26-10-20 (10) -1</t>
  </si>
  <si>
    <t>10012306</t>
  </si>
  <si>
    <t>+USD/-CAD 1.3989 26-10-20 (20) -1</t>
  </si>
  <si>
    <t>10012308</t>
  </si>
  <si>
    <t>+USD/-EUR 1.08331 19-10-20 (12) +37.1</t>
  </si>
  <si>
    <t>10000315</t>
  </si>
  <si>
    <t>+USD/-EUR 1.09155 02-11-20 (20) +50.5</t>
  </si>
  <si>
    <t>10012237</t>
  </si>
  <si>
    <t>+USD/-EUR 1.09165 02-11-20 (12) +50.5</t>
  </si>
  <si>
    <t>10012235</t>
  </si>
  <si>
    <t>+USD/-EUR 1.0918 19-10-20 (12) +78</t>
  </si>
  <si>
    <t>10012179</t>
  </si>
  <si>
    <t>+USD/-EUR 1.09205 02-11-20 (10) +50.5</t>
  </si>
  <si>
    <t>10012231</t>
  </si>
  <si>
    <t>+USD/-EUR 1.09426 02-11-20 (11) +50.6</t>
  </si>
  <si>
    <t>10012233</t>
  </si>
  <si>
    <t>+USD/-EUR 1.0982 02-11-20 (10) +42</t>
  </si>
  <si>
    <t>10000305</t>
  </si>
  <si>
    <t>+USD/-EUR 1.099 25-11-20 (10) +41</t>
  </si>
  <si>
    <t>10012315</t>
  </si>
  <si>
    <t>+USD/-EUR 1.0991 25-11-20 (12) +41</t>
  </si>
  <si>
    <t>10012317</t>
  </si>
  <si>
    <t>+USD/-EUR 1.10125 19-10-20 (12) +32.5</t>
  </si>
  <si>
    <t>10000341</t>
  </si>
  <si>
    <t>+USD/-EUR 1.12343 21-10-20 (11) +34.3</t>
  </si>
  <si>
    <t>10012338</t>
  </si>
  <si>
    <t>+USD/-EUR 1.124 21-10-20 (10) +32</t>
  </si>
  <si>
    <t>10000358</t>
  </si>
  <si>
    <t>+USD/-EUR 1.12524 01-12-20 (10) +41.4</t>
  </si>
  <si>
    <t>10000395</t>
  </si>
  <si>
    <t>+USD/-EUR 1.12563 01-12-20 (12) +41.3</t>
  </si>
  <si>
    <t>10000397</t>
  </si>
  <si>
    <t>+USD/-EUR 1.12684 19-10-20 (10) +102.4</t>
  </si>
  <si>
    <t>10000177</t>
  </si>
  <si>
    <t>+USD/-EUR 1.12758 25-11-20 (12) +40.8</t>
  </si>
  <si>
    <t>10012376</t>
  </si>
  <si>
    <t>+USD/-EUR 1.12771 14-12-20 (20) +42.1</t>
  </si>
  <si>
    <t>10012400</t>
  </si>
  <si>
    <t>+USD/-EUR 1.12803 14-12-20 (11) +42.3</t>
  </si>
  <si>
    <t>10012396</t>
  </si>
  <si>
    <t>+USD/-EUR 1.12812 14-12-20 (10) +42.2</t>
  </si>
  <si>
    <t>10012398</t>
  </si>
  <si>
    <t>+USD/-EUR 1.1289 21-10-20 (20) +99</t>
  </si>
  <si>
    <t>+USD/-EUR 1.129 21-10-20 (12) +99</t>
  </si>
  <si>
    <t>10000179</t>
  </si>
  <si>
    <t>+USD/-EUR 1.13257 28-10-20 (10) +35.7</t>
  </si>
  <si>
    <t>10000362</t>
  </si>
  <si>
    <t>+USD/-EUR 1.13556 25-11-20 (10) +39.6</t>
  </si>
  <si>
    <t>10000403</t>
  </si>
  <si>
    <t>+USD/-GBP 1.2117 09-11-20 (10) +7</t>
  </si>
  <si>
    <t>10000124</t>
  </si>
  <si>
    <t>10000328</t>
  </si>
  <si>
    <t>+USD/-GBP 1.22124 09-11-20 (10) +7.4</t>
  </si>
  <si>
    <t>10012278</t>
  </si>
  <si>
    <t>+USD/-GBP 1.23462 13-10-20 (10) +16.2</t>
  </si>
  <si>
    <t>10012223</t>
  </si>
  <si>
    <t>+USD/-GBP 1.23463 13-10-20 (11) +16.3</t>
  </si>
  <si>
    <t>10012225</t>
  </si>
  <si>
    <t>+USD/-GBP 1.2349 13-10-20 (12) +16</t>
  </si>
  <si>
    <t>10012227</t>
  </si>
  <si>
    <t>+USD/-JPY 107.499 15-10-20 (10) -23.1</t>
  </si>
  <si>
    <t>10012302</t>
  </si>
  <si>
    <t>+USD/-JPY 107.5 15-10-20 (12) -0.2</t>
  </si>
  <si>
    <t>10012304</t>
  </si>
  <si>
    <t>+EUR/-USD 1.165 19-10-20 (10) +6</t>
  </si>
  <si>
    <t>10000570</t>
  </si>
  <si>
    <t>+EUR/-USD 1.16505 21-10-20 (10) +6.5</t>
  </si>
  <si>
    <t>10000572</t>
  </si>
  <si>
    <t>+EUR/-USD 1.16523 28-10-20 (10) +8.3</t>
  </si>
  <si>
    <t>10000574</t>
  </si>
  <si>
    <t>+EUR/-USD 1.17216 02-11-20 (10) +7.6</t>
  </si>
  <si>
    <t>10012571</t>
  </si>
  <si>
    <t>+EUR/-USD 1.18555 21-10-20 (12) +18.5</t>
  </si>
  <si>
    <t>10000467</t>
  </si>
  <si>
    <t>+GBP/-USD 1.252917 13-10-20 (11) +7.17</t>
  </si>
  <si>
    <t>10012437</t>
  </si>
  <si>
    <t>+JPY/-USD 104.387 15-10-20 (10) -3.3</t>
  </si>
  <si>
    <t>10000556</t>
  </si>
  <si>
    <t>+JPY/-USD 104.427 09-12-20 (10) -10.3</t>
  </si>
  <si>
    <t>10000557</t>
  </si>
  <si>
    <t>+JPY/-USD 104.767 15-10-20 (10) -0</t>
  </si>
  <si>
    <t>10000558</t>
  </si>
  <si>
    <t>+USD/-EUR 1.13659 25-11-20 (10) +33.9</t>
  </si>
  <si>
    <t>10000425</t>
  </si>
  <si>
    <t>+USD/-EUR 1.13765 14-12-20 (12) +38.5</t>
  </si>
  <si>
    <t>10012441</t>
  </si>
  <si>
    <t>+USD/-EUR 1.14565 11-01-21 (12) +46.5</t>
  </si>
  <si>
    <t>10012447</t>
  </si>
  <si>
    <t>+USD/-EUR 1.14587 11-01-21 (10) +46.7</t>
  </si>
  <si>
    <t>10000438</t>
  </si>
  <si>
    <t>+USD/-EUR 1.17412 25-11-20 (10) +29.2</t>
  </si>
  <si>
    <t>10000458</t>
  </si>
  <si>
    <t>+USD/-EUR 1.183395 28-10-20 (12) +8.95</t>
  </si>
  <si>
    <t>10000545</t>
  </si>
  <si>
    <t>+USD/-EUR 1.18682 03-02-21 (11) +41.2</t>
  </si>
  <si>
    <t>10012536</t>
  </si>
  <si>
    <t>+USD/-EUR 1.1875 03-02-21 (10) +41</t>
  </si>
  <si>
    <t>10012538</t>
  </si>
  <si>
    <t>+USD/-EUR 1.18755 01-12-20 (12) +25</t>
  </si>
  <si>
    <t>10000489</t>
  </si>
  <si>
    <t>+USD/-EUR 1.1876 03-02-21 (12) +41</t>
  </si>
  <si>
    <t>10012534</t>
  </si>
  <si>
    <t>+USD/-EUR 1.18978 25-01-21 (20) +42.8</t>
  </si>
  <si>
    <t>10012490</t>
  </si>
  <si>
    <t>+USD/-EUR 1.1898 25-01-21 (12) +43</t>
  </si>
  <si>
    <t>10012488</t>
  </si>
  <si>
    <t>+USD/-EUR 1.19048 11-02-21 (12) +44.8</t>
  </si>
  <si>
    <t>10012526</t>
  </si>
  <si>
    <t>+USD/-EUR 1.1905 11-02-21 (10) +45</t>
  </si>
  <si>
    <t>10012524</t>
  </si>
  <si>
    <t>+USD/-GBP 1.25279 09-11-20 (12) +7.9</t>
  </si>
  <si>
    <t>10000145</t>
  </si>
  <si>
    <t>+USD/-GBP 1.28793 02-02-21 (10) +14.3</t>
  </si>
  <si>
    <t>10000526</t>
  </si>
  <si>
    <t>+USD/-GBP 1.29184 09-11-20 (10) +3.4</t>
  </si>
  <si>
    <t>10000534</t>
  </si>
  <si>
    <t>+USD/-GBP 1.29495 09-11-20 (12) +3.5</t>
  </si>
  <si>
    <t>10012543</t>
  </si>
  <si>
    <t>+USD/-GBP 1.29698 06-04-21 (12) +15.8</t>
  </si>
  <si>
    <t>10000538</t>
  </si>
  <si>
    <t>+USD/-GBP 1.29728 13-10-20 (10) +1.8</t>
  </si>
  <si>
    <t>10000536</t>
  </si>
  <si>
    <t>+USD/-GBP 1.29748 13-10-20 (10) +1.8</t>
  </si>
  <si>
    <t>10000535</t>
  </si>
  <si>
    <t>+USD/-GBP 1.31595 09-11-20 (12) +4.5</t>
  </si>
  <si>
    <t>10012510</t>
  </si>
  <si>
    <t>+USD/-GBP 1.3199 02-02-21 (12) +14</t>
  </si>
  <si>
    <t>10012530</t>
  </si>
  <si>
    <t>+USD/-GBP 1.3206 02-02-21 (10) +14</t>
  </si>
  <si>
    <t>10012528</t>
  </si>
  <si>
    <t>+USD/-GBP 1.321 02-02-21 (20) +14</t>
  </si>
  <si>
    <t>10000170</t>
  </si>
  <si>
    <t>10012532</t>
  </si>
  <si>
    <t>+USD/-JPY 104.42 09-12-20 (10) -10</t>
  </si>
  <si>
    <t>10000541</t>
  </si>
  <si>
    <t>+USD/-JPY 104.49 15-10-20 (10) -3</t>
  </si>
  <si>
    <t>10000543</t>
  </si>
  <si>
    <t>+USD/-JPY 105.373 25-02-21 (10) -22.7</t>
  </si>
  <si>
    <t>10000577</t>
  </si>
  <si>
    <t>+USD/-JPY 105.6 16-11-20 (20) -8</t>
  </si>
  <si>
    <t>10000527</t>
  </si>
  <si>
    <t>+USD/-JPY 105.84 21-01-21 (10) -24</t>
  </si>
  <si>
    <t>10000520</t>
  </si>
  <si>
    <t>+USD/-JPY 106.835 09-12-20 (10) -19.5</t>
  </si>
  <si>
    <t>10000440</t>
  </si>
  <si>
    <t>+USD/-JPY 107.083 15-10-20 (10) -11.7</t>
  </si>
  <si>
    <t>10000445</t>
  </si>
  <si>
    <t>+USD/-JPY 107.446 09-12-20 (10) -22.4</t>
  </si>
  <si>
    <t>10000420</t>
  </si>
  <si>
    <t>IRS</t>
  </si>
  <si>
    <t>10000002</t>
  </si>
  <si>
    <t>TRS</t>
  </si>
  <si>
    <t>10000311</t>
  </si>
  <si>
    <t>10000321</t>
  </si>
  <si>
    <t>10000330</t>
  </si>
  <si>
    <t>10000334</t>
  </si>
  <si>
    <t>10000312</t>
  </si>
  <si>
    <t>10000349</t>
  </si>
  <si>
    <t>10000415</t>
  </si>
  <si>
    <t>10000442</t>
  </si>
  <si>
    <t>10000448</t>
  </si>
  <si>
    <t>10000469</t>
  </si>
  <si>
    <t>10000537</t>
  </si>
  <si>
    <t>10000174</t>
  </si>
  <si>
    <t/>
  </si>
  <si>
    <t>דולר ניו-זילנד</t>
  </si>
  <si>
    <t>כתר נורבגי</t>
  </si>
  <si>
    <t>רובל רוסי</t>
  </si>
  <si>
    <t>יואן סיני</t>
  </si>
  <si>
    <t>בנק דיסקונט לישראל בע"מ</t>
  </si>
  <si>
    <t>בנק הפועלים בע"מ</t>
  </si>
  <si>
    <t>בנק לאומי לישראל בע"מ</t>
  </si>
  <si>
    <t>בנק מזרחי טפחות בע"מ</t>
  </si>
  <si>
    <t>יו בנק</t>
  </si>
  <si>
    <t>דירוג פנימי</t>
  </si>
  <si>
    <t>UBS</t>
  </si>
  <si>
    <t>סוויסקי</t>
  </si>
  <si>
    <t>שעבוד פוליסות ב.חיים - לא צמוד</t>
  </si>
  <si>
    <t>לא</t>
  </si>
  <si>
    <t>AA+</t>
  </si>
  <si>
    <t>שעבוד פוליסות ב.חיים - מדד מחירים לצרכן7891</t>
  </si>
  <si>
    <t>כן</t>
  </si>
  <si>
    <t>AA-</t>
  </si>
  <si>
    <t>A</t>
  </si>
  <si>
    <t>D</t>
  </si>
  <si>
    <t>אדנים 2022 6.2%</t>
  </si>
  <si>
    <t>7252844</t>
  </si>
  <si>
    <t>אדנים 2028 5.65%</t>
  </si>
  <si>
    <t>7252851</t>
  </si>
  <si>
    <t>אוצר השלטון 2022 6.5%</t>
  </si>
  <si>
    <t>6396220</t>
  </si>
  <si>
    <t>אוצר השלטון 2023 6.2%</t>
  </si>
  <si>
    <t>6396329</t>
  </si>
  <si>
    <t>בנק הפועלים 6</t>
  </si>
  <si>
    <t>6626253</t>
  </si>
  <si>
    <t>בנק הפועלים פקדון</t>
  </si>
  <si>
    <t>6620405</t>
  </si>
  <si>
    <t>בנק מזרחי 5.51% 5/2023</t>
  </si>
  <si>
    <t>טפחות פקדון 2029 5.75%</t>
  </si>
  <si>
    <t>6682264</t>
  </si>
  <si>
    <t>משכן 2021 5.25%</t>
  </si>
  <si>
    <t>6477178</t>
  </si>
  <si>
    <t>משכן 2028 5.6%</t>
  </si>
  <si>
    <t>6477574</t>
  </si>
  <si>
    <t>פועלים 2024 5.1%</t>
  </si>
  <si>
    <t>6620264</t>
  </si>
  <si>
    <t>פועלים 26/5/2018 5</t>
  </si>
  <si>
    <t>6626394</t>
  </si>
  <si>
    <t>פועלים פקדון 5.05%</t>
  </si>
  <si>
    <t>6620447</t>
  </si>
  <si>
    <t>פועלים פקדון 5.05% 2027</t>
  </si>
  <si>
    <t>6620512</t>
  </si>
  <si>
    <t>ירושלים 2022 6.3%</t>
  </si>
  <si>
    <t>7265499</t>
  </si>
  <si>
    <t>נדלן קרית הלאום</t>
  </si>
  <si>
    <t>השכרה</t>
  </si>
  <si>
    <t>ישראל גלילי 3, ראשון לציון</t>
  </si>
  <si>
    <t>נדלן פאואר סנטר נכסים</t>
  </si>
  <si>
    <t>א.ת. פולג, נתניה</t>
  </si>
  <si>
    <t>נדלן לייף פלאזה</t>
  </si>
  <si>
    <t>החושלים 6, הרצליה פיתוח</t>
  </si>
  <si>
    <t>נדלן מגדל קרדן</t>
  </si>
  <si>
    <t>בגין 154, תל אביב</t>
  </si>
  <si>
    <t>נדלן קניון הזהב ראשלצ</t>
  </si>
  <si>
    <t>קניון</t>
  </si>
  <si>
    <t>סחרוב ,21 ראשון לציון</t>
  </si>
  <si>
    <t>נדלן בית סלקום נתניה</t>
  </si>
  <si>
    <t>הגביש ,10 נתניה</t>
  </si>
  <si>
    <t>נדלן בית ציון</t>
  </si>
  <si>
    <t>רוטשילד ,45 תל אביב</t>
  </si>
  <si>
    <t>נדלן מגדל זיו</t>
  </si>
  <si>
    <t>ראול ולנברג 24, תל אביב</t>
  </si>
  <si>
    <t>נדלן מגדל סהר</t>
  </si>
  <si>
    <t>יהודה הלוי ,48 תל אביב</t>
  </si>
  <si>
    <t>נדלן פי גלילות</t>
  </si>
  <si>
    <t>מתחם פי גלילות, רמת השרון</t>
  </si>
  <si>
    <t>נדלן כפר נטר</t>
  </si>
  <si>
    <t>פארק התעשייה כפר נטר</t>
  </si>
  <si>
    <t>נדלן בית יעד ירושלים</t>
  </si>
  <si>
    <t>עם ועולמו 3, גבעת שאול, ירושלים</t>
  </si>
  <si>
    <t>נדלן מתקן ראשל'צ</t>
  </si>
  <si>
    <t>סחרוב 12, ראשון לציון</t>
  </si>
  <si>
    <t>נדלן מקרקעין להשכרה - בית ריגר פדרמן</t>
  </si>
  <si>
    <t>כנפי נשרים 22, ירושלים</t>
  </si>
  <si>
    <t>נדלן מקרקעין להשכרה - ב.ס.ר. סנטר תא</t>
  </si>
  <si>
    <t>יגאל אלון 94, תל אביב</t>
  </si>
  <si>
    <t>נדלן מקרקעין להשכרה - פלקסטרוניקס</t>
  </si>
  <si>
    <t>רח המתכת, א.ת. רמת גבריאל, מגדל העמק</t>
  </si>
  <si>
    <t>נדלן מקרקעין להשכרה - רוטשילד 1 תא</t>
  </si>
  <si>
    <t>רוטשילד 1, תל אביב</t>
  </si>
  <si>
    <t>נדלן מקרקעין להשכרה - מגדל צ'מפיון</t>
  </si>
  <si>
    <t>דרך ששת הימים פינת מבצע קדש, בני ברק</t>
  </si>
  <si>
    <t>נדלן מקרקעין להשכרה - מגדלי הסיבים</t>
  </si>
  <si>
    <t>הסיבים 41, פתח תקווה</t>
  </si>
  <si>
    <t>נדלן מקרקעין להשכרה - סופר פארם בת ים</t>
  </si>
  <si>
    <t>שד העצמאות 67, בת ים</t>
  </si>
  <si>
    <t>נדלן מגדלי הסיבים פתח תקווה</t>
  </si>
  <si>
    <t>נדלן מקרקעין להשכרה - הייטק פארק -רעננה</t>
  </si>
  <si>
    <t>זרחין 13, רעננה</t>
  </si>
  <si>
    <t>נדלן מקרקעין להשכרה - הייטק פארק -רעננה מזרח</t>
  </si>
  <si>
    <t>זרחין 22-24, רעננה</t>
  </si>
  <si>
    <t>נדלן מקרקעין להשכרה - נאות התיכון יפו</t>
  </si>
  <si>
    <t>טולוז ,8 תל אביב</t>
  </si>
  <si>
    <t>נדלן פסגות ירושלים</t>
  </si>
  <si>
    <t>מרכז מסחרי, שכונת רוממה, ירושלים</t>
  </si>
  <si>
    <t>נדלן בית קודאק פת-עלות</t>
  </si>
  <si>
    <t>התנופה 7, פתח תקווה</t>
  </si>
  <si>
    <t>נדלן טרמינל פארק אור יהודה</t>
  </si>
  <si>
    <t>אריאל שרון 3, אור יהודה</t>
  </si>
  <si>
    <t>נדלן בית ריגר  פדרמן 2</t>
  </si>
  <si>
    <t>נדלן טרמינל  פארק אור יהודה בניין B</t>
  </si>
  <si>
    <t>נדלן מקרקעין להשכרה - סטריט מול רמת ישי</t>
  </si>
  <si>
    <t>האקליפטוס 3, פינת רח' הצפצפה, א.ת. רמת ישי</t>
  </si>
  <si>
    <t>נדלן אחד העם 56 ת"א</t>
  </si>
  <si>
    <t>אחד העם 56, תל אביב</t>
  </si>
  <si>
    <t>נדלן אלביט נתניה - עלות</t>
  </si>
  <si>
    <t>המחשב 2, איזור תעשיה ספיר, נתניה</t>
  </si>
  <si>
    <t>נדלן בית גהה</t>
  </si>
  <si>
    <t>אפעל 15, קריית אריה, פתח תקוה</t>
  </si>
  <si>
    <t>נדלן מגדל עלית -עלות</t>
  </si>
  <si>
    <t>זבוטינסקי 6, רמת גן</t>
  </si>
  <si>
    <t>נדלן מרכז דן</t>
  </si>
  <si>
    <t>זבוטינסקי פינת בן גוריון, בני ברק</t>
  </si>
  <si>
    <t>קרדן אן.וי אגח ב חש 2/18</t>
  </si>
  <si>
    <t>1143270</t>
  </si>
  <si>
    <t>דיסקונט שטרי הון נדחים  סדב</t>
  </si>
  <si>
    <t>דרך ארץ   חוב נחות</t>
  </si>
  <si>
    <t>90150100</t>
  </si>
  <si>
    <t>90150200</t>
  </si>
  <si>
    <t>B+</t>
  </si>
  <si>
    <t>Citymark Building*</t>
  </si>
  <si>
    <t>Accelmed growth partners</t>
  </si>
  <si>
    <t>NOY 2 infra &amp; energy investment LP</t>
  </si>
  <si>
    <t>ANATOMY 2</t>
  </si>
  <si>
    <t>ANATOMY I</t>
  </si>
  <si>
    <t>Argan Capital L.P</t>
  </si>
  <si>
    <t>Avista Capital Partners L.P</t>
  </si>
  <si>
    <t>Accelmed medical</t>
  </si>
  <si>
    <t>Brookfield  RE  II</t>
  </si>
  <si>
    <t>Blackstone RE VIII</t>
  </si>
  <si>
    <t>Fortissimo Capital Fund II</t>
  </si>
  <si>
    <t>Fortissimo Capital Fund I - makefet</t>
  </si>
  <si>
    <t>Fortissimo Capital Fund III</t>
  </si>
  <si>
    <t>Gavea III</t>
  </si>
  <si>
    <t>Gavea IV</t>
  </si>
  <si>
    <t>Klirmark Opportunity II</t>
  </si>
  <si>
    <t>Israel Cleantech Ventures II</t>
  </si>
  <si>
    <t>KOTAK- CIIF I</t>
  </si>
  <si>
    <t>Olympus Capital Asia III L.P</t>
  </si>
  <si>
    <t>Orbimed Israel Partners I</t>
  </si>
  <si>
    <t>Reality III</t>
  </si>
  <si>
    <t>Rhone Capital Partners V</t>
  </si>
  <si>
    <t>Rothschild Real Estate</t>
  </si>
  <si>
    <t>Selene -mak</t>
  </si>
  <si>
    <t>Shamrock Israel Growth I</t>
  </si>
  <si>
    <t>Silverfleet II</t>
  </si>
  <si>
    <t>Sky II</t>
  </si>
  <si>
    <t>Tene Growth II</t>
  </si>
  <si>
    <t>Tene Growth II- Qnergy</t>
  </si>
  <si>
    <t>Tene Growth III</t>
  </si>
  <si>
    <t>THOMA BRAVO XII</t>
  </si>
  <si>
    <t>Trilantic capital partners V</t>
  </si>
  <si>
    <t>VICTORIA II</t>
  </si>
  <si>
    <t>Vintage IV Migdal LP</t>
  </si>
  <si>
    <t>Viola PE II LP</t>
  </si>
  <si>
    <t>FIMI 6</t>
  </si>
  <si>
    <t>Advent</t>
  </si>
  <si>
    <t>meridiam III</t>
  </si>
  <si>
    <t>Orbimed  II</t>
  </si>
  <si>
    <t>NOY 2 co-investment Ashalim plot A</t>
  </si>
  <si>
    <t>apollo  II</t>
  </si>
  <si>
    <t>Bluebay SLFI</t>
  </si>
  <si>
    <t>harbourvest ח-ן מנוהל</t>
  </si>
  <si>
    <t>harbourvest DOVER</t>
  </si>
  <si>
    <t>Warburg Pincus China I</t>
  </si>
  <si>
    <t>SVB VIII</t>
  </si>
  <si>
    <t>sky III</t>
  </si>
  <si>
    <t>Crescent mezzanine VII</t>
  </si>
  <si>
    <t>ARES private credit solutions</t>
  </si>
  <si>
    <t>harbourvest part' co inv fund IV (Tranche B)</t>
  </si>
  <si>
    <t>waterton</t>
  </si>
  <si>
    <t>Vintage Migdal Co-investment</t>
  </si>
  <si>
    <t>Apollo Overseas Partners (Delaware) IX L.P</t>
  </si>
  <si>
    <t>Kartesia Credit Opportunities IV SCS</t>
  </si>
  <si>
    <t>ICG SDP III</t>
  </si>
  <si>
    <t>HARBOURVEST project Celtics</t>
  </si>
  <si>
    <t>HARBOURVEST incline</t>
  </si>
  <si>
    <t>infrared infrastructure fund v</t>
  </si>
  <si>
    <t>tene growth capital IV</t>
  </si>
  <si>
    <t>HARBOURVEST pamlico</t>
  </si>
  <si>
    <t>Patria VI</t>
  </si>
  <si>
    <t>Migdal-HarbourVes project Draco</t>
  </si>
  <si>
    <t>Helios Renewable Energy 1</t>
  </si>
  <si>
    <t>ICGL V</t>
  </si>
  <si>
    <t>ACE IV</t>
  </si>
  <si>
    <t>brookfield III F3</t>
  </si>
  <si>
    <t>SVB IX</t>
  </si>
  <si>
    <t>Migdal-HarbourVest Project Saxa</t>
  </si>
  <si>
    <t>Vintage Fund of Funds (access) V</t>
  </si>
  <si>
    <t>PGCO IV Co-mingled Fund SCSP</t>
  </si>
  <si>
    <t>TPG ASIA VII L.P</t>
  </si>
  <si>
    <t xml:space="preserve">ADLS </t>
  </si>
  <si>
    <t>ADLS  co-inv</t>
  </si>
  <si>
    <t>Co-Invest Antlia BSREP III</t>
  </si>
  <si>
    <t>KELSO INVESTMENT ASSOCIATES X - HARB B</t>
  </si>
  <si>
    <t xml:space="preserve">TDLIV </t>
  </si>
  <si>
    <t>EC1 ADLS  co-inv</t>
  </si>
  <si>
    <t xml:space="preserve">WSREDII </t>
  </si>
  <si>
    <t>JCI Power Solut</t>
  </si>
  <si>
    <t>KSO I</t>
  </si>
  <si>
    <t>Reality IV</t>
  </si>
  <si>
    <t>EC2 ADLS  co-inv</t>
  </si>
  <si>
    <t>Kartesia Credit Opportunities V</t>
  </si>
  <si>
    <t>BROOKFIELD HSO CO-INVEST L.P</t>
  </si>
  <si>
    <t>KLIRMARK III</t>
  </si>
  <si>
    <t>GLOBAL INFRASTRUCTURE PARTNERS IV</t>
  </si>
  <si>
    <t>Vintage Co-Inv II Class A F2</t>
  </si>
  <si>
    <t>BCP V BRAND CO-INVEST LP</t>
  </si>
  <si>
    <t>Arkin Bio Ventures II, L.P</t>
  </si>
  <si>
    <t>Ares Special Situations Fund IV F3</t>
  </si>
  <si>
    <t>Graph Tech Brookfield</t>
  </si>
  <si>
    <t>Enlight</t>
  </si>
  <si>
    <t>PERMIRA CREDIT SOLUTIONS IV</t>
  </si>
  <si>
    <t>SPECTRUM</t>
  </si>
  <si>
    <t>CAPSII</t>
  </si>
  <si>
    <t>ICG SDP IV</t>
  </si>
  <si>
    <t>Vintage Co-Inv II Class A Pitango VIII</t>
  </si>
  <si>
    <t>ARCMONT SLF II</t>
  </si>
  <si>
    <t>Vintage Co-Inv II B Lightspeed IV</t>
  </si>
  <si>
    <t>Vintage Co-Inv II B Lightspeed XIII</t>
  </si>
  <si>
    <t>TRILANTIC EUROPE VI SCSP</t>
  </si>
  <si>
    <t>Accelmed Partners II</t>
  </si>
  <si>
    <t>CAPSII co-inv</t>
  </si>
  <si>
    <t>VINTAGE CO-INVESTMENT II CLASS A+B+C</t>
  </si>
  <si>
    <t>SPECTRUM co-inv</t>
  </si>
  <si>
    <t>CVC Capital partners VIII</t>
  </si>
  <si>
    <t>RAM COASTAL ENERGY L.P</t>
  </si>
  <si>
    <t>ACE V</t>
  </si>
  <si>
    <t>SPECTRUM co-inv - Saavi LP</t>
  </si>
  <si>
    <t>Vintage Co-Inv II Class B ETN FXV III</t>
  </si>
  <si>
    <t>VINTAGE CO-INV II C ZEEV VENTURES VI</t>
  </si>
  <si>
    <t>סה"כ יתרות התחייבות להשקעה</t>
  </si>
  <si>
    <t>סה"כ בחו"ל</t>
  </si>
  <si>
    <t>סה"כ תעודות חוב מסחריות</t>
  </si>
  <si>
    <t>סה"כ מוצרים מובנים</t>
  </si>
  <si>
    <t>סה"כ השקעה בחברות מוחזקות</t>
  </si>
  <si>
    <t>סה"כ אג"ח קונצרני סחיר</t>
  </si>
  <si>
    <t>השקעות בהייטק</t>
  </si>
  <si>
    <t>בבטחונות אחרים - גורם 07</t>
  </si>
  <si>
    <t>גורם 155</t>
  </si>
  <si>
    <t>גורם 111</t>
  </si>
  <si>
    <t>גורם 80</t>
  </si>
  <si>
    <t>גורם 154</t>
  </si>
  <si>
    <t>גורם 158</t>
  </si>
  <si>
    <t>גורם 105</t>
  </si>
  <si>
    <t>גורם 156</t>
  </si>
  <si>
    <t>גורם 43</t>
  </si>
  <si>
    <t>גורם 144</t>
  </si>
  <si>
    <t>גורם 104</t>
  </si>
  <si>
    <t>גורם 137</t>
  </si>
  <si>
    <t>גורם 163</t>
  </si>
  <si>
    <t>גורם 164</t>
  </si>
  <si>
    <t>גורם 148</t>
  </si>
  <si>
    <t>גורם 143</t>
  </si>
  <si>
    <t>גורם 125</t>
  </si>
  <si>
    <t>גורם 138</t>
  </si>
  <si>
    <t>גורם 166</t>
  </si>
  <si>
    <t>גורם 112</t>
  </si>
  <si>
    <t>גורם 149</t>
  </si>
  <si>
    <t>גורם 142</t>
  </si>
  <si>
    <t>גורם 128</t>
  </si>
  <si>
    <t>גורם 139</t>
  </si>
  <si>
    <t>גורם 161</t>
  </si>
  <si>
    <t>גורם 87</t>
  </si>
  <si>
    <t>גורם 153</t>
  </si>
  <si>
    <t>גורם 165</t>
  </si>
  <si>
    <t>גורם 146</t>
  </si>
  <si>
    <t>גורם 157</t>
  </si>
  <si>
    <t>גורם 119</t>
  </si>
  <si>
    <t>מובטחות משכנתא - גורם 01</t>
  </si>
  <si>
    <t>בבטחונות אחרים - גורם 80</t>
  </si>
  <si>
    <t>בבטחונות אחרים - גורם 81</t>
  </si>
  <si>
    <t>בבטחונות אחרים - גורם 38</t>
  </si>
  <si>
    <t>בבטחונות אחרים - גורם 7</t>
  </si>
  <si>
    <t>בבטחונות אחרים - גורם 94</t>
  </si>
  <si>
    <t>בבטחונות אחרים - גורם 29</t>
  </si>
  <si>
    <t>בבטחונות אחרים - גורם 111</t>
  </si>
  <si>
    <t>בבטחונות אחרים - גורם 69</t>
  </si>
  <si>
    <t>בבטחונות אחרים - גורם 63</t>
  </si>
  <si>
    <t>בבטחונות אחרים - גורם 26</t>
  </si>
  <si>
    <t>בבטחונות אחרים - גורם 37</t>
  </si>
  <si>
    <t>בבטחונות אחרים - גורם 156</t>
  </si>
  <si>
    <t>בבטחונות אחרים - גורם 64</t>
  </si>
  <si>
    <t>בבטחונות אחרים - גורם 35</t>
  </si>
  <si>
    <t>בבטחונות אחרים - גורם 41</t>
  </si>
  <si>
    <t>בבטחונות אחרים - גורם 152</t>
  </si>
  <si>
    <t>בבטחונות אחרים - גורם 154</t>
  </si>
  <si>
    <t>בבטחונות אחרים - גורם 33</t>
  </si>
  <si>
    <t>בבטחונות אחרים - גורם 159</t>
  </si>
  <si>
    <t>בבטחונות אחרים - גורם 105</t>
  </si>
  <si>
    <t>בבטחונות אחרים - גורם 62</t>
  </si>
  <si>
    <t>בבטחונות אחרים - גורם 40</t>
  </si>
  <si>
    <t>בבטחונות אחרים - גורם 76</t>
  </si>
  <si>
    <t>בבטחונות אחרים - גורם 47</t>
  </si>
  <si>
    <t>בבטחונות אחרים - גורם 78</t>
  </si>
  <si>
    <t>בבטחונות אחרים - גורם 77</t>
  </si>
  <si>
    <t>בבטחונות אחרים - גורם 96</t>
  </si>
  <si>
    <t>בבטחונות אחרים - גורם 147</t>
  </si>
  <si>
    <t>בבטחונות אחרים - גורם 129</t>
  </si>
  <si>
    <t>בבטחונות אחרים - גורם 89</t>
  </si>
  <si>
    <t>בבטחונות אחרים - גורם 30</t>
  </si>
  <si>
    <t>בבטחונות אחרים - גורם 103</t>
  </si>
  <si>
    <t>בבטחונות אחרים - גורם 90</t>
  </si>
  <si>
    <t>בבטחונות אחרים - גורם 43</t>
  </si>
  <si>
    <t>בבטחונות אחרים - גורם 130</t>
  </si>
  <si>
    <t>בבטחונות אחרים - גורם 104</t>
  </si>
  <si>
    <t>בבטחונות אחרים - גורם 155</t>
  </si>
  <si>
    <t>בבטחונות אחרים - גורם 70</t>
  </si>
  <si>
    <t>בבטחונות אחרים - גורם 14*</t>
  </si>
  <si>
    <t>בבטחונות אחרים - גורם 144</t>
  </si>
  <si>
    <t>בבטחונות אחרים - גורם 61</t>
  </si>
  <si>
    <t>בבטחונות אחרים - גורם 115*</t>
  </si>
  <si>
    <t>בבטחונות אחרים - גורם 119</t>
  </si>
  <si>
    <t>בבטחונות אחרים - גורם 132</t>
  </si>
  <si>
    <t>בבטחונות אחרים - גורם 131</t>
  </si>
  <si>
    <t>בבטחונות אחרים - גורם 102</t>
  </si>
  <si>
    <t>בבטחונות אחרים - גורם 84</t>
  </si>
  <si>
    <t>בבטחונות אחרים - גורם 117</t>
  </si>
  <si>
    <t>בבטחונות אחרים - גורם 106</t>
  </si>
  <si>
    <t>בבטחונות אחרים - גורם 86</t>
  </si>
  <si>
    <t>בבטחונות אחרים - גורם 133</t>
  </si>
  <si>
    <t>בבטחונות אחרים - גורם 137</t>
  </si>
  <si>
    <t>בבטחונות אחרים - גורם 141</t>
  </si>
  <si>
    <t>בבטחונות אחרים - גורם 97</t>
  </si>
  <si>
    <t>בבטחונות אחרים - גורם 110</t>
  </si>
  <si>
    <t>בבטחונות אחרים - גורם 118</t>
  </si>
  <si>
    <t>בבטחונות אחרים - גורם 140</t>
  </si>
  <si>
    <t>בבטחונות אחרים - גורם 148</t>
  </si>
  <si>
    <t>בבטחונות אחרים - גורם 126</t>
  </si>
  <si>
    <t>בבטחונות אחרים - גורם 100</t>
  </si>
  <si>
    <t>בבטחונות אחרים - גורם 143</t>
  </si>
  <si>
    <t>בבטחונות אחרים - גורם 125</t>
  </si>
  <si>
    <t>בבטחונות אחרים - גורם 138</t>
  </si>
  <si>
    <t>בבטחונות אחרים - גורם 112</t>
  </si>
  <si>
    <t>בבטחונות אחרים - גורם 107</t>
  </si>
  <si>
    <t>בבטחונות אחרים - גורם 88</t>
  </si>
  <si>
    <t>בבטחונות אחרים - גורם 153</t>
  </si>
  <si>
    <t>בבטחונות אחרים - גורם 149</t>
  </si>
  <si>
    <t>בבטחונות אחרים - גורם 142</t>
  </si>
  <si>
    <t>בבטחונות אחרים - גורם 127</t>
  </si>
  <si>
    <t>בבטחונות אחרים - גורם 91</t>
  </si>
  <si>
    <t>בבטחונות אחרים - גורם 101</t>
  </si>
  <si>
    <t>בבטחונות אחרים - גורם 134</t>
  </si>
  <si>
    <t>בבטחונות אחרים - גורם 124</t>
  </si>
  <si>
    <t>בבטחונות אחרים - גורם 135</t>
  </si>
  <si>
    <t>בבטחונות אחרים - גורם 123</t>
  </si>
  <si>
    <t>בבטחונות אחרים - גורם 139</t>
  </si>
  <si>
    <t>בבטחונות אחרים - גורם 79</t>
  </si>
  <si>
    <t>בבטחונות אחרים - גורם 120</t>
  </si>
  <si>
    <t>בבטחונות אחרים - גורם 161</t>
  </si>
  <si>
    <t>בבטחונות אחרים - גורם 160</t>
  </si>
  <si>
    <t>בבטחונות אחרים - גורם 87</t>
  </si>
  <si>
    <t>בבטחונות אחרים - גורם 146</t>
  </si>
  <si>
    <t>בבטחונות אחרים- גורם 162</t>
  </si>
  <si>
    <t>בבטחונות אחרים - גורם 158</t>
  </si>
  <si>
    <t>בבטחונות אחרים - גורם 166</t>
  </si>
  <si>
    <t>בבטחונות אחרים - גורם 157</t>
  </si>
  <si>
    <t>בבטחונות אחרים - גורם 165</t>
  </si>
  <si>
    <t>Food , Beverage &amp; Tobacco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</si>
</sst>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 * #,##0.00_ ;_ * \-#,##0.00_ ;_ * &quot;-&quot;??_ ;_ @_ "/>
    <numFmt numFmtId="164" formatCode="_ * #,##0.00_ ;_ * \-#,##0.00_ ;_ * &quot;-&quot;??_ ;_ @_ "/>
    <numFmt numFmtId="165" formatCode="_-&quot;₪&quot;* #,##0_-;\-&quot;₪&quot;* #,##0_-;_-&quot;₪&quot;* &quot;-&quot;_-;_-@_-"/>
    <numFmt numFmtId="166" formatCode="#,##0.0;\-#,##0.0"/>
    <numFmt numFmtId="167" formatCode="#,##0.00%"/>
    <numFmt numFmtId="168" formatCode="0.0000"/>
    <numFmt numFmtId="169" formatCode="_-* #,##0.00\ _D_M_-;\-* #,##0.00\ _D_M_-;_-* &quot;-&quot;??\ _D_M_-;_-@_-"/>
    <numFmt numFmtId="170" formatCode="_-&quot;€&quot;\ * #,##0.00_-;\-&quot;€&quot;\ * #,##0.00_-;_-&quot;€&quot;\ * &quot;-&quot;??_-;_-@_-"/>
    <numFmt numFmtId="171" formatCode="#,##0.0"/>
    <numFmt numFmtId="172" formatCode="_-* #,##0.00_-;\-* #,##0.00_-;_-* &quot;-&quot;??_-;_-@_-"/>
    <numFmt numFmtId="173" formatCode="General_)"/>
    <numFmt numFmtId="174" formatCode="_ [$€-2]\ * #,##0.00_ ;_ [$€-2]\ * \-#,##0.00_ ;_ [$€-2]\ * &quot;-&quot;??_ "/>
  </numFmts>
  <fonts count="133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sz val="10"/>
      <name val="Arial"/>
      <family val="2"/>
    </font>
    <font>
      <b/>
      <sz val="11"/>
      <color rgb="FF000000"/>
      <name val="Arial"/>
      <family val="2"/>
      <charset val="177"/>
    </font>
    <font>
      <sz val="11"/>
      <color rgb="FF000000"/>
      <name val="Arial"/>
      <family val="2"/>
      <charset val="177"/>
    </font>
    <font>
      <b/>
      <sz val="11"/>
      <color rgb="FF000000"/>
      <name val="arial"/>
      <family val="2"/>
    </font>
    <font>
      <sz val="11"/>
      <color theme="1"/>
      <name val="Times New Roman"/>
      <family val="2"/>
      <charset val="177"/>
      <scheme val="major"/>
    </font>
    <font>
      <sz val="11"/>
      <name val="Arial"/>
      <family val="2"/>
      <charset val="177"/>
    </font>
    <font>
      <b/>
      <sz val="11"/>
      <color theme="1"/>
      <name val="Arial"/>
      <family val="2"/>
      <scheme val="minor"/>
    </font>
    <font>
      <sz val="11"/>
      <color rgb="FF000000"/>
      <name val="Arial"/>
      <family val="2"/>
    </font>
    <font>
      <b/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65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  <charset val="177"/>
    </font>
    <font>
      <sz val="11"/>
      <color indexed="9"/>
      <name val="Arial"/>
      <family val="2"/>
      <charset val="177"/>
    </font>
    <font>
      <sz val="11"/>
      <color indexed="20"/>
      <name val="Arial"/>
      <family val="2"/>
      <charset val="177"/>
    </font>
    <font>
      <b/>
      <sz val="11"/>
      <color indexed="52"/>
      <name val="Arial"/>
      <family val="2"/>
      <charset val="177"/>
    </font>
    <font>
      <b/>
      <sz val="11"/>
      <color indexed="9"/>
      <name val="Arial"/>
      <family val="2"/>
      <charset val="177"/>
    </font>
    <font>
      <i/>
      <sz val="11"/>
      <color indexed="23"/>
      <name val="Arial"/>
      <family val="2"/>
      <charset val="177"/>
    </font>
    <font>
      <sz val="11"/>
      <color indexed="17"/>
      <name val="Arial"/>
      <family val="2"/>
      <charset val="177"/>
    </font>
    <font>
      <b/>
      <sz val="15"/>
      <color indexed="56"/>
      <name val="Arial"/>
      <family val="2"/>
      <charset val="177"/>
    </font>
    <font>
      <b/>
      <sz val="13"/>
      <color indexed="56"/>
      <name val="Arial"/>
      <family val="2"/>
      <charset val="177"/>
    </font>
    <font>
      <b/>
      <sz val="11"/>
      <color indexed="56"/>
      <name val="Arial"/>
      <family val="2"/>
      <charset val="177"/>
    </font>
    <font>
      <sz val="11"/>
      <color indexed="62"/>
      <name val="Arial"/>
      <family val="2"/>
      <charset val="177"/>
    </font>
    <font>
      <sz val="11"/>
      <color indexed="52"/>
      <name val="Arial"/>
      <family val="2"/>
      <charset val="177"/>
    </font>
    <font>
      <sz val="11"/>
      <color indexed="60"/>
      <name val="Arial"/>
      <family val="2"/>
      <charset val="177"/>
    </font>
    <font>
      <b/>
      <sz val="11"/>
      <color indexed="63"/>
      <name val="Arial"/>
      <family val="2"/>
      <charset val="177"/>
    </font>
    <font>
      <b/>
      <sz val="18"/>
      <color indexed="56"/>
      <name val="Times New Roman"/>
      <family val="2"/>
      <charset val="177"/>
    </font>
    <font>
      <b/>
      <sz val="11"/>
      <color indexed="8"/>
      <name val="Arial"/>
      <family val="2"/>
      <charset val="177"/>
    </font>
    <font>
      <sz val="11"/>
      <color indexed="10"/>
      <name val="Arial"/>
      <family val="2"/>
      <charset val="177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8"/>
      <color indexed="62"/>
      <name val="Arial"/>
      <family val="2"/>
    </font>
    <font>
      <sz val="10"/>
      <color theme="1"/>
      <name val="Arial"/>
      <family val="2"/>
      <charset val="177"/>
      <scheme val="minor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1"/>
      <color indexed="14"/>
      <name val="Calibri"/>
      <family val="2"/>
    </font>
    <font>
      <sz val="10"/>
      <name val="Arial"/>
      <family val="2"/>
      <scheme val="minor"/>
    </font>
    <font>
      <sz val="11"/>
      <color theme="1"/>
      <name val="Arial"/>
      <family val="2"/>
      <charset val="177"/>
    </font>
    <font>
      <sz val="11"/>
      <color rgb="FF000000"/>
      <name val="Arial"/>
      <family val="2"/>
      <charset val="177"/>
      <scheme val="minor"/>
    </font>
    <font>
      <b/>
      <sz val="12"/>
      <name val="Arial"/>
      <family val="2"/>
      <charset val="177"/>
    </font>
    <font>
      <sz val="11"/>
      <color indexed="8"/>
      <name val="Calibri"/>
      <family val="2"/>
      <charset val="177"/>
    </font>
    <font>
      <sz val="11"/>
      <color indexed="9"/>
      <name val="Calibri"/>
      <family val="2"/>
      <charset val="177"/>
    </font>
    <font>
      <sz val="11"/>
      <color indexed="20"/>
      <name val="Calibri"/>
      <family val="2"/>
      <charset val="177"/>
    </font>
    <font>
      <b/>
      <sz val="11"/>
      <color indexed="51"/>
      <name val="Calibri"/>
      <family val="2"/>
      <charset val="177"/>
    </font>
    <font>
      <b/>
      <sz val="11"/>
      <color indexed="9"/>
      <name val="Calibri"/>
      <family val="2"/>
      <charset val="177"/>
    </font>
    <font>
      <i/>
      <sz val="11"/>
      <color indexed="23"/>
      <name val="Calibri"/>
      <family val="2"/>
      <charset val="177"/>
    </font>
    <font>
      <sz val="11"/>
      <color indexed="17"/>
      <name val="Calibri"/>
      <family val="2"/>
      <charset val="177"/>
    </font>
    <font>
      <b/>
      <sz val="15"/>
      <color indexed="61"/>
      <name val="Calibri"/>
      <family val="2"/>
      <charset val="177"/>
    </font>
    <font>
      <b/>
      <sz val="13"/>
      <color indexed="61"/>
      <name val="Calibri"/>
      <family val="2"/>
      <charset val="177"/>
    </font>
    <font>
      <b/>
      <sz val="11"/>
      <color indexed="61"/>
      <name val="Calibri"/>
      <family val="2"/>
      <charset val="177"/>
    </font>
    <font>
      <sz val="11"/>
      <color indexed="61"/>
      <name val="Calibri"/>
      <family val="2"/>
      <charset val="177"/>
    </font>
    <font>
      <sz val="11"/>
      <color indexed="51"/>
      <name val="Calibri"/>
      <family val="2"/>
      <charset val="177"/>
    </font>
    <font>
      <sz val="11"/>
      <color indexed="59"/>
      <name val="Calibri"/>
      <family val="2"/>
      <charset val="177"/>
    </font>
    <font>
      <sz val="11"/>
      <color indexed="12"/>
      <name val="David"/>
      <family val="2"/>
      <charset val="177"/>
    </font>
    <font>
      <b/>
      <sz val="11"/>
      <color indexed="62"/>
      <name val="Calibri"/>
      <family val="2"/>
      <charset val="177"/>
    </font>
    <font>
      <b/>
      <sz val="18"/>
      <color indexed="61"/>
      <name val="Cambria"/>
      <family val="2"/>
      <charset val="177"/>
    </font>
    <font>
      <b/>
      <sz val="11"/>
      <color indexed="8"/>
      <name val="Calibri"/>
      <family val="2"/>
      <charset val="177"/>
    </font>
    <font>
      <sz val="11"/>
      <color indexed="12"/>
      <name val="Calibri"/>
      <family val="2"/>
      <charset val="177"/>
    </font>
    <font>
      <sz val="10"/>
      <name val="Courier"/>
      <family val="3"/>
    </font>
  </fonts>
  <fills count="1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60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13"/>
      </patternFill>
    </fill>
    <fill>
      <patternFill patternType="solid">
        <fgColor indexed="14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63"/>
      </patternFill>
    </fill>
  </fills>
  <borders count="6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rgb="FF95B3D7"/>
      </bottom>
      <diagonal/>
    </border>
    <border>
      <left style="hair">
        <color auto="1"/>
      </left>
      <right/>
      <top/>
      <bottom style="thin">
        <color rgb="FF95B3D7"/>
      </bottom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A6A6A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13"/>
      </bottom>
      <diagonal/>
    </border>
    <border>
      <left/>
      <right/>
      <top/>
      <bottom style="medium">
        <color indexed="13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</borders>
  <cellStyleXfs count="50500">
    <xf numFmtId="0" fontId="0" fillId="0" borderId="0"/>
    <xf numFmtId="164" fontId="23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17" fillId="0" borderId="0"/>
    <xf numFmtId="0" fontId="23" fillId="0" borderId="0"/>
    <xf numFmtId="0" fontId="2" fillId="0" borderId="0"/>
    <xf numFmtId="9" fontId="23" fillId="0" borderId="0" applyFont="0" applyFill="0" applyBorder="0" applyAlignment="0" applyProtection="0"/>
    <xf numFmtId="166" fontId="13" fillId="0" borderId="0" applyFill="0" applyBorder="0" applyProtection="0">
      <alignment horizontal="right"/>
    </xf>
    <xf numFmtId="166" fontId="14" fillId="0" borderId="0" applyFill="0" applyBorder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3" fillId="0" borderId="0" applyNumberFormat="0" applyFill="0" applyBorder="0" applyAlignment="0" applyProtection="0"/>
    <xf numFmtId="0" fontId="34" fillId="0" borderId="28" applyNumberFormat="0" applyFill="0" applyAlignment="0" applyProtection="0"/>
    <xf numFmtId="0" fontId="35" fillId="0" borderId="29" applyNumberFormat="0" applyFill="0" applyAlignment="0" applyProtection="0"/>
    <xf numFmtId="0" fontId="36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5" borderId="0" applyNumberFormat="0" applyBorder="0" applyAlignment="0" applyProtection="0"/>
    <xf numFmtId="0" fontId="39" fillId="6" borderId="0" applyNumberFormat="0" applyBorder="0" applyAlignment="0" applyProtection="0"/>
    <xf numFmtId="0" fontId="40" fillId="7" borderId="31" applyNumberFormat="0" applyAlignment="0" applyProtection="0"/>
    <xf numFmtId="0" fontId="41" fillId="8" borderId="32" applyNumberFormat="0" applyAlignment="0" applyProtection="0"/>
    <xf numFmtId="0" fontId="42" fillId="8" borderId="31" applyNumberFormat="0" applyAlignment="0" applyProtection="0"/>
    <xf numFmtId="0" fontId="43" fillId="0" borderId="33" applyNumberFormat="0" applyFill="0" applyAlignment="0" applyProtection="0"/>
    <xf numFmtId="0" fontId="44" fillId="9" borderId="34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36" applyNumberFormat="0" applyFill="0" applyAlignment="0" applyProtection="0"/>
    <xf numFmtId="0" fontId="48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8" fillId="34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38" borderId="0" applyNumberFormat="0" applyBorder="0" applyAlignment="0" applyProtection="0"/>
    <xf numFmtId="0" fontId="51" fillId="41" borderId="0" applyNumberFormat="0" applyBorder="0" applyAlignment="0" applyProtection="0"/>
    <xf numFmtId="0" fontId="51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0" fontId="53" fillId="36" borderId="0" applyNumberFormat="0" applyBorder="0" applyAlignment="0" applyProtection="0"/>
    <xf numFmtId="0" fontId="54" fillId="53" borderId="37" applyNumberFormat="0" applyAlignment="0" applyProtection="0"/>
    <xf numFmtId="0" fontId="55" fillId="54" borderId="38" applyNumberFormat="0" applyAlignment="0" applyProtection="0"/>
    <xf numFmtId="43" fontId="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37" borderId="0" applyNumberFormat="0" applyBorder="0" applyAlignment="0" applyProtection="0"/>
    <xf numFmtId="0" fontId="58" fillId="0" borderId="39" applyNumberFormat="0" applyFill="0" applyAlignment="0" applyProtection="0"/>
    <xf numFmtId="0" fontId="59" fillId="0" borderId="40" applyNumberFormat="0" applyFill="0" applyAlignment="0" applyProtection="0"/>
    <xf numFmtId="0" fontId="60" fillId="0" borderId="41" applyNumberFormat="0" applyFill="0" applyAlignment="0" applyProtection="0"/>
    <xf numFmtId="0" fontId="60" fillId="0" borderId="0" applyNumberFormat="0" applyFill="0" applyBorder="0" applyAlignment="0" applyProtection="0"/>
    <xf numFmtId="0" fontId="61" fillId="40" borderId="37" applyNumberFormat="0" applyAlignment="0" applyProtection="0"/>
    <xf numFmtId="0" fontId="62" fillId="0" borderId="42" applyNumberFormat="0" applyFill="0" applyAlignment="0" applyProtection="0"/>
    <xf numFmtId="0" fontId="63" fillId="55" borderId="0" applyNumberFormat="0" applyBorder="0" applyAlignment="0" applyProtection="0"/>
    <xf numFmtId="0" fontId="2" fillId="56" borderId="43" applyNumberFormat="0" applyFont="0" applyAlignment="0" applyProtection="0"/>
    <xf numFmtId="0" fontId="64" fillId="53" borderId="44" applyNumberFormat="0" applyAlignment="0" applyProtection="0"/>
    <xf numFmtId="0" fontId="65" fillId="0" borderId="0" applyNumberFormat="0" applyFill="0" applyBorder="0" applyAlignment="0" applyProtection="0"/>
    <xf numFmtId="0" fontId="66" fillId="0" borderId="45" applyNumberFormat="0" applyFill="0" applyAlignment="0" applyProtection="0"/>
    <xf numFmtId="0" fontId="67" fillId="0" borderId="0" applyNumberFormat="0" applyFill="0" applyBorder="0" applyAlignment="0" applyProtection="0"/>
    <xf numFmtId="0" fontId="2" fillId="0" borderId="0"/>
    <xf numFmtId="0" fontId="49" fillId="57" borderId="0" applyNumberFormat="0" applyBorder="0" applyAlignment="0" applyProtection="0"/>
    <xf numFmtId="0" fontId="49" fillId="42" borderId="0" applyNumberFormat="0" applyBorder="0" applyAlignment="0" applyProtection="0"/>
    <xf numFmtId="0" fontId="49" fillId="56" borderId="0" applyNumberFormat="0" applyBorder="0" applyAlignment="0" applyProtection="0"/>
    <xf numFmtId="0" fontId="49" fillId="58" borderId="0" applyNumberFormat="0" applyBorder="0" applyAlignment="0" applyProtection="0"/>
    <xf numFmtId="0" fontId="49" fillId="41" borderId="0" applyNumberFormat="0" applyBorder="0" applyAlignment="0" applyProtection="0"/>
    <xf numFmtId="0" fontId="49" fillId="36" borderId="0" applyNumberFormat="0" applyBorder="0" applyAlignment="0" applyProtection="0"/>
    <xf numFmtId="0" fontId="49" fillId="59" borderId="0" applyNumberFormat="0" applyBorder="0" applyAlignment="0" applyProtection="0"/>
    <xf numFmtId="0" fontId="49" fillId="42" borderId="0" applyNumberFormat="0" applyBorder="0" applyAlignment="0" applyProtection="0"/>
    <xf numFmtId="0" fontId="49" fillId="51" borderId="0" applyNumberFormat="0" applyBorder="0" applyAlignment="0" applyProtection="0"/>
    <xf numFmtId="0" fontId="49" fillId="53" borderId="0" applyNumberFormat="0" applyBorder="0" applyAlignment="0" applyProtection="0"/>
    <xf numFmtId="0" fontId="49" fillId="59" borderId="0" applyNumberFormat="0" applyBorder="0" applyAlignment="0" applyProtection="0"/>
    <xf numFmtId="0" fontId="49" fillId="40" borderId="0" applyNumberFormat="0" applyBorder="0" applyAlignment="0" applyProtection="0"/>
    <xf numFmtId="0" fontId="68" fillId="59" borderId="0" applyNumberFormat="0" applyBorder="0" applyAlignment="0" applyProtection="0"/>
    <xf numFmtId="0" fontId="68" fillId="42" borderId="0" applyNumberFormat="0" applyBorder="0" applyAlignment="0" applyProtection="0"/>
    <xf numFmtId="0" fontId="68" fillId="51" borderId="0" applyNumberFormat="0" applyBorder="0" applyAlignment="0" applyProtection="0"/>
    <xf numFmtId="0" fontId="68" fillId="53" borderId="0" applyNumberFormat="0" applyBorder="0" applyAlignment="0" applyProtection="0"/>
    <xf numFmtId="0" fontId="68" fillId="59" borderId="0" applyNumberFormat="0" applyBorder="0" applyAlignment="0" applyProtection="0"/>
    <xf numFmtId="0" fontId="68" fillId="40" borderId="0" applyNumberFormat="0" applyBorder="0" applyAlignment="0" applyProtection="0"/>
    <xf numFmtId="0" fontId="69" fillId="60" borderId="0" applyNumberFormat="0" applyBorder="0" applyAlignment="0" applyProtection="0"/>
    <xf numFmtId="0" fontId="70" fillId="61" borderId="0" applyNumberFormat="0" applyBorder="0" applyAlignment="0" applyProtection="0"/>
    <xf numFmtId="0" fontId="70" fillId="62" borderId="0" applyNumberFormat="0" applyBorder="0" applyAlignment="0" applyProtection="0"/>
    <xf numFmtId="0" fontId="69" fillId="63" borderId="0" applyNumberFormat="0" applyBorder="0" applyAlignment="0" applyProtection="0"/>
    <xf numFmtId="0" fontId="69" fillId="64" borderId="0" applyNumberFormat="0" applyBorder="0" applyAlignment="0" applyProtection="0"/>
    <xf numFmtId="0" fontId="70" fillId="65" borderId="0" applyNumberFormat="0" applyBorder="0" applyAlignment="0" applyProtection="0"/>
    <xf numFmtId="0" fontId="70" fillId="66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9" borderId="0" applyNumberFormat="0" applyBorder="0" applyAlignment="0" applyProtection="0"/>
    <xf numFmtId="0" fontId="69" fillId="70" borderId="0" applyNumberFormat="0" applyBorder="0" applyAlignment="0" applyProtection="0"/>
    <xf numFmtId="0" fontId="69" fillId="71" borderId="0" applyNumberFormat="0" applyBorder="0" applyAlignment="0" applyProtection="0"/>
    <xf numFmtId="0" fontId="70" fillId="69" borderId="0" applyNumberFormat="0" applyBorder="0" applyAlignment="0" applyProtection="0"/>
    <xf numFmtId="0" fontId="70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2" borderId="0" applyNumberFormat="0" applyBorder="0" applyAlignment="0" applyProtection="0"/>
    <xf numFmtId="0" fontId="70" fillId="61" borderId="0" applyNumberFormat="0" applyBorder="0" applyAlignment="0" applyProtection="0"/>
    <xf numFmtId="0" fontId="70" fillId="62" borderId="0" applyNumberFormat="0" applyBorder="0" applyAlignment="0" applyProtection="0"/>
    <xf numFmtId="0" fontId="69" fillId="62" borderId="0" applyNumberFormat="0" applyBorder="0" applyAlignment="0" applyProtection="0"/>
    <xf numFmtId="0" fontId="69" fillId="73" borderId="0" applyNumberFormat="0" applyBorder="0" applyAlignment="0" applyProtection="0"/>
    <xf numFmtId="0" fontId="70" fillId="74" borderId="0" applyNumberFormat="0" applyBorder="0" applyAlignment="0" applyProtection="0"/>
    <xf numFmtId="0" fontId="70" fillId="66" borderId="0" applyNumberFormat="0" applyBorder="0" applyAlignment="0" applyProtection="0"/>
    <xf numFmtId="0" fontId="69" fillId="75" borderId="0" applyNumberFormat="0" applyBorder="0" applyAlignment="0" applyProtection="0"/>
    <xf numFmtId="0" fontId="71" fillId="66" borderId="0" applyNumberFormat="0" applyBorder="0" applyAlignment="0" applyProtection="0"/>
    <xf numFmtId="0" fontId="72" fillId="76" borderId="37" applyNumberFormat="0" applyAlignment="0" applyProtection="0"/>
    <xf numFmtId="0" fontId="73" fillId="67" borderId="38" applyNumberFormat="0" applyAlignment="0" applyProtection="0"/>
    <xf numFmtId="169" fontId="2" fillId="0" borderId="0" applyFont="0" applyFill="0" applyBorder="0" applyAlignment="0" applyProtection="0"/>
    <xf numFmtId="0" fontId="74" fillId="77" borderId="0" applyNumberFormat="0" applyBorder="0" applyAlignment="0" applyProtection="0"/>
    <xf numFmtId="0" fontId="74" fillId="78" borderId="0" applyNumberFormat="0" applyBorder="0" applyAlignment="0" applyProtection="0"/>
    <xf numFmtId="0" fontId="74" fillId="79" borderId="0" applyNumberFormat="0" applyBorder="0" applyAlignment="0" applyProtection="0"/>
    <xf numFmtId="0" fontId="75" fillId="0" borderId="0" applyNumberFormat="0" applyFill="0" applyBorder="0" applyAlignment="0" applyProtection="0"/>
    <xf numFmtId="0" fontId="76" fillId="80" borderId="0" applyNumberFormat="0" applyBorder="0" applyAlignment="0" applyProtection="0"/>
    <xf numFmtId="0" fontId="77" fillId="0" borderId="46" applyNumberFormat="0" applyFill="0" applyAlignment="0" applyProtection="0"/>
    <xf numFmtId="0" fontId="78" fillId="0" borderId="40" applyNumberFormat="0" applyFill="0" applyAlignment="0" applyProtection="0"/>
    <xf numFmtId="0" fontId="79" fillId="0" borderId="47" applyNumberFormat="0" applyFill="0" applyAlignment="0" applyProtection="0"/>
    <xf numFmtId="0" fontId="79" fillId="0" borderId="0" applyNumberFormat="0" applyFill="0" applyBorder="0" applyAlignment="0" applyProtection="0"/>
    <xf numFmtId="0" fontId="80" fillId="75" borderId="37" applyNumberFormat="0" applyAlignment="0" applyProtection="0"/>
    <xf numFmtId="0" fontId="81" fillId="0" borderId="48" applyNumberFormat="0" applyFill="0" applyAlignment="0" applyProtection="0"/>
    <xf numFmtId="0" fontId="82" fillId="75" borderId="0" applyNumberFormat="0" applyBorder="0" applyAlignment="0" applyProtection="0"/>
    <xf numFmtId="0" fontId="2" fillId="74" borderId="43" applyNumberFormat="0" applyFont="0" applyAlignment="0" applyProtection="0"/>
    <xf numFmtId="0" fontId="83" fillId="76" borderId="44" applyNumberFormat="0" applyAlignment="0" applyProtection="0"/>
    <xf numFmtId="4" fontId="50" fillId="55" borderId="49" applyNumberFormat="0" applyProtection="0">
      <alignment vertical="center"/>
    </xf>
    <xf numFmtId="4" fontId="84" fillId="55" borderId="49" applyNumberFormat="0" applyProtection="0">
      <alignment vertical="center"/>
    </xf>
    <xf numFmtId="4" fontId="50" fillId="55" borderId="49" applyNumberFormat="0" applyProtection="0">
      <alignment horizontal="left" vertical="center" indent="1"/>
    </xf>
    <xf numFmtId="0" fontId="50" fillId="55" borderId="49" applyNumberFormat="0" applyProtection="0">
      <alignment horizontal="left" vertical="top" indent="1"/>
    </xf>
    <xf numFmtId="4" fontId="50" fillId="57" borderId="0" applyNumberFormat="0" applyProtection="0">
      <alignment horizontal="left" vertical="center" indent="1"/>
    </xf>
    <xf numFmtId="4" fontId="49" fillId="36" borderId="49" applyNumberFormat="0" applyProtection="0">
      <alignment horizontal="right" vertical="center"/>
    </xf>
    <xf numFmtId="4" fontId="49" fillId="42" borderId="49" applyNumberFormat="0" applyProtection="0">
      <alignment horizontal="right" vertical="center"/>
    </xf>
    <xf numFmtId="4" fontId="49" fillId="50" borderId="49" applyNumberFormat="0" applyProtection="0">
      <alignment horizontal="right" vertical="center"/>
    </xf>
    <xf numFmtId="4" fontId="49" fillId="44" borderId="49" applyNumberFormat="0" applyProtection="0">
      <alignment horizontal="right" vertical="center"/>
    </xf>
    <xf numFmtId="4" fontId="49" fillId="48" borderId="49" applyNumberFormat="0" applyProtection="0">
      <alignment horizontal="right" vertical="center"/>
    </xf>
    <xf numFmtId="4" fontId="49" fillId="52" borderId="49" applyNumberFormat="0" applyProtection="0">
      <alignment horizontal="right" vertical="center"/>
    </xf>
    <xf numFmtId="4" fontId="49" fillId="51" borderId="49" applyNumberFormat="0" applyProtection="0">
      <alignment horizontal="right" vertical="center"/>
    </xf>
    <xf numFmtId="4" fontId="49" fillId="81" borderId="49" applyNumberFormat="0" applyProtection="0">
      <alignment horizontal="right" vertical="center"/>
    </xf>
    <xf numFmtId="4" fontId="49" fillId="43" borderId="49" applyNumberFormat="0" applyProtection="0">
      <alignment horizontal="right" vertical="center"/>
    </xf>
    <xf numFmtId="4" fontId="50" fillId="82" borderId="50" applyNumberFormat="0" applyProtection="0">
      <alignment horizontal="left" vertical="center" indent="1"/>
    </xf>
    <xf numFmtId="4" fontId="49" fillId="83" borderId="0" applyNumberFormat="0" applyProtection="0">
      <alignment horizontal="left" vertical="center" indent="1"/>
    </xf>
    <xf numFmtId="4" fontId="85" fillId="59" borderId="0" applyNumberFormat="0" applyProtection="0">
      <alignment horizontal="left" vertical="center" indent="1"/>
    </xf>
    <xf numFmtId="4" fontId="49" fillId="57" borderId="49" applyNumberFormat="0" applyProtection="0">
      <alignment horizontal="right" vertical="center"/>
    </xf>
    <xf numFmtId="4" fontId="49" fillId="83" borderId="0" applyNumberFormat="0" applyProtection="0">
      <alignment horizontal="left" vertical="center" indent="1"/>
    </xf>
    <xf numFmtId="4" fontId="49" fillId="57" borderId="0" applyNumberFormat="0" applyProtection="0">
      <alignment horizontal="left" vertical="center" indent="1"/>
    </xf>
    <xf numFmtId="0" fontId="2" fillId="59" borderId="49" applyNumberFormat="0" applyProtection="0">
      <alignment horizontal="left" vertical="center" indent="1"/>
    </xf>
    <xf numFmtId="0" fontId="2" fillId="59" borderId="49" applyNumberFormat="0" applyProtection="0">
      <alignment horizontal="left" vertical="top" indent="1"/>
    </xf>
    <xf numFmtId="0" fontId="2" fillId="57" borderId="49" applyNumberFormat="0" applyProtection="0">
      <alignment horizontal="left" vertical="center" indent="1"/>
    </xf>
    <xf numFmtId="0" fontId="2" fillId="57" borderId="49" applyNumberFormat="0" applyProtection="0">
      <alignment horizontal="left" vertical="top" indent="1"/>
    </xf>
    <xf numFmtId="0" fontId="2" fillId="41" borderId="49" applyNumberFormat="0" applyProtection="0">
      <alignment horizontal="left" vertical="center" indent="1"/>
    </xf>
    <xf numFmtId="0" fontId="2" fillId="41" borderId="49" applyNumberFormat="0" applyProtection="0">
      <alignment horizontal="left" vertical="top" indent="1"/>
    </xf>
    <xf numFmtId="0" fontId="2" fillId="83" borderId="49" applyNumberFormat="0" applyProtection="0">
      <alignment horizontal="left" vertical="center" indent="1"/>
    </xf>
    <xf numFmtId="0" fontId="2" fillId="83" borderId="49" applyNumberFormat="0" applyProtection="0">
      <alignment horizontal="left" vertical="top" indent="1"/>
    </xf>
    <xf numFmtId="0" fontId="2" fillId="58" borderId="51" applyNumberFormat="0">
      <protection locked="0"/>
    </xf>
    <xf numFmtId="4" fontId="49" fillId="56" borderId="49" applyNumberFormat="0" applyProtection="0">
      <alignment vertical="center"/>
    </xf>
    <xf numFmtId="4" fontId="86" fillId="56" borderId="49" applyNumberFormat="0" applyProtection="0">
      <alignment vertical="center"/>
    </xf>
    <xf numFmtId="4" fontId="49" fillId="56" borderId="49" applyNumberFormat="0" applyProtection="0">
      <alignment horizontal="left" vertical="center" indent="1"/>
    </xf>
    <xf numFmtId="0" fontId="49" fillId="56" borderId="49" applyNumberFormat="0" applyProtection="0">
      <alignment horizontal="left" vertical="top" indent="1"/>
    </xf>
    <xf numFmtId="4" fontId="49" fillId="83" borderId="49" applyNumberFormat="0" applyProtection="0">
      <alignment horizontal="right" vertical="center"/>
    </xf>
    <xf numFmtId="4" fontId="86" fillId="83" borderId="49" applyNumberFormat="0" applyProtection="0">
      <alignment horizontal="right" vertical="center"/>
    </xf>
    <xf numFmtId="4" fontId="49" fillId="57" borderId="49" applyNumberFormat="0" applyProtection="0">
      <alignment horizontal="left" vertical="center" indent="1"/>
    </xf>
    <xf numFmtId="0" fontId="49" fillId="57" borderId="49" applyNumberFormat="0" applyProtection="0">
      <alignment horizontal="left" vertical="top" indent="1"/>
    </xf>
    <xf numFmtId="4" fontId="87" fillId="84" borderId="0" applyNumberFormat="0" applyProtection="0">
      <alignment horizontal="left" vertical="center" indent="1"/>
    </xf>
    <xf numFmtId="4" fontId="88" fillId="83" borderId="49" applyNumberFormat="0" applyProtection="0">
      <alignment horizontal="right" vertical="center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4" fillId="0" borderId="52" applyNumberFormat="0" applyFill="0" applyAlignment="0" applyProtection="0"/>
    <xf numFmtId="0" fontId="90" fillId="0" borderId="0" applyNumberFormat="0" applyFill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4" fillId="0" borderId="0" applyFill="0" applyBorder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73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72" borderId="0" applyNumberFormat="0" applyBorder="0" applyAlignment="0" applyProtection="0"/>
    <xf numFmtId="0" fontId="1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73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9" fontId="2" fillId="0" borderId="0" applyFont="0" applyFill="0" applyBorder="0" applyAlignment="0" applyProtection="0"/>
    <xf numFmtId="0" fontId="69" fillId="67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2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69" fontId="2" fillId="0" borderId="0" applyFont="0" applyFill="0" applyBorder="0" applyAlignment="0" applyProtection="0"/>
    <xf numFmtId="0" fontId="48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4" borderId="0" applyNumberFormat="0" applyBorder="0" applyAlignment="0" applyProtection="0"/>
    <xf numFmtId="0" fontId="54" fillId="53" borderId="3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1" fillId="40" borderId="37" applyNumberFormat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56" borderId="43" applyNumberFormat="0" applyFont="0" applyAlignment="0" applyProtection="0"/>
    <xf numFmtId="0" fontId="64" fillId="53" borderId="44" applyNumberFormat="0" applyAlignment="0" applyProtection="0"/>
    <xf numFmtId="0" fontId="66" fillId="0" borderId="45" applyNumberFormat="0" applyFill="0" applyAlignment="0" applyProtection="0"/>
    <xf numFmtId="0" fontId="48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31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51" fillId="56" borderId="43" applyNumberFormat="0" applyFont="0" applyAlignment="0" applyProtection="0"/>
    <xf numFmtId="0" fontId="1" fillId="10" borderId="35" applyNumberFormat="0" applyFont="0" applyAlignment="0" applyProtection="0"/>
    <xf numFmtId="0" fontId="42" fillId="8" borderId="31" applyNumberFormat="0" applyAlignment="0" applyProtection="0"/>
    <xf numFmtId="0" fontId="54" fillId="53" borderId="37" applyNumberFormat="0" applyAlignment="0" applyProtection="0"/>
    <xf numFmtId="0" fontId="37" fillId="4" borderId="0" applyNumberFormat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4" fillId="0" borderId="28" applyNumberFormat="0" applyFill="0" applyAlignment="0" applyProtection="0"/>
    <xf numFmtId="0" fontId="35" fillId="0" borderId="29" applyNumberFormat="0" applyFill="0" applyAlignment="0" applyProtection="0"/>
    <xf numFmtId="0" fontId="36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6" borderId="0" applyNumberFormat="0" applyBorder="0" applyAlignment="0" applyProtection="0"/>
    <xf numFmtId="0" fontId="47" fillId="0" borderId="36" applyNumberFormat="0" applyFill="0" applyAlignment="0" applyProtection="0"/>
    <xf numFmtId="0" fontId="66" fillId="0" borderId="45" applyNumberFormat="0" applyFill="0" applyAlignment="0" applyProtection="0"/>
    <xf numFmtId="0" fontId="41" fillId="8" borderId="32" applyNumberFormat="0" applyAlignment="0" applyProtection="0"/>
    <xf numFmtId="0" fontId="64" fillId="53" borderId="44" applyNumberFormat="0" applyAlignment="0" applyProtection="0"/>
    <xf numFmtId="0" fontId="40" fillId="7" borderId="31" applyNumberFormat="0" applyAlignment="0" applyProtection="0"/>
    <xf numFmtId="0" fontId="61" fillId="40" borderId="37" applyNumberFormat="0" applyAlignment="0" applyProtection="0"/>
    <xf numFmtId="0" fontId="38" fillId="5" borderId="0" applyNumberFormat="0" applyBorder="0" applyAlignment="0" applyProtection="0"/>
    <xf numFmtId="0" fontId="44" fillId="9" borderId="34" applyNumberFormat="0" applyAlignment="0" applyProtection="0"/>
    <xf numFmtId="0" fontId="43" fillId="0" borderId="33" applyNumberFormat="0" applyFill="0" applyAlignment="0" applyProtection="0"/>
    <xf numFmtId="0" fontId="2" fillId="0" borderId="0"/>
    <xf numFmtId="0" fontId="2" fillId="10" borderId="35" applyNumberFormat="0" applyFont="0" applyAlignment="0" applyProtection="0"/>
    <xf numFmtId="0" fontId="1" fillId="0" borderId="0"/>
    <xf numFmtId="0" fontId="1" fillId="0" borderId="0"/>
    <xf numFmtId="0" fontId="2" fillId="0" borderId="0"/>
    <xf numFmtId="0" fontId="66" fillId="0" borderId="45" applyNumberFormat="0" applyFill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53" fillId="36" borderId="0" applyNumberFormat="0" applyBorder="0" applyAlignment="0" applyProtection="0"/>
    <xf numFmtId="0" fontId="55" fillId="54" borderId="38" applyNumberFormat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71" borderId="0" applyNumberFormat="0" applyBorder="0" applyAlignment="0" applyProtection="0"/>
    <xf numFmtId="0" fontId="51" fillId="35" borderId="0" applyNumberFormat="0" applyBorder="0" applyAlignment="0" applyProtection="0"/>
    <xf numFmtId="0" fontId="51" fillId="37" borderId="0" applyNumberFormat="0" applyBorder="0" applyAlignment="0" applyProtection="0"/>
    <xf numFmtId="0" fontId="51" fillId="39" borderId="0" applyNumberFormat="0" applyBorder="0" applyAlignment="0" applyProtection="0"/>
    <xf numFmtId="0" fontId="51" fillId="43" borderId="0" applyNumberFormat="0" applyBorder="0" applyAlignment="0" applyProtection="0"/>
    <xf numFmtId="0" fontId="52" fillId="45" borderId="0" applyNumberFormat="0" applyBorder="0" applyAlignment="0" applyProtection="0"/>
    <xf numFmtId="0" fontId="52" fillId="47" borderId="0" applyNumberFormat="0" applyBorder="0" applyAlignment="0" applyProtection="0"/>
    <xf numFmtId="0" fontId="52" fillId="51" borderId="0" applyNumberFormat="0" applyBorder="0" applyAlignment="0" applyProtection="0"/>
    <xf numFmtId="0" fontId="60" fillId="0" borderId="0" applyNumberFormat="0" applyFill="0" applyBorder="0" applyAlignment="0" applyProtection="0"/>
    <xf numFmtId="0" fontId="2" fillId="56" borderId="43" applyNumberFormat="0" applyFont="0" applyAlignment="0" applyProtection="0"/>
    <xf numFmtId="0" fontId="64" fillId="53" borderId="44" applyNumberFormat="0" applyAlignment="0" applyProtection="0"/>
    <xf numFmtId="0" fontId="59" fillId="0" borderId="40" applyNumberFormat="0" applyFill="0" applyAlignment="0" applyProtection="0"/>
    <xf numFmtId="0" fontId="2" fillId="0" borderId="0"/>
    <xf numFmtId="0" fontId="69" fillId="67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51" fillId="36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2" fillId="43" borderId="0" applyNumberFormat="0" applyBorder="0" applyAlignment="0" applyProtection="0"/>
    <xf numFmtId="0" fontId="52" fillId="49" borderId="0" applyNumberFormat="0" applyBorder="0" applyAlignment="0" applyProtection="0"/>
    <xf numFmtId="0" fontId="52" fillId="47" borderId="0" applyNumberFormat="0" applyBorder="0" applyAlignment="0" applyProtection="0"/>
    <xf numFmtId="0" fontId="57" fillId="37" borderId="0" applyNumberFormat="0" applyBorder="0" applyAlignment="0" applyProtection="0"/>
    <xf numFmtId="0" fontId="62" fillId="0" borderId="42" applyNumberFormat="0" applyFill="0" applyAlignment="0" applyProtection="0"/>
    <xf numFmtId="0" fontId="65" fillId="0" borderId="0" applyNumberFormat="0" applyFill="0" applyBorder="0" applyAlignment="0" applyProtection="0"/>
    <xf numFmtId="0" fontId="51" fillId="38" borderId="0" applyNumberFormat="0" applyBorder="0" applyAlignment="0" applyProtection="0"/>
    <xf numFmtId="0" fontId="51" fillId="40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4" borderId="0" applyNumberFormat="0" applyBorder="0" applyAlignment="0" applyProtection="0"/>
    <xf numFmtId="0" fontId="52" fillId="42" borderId="0" applyNumberFormat="0" applyBorder="0" applyAlignment="0" applyProtection="0"/>
    <xf numFmtId="0" fontId="52" fillId="46" borderId="0" applyNumberFormat="0" applyBorder="0" applyAlignment="0" applyProtection="0"/>
    <xf numFmtId="0" fontId="52" fillId="48" borderId="0" applyNumberFormat="0" applyBorder="0" applyAlignment="0" applyProtection="0"/>
    <xf numFmtId="0" fontId="52" fillId="50" borderId="0" applyNumberFormat="0" applyBorder="0" applyAlignment="0" applyProtection="0"/>
    <xf numFmtId="0" fontId="52" fillId="46" borderId="0" applyNumberFormat="0" applyBorder="0" applyAlignment="0" applyProtection="0"/>
    <xf numFmtId="0" fontId="52" fillId="52" borderId="0" applyNumberFormat="0" applyBorder="0" applyAlignment="0" applyProtection="0"/>
    <xf numFmtId="0" fontId="54" fillId="53" borderId="37" applyNumberFormat="0" applyAlignment="0" applyProtection="0"/>
    <xf numFmtId="0" fontId="56" fillId="0" borderId="0" applyNumberFormat="0" applyFill="0" applyBorder="0" applyAlignment="0" applyProtection="0"/>
    <xf numFmtId="0" fontId="58" fillId="0" borderId="39" applyNumberFormat="0" applyFill="0" applyAlignment="0" applyProtection="0"/>
    <xf numFmtId="0" fontId="60" fillId="0" borderId="41" applyNumberFormat="0" applyFill="0" applyAlignment="0" applyProtection="0"/>
    <xf numFmtId="0" fontId="61" fillId="40" borderId="37" applyNumberFormat="0" applyAlignment="0" applyProtection="0"/>
    <xf numFmtId="0" fontId="63" fillId="55" borderId="0" applyNumberFormat="0" applyBorder="0" applyAlignment="0" applyProtection="0"/>
    <xf numFmtId="0" fontId="66" fillId="0" borderId="45" applyNumberFormat="0" applyFill="0" applyAlignment="0" applyProtection="0"/>
    <xf numFmtId="0" fontId="67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0" fontId="69" fillId="72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0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64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67" borderId="0" applyNumberFormat="0" applyBorder="0" applyAlignment="0" applyProtection="0"/>
    <xf numFmtId="0" fontId="69" fillId="73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64" borderId="0" applyNumberFormat="0" applyBorder="0" applyAlignment="0" applyProtection="0"/>
    <xf numFmtId="0" fontId="69" fillId="72" borderId="0" applyNumberFormat="0" applyBorder="0" applyAlignment="0" applyProtection="0"/>
    <xf numFmtId="0" fontId="69" fillId="60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38" borderId="0" applyNumberFormat="0" applyBorder="0" applyAlignment="0" applyProtection="0"/>
    <xf numFmtId="0" fontId="51" fillId="41" borderId="0" applyNumberFormat="0" applyBorder="0" applyAlignment="0" applyProtection="0"/>
    <xf numFmtId="0" fontId="51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170" fontId="2" fillId="0" borderId="0" applyFont="0" applyFill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0" fontId="69" fillId="60" borderId="0" applyNumberFormat="0" applyBorder="0" applyAlignment="0" applyProtection="0"/>
    <xf numFmtId="0" fontId="57" fillId="37" borderId="0" applyNumberFormat="0" applyBorder="0" applyAlignment="0" applyProtection="0"/>
    <xf numFmtId="0" fontId="6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8" fillId="0" borderId="39" applyNumberFormat="0" applyFill="0" applyAlignment="0" applyProtection="0"/>
    <xf numFmtId="0" fontId="59" fillId="0" borderId="40" applyNumberFormat="0" applyFill="0" applyAlignment="0" applyProtection="0"/>
    <xf numFmtId="0" fontId="60" fillId="0" borderId="41" applyNumberFormat="0" applyFill="0" applyAlignment="0" applyProtection="0"/>
    <xf numFmtId="0" fontId="60" fillId="0" borderId="0" applyNumberFormat="0" applyFill="0" applyBorder="0" applyAlignment="0" applyProtection="0"/>
    <xf numFmtId="0" fontId="63" fillId="55" borderId="0" applyNumberFormat="0" applyBorder="0" applyAlignment="0" applyProtection="0"/>
    <xf numFmtId="0" fontId="53" fillId="36" borderId="0" applyNumberFormat="0" applyBorder="0" applyAlignment="0" applyProtection="0"/>
    <xf numFmtId="0" fontId="55" fillId="54" borderId="38" applyNumberFormat="0" applyAlignment="0" applyProtection="0"/>
    <xf numFmtId="0" fontId="62" fillId="0" borderId="42" applyNumberFormat="0" applyFill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" fontId="49" fillId="83" borderId="0" applyNumberFormat="0" applyProtection="0">
      <alignment horizontal="left" vertical="center" indent="1"/>
    </xf>
    <xf numFmtId="4" fontId="49" fillId="57" borderId="0" applyNumberFormat="0" applyProtection="0">
      <alignment horizontal="left" vertical="center" indent="1"/>
    </xf>
    <xf numFmtId="0" fontId="2" fillId="59" borderId="49" applyNumberFormat="0" applyProtection="0">
      <alignment horizontal="left" vertical="center" indent="1"/>
    </xf>
    <xf numFmtId="0" fontId="2" fillId="59" borderId="49" applyNumberFormat="0" applyProtection="0">
      <alignment horizontal="left" vertical="top" indent="1"/>
    </xf>
    <xf numFmtId="0" fontId="2" fillId="57" borderId="49" applyNumberFormat="0" applyProtection="0">
      <alignment horizontal="left" vertical="center" indent="1"/>
    </xf>
    <xf numFmtId="0" fontId="2" fillId="57" borderId="49" applyNumberFormat="0" applyProtection="0">
      <alignment horizontal="left" vertical="top" indent="1"/>
    </xf>
    <xf numFmtId="0" fontId="2" fillId="41" borderId="49" applyNumberFormat="0" applyProtection="0">
      <alignment horizontal="left" vertical="center" indent="1"/>
    </xf>
    <xf numFmtId="0" fontId="2" fillId="41" borderId="49" applyNumberFormat="0" applyProtection="0">
      <alignment horizontal="left" vertical="top" indent="1"/>
    </xf>
    <xf numFmtId="0" fontId="2" fillId="83" borderId="49" applyNumberFormat="0" applyProtection="0">
      <alignment horizontal="left" vertical="center" indent="1"/>
    </xf>
    <xf numFmtId="0" fontId="2" fillId="83" borderId="49" applyNumberFormat="0" applyProtection="0">
      <alignment horizontal="left" vertical="top" indent="1"/>
    </xf>
    <xf numFmtId="0" fontId="2" fillId="58" borderId="51" applyNumberFormat="0">
      <protection locked="0"/>
    </xf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16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1" fillId="0" borderId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2" fillId="0" borderId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9" fontId="2" fillId="0" borderId="0" applyFont="0" applyFill="0" applyBorder="0" applyAlignment="0" applyProtection="0"/>
    <xf numFmtId="0" fontId="69" fillId="60" borderId="0" applyNumberFormat="0" applyBorder="0" applyAlignment="0" applyProtection="0"/>
    <xf numFmtId="43" fontId="2" fillId="0" borderId="0" applyFont="0" applyFill="0" applyBorder="0" applyAlignment="0" applyProtection="0"/>
    <xf numFmtId="0" fontId="66" fillId="0" borderId="45" applyNumberFormat="0" applyFill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66" fillId="0" borderId="45" applyNumberFormat="0" applyFill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71" borderId="0" applyNumberFormat="0" applyBorder="0" applyAlignment="0" applyProtection="0"/>
    <xf numFmtId="0" fontId="69" fillId="64" borderId="0" applyNumberFormat="0" applyBorder="0" applyAlignment="0" applyProtection="0"/>
    <xf numFmtId="0" fontId="69" fillId="73" borderId="0" applyNumberFormat="0" applyBorder="0" applyAlignment="0" applyProtection="0"/>
    <xf numFmtId="0" fontId="69" fillId="67" borderId="0" applyNumberFormat="0" applyBorder="0" applyAlignment="0" applyProtection="0"/>
    <xf numFmtId="0" fontId="69" fillId="73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2" fillId="0" borderId="0"/>
    <xf numFmtId="0" fontId="69" fillId="71" borderId="0" applyNumberFormat="0" applyBorder="0" applyAlignment="0" applyProtection="0"/>
    <xf numFmtId="9" fontId="2" fillId="0" borderId="0" applyFont="0" applyFill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164" fontId="2" fillId="0" borderId="0" applyFont="0" applyFill="0" applyBorder="0" applyAlignment="0" applyProtection="0"/>
    <xf numFmtId="0" fontId="69" fillId="73" borderId="0" applyNumberFormat="0" applyBorder="0" applyAlignment="0" applyProtection="0"/>
    <xf numFmtId="0" fontId="69" fillId="71" borderId="0" applyNumberFormat="0" applyBorder="0" applyAlignment="0" applyProtection="0"/>
    <xf numFmtId="0" fontId="69" fillId="60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164" fontId="2" fillId="0" borderId="0" applyFont="0" applyFill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72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0" fillId="35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38" borderId="0" applyNumberFormat="0" applyBorder="0" applyAlignment="0" applyProtection="0"/>
    <xf numFmtId="0" fontId="70" fillId="41" borderId="0" applyNumberFormat="0" applyBorder="0" applyAlignment="0" applyProtection="0"/>
    <xf numFmtId="0" fontId="70" fillId="44" borderId="0" applyNumberFormat="0" applyBorder="0" applyAlignment="0" applyProtection="0"/>
    <xf numFmtId="0" fontId="69" fillId="45" borderId="0" applyNumberFormat="0" applyBorder="0" applyAlignment="0" applyProtection="0"/>
    <xf numFmtId="0" fontId="69" fillId="42" borderId="0" applyNumberFormat="0" applyBorder="0" applyAlignment="0" applyProtection="0"/>
    <xf numFmtId="0" fontId="69" fillId="43" borderId="0" applyNumberFormat="0" applyBorder="0" applyAlignment="0" applyProtection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8" borderId="0" applyNumberFormat="0" applyBorder="0" applyAlignment="0" applyProtection="0"/>
    <xf numFmtId="0" fontId="69" fillId="49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69" fillId="60" borderId="0" applyNumberFormat="0" applyBorder="0" applyAlignment="0" applyProtection="0"/>
    <xf numFmtId="0" fontId="69" fillId="50" borderId="0" applyNumberFormat="0" applyBorder="0" applyAlignment="0" applyProtection="0"/>
    <xf numFmtId="0" fontId="69" fillId="64" borderId="0" applyNumberFormat="0" applyBorder="0" applyAlignment="0" applyProtection="0"/>
    <xf numFmtId="0" fontId="69" fillId="51" borderId="0" applyNumberFormat="0" applyBorder="0" applyAlignment="0" applyProtection="0"/>
    <xf numFmtId="0" fontId="69" fillId="67" borderId="0" applyNumberFormat="0" applyBorder="0" applyAlignment="0" applyProtection="0"/>
    <xf numFmtId="0" fontId="69" fillId="46" borderId="0" applyNumberFormat="0" applyBorder="0" applyAlignment="0" applyProtection="0"/>
    <xf numFmtId="0" fontId="69" fillId="71" borderId="0" applyNumberFormat="0" applyBorder="0" applyAlignment="0" applyProtection="0"/>
    <xf numFmtId="0" fontId="69" fillId="47" borderId="0" applyNumberFormat="0" applyBorder="0" applyAlignment="0" applyProtection="0"/>
    <xf numFmtId="0" fontId="69" fillId="72" borderId="0" applyNumberFormat="0" applyBorder="0" applyAlignment="0" applyProtection="0"/>
    <xf numFmtId="0" fontId="69" fillId="52" borderId="0" applyNumberFormat="0" applyBorder="0" applyAlignment="0" applyProtection="0"/>
    <xf numFmtId="0" fontId="69" fillId="73" borderId="0" applyNumberFormat="0" applyBorder="0" applyAlignment="0" applyProtection="0"/>
    <xf numFmtId="0" fontId="91" fillId="36" borderId="0" applyNumberFormat="0" applyBorder="0" applyAlignment="0" applyProtection="0"/>
    <xf numFmtId="0" fontId="92" fillId="53" borderId="37" applyNumberFormat="0" applyAlignment="0" applyProtection="0"/>
    <xf numFmtId="0" fontId="73" fillId="54" borderId="38" applyNumberFormat="0" applyAlignment="0" applyProtection="0"/>
    <xf numFmtId="164" fontId="2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6" fillId="37" borderId="0" applyNumberFormat="0" applyBorder="0" applyAlignment="0" applyProtection="0"/>
    <xf numFmtId="0" fontId="94" fillId="0" borderId="39" applyNumberFormat="0" applyFill="0" applyAlignment="0" applyProtection="0"/>
    <xf numFmtId="0" fontId="95" fillId="0" borderId="40" applyNumberFormat="0" applyFill="0" applyAlignment="0" applyProtection="0"/>
    <xf numFmtId="0" fontId="96" fillId="0" borderId="41" applyNumberFormat="0" applyFill="0" applyAlignment="0" applyProtection="0"/>
    <xf numFmtId="0" fontId="96" fillId="0" borderId="0" applyNumberFormat="0" applyFill="0" applyBorder="0" applyAlignment="0" applyProtection="0"/>
    <xf numFmtId="0" fontId="97" fillId="40" borderId="37" applyNumberFormat="0" applyAlignment="0" applyProtection="0"/>
    <xf numFmtId="0" fontId="98" fillId="0" borderId="42" applyNumberFormat="0" applyFill="0" applyAlignment="0" applyProtection="0"/>
    <xf numFmtId="0" fontId="82" fillId="55" borderId="0" applyNumberFormat="0" applyBorder="0" applyAlignment="0" applyProtection="0"/>
    <xf numFmtId="0" fontId="2" fillId="0" borderId="0"/>
    <xf numFmtId="0" fontId="83" fillId="53" borderId="44" applyNumberFormat="0" applyAlignment="0" applyProtection="0"/>
    <xf numFmtId="9" fontId="2" fillId="0" borderId="0" applyFont="0" applyFill="0" applyBorder="0" applyAlignment="0" applyProtection="0"/>
    <xf numFmtId="0" fontId="69" fillId="46" borderId="0" applyNumberFormat="0" applyBorder="0" applyAlignment="0" applyProtection="0"/>
    <xf numFmtId="0" fontId="69" fillId="49" borderId="0" applyNumberFormat="0" applyBorder="0" applyAlignment="0" applyProtection="0"/>
    <xf numFmtId="0" fontId="69" fillId="49" borderId="0" applyNumberFormat="0" applyBorder="0" applyAlignment="0" applyProtection="0"/>
    <xf numFmtId="0" fontId="69" fillId="50" borderId="0" applyNumberFormat="0" applyBorder="0" applyAlignment="0" applyProtection="0"/>
    <xf numFmtId="0" fontId="69" fillId="51" borderId="0" applyNumberFormat="0" applyBorder="0" applyAlignment="0" applyProtection="0"/>
    <xf numFmtId="0" fontId="99" fillId="0" borderId="0" applyNumberFormat="0" applyFill="0" applyBorder="0" applyAlignment="0" applyProtection="0"/>
    <xf numFmtId="0" fontId="74" fillId="0" borderId="45" applyNumberFormat="0" applyFill="0" applyAlignment="0" applyProtection="0"/>
    <xf numFmtId="0" fontId="2" fillId="0" borderId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164" fontId="2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9" fillId="0" borderId="0"/>
    <xf numFmtId="0" fontId="29" fillId="10" borderId="35" applyNumberFormat="0" applyFont="0" applyAlignment="0" applyProtection="0"/>
    <xf numFmtId="0" fontId="29" fillId="10" borderId="35" applyNumberFormat="0" applyFont="0" applyAlignment="0" applyProtection="0"/>
    <xf numFmtId="164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9" fillId="46" borderId="0" applyNumberFormat="0" applyBorder="0" applyAlignment="0" applyProtection="0"/>
    <xf numFmtId="0" fontId="2" fillId="0" borderId="0"/>
    <xf numFmtId="0" fontId="2" fillId="0" borderId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164" fontId="1" fillId="0" borderId="0" applyFont="0" applyFill="0" applyBorder="0" applyAlignment="0" applyProtection="0"/>
    <xf numFmtId="0" fontId="74" fillId="0" borderId="45" applyNumberFormat="0" applyFill="0" applyAlignment="0" applyProtection="0"/>
    <xf numFmtId="0" fontId="69" fillId="49" borderId="0" applyNumberFormat="0" applyBorder="0" applyAlignment="0" applyProtection="0"/>
    <xf numFmtId="0" fontId="69" fillId="52" borderId="0" applyNumberFormat="0" applyBorder="0" applyAlignment="0" applyProtection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0" fontId="51" fillId="36" borderId="0" applyNumberFormat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9" fontId="2" fillId="0" borderId="0" applyFont="0" applyFill="0" applyBorder="0" applyAlignment="0" applyProtection="0"/>
    <xf numFmtId="0" fontId="2" fillId="0" borderId="0"/>
    <xf numFmtId="0" fontId="67" fillId="0" borderId="0" applyNumberFormat="0" applyFill="0" applyBorder="0" applyAlignment="0" applyProtection="0"/>
    <xf numFmtId="0" fontId="66" fillId="0" borderId="45" applyNumberFormat="0" applyFill="0" applyAlignment="0" applyProtection="0"/>
    <xf numFmtId="0" fontId="65" fillId="0" borderId="0" applyNumberFormat="0" applyFill="0" applyBorder="0" applyAlignment="0" applyProtection="0"/>
    <xf numFmtId="0" fontId="64" fillId="53" borderId="44" applyNumberFormat="0" applyAlignment="0" applyProtection="0"/>
    <xf numFmtId="0" fontId="63" fillId="55" borderId="0" applyNumberFormat="0" applyBorder="0" applyAlignment="0" applyProtection="0"/>
    <xf numFmtId="0" fontId="62" fillId="0" borderId="42" applyNumberFormat="0" applyFill="0" applyAlignment="0" applyProtection="0"/>
    <xf numFmtId="0" fontId="61" fillId="40" borderId="37" applyNumberFormat="0" applyAlignment="0" applyProtection="0"/>
    <xf numFmtId="0" fontId="60" fillId="0" borderId="0" applyNumberFormat="0" applyFill="0" applyBorder="0" applyAlignment="0" applyProtection="0"/>
    <xf numFmtId="0" fontId="60" fillId="0" borderId="41" applyNumberFormat="0" applyFill="0" applyAlignment="0" applyProtection="0"/>
    <xf numFmtId="0" fontId="59" fillId="0" borderId="40" applyNumberFormat="0" applyFill="0" applyAlignment="0" applyProtection="0"/>
    <xf numFmtId="0" fontId="58" fillId="0" borderId="39" applyNumberFormat="0" applyFill="0" applyAlignment="0" applyProtection="0"/>
    <xf numFmtId="0" fontId="57" fillId="37" borderId="0" applyNumberFormat="0" applyBorder="0" applyAlignment="0" applyProtection="0"/>
    <xf numFmtId="0" fontId="5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55" fillId="54" borderId="38" applyNumberFormat="0" applyAlignment="0" applyProtection="0"/>
    <xf numFmtId="0" fontId="54" fillId="53" borderId="37" applyNumberFormat="0" applyAlignment="0" applyProtection="0"/>
    <xf numFmtId="0" fontId="53" fillId="36" borderId="0" applyNumberFormat="0" applyBorder="0" applyAlignment="0" applyProtection="0"/>
    <xf numFmtId="0" fontId="52" fillId="52" borderId="0" applyNumberFormat="0" applyBorder="0" applyAlignment="0" applyProtection="0"/>
    <xf numFmtId="0" fontId="52" fillId="47" borderId="0" applyNumberFormat="0" applyBorder="0" applyAlignment="0" applyProtection="0"/>
    <xf numFmtId="0" fontId="52" fillId="46" borderId="0" applyNumberFormat="0" applyBorder="0" applyAlignment="0" applyProtection="0"/>
    <xf numFmtId="0" fontId="52" fillId="51" borderId="0" applyNumberFormat="0" applyBorder="0" applyAlignment="0" applyProtection="0"/>
    <xf numFmtId="0" fontId="52" fillId="50" borderId="0" applyNumberFormat="0" applyBorder="0" applyAlignment="0" applyProtection="0"/>
    <xf numFmtId="0" fontId="52" fillId="49" borderId="0" applyNumberFormat="0" applyBorder="0" applyAlignment="0" applyProtection="0"/>
    <xf numFmtId="0" fontId="52" fillId="48" borderId="0" applyNumberFormat="0" applyBorder="0" applyAlignment="0" applyProtection="0"/>
    <xf numFmtId="0" fontId="52" fillId="47" borderId="0" applyNumberFormat="0" applyBorder="0" applyAlignment="0" applyProtection="0"/>
    <xf numFmtId="0" fontId="52" fillId="46" borderId="0" applyNumberFormat="0" applyBorder="0" applyAlignment="0" applyProtection="0"/>
    <xf numFmtId="0" fontId="52" fillId="43" borderId="0" applyNumberFormat="0" applyBorder="0" applyAlignment="0" applyProtection="0"/>
    <xf numFmtId="0" fontId="52" fillId="42" borderId="0" applyNumberFormat="0" applyBorder="0" applyAlignment="0" applyProtection="0"/>
    <xf numFmtId="0" fontId="52" fillId="45" borderId="0" applyNumberFormat="0" applyBorder="0" applyAlignment="0" applyProtection="0"/>
    <xf numFmtId="0" fontId="51" fillId="44" borderId="0" applyNumberFormat="0" applyBorder="0" applyAlignment="0" applyProtection="0"/>
    <xf numFmtId="0" fontId="51" fillId="41" borderId="0" applyNumberFormat="0" applyBorder="0" applyAlignment="0" applyProtection="0"/>
    <xf numFmtId="0" fontId="51" fillId="38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7" borderId="0" applyNumberFormat="0" applyBorder="0" applyAlignment="0" applyProtection="0"/>
    <xf numFmtId="0" fontId="51" fillId="35" borderId="0" applyNumberFormat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74" fillId="0" borderId="52" applyNumberFormat="0" applyFill="0" applyAlignment="0" applyProtection="0"/>
    <xf numFmtId="0" fontId="69" fillId="5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5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69" fillId="46" borderId="0" applyNumberFormat="0" applyBorder="0" applyAlignment="0" applyProtection="0"/>
    <xf numFmtId="0" fontId="51" fillId="56" borderId="43" applyNumberFormat="0" applyFont="0" applyAlignment="0" applyProtection="0"/>
    <xf numFmtId="0" fontId="69" fillId="51" borderId="0" applyNumberFormat="0" applyBorder="0" applyAlignment="0" applyProtection="0"/>
    <xf numFmtId="0" fontId="69" fillId="51" borderId="0" applyNumberFormat="0" applyBorder="0" applyAlignment="0" applyProtection="0"/>
    <xf numFmtId="0" fontId="69" fillId="50" borderId="0" applyNumberFormat="0" applyBorder="0" applyAlignment="0" applyProtection="0"/>
    <xf numFmtId="0" fontId="69" fillId="52" borderId="0" applyNumberFormat="0" applyBorder="0" applyAlignment="0" applyProtection="0"/>
    <xf numFmtId="0" fontId="1" fillId="0" borderId="0"/>
    <xf numFmtId="0" fontId="2" fillId="0" borderId="0"/>
    <xf numFmtId="0" fontId="69" fillId="5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69" fillId="47" borderId="0" applyNumberFormat="0" applyBorder="0" applyAlignment="0" applyProtection="0"/>
    <xf numFmtId="0" fontId="69" fillId="49" borderId="0" applyNumberFormat="0" applyBorder="0" applyAlignment="0" applyProtection="0"/>
    <xf numFmtId="0" fontId="69" fillId="5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9" fillId="47" borderId="0" applyNumberFormat="0" applyBorder="0" applyAlignment="0" applyProtection="0"/>
    <xf numFmtId="0" fontId="69" fillId="46" borderId="0" applyNumberFormat="0" applyBorder="0" applyAlignment="0" applyProtection="0"/>
    <xf numFmtId="0" fontId="2" fillId="0" borderId="0"/>
    <xf numFmtId="0" fontId="69" fillId="50" borderId="0" applyNumberFormat="0" applyBorder="0" applyAlignment="0" applyProtection="0"/>
    <xf numFmtId="9" fontId="2" fillId="0" borderId="0" applyFont="0" applyFill="0" applyBorder="0" applyAlignment="0" applyProtection="0"/>
    <xf numFmtId="0" fontId="69" fillId="47" borderId="0" applyNumberFormat="0" applyBorder="0" applyAlignment="0" applyProtection="0"/>
    <xf numFmtId="0" fontId="2" fillId="0" borderId="0"/>
    <xf numFmtId="0" fontId="69" fillId="49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2" fillId="52" borderId="0" applyNumberFormat="0" applyBorder="0" applyAlignment="0" applyProtection="0"/>
    <xf numFmtId="0" fontId="52" fillId="47" borderId="0" applyNumberFormat="0" applyBorder="0" applyAlignment="0" applyProtection="0"/>
    <xf numFmtId="0" fontId="52" fillId="46" borderId="0" applyNumberFormat="0" applyBorder="0" applyAlignment="0" applyProtection="0"/>
    <xf numFmtId="0" fontId="52" fillId="51" borderId="0" applyNumberFormat="0" applyBorder="0" applyAlignment="0" applyProtection="0"/>
    <xf numFmtId="0" fontId="52" fillId="50" borderId="0" applyNumberFormat="0" applyBorder="0" applyAlignment="0" applyProtection="0"/>
    <xf numFmtId="0" fontId="52" fillId="49" borderId="0" applyNumberFormat="0" applyBorder="0" applyAlignment="0" applyProtection="0"/>
    <xf numFmtId="0" fontId="1" fillId="10" borderId="35" applyNumberFormat="0" applyFont="0" applyAlignment="0" applyProtection="0"/>
    <xf numFmtId="9" fontId="2" fillId="0" borderId="0" applyFont="0" applyFill="0" applyBorder="0" applyAlignment="0" applyProtection="0"/>
    <xf numFmtId="0" fontId="69" fillId="52" borderId="0" applyNumberFormat="0" applyBorder="0" applyAlignment="0" applyProtection="0"/>
    <xf numFmtId="0" fontId="69" fillId="46" borderId="0" applyNumberFormat="0" applyBorder="0" applyAlignment="0" applyProtection="0"/>
    <xf numFmtId="0" fontId="69" fillId="50" borderId="0" applyNumberFormat="0" applyBorder="0" applyAlignment="0" applyProtection="0"/>
    <xf numFmtId="0" fontId="69" fillId="50" borderId="0" applyNumberFormat="0" applyBorder="0" applyAlignment="0" applyProtection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52" borderId="0" applyNumberFormat="0" applyBorder="0" applyAlignment="0" applyProtection="0"/>
    <xf numFmtId="164" fontId="1" fillId="0" borderId="0" applyFont="0" applyFill="0" applyBorder="0" applyAlignment="0" applyProtection="0"/>
    <xf numFmtId="0" fontId="69" fillId="47" borderId="0" applyNumberFormat="0" applyBorder="0" applyAlignment="0" applyProtection="0"/>
    <xf numFmtId="0" fontId="69" fillId="49" borderId="0" applyNumberFormat="0" applyBorder="0" applyAlignment="0" applyProtection="0"/>
    <xf numFmtId="0" fontId="2" fillId="0" borderId="0"/>
    <xf numFmtId="0" fontId="69" fillId="50" borderId="0" applyNumberFormat="0" applyBorder="0" applyAlignment="0" applyProtection="0"/>
    <xf numFmtId="0" fontId="69" fillId="47" borderId="0" applyNumberFormat="0" applyBorder="0" applyAlignment="0" applyProtection="0"/>
    <xf numFmtId="164" fontId="1" fillId="0" borderId="0" applyFont="0" applyFill="0" applyBorder="0" applyAlignment="0" applyProtection="0"/>
    <xf numFmtId="0" fontId="69" fillId="50" borderId="0" applyNumberFormat="0" applyBorder="0" applyAlignment="0" applyProtection="0"/>
    <xf numFmtId="0" fontId="69" fillId="46" borderId="0" applyNumberFormat="0" applyBorder="0" applyAlignment="0" applyProtection="0"/>
    <xf numFmtId="9" fontId="1" fillId="0" borderId="0" applyFont="0" applyFill="0" applyBorder="0" applyAlignment="0" applyProtection="0"/>
    <xf numFmtId="0" fontId="69" fillId="51" borderId="0" applyNumberFormat="0" applyBorder="0" applyAlignment="0" applyProtection="0"/>
    <xf numFmtId="0" fontId="69" fillId="47" borderId="0" applyNumberFormat="0" applyBorder="0" applyAlignment="0" applyProtection="0"/>
    <xf numFmtId="0" fontId="69" fillId="51" borderId="0" applyNumberFormat="0" applyBorder="0" applyAlignment="0" applyProtection="0"/>
    <xf numFmtId="0" fontId="1" fillId="0" borderId="0"/>
    <xf numFmtId="0" fontId="69" fillId="49" borderId="0" applyNumberFormat="0" applyBorder="0" applyAlignment="0" applyProtection="0"/>
    <xf numFmtId="0" fontId="52" fillId="52" borderId="0" applyNumberFormat="0" applyBorder="0" applyAlignment="0" applyProtection="0"/>
    <xf numFmtId="0" fontId="52" fillId="51" borderId="0" applyNumberFormat="0" applyBorder="0" applyAlignment="0" applyProtection="0"/>
    <xf numFmtId="0" fontId="52" fillId="47" borderId="0" applyNumberFormat="0" applyBorder="0" applyAlignment="0" applyProtection="0"/>
    <xf numFmtId="0" fontId="52" fillId="50" borderId="0" applyNumberFormat="0" applyBorder="0" applyAlignment="0" applyProtection="0"/>
    <xf numFmtId="0" fontId="52" fillId="46" borderId="0" applyNumberFormat="0" applyBorder="0" applyAlignment="0" applyProtection="0"/>
    <xf numFmtId="0" fontId="52" fillId="49" borderId="0" applyNumberFormat="0" applyBorder="0" applyAlignment="0" applyProtection="0"/>
    <xf numFmtId="0" fontId="2" fillId="56" borderId="43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69" fillId="52" borderId="0" applyNumberFormat="0" applyBorder="0" applyAlignment="0" applyProtection="0"/>
    <xf numFmtId="0" fontId="69" fillId="49" borderId="0" applyNumberFormat="0" applyBorder="0" applyAlignment="0" applyProtection="0"/>
    <xf numFmtId="0" fontId="69" fillId="49" borderId="0" applyNumberFormat="0" applyBorder="0" applyAlignment="0" applyProtection="0"/>
    <xf numFmtId="0" fontId="69" fillId="47" borderId="0" applyNumberFormat="0" applyBorder="0" applyAlignment="0" applyProtection="0"/>
    <xf numFmtId="0" fontId="69" fillId="46" borderId="0" applyNumberFormat="0" applyBorder="0" applyAlignment="0" applyProtection="0"/>
    <xf numFmtId="0" fontId="69" fillId="49" borderId="0" applyNumberFormat="0" applyBorder="0" applyAlignment="0" applyProtection="0"/>
    <xf numFmtId="0" fontId="69" fillId="50" borderId="0" applyNumberFormat="0" applyBorder="0" applyAlignment="0" applyProtection="0"/>
    <xf numFmtId="0" fontId="69" fillId="51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1" fillId="29" borderId="0" applyNumberFormat="0" applyBorder="0" applyAlignment="0" applyProtection="0"/>
    <xf numFmtId="0" fontId="69" fillId="52" borderId="0" applyNumberFormat="0" applyBorder="0" applyAlignment="0" applyProtection="0"/>
    <xf numFmtId="0" fontId="69" fillId="51" borderId="0" applyNumberFormat="0" applyBorder="0" applyAlignment="0" applyProtection="0"/>
    <xf numFmtId="0" fontId="69" fillId="50" borderId="0" applyNumberFormat="0" applyBorder="0" applyAlignment="0" applyProtection="0"/>
    <xf numFmtId="0" fontId="52" fillId="46" borderId="0" applyNumberFormat="0" applyBorder="0" applyAlignment="0" applyProtection="0"/>
    <xf numFmtId="0" fontId="69" fillId="49" borderId="0" applyNumberFormat="0" applyBorder="0" applyAlignment="0" applyProtection="0"/>
    <xf numFmtId="0" fontId="69" fillId="47" borderId="0" applyNumberFormat="0" applyBorder="0" applyAlignment="0" applyProtection="0"/>
    <xf numFmtId="0" fontId="52" fillId="49" borderId="0" applyNumberFormat="0" applyBorder="0" applyAlignment="0" applyProtection="0"/>
    <xf numFmtId="0" fontId="69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52" fillId="47" borderId="0" applyNumberFormat="0" applyBorder="0" applyAlignment="0" applyProtection="0"/>
    <xf numFmtId="0" fontId="69" fillId="52" borderId="0" applyNumberFormat="0" applyBorder="0" applyAlignment="0" applyProtection="0"/>
    <xf numFmtId="0" fontId="69" fillId="46" borderId="0" applyNumberFormat="0" applyBorder="0" applyAlignment="0" applyProtection="0"/>
    <xf numFmtId="0" fontId="69" fillId="50" borderId="0" applyNumberFormat="0" applyBorder="0" applyAlignment="0" applyProtection="0"/>
    <xf numFmtId="0" fontId="52" fillId="49" borderId="0" applyNumberFormat="0" applyBorder="0" applyAlignment="0" applyProtection="0"/>
    <xf numFmtId="0" fontId="69" fillId="46" borderId="0" applyNumberFormat="0" applyBorder="0" applyAlignment="0" applyProtection="0"/>
    <xf numFmtId="164" fontId="2" fillId="0" borderId="0" applyFont="0" applyFill="0" applyBorder="0" applyAlignment="0" applyProtection="0"/>
    <xf numFmtId="0" fontId="52" fillId="52" borderId="0" applyNumberFormat="0" applyBorder="0" applyAlignment="0" applyProtection="0"/>
    <xf numFmtId="0" fontId="69" fillId="50" borderId="0" applyNumberFormat="0" applyBorder="0" applyAlignment="0" applyProtection="0"/>
    <xf numFmtId="0" fontId="69" fillId="51" borderId="0" applyNumberFormat="0" applyBorder="0" applyAlignment="0" applyProtection="0"/>
    <xf numFmtId="0" fontId="52" fillId="51" borderId="0" applyNumberFormat="0" applyBorder="0" applyAlignment="0" applyProtection="0"/>
    <xf numFmtId="0" fontId="69" fillId="50" borderId="0" applyNumberFormat="0" applyBorder="0" applyAlignment="0" applyProtection="0"/>
    <xf numFmtId="0" fontId="69" fillId="47" borderId="0" applyNumberFormat="0" applyBorder="0" applyAlignment="0" applyProtection="0"/>
    <xf numFmtId="0" fontId="69" fillId="52" borderId="0" applyNumberFormat="0" applyBorder="0" applyAlignment="0" applyProtection="0"/>
    <xf numFmtId="0" fontId="52" fillId="5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69" fillId="51" borderId="0" applyNumberFormat="0" applyBorder="0" applyAlignment="0" applyProtection="0"/>
    <xf numFmtId="0" fontId="69" fillId="51" borderId="0" applyNumberFormat="0" applyBorder="0" applyAlignment="0" applyProtection="0"/>
    <xf numFmtId="0" fontId="69" fillId="51" borderId="0" applyNumberFormat="0" applyBorder="0" applyAlignment="0" applyProtection="0"/>
    <xf numFmtId="0" fontId="69" fillId="49" borderId="0" applyNumberFormat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9" fillId="49" borderId="0" applyNumberFormat="0" applyBorder="0" applyAlignment="0" applyProtection="0"/>
    <xf numFmtId="0" fontId="69" fillId="50" borderId="0" applyNumberFormat="0" applyBorder="0" applyAlignment="0" applyProtection="0"/>
    <xf numFmtId="164" fontId="1" fillId="0" borderId="0" applyFont="0" applyFill="0" applyBorder="0" applyAlignment="0" applyProtection="0"/>
    <xf numFmtId="0" fontId="69" fillId="49" borderId="0" applyNumberFormat="0" applyBorder="0" applyAlignment="0" applyProtection="0"/>
    <xf numFmtId="0" fontId="1" fillId="20" borderId="0" applyNumberFormat="0" applyBorder="0" applyAlignment="0" applyProtection="0"/>
    <xf numFmtId="0" fontId="69" fillId="47" borderId="0" applyNumberFormat="0" applyBorder="0" applyAlignment="0" applyProtection="0"/>
    <xf numFmtId="0" fontId="52" fillId="50" borderId="0" applyNumberFormat="0" applyBorder="0" applyAlignment="0" applyProtection="0"/>
    <xf numFmtId="0" fontId="1" fillId="0" borderId="0"/>
    <xf numFmtId="0" fontId="69" fillId="52" borderId="0" applyNumberFormat="0" applyBorder="0" applyAlignment="0" applyProtection="0"/>
    <xf numFmtId="0" fontId="52" fillId="51" borderId="0" applyNumberFormat="0" applyBorder="0" applyAlignment="0" applyProtection="0"/>
    <xf numFmtId="0" fontId="1" fillId="24" borderId="0" applyNumberFormat="0" applyBorder="0" applyAlignment="0" applyProtection="0"/>
    <xf numFmtId="0" fontId="69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52" fillId="5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52" fillId="51" borderId="0" applyNumberFormat="0" applyBorder="0" applyAlignment="0" applyProtection="0"/>
    <xf numFmtId="0" fontId="69" fillId="46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52" fillId="50" borderId="0" applyNumberFormat="0" applyBorder="0" applyAlignment="0" applyProtection="0"/>
    <xf numFmtId="0" fontId="69" fillId="52" borderId="0" applyNumberFormat="0" applyBorder="0" applyAlignment="0" applyProtection="0"/>
    <xf numFmtId="0" fontId="1" fillId="0" borderId="0"/>
    <xf numFmtId="0" fontId="52" fillId="49" borderId="0" applyNumberFormat="0" applyBorder="0" applyAlignment="0" applyProtection="0"/>
    <xf numFmtId="0" fontId="52" fillId="46" borderId="0" applyNumberFormat="0" applyBorder="0" applyAlignment="0" applyProtection="0"/>
    <xf numFmtId="0" fontId="52" fillId="52" borderId="0" applyNumberFormat="0" applyBorder="0" applyAlignment="0" applyProtection="0"/>
    <xf numFmtId="0" fontId="52" fillId="47" borderId="0" applyNumberFormat="0" applyBorder="0" applyAlignment="0" applyProtection="0"/>
    <xf numFmtId="0" fontId="1" fillId="0" borderId="0"/>
    <xf numFmtId="0" fontId="52" fillId="52" borderId="0" applyNumberFormat="0" applyBorder="0" applyAlignment="0" applyProtection="0"/>
    <xf numFmtId="0" fontId="52" fillId="51" borderId="0" applyNumberFormat="0" applyBorder="0" applyAlignment="0" applyProtection="0"/>
    <xf numFmtId="0" fontId="52" fillId="47" borderId="0" applyNumberFormat="0" applyBorder="0" applyAlignment="0" applyProtection="0"/>
    <xf numFmtId="0" fontId="52" fillId="50" borderId="0" applyNumberFormat="0" applyBorder="0" applyAlignment="0" applyProtection="0"/>
    <xf numFmtId="0" fontId="52" fillId="46" borderId="0" applyNumberFormat="0" applyBorder="0" applyAlignment="0" applyProtection="0"/>
    <xf numFmtId="0" fontId="52" fillId="49" borderId="0" applyNumberFormat="0" applyBorder="0" applyAlignment="0" applyProtection="0"/>
    <xf numFmtId="0" fontId="69" fillId="47" borderId="0" applyNumberFormat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9" fillId="52" borderId="0" applyNumberFormat="0" applyBorder="0" applyAlignment="0" applyProtection="0"/>
    <xf numFmtId="0" fontId="1" fillId="25" borderId="0" applyNumberFormat="0" applyBorder="0" applyAlignment="0" applyProtection="0"/>
    <xf numFmtId="0" fontId="69" fillId="51" borderId="0" applyNumberFormat="0" applyBorder="0" applyAlignment="0" applyProtection="0"/>
    <xf numFmtId="0" fontId="52" fillId="47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9" fillId="47" borderId="0" applyNumberFormat="0" applyBorder="0" applyAlignment="0" applyProtection="0"/>
    <xf numFmtId="0" fontId="69" fillId="52" borderId="0" applyNumberFormat="0" applyBorder="0" applyAlignment="0" applyProtection="0"/>
    <xf numFmtId="0" fontId="1" fillId="28" borderId="0" applyNumberFormat="0" applyBorder="0" applyAlignment="0" applyProtection="0"/>
    <xf numFmtId="0" fontId="52" fillId="46" borderId="0" applyNumberFormat="0" applyBorder="0" applyAlignment="0" applyProtection="0"/>
    <xf numFmtId="0" fontId="2" fillId="0" borderId="0"/>
    <xf numFmtId="0" fontId="52" fillId="52" borderId="0" applyNumberFormat="0" applyBorder="0" applyAlignment="0" applyProtection="0"/>
    <xf numFmtId="0" fontId="52" fillId="51" borderId="0" applyNumberFormat="0" applyBorder="0" applyAlignment="0" applyProtection="0"/>
    <xf numFmtId="0" fontId="52" fillId="47" borderId="0" applyNumberFormat="0" applyBorder="0" applyAlignment="0" applyProtection="0"/>
    <xf numFmtId="0" fontId="52" fillId="50" borderId="0" applyNumberFormat="0" applyBorder="0" applyAlignment="0" applyProtection="0"/>
    <xf numFmtId="0" fontId="52" fillId="46" borderId="0" applyNumberFormat="0" applyBorder="0" applyAlignment="0" applyProtection="0"/>
    <xf numFmtId="0" fontId="52" fillId="49" borderId="0" applyNumberFormat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69" fillId="49" borderId="0" applyNumberFormat="0" applyBorder="0" applyAlignment="0" applyProtection="0"/>
    <xf numFmtId="0" fontId="69" fillId="50" borderId="0" applyNumberFormat="0" applyBorder="0" applyAlignment="0" applyProtection="0"/>
    <xf numFmtId="0" fontId="69" fillId="51" borderId="0" applyNumberFormat="0" applyBorder="0" applyAlignment="0" applyProtection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52" borderId="0" applyNumberFormat="0" applyBorder="0" applyAlignment="0" applyProtection="0"/>
    <xf numFmtId="16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52" fillId="51" borderId="0" applyNumberFormat="0" applyBorder="0" applyAlignment="0" applyProtection="0"/>
    <xf numFmtId="0" fontId="69" fillId="46" borderId="0" applyNumberFormat="0" applyBorder="0" applyAlignment="0" applyProtection="0"/>
    <xf numFmtId="164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69" fillId="49" borderId="0" applyNumberFormat="0" applyBorder="0" applyAlignment="0" applyProtection="0"/>
    <xf numFmtId="0" fontId="52" fillId="4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69" fillId="49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69" fillId="50" borderId="0" applyNumberFormat="0" applyBorder="0" applyAlignment="0" applyProtection="0"/>
    <xf numFmtId="0" fontId="69" fillId="51" borderId="0" applyNumberFormat="0" applyBorder="0" applyAlignment="0" applyProtection="0"/>
    <xf numFmtId="43" fontId="2" fillId="0" borderId="0" applyFont="0" applyFill="0" applyBorder="0" applyAlignment="0" applyProtection="0"/>
    <xf numFmtId="0" fontId="1" fillId="16" borderId="0" applyNumberFormat="0" applyBorder="0" applyAlignment="0" applyProtection="0"/>
    <xf numFmtId="0" fontId="69" fillId="5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69" fillId="46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9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69" fillId="52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69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4" fontId="2" fillId="0" borderId="0" applyFont="0" applyFill="0" applyBorder="0" applyAlignment="0" applyProtection="0"/>
    <xf numFmtId="0" fontId="1" fillId="24" borderId="0" applyNumberFormat="0" applyBorder="0" applyAlignment="0" applyProtection="0"/>
    <xf numFmtId="9" fontId="1" fillId="0" borderId="0" applyFont="0" applyFill="0" applyBorder="0" applyAlignment="0" applyProtection="0"/>
    <xf numFmtId="0" fontId="69" fillId="52" borderId="0" applyNumberFormat="0" applyBorder="0" applyAlignment="0" applyProtection="0"/>
    <xf numFmtId="0" fontId="1" fillId="0" borderId="0"/>
    <xf numFmtId="0" fontId="1" fillId="0" borderId="0"/>
    <xf numFmtId="0" fontId="69" fillId="47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0" fontId="69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69" fillId="52" borderId="0" applyNumberFormat="0" applyBorder="0" applyAlignment="0" applyProtection="0"/>
    <xf numFmtId="0" fontId="69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69" fillId="52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2" fillId="0" borderId="0" applyFont="0" applyFill="0" applyBorder="0" applyAlignment="0" applyProtection="0"/>
    <xf numFmtId="0" fontId="1" fillId="28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5" applyNumberFormat="0" applyFont="0" applyAlignment="0" applyProtection="0"/>
    <xf numFmtId="0" fontId="69" fillId="50" borderId="0" applyNumberFormat="0" applyBorder="0" applyAlignment="0" applyProtection="0"/>
    <xf numFmtId="0" fontId="1" fillId="33" borderId="0" applyNumberFormat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52" fillId="47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164" fontId="2" fillId="0" borderId="0" applyFont="0" applyFill="0" applyBorder="0" applyAlignment="0" applyProtection="0"/>
    <xf numFmtId="0" fontId="1" fillId="24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32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43" fontId="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43" fontId="2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69" fillId="5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52" fillId="49" borderId="0" applyNumberFormat="0" applyBorder="0" applyAlignment="0" applyProtection="0"/>
    <xf numFmtId="0" fontId="69" fillId="46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69" fillId="5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0" borderId="35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2" fillId="0" borderId="0"/>
    <xf numFmtId="0" fontId="1" fillId="10" borderId="35" applyNumberFormat="0" applyFont="0" applyAlignment="0" applyProtection="0"/>
    <xf numFmtId="0" fontId="69" fillId="49" borderId="0" applyNumberFormat="0" applyBorder="0" applyAlignment="0" applyProtection="0"/>
    <xf numFmtId="43" fontId="2" fillId="0" borderId="0" applyFont="0" applyFill="0" applyBorder="0" applyAlignment="0" applyProtection="0"/>
    <xf numFmtId="0" fontId="1" fillId="33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20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69" fillId="52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69" fillId="5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164" fontId="29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164" fontId="2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52" fillId="52" borderId="0" applyNumberFormat="0" applyBorder="0" applyAlignment="0" applyProtection="0"/>
    <xf numFmtId="164" fontId="1" fillId="0" borderId="0" applyFont="0" applyFill="0" applyBorder="0" applyAlignment="0" applyProtection="0"/>
    <xf numFmtId="0" fontId="69" fillId="51" borderId="0" applyNumberFormat="0" applyBorder="0" applyAlignment="0" applyProtection="0"/>
    <xf numFmtId="0" fontId="1" fillId="25" borderId="0" applyNumberFormat="0" applyBorder="0" applyAlignment="0" applyProtection="0"/>
    <xf numFmtId="0" fontId="69" fillId="47" borderId="0" applyNumberFormat="0" applyBorder="0" applyAlignment="0" applyProtection="0"/>
    <xf numFmtId="43" fontId="2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5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52" fillId="5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29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52" fillId="4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5" applyNumberFormat="0" applyFont="0" applyAlignment="0" applyProtection="0"/>
    <xf numFmtId="0" fontId="1" fillId="28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43" fontId="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69" fillId="47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69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0" borderId="35" applyNumberFormat="0" applyFont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69" fillId="51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69" fillId="50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0" borderId="35" applyNumberFormat="0" applyFont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9" fillId="4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43" fontId="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52" fillId="52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9" fillId="49" borderId="0" applyNumberFormat="0" applyBorder="0" applyAlignment="0" applyProtection="0"/>
    <xf numFmtId="0" fontId="52" fillId="52" borderId="0" applyNumberFormat="0" applyBorder="0" applyAlignment="0" applyProtection="0"/>
    <xf numFmtId="0" fontId="2" fillId="0" borderId="0"/>
    <xf numFmtId="0" fontId="1" fillId="32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52" fillId="49" borderId="0" applyNumberFormat="0" applyBorder="0" applyAlignment="0" applyProtection="0"/>
    <xf numFmtId="0" fontId="52" fillId="46" borderId="0" applyNumberFormat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56" borderId="43" applyNumberFormat="0" applyFont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52" fillId="47" borderId="0" applyNumberFormat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0" borderId="35" applyNumberFormat="0" applyFont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0" borderId="35" applyNumberFormat="0" applyFont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52" fillId="50" borderId="0" applyNumberFormat="0" applyBorder="0" applyAlignment="0" applyProtection="0"/>
    <xf numFmtId="43" fontId="2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1" borderId="0" applyNumberFormat="0" applyBorder="0" applyAlignment="0" applyProtection="0"/>
    <xf numFmtId="43" fontId="2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43" fontId="2" fillId="0" borderId="0" applyFont="0" applyFill="0" applyBorder="0" applyAlignment="0" applyProtection="0"/>
    <xf numFmtId="0" fontId="69" fillId="46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0" borderId="35" applyNumberFormat="0" applyFont="0" applyAlignment="0" applyProtection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43" fontId="2" fillId="0" borderId="0" applyFont="0" applyFill="0" applyBorder="0" applyAlignment="0" applyProtection="0"/>
    <xf numFmtId="0" fontId="1" fillId="13" borderId="0" applyNumberFormat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20" borderId="0" applyNumberFormat="0" applyBorder="0" applyAlignment="0" applyProtection="0"/>
    <xf numFmtId="43" fontId="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0" borderId="35" applyNumberFormat="0" applyFont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35" applyNumberFormat="0" applyFont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52" fillId="49" borderId="0" applyNumberFormat="0" applyBorder="0" applyAlignment="0" applyProtection="0"/>
    <xf numFmtId="0" fontId="1" fillId="10" borderId="35" applyNumberFormat="0" applyFont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0" borderId="35" applyNumberFormat="0" applyFont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2" fillId="0" borderId="0" applyFont="0" applyFill="0" applyBorder="0" applyAlignment="0" applyProtection="0"/>
    <xf numFmtId="0" fontId="1" fillId="33" borderId="0" applyNumberFormat="0" applyBorder="0" applyAlignment="0" applyProtection="0"/>
    <xf numFmtId="164" fontId="2" fillId="0" borderId="0" applyFont="0" applyFill="0" applyBorder="0" applyAlignment="0" applyProtection="0"/>
    <xf numFmtId="0" fontId="1" fillId="10" borderId="35" applyNumberFormat="0" applyFont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9" fillId="52" borderId="0" applyNumberFormat="0" applyBorder="0" applyAlignment="0" applyProtection="0"/>
    <xf numFmtId="0" fontId="1" fillId="0" borderId="0"/>
    <xf numFmtId="0" fontId="1" fillId="0" borderId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52" fillId="50" borderId="0" applyNumberFormat="0" applyBorder="0" applyAlignment="0" applyProtection="0"/>
    <xf numFmtId="0" fontId="69" fillId="5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52" fillId="47" borderId="0" applyNumberFormat="0" applyBorder="0" applyAlignment="0" applyProtection="0"/>
    <xf numFmtId="0" fontId="1" fillId="32" borderId="0" applyNumberFormat="0" applyBorder="0" applyAlignment="0" applyProtection="0"/>
    <xf numFmtId="9" fontId="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0" borderId="35" applyNumberFormat="0" applyFont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9" fillId="4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52" fillId="4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1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7" borderId="0" applyNumberFormat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69" fillId="4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69" fillId="51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52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52" fillId="46" borderId="0" applyNumberFormat="0" applyBorder="0" applyAlignment="0" applyProtection="0"/>
    <xf numFmtId="0" fontId="69" fillId="47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69" fillId="47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52" fillId="5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2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9" fillId="46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6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164" fontId="2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52" fillId="47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9" fillId="50" borderId="0" applyNumberFormat="0" applyBorder="0" applyAlignment="0" applyProtection="0"/>
    <xf numFmtId="0" fontId="1" fillId="12" borderId="0" applyNumberFormat="0" applyBorder="0" applyAlignment="0" applyProtection="0"/>
    <xf numFmtId="0" fontId="69" fillId="49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6" borderId="0" applyNumberFormat="0" applyBorder="0" applyAlignment="0" applyProtection="0"/>
    <xf numFmtId="43" fontId="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43" fontId="2" fillId="0" borderId="0" applyFont="0" applyFill="0" applyBorder="0" applyAlignment="0" applyProtection="0"/>
    <xf numFmtId="0" fontId="1" fillId="10" borderId="35" applyNumberFormat="0" applyFont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73" borderId="0" applyNumberFormat="0" applyBorder="0" applyAlignment="0" applyProtection="0"/>
    <xf numFmtId="0" fontId="1" fillId="10" borderId="35" applyNumberFormat="0" applyFont="0" applyAlignment="0" applyProtection="0"/>
    <xf numFmtId="0" fontId="69" fillId="60" borderId="0" applyNumberFormat="0" applyBorder="0" applyAlignment="0" applyProtection="0"/>
    <xf numFmtId="0" fontId="4" fillId="85" borderId="0"/>
    <xf numFmtId="0" fontId="70" fillId="86" borderId="0" applyNumberFormat="0" applyBorder="0" applyAlignment="0" applyProtection="0"/>
    <xf numFmtId="0" fontId="70" fillId="70" borderId="0" applyNumberFormat="0" applyBorder="0" applyAlignment="0" applyProtection="0"/>
    <xf numFmtId="0" fontId="69" fillId="87" borderId="0" applyNumberFormat="0" applyBorder="0" applyAlignment="0" applyProtection="0"/>
    <xf numFmtId="0" fontId="70" fillId="88" borderId="0" applyNumberFormat="0" applyBorder="0" applyAlignment="0" applyProtection="0"/>
    <xf numFmtId="0" fontId="70" fillId="69" borderId="0" applyNumberFormat="0" applyBorder="0" applyAlignment="0" applyProtection="0"/>
    <xf numFmtId="0" fontId="69" fillId="66" borderId="0" applyNumberFormat="0" applyBorder="0" applyAlignment="0" applyProtection="0"/>
    <xf numFmtId="0" fontId="70" fillId="89" borderId="0" applyNumberFormat="0" applyBorder="0" applyAlignment="0" applyProtection="0"/>
    <xf numFmtId="0" fontId="70" fillId="90" borderId="0" applyNumberFormat="0" applyBorder="0" applyAlignment="0" applyProtection="0"/>
    <xf numFmtId="0" fontId="69" fillId="91" borderId="0" applyNumberFormat="0" applyBorder="0" applyAlignment="0" applyProtection="0"/>
    <xf numFmtId="0" fontId="70" fillId="88" borderId="0" applyNumberFormat="0" applyBorder="0" applyAlignment="0" applyProtection="0"/>
    <xf numFmtId="0" fontId="70" fillId="67" borderId="0" applyNumberFormat="0" applyBorder="0" applyAlignment="0" applyProtection="0"/>
    <xf numFmtId="0" fontId="69" fillId="69" borderId="0" applyNumberFormat="0" applyBorder="0" applyAlignment="0" applyProtection="0"/>
    <xf numFmtId="0" fontId="70" fillId="68" borderId="0" applyNumberFormat="0" applyBorder="0" applyAlignment="0" applyProtection="0"/>
    <xf numFmtId="0" fontId="69" fillId="87" borderId="0" applyNumberFormat="0" applyBorder="0" applyAlignment="0" applyProtection="0"/>
    <xf numFmtId="0" fontId="70" fillId="75" borderId="0" applyNumberFormat="0" applyBorder="0" applyAlignment="0" applyProtection="0"/>
    <xf numFmtId="0" fontId="69" fillId="92" borderId="0" applyNumberFormat="0" applyBorder="0" applyAlignment="0" applyProtection="0"/>
    <xf numFmtId="0" fontId="74" fillId="93" borderId="0" applyNumberFormat="0" applyBorder="0" applyAlignment="0" applyProtection="0"/>
    <xf numFmtId="0" fontId="74" fillId="94" borderId="0" applyNumberFormat="0" applyBorder="0" applyAlignment="0" applyProtection="0"/>
    <xf numFmtId="4" fontId="4" fillId="55" borderId="53" applyNumberFormat="0" applyProtection="0">
      <alignment vertical="center"/>
    </xf>
    <xf numFmtId="4" fontId="105" fillId="95" borderId="53" applyNumberFormat="0" applyProtection="0">
      <alignment vertical="center"/>
    </xf>
    <xf numFmtId="4" fontId="4" fillId="95" borderId="53" applyNumberFormat="0" applyProtection="0">
      <alignment horizontal="left" vertical="center" indent="1"/>
    </xf>
    <xf numFmtId="0" fontId="102" fillId="55" borderId="49" applyNumberFormat="0" applyProtection="0">
      <alignment horizontal="left" vertical="top" indent="1"/>
    </xf>
    <xf numFmtId="4" fontId="4" fillId="47" borderId="53" applyNumberFormat="0" applyProtection="0">
      <alignment horizontal="left" vertical="center" indent="1"/>
    </xf>
    <xf numFmtId="4" fontId="4" fillId="36" borderId="53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44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51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43" borderId="53" applyNumberFormat="0" applyProtection="0">
      <alignment horizontal="right" vertical="center"/>
    </xf>
    <xf numFmtId="4" fontId="4" fillId="82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4" fillId="57" borderId="53" applyNumberFormat="0" applyProtection="0">
      <alignment horizontal="right" vertical="center"/>
    </xf>
    <xf numFmtId="4" fontId="4" fillId="83" borderId="54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0" fontId="4" fillId="53" borderId="53" applyNumberFormat="0" applyProtection="0">
      <alignment horizontal="left" vertical="center" indent="1"/>
    </xf>
    <xf numFmtId="0" fontId="4" fillId="59" borderId="49" applyNumberFormat="0" applyProtection="0">
      <alignment horizontal="left" vertical="top" indent="1"/>
    </xf>
    <xf numFmtId="0" fontId="4" fillId="97" borderId="53" applyNumberFormat="0" applyProtection="0">
      <alignment horizontal="left" vertical="center" indent="1"/>
    </xf>
    <xf numFmtId="0" fontId="4" fillId="57" borderId="49" applyNumberFormat="0" applyProtection="0">
      <alignment horizontal="left" vertical="top" indent="1"/>
    </xf>
    <xf numFmtId="0" fontId="4" fillId="41" borderId="53" applyNumberFormat="0" applyProtection="0">
      <alignment horizontal="left" vertical="center" indent="1"/>
    </xf>
    <xf numFmtId="0" fontId="4" fillId="41" borderId="49" applyNumberFormat="0" applyProtection="0">
      <alignment horizontal="left" vertical="top" indent="1"/>
    </xf>
    <xf numFmtId="0" fontId="4" fillId="83" borderId="53" applyNumberFormat="0" applyProtection="0">
      <alignment horizontal="left" vertical="center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0" fontId="100" fillId="59" borderId="56" applyBorder="0"/>
    <xf numFmtId="4" fontId="101" fillId="56" borderId="49" applyNumberFormat="0" applyProtection="0">
      <alignment vertical="center"/>
    </xf>
    <xf numFmtId="4" fontId="105" fillId="98" borderId="51" applyNumberFormat="0" applyProtection="0">
      <alignment vertical="center"/>
    </xf>
    <xf numFmtId="4" fontId="101" fillId="53" borderId="49" applyNumberFormat="0" applyProtection="0">
      <alignment horizontal="left" vertical="center" indent="1"/>
    </xf>
    <xf numFmtId="0" fontId="101" fillId="56" borderId="49" applyNumberFormat="0" applyProtection="0">
      <alignment horizontal="left" vertical="top" indent="1"/>
    </xf>
    <xf numFmtId="4" fontId="4" fillId="0" borderId="53" applyNumberFormat="0" applyProtection="0">
      <alignment horizontal="right" vertical="center"/>
    </xf>
    <xf numFmtId="4" fontId="105" fillId="99" borderId="53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0" fontId="101" fillId="57" borderId="49" applyNumberFormat="0" applyProtection="0">
      <alignment horizontal="left" vertical="top" indent="1"/>
    </xf>
    <xf numFmtId="4" fontId="103" fillId="84" borderId="54" applyNumberFormat="0" applyProtection="0">
      <alignment horizontal="left" vertical="center" indent="1"/>
    </xf>
    <xf numFmtId="0" fontId="4" fillId="100" borderId="51"/>
    <xf numFmtId="4" fontId="104" fillId="58" borderId="53" applyNumberFormat="0" applyProtection="0">
      <alignment horizontal="right" vertical="center"/>
    </xf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38" borderId="0" applyNumberFormat="0" applyBorder="0" applyAlignment="0" applyProtection="0"/>
    <xf numFmtId="0" fontId="51" fillId="41" borderId="0" applyNumberFormat="0" applyBorder="0" applyAlignment="0" applyProtection="0"/>
    <xf numFmtId="0" fontId="51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69" fillId="73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0" fontId="51" fillId="56" borderId="43" applyNumberFormat="0" applyFont="0" applyAlignment="0" applyProtection="0"/>
    <xf numFmtId="0" fontId="54" fillId="53" borderId="37" applyNumberFormat="0" applyAlignment="0" applyProtection="0"/>
    <xf numFmtId="0" fontId="57" fillId="37" borderId="0" applyNumberFormat="0" applyBorder="0" applyAlignment="0" applyProtection="0"/>
    <xf numFmtId="0" fontId="6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8" fillId="0" borderId="39" applyNumberFormat="0" applyFill="0" applyAlignment="0" applyProtection="0"/>
    <xf numFmtId="0" fontId="59" fillId="0" borderId="40" applyNumberFormat="0" applyFill="0" applyAlignment="0" applyProtection="0"/>
    <xf numFmtId="0" fontId="60" fillId="0" borderId="41" applyNumberFormat="0" applyFill="0" applyAlignment="0" applyProtection="0"/>
    <xf numFmtId="0" fontId="60" fillId="0" borderId="0" applyNumberFormat="0" applyFill="0" applyBorder="0" applyAlignment="0" applyProtection="0"/>
    <xf numFmtId="0" fontId="63" fillId="55" borderId="0" applyNumberFormat="0" applyBorder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0" fontId="53" fillId="36" borderId="0" applyNumberFormat="0" applyBorder="0" applyAlignment="0" applyProtection="0"/>
    <xf numFmtId="0" fontId="55" fillId="54" borderId="38" applyNumberFormat="0" applyAlignment="0" applyProtection="0"/>
    <xf numFmtId="0" fontId="62" fillId="0" borderId="42" applyNumberFormat="0" applyFill="0" applyAlignment="0" applyProtection="0"/>
    <xf numFmtId="43" fontId="2" fillId="0" borderId="0" applyFont="0" applyFill="0" applyBorder="0" applyAlignment="0" applyProtection="0"/>
    <xf numFmtId="0" fontId="69" fillId="72" borderId="0" applyNumberFormat="0" applyBorder="0" applyAlignment="0" applyProtection="0"/>
    <xf numFmtId="4" fontId="4" fillId="55" borderId="53" applyNumberFormat="0" applyProtection="0">
      <alignment vertical="center"/>
    </xf>
    <xf numFmtId="4" fontId="4" fillId="95" borderId="53" applyNumberFormat="0" applyProtection="0">
      <alignment horizontal="left" vertical="center" indent="1"/>
    </xf>
    <xf numFmtId="4" fontId="4" fillId="47" borderId="53" applyNumberFormat="0" applyProtection="0">
      <alignment horizontal="left" vertical="center" indent="1"/>
    </xf>
    <xf numFmtId="4" fontId="4" fillId="36" borderId="53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44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51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43" borderId="53" applyNumberFormat="0" applyProtection="0">
      <alignment horizontal="right" vertical="center"/>
    </xf>
    <xf numFmtId="4" fontId="4" fillId="82" borderId="54" applyNumberFormat="0" applyProtection="0">
      <alignment horizontal="left" vertical="center" indent="1"/>
    </xf>
    <xf numFmtId="4" fontId="4" fillId="57" borderId="53" applyNumberFormat="0" applyProtection="0">
      <alignment horizontal="right" vertical="center"/>
    </xf>
    <xf numFmtId="4" fontId="4" fillId="83" borderId="54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0" fontId="4" fillId="53" borderId="53" applyNumberFormat="0" applyProtection="0">
      <alignment horizontal="left" vertical="center" indent="1"/>
    </xf>
    <xf numFmtId="0" fontId="4" fillId="59" borderId="49" applyNumberFormat="0" applyProtection="0">
      <alignment horizontal="left" vertical="top" indent="1"/>
    </xf>
    <xf numFmtId="0" fontId="4" fillId="97" borderId="53" applyNumberFormat="0" applyProtection="0">
      <alignment horizontal="left" vertical="center" indent="1"/>
    </xf>
    <xf numFmtId="0" fontId="4" fillId="57" borderId="49" applyNumberFormat="0" applyProtection="0">
      <alignment horizontal="left" vertical="top" indent="1"/>
    </xf>
    <xf numFmtId="0" fontId="4" fillId="41" borderId="53" applyNumberFormat="0" applyProtection="0">
      <alignment horizontal="left" vertical="center" indent="1"/>
    </xf>
    <xf numFmtId="0" fontId="4" fillId="41" borderId="49" applyNumberFormat="0" applyProtection="0">
      <alignment horizontal="left" vertical="top" indent="1"/>
    </xf>
    <xf numFmtId="0" fontId="4" fillId="83" borderId="53" applyNumberFormat="0" applyProtection="0">
      <alignment horizontal="left" vertical="center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4" fontId="4" fillId="0" borderId="53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0" fontId="4" fillId="100" borderId="51"/>
    <xf numFmtId="0" fontId="51" fillId="56" borderId="43" applyNumberFormat="0" applyFont="0" applyAlignment="0" applyProtection="0"/>
    <xf numFmtId="0" fontId="4" fillId="85" borderId="0"/>
    <xf numFmtId="0" fontId="2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101" borderId="0" applyNumberFormat="0" applyBorder="0" applyAlignment="0" applyProtection="0"/>
    <xf numFmtId="0" fontId="69" fillId="102" borderId="0" applyNumberFormat="0" applyBorder="0" applyAlignment="0" applyProtection="0"/>
    <xf numFmtId="0" fontId="69" fillId="87" borderId="0" applyNumberFormat="0" applyBorder="0" applyAlignment="0" applyProtection="0"/>
    <xf numFmtId="0" fontId="69" fillId="103" borderId="0" applyNumberFormat="0" applyBorder="0" applyAlignment="0" applyProtection="0"/>
    <xf numFmtId="0" fontId="107" fillId="74" borderId="0" applyNumberFormat="0" applyBorder="0" applyAlignment="0" applyProtection="0"/>
    <xf numFmtId="0" fontId="108" fillId="104" borderId="53" applyNumberFormat="0" applyAlignment="0" applyProtection="0"/>
    <xf numFmtId="0" fontId="73" fillId="102" borderId="38" applyNumberFormat="0" applyAlignment="0" applyProtection="0"/>
    <xf numFmtId="0" fontId="70" fillId="90" borderId="0" applyNumberFormat="0" applyBorder="0" applyAlignment="0" applyProtection="0"/>
    <xf numFmtId="0" fontId="77" fillId="0" borderId="46" applyNumberFormat="0" applyFill="0" applyAlignment="0" applyProtection="0"/>
    <xf numFmtId="0" fontId="78" fillId="0" borderId="57" applyNumberFormat="0" applyFill="0" applyAlignment="0" applyProtection="0"/>
    <xf numFmtId="0" fontId="79" fillId="0" borderId="58" applyNumberFormat="0" applyFill="0" applyAlignment="0" applyProtection="0"/>
    <xf numFmtId="0" fontId="79" fillId="0" borderId="0" applyNumberFormat="0" applyFill="0" applyBorder="0" applyAlignment="0" applyProtection="0"/>
    <xf numFmtId="0" fontId="80" fillId="75" borderId="53" applyNumberFormat="0" applyAlignment="0" applyProtection="0"/>
    <xf numFmtId="0" fontId="76" fillId="0" borderId="59" applyNumberFormat="0" applyFill="0" applyAlignment="0" applyProtection="0"/>
    <xf numFmtId="0" fontId="76" fillId="75" borderId="0" applyNumberFormat="0" applyBorder="0" applyAlignment="0" applyProtection="0"/>
    <xf numFmtId="0" fontId="4" fillId="74" borderId="53" applyNumberFormat="0" applyFont="0" applyAlignment="0" applyProtection="0"/>
    <xf numFmtId="0" fontId="83" fillId="104" borderId="44" applyNumberFormat="0" applyAlignment="0" applyProtection="0"/>
    <xf numFmtId="0" fontId="74" fillId="0" borderId="52" applyNumberFormat="0" applyFill="0" applyAlignment="0" applyProtection="0"/>
    <xf numFmtId="0" fontId="109" fillId="0" borderId="0" applyNumberFormat="0" applyFill="0" applyBorder="0" applyAlignment="0" applyProtection="0"/>
    <xf numFmtId="0" fontId="4" fillId="85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85" borderId="0"/>
    <xf numFmtId="0" fontId="1" fillId="0" borderId="0"/>
    <xf numFmtId="0" fontId="4" fillId="85" borderId="0"/>
    <xf numFmtId="0" fontId="2" fillId="0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64" borderId="0" applyNumberFormat="0" applyBorder="0" applyAlignment="0" applyProtection="0"/>
    <xf numFmtId="0" fontId="2" fillId="0" borderId="0"/>
    <xf numFmtId="0" fontId="69" fillId="60" borderId="0" applyNumberFormat="0" applyBorder="0" applyAlignment="0" applyProtection="0"/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0" fontId="4" fillId="85" borderId="0"/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0" fontId="4" fillId="85" borderId="0"/>
    <xf numFmtId="0" fontId="4" fillId="85" borderId="0"/>
    <xf numFmtId="0" fontId="4" fillId="85" borderId="0"/>
    <xf numFmtId="0" fontId="4" fillId="85" borderId="0"/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0" fontId="4" fillId="85" borderId="0"/>
    <xf numFmtId="0" fontId="4" fillId="85" borderId="0"/>
    <xf numFmtId="0" fontId="4" fillId="85" borderId="0"/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0" fontId="4" fillId="85" borderId="0"/>
    <xf numFmtId="0" fontId="4" fillId="85" borderId="0"/>
    <xf numFmtId="0" fontId="4" fillId="85" borderId="0"/>
    <xf numFmtId="4" fontId="49" fillId="81" borderId="49" applyNumberFormat="0" applyProtection="0">
      <alignment horizontal="right" vertical="center"/>
    </xf>
    <xf numFmtId="0" fontId="2" fillId="0" borderId="0"/>
    <xf numFmtId="4" fontId="50" fillId="55" borderId="49" applyNumberFormat="0" applyProtection="0">
      <alignment vertical="center"/>
    </xf>
    <xf numFmtId="0" fontId="4" fillId="58" borderId="55" applyNumberFormat="0">
      <protection locked="0"/>
    </xf>
    <xf numFmtId="4" fontId="50" fillId="57" borderId="0" applyNumberFormat="0" applyProtection="0">
      <alignment horizontal="left" vertical="center" indent="1"/>
    </xf>
    <xf numFmtId="0" fontId="4" fillId="83" borderId="49" applyNumberFormat="0" applyProtection="0">
      <alignment horizontal="left" vertical="top" indent="1"/>
    </xf>
    <xf numFmtId="4" fontId="49" fillId="56" borderId="49" applyNumberFormat="0" applyProtection="0">
      <alignment vertical="center"/>
    </xf>
    <xf numFmtId="0" fontId="4" fillId="41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59" borderId="49" applyNumberFormat="0" applyProtection="0">
      <alignment horizontal="left" vertical="top" indent="1"/>
    </xf>
    <xf numFmtId="4" fontId="49" fillId="57" borderId="49" applyNumberFormat="0" applyProtection="0">
      <alignment horizontal="right" vertical="center"/>
    </xf>
    <xf numFmtId="4" fontId="50" fillId="55" borderId="49" applyNumberFormat="0" applyProtection="0">
      <alignment horizontal="left" vertical="center" indent="1"/>
    </xf>
    <xf numFmtId="4" fontId="49" fillId="43" borderId="49" applyNumberFormat="0" applyProtection="0">
      <alignment horizontal="right" vertical="center"/>
    </xf>
    <xf numFmtId="4" fontId="50" fillId="82" borderId="50" applyNumberFormat="0" applyProtection="0">
      <alignment horizontal="left" vertical="center" indent="1"/>
    </xf>
    <xf numFmtId="4" fontId="49" fillId="48" borderId="49" applyNumberFormat="0" applyProtection="0">
      <alignment horizontal="right" vertical="center"/>
    </xf>
    <xf numFmtId="0" fontId="4" fillId="74" borderId="53" applyNumberFormat="0" applyFont="0" applyAlignment="0" applyProtection="0"/>
    <xf numFmtId="0" fontId="49" fillId="56" borderId="49" applyNumberFormat="0" applyProtection="0">
      <alignment horizontal="left" vertical="top" indent="1"/>
    </xf>
    <xf numFmtId="4" fontId="49" fillId="83" borderId="49" applyNumberFormat="0" applyProtection="0">
      <alignment horizontal="right" vertical="center"/>
    </xf>
    <xf numFmtId="4" fontId="86" fillId="83" borderId="49" applyNumberFormat="0" applyProtection="0">
      <alignment horizontal="right" vertical="center"/>
    </xf>
    <xf numFmtId="4" fontId="49" fillId="52" borderId="49" applyNumberFormat="0" applyProtection="0">
      <alignment horizontal="right" vertical="center"/>
    </xf>
    <xf numFmtId="4" fontId="49" fillId="83" borderId="0" applyNumberFormat="0" applyProtection="0">
      <alignment horizontal="left" vertical="center" indent="1"/>
    </xf>
    <xf numFmtId="4" fontId="49" fillId="50" borderId="49" applyNumberFormat="0" applyProtection="0">
      <alignment horizontal="right" vertical="center"/>
    </xf>
    <xf numFmtId="0" fontId="2" fillId="58" borderId="51" applyNumberFormat="0">
      <protection locked="0"/>
    </xf>
    <xf numFmtId="0" fontId="2" fillId="41" borderId="49" applyNumberFormat="0" applyProtection="0">
      <alignment horizontal="left" vertical="center" indent="1"/>
    </xf>
    <xf numFmtId="4" fontId="49" fillId="57" borderId="0" applyNumberFormat="0" applyProtection="0">
      <alignment horizontal="left" vertical="center" indent="1"/>
    </xf>
    <xf numFmtId="4" fontId="49" fillId="57" borderId="49" applyNumberFormat="0" applyProtection="0">
      <alignment horizontal="left" vertical="center" indent="1"/>
    </xf>
    <xf numFmtId="0" fontId="2" fillId="83" borderId="49" applyNumberFormat="0" applyProtection="0">
      <alignment horizontal="left" vertical="center" indent="1"/>
    </xf>
    <xf numFmtId="0" fontId="2" fillId="59" borderId="49" applyNumberFormat="0" applyProtection="0">
      <alignment horizontal="left" vertical="center" indent="1"/>
    </xf>
    <xf numFmtId="4" fontId="88" fillId="83" borderId="49" applyNumberFormat="0" applyProtection="0">
      <alignment horizontal="right" vertical="center"/>
    </xf>
    <xf numFmtId="0" fontId="49" fillId="57" borderId="49" applyNumberFormat="0" applyProtection="0">
      <alignment horizontal="left" vertical="top" indent="1"/>
    </xf>
    <xf numFmtId="0" fontId="50" fillId="55" borderId="49" applyNumberFormat="0" applyProtection="0">
      <alignment horizontal="left" vertical="top" indent="1"/>
    </xf>
    <xf numFmtId="0" fontId="2" fillId="59" borderId="49" applyNumberFormat="0" applyProtection="0">
      <alignment horizontal="left" vertical="top" indent="1"/>
    </xf>
    <xf numFmtId="0" fontId="2" fillId="57" borderId="49" applyNumberFormat="0" applyProtection="0">
      <alignment horizontal="left" vertical="center" indent="1"/>
    </xf>
    <xf numFmtId="4" fontId="87" fillId="84" borderId="0" applyNumberFormat="0" applyProtection="0">
      <alignment horizontal="left" vertical="center" indent="1"/>
    </xf>
    <xf numFmtId="0" fontId="2" fillId="57" borderId="49" applyNumberFormat="0" applyProtection="0">
      <alignment horizontal="left" vertical="top" indent="1"/>
    </xf>
    <xf numFmtId="0" fontId="2" fillId="41" borderId="49" applyNumberFormat="0" applyProtection="0">
      <alignment horizontal="left" vertical="top" indent="1"/>
    </xf>
    <xf numFmtId="4" fontId="49" fillId="56" borderId="49" applyNumberFormat="0" applyProtection="0">
      <alignment horizontal="left" vertical="center" indent="1"/>
    </xf>
    <xf numFmtId="4" fontId="85" fillId="59" borderId="0" applyNumberFormat="0" applyProtection="0">
      <alignment horizontal="left" vertical="center" indent="1"/>
    </xf>
    <xf numFmtId="4" fontId="49" fillId="44" borderId="49" applyNumberFormat="0" applyProtection="0">
      <alignment horizontal="right" vertical="center"/>
    </xf>
    <xf numFmtId="4" fontId="49" fillId="83" borderId="0" applyNumberFormat="0" applyProtection="0">
      <alignment horizontal="left" vertical="center" indent="1"/>
    </xf>
    <xf numFmtId="4" fontId="84" fillId="55" borderId="49" applyNumberFormat="0" applyProtection="0">
      <alignment vertical="center"/>
    </xf>
    <xf numFmtId="4" fontId="49" fillId="36" borderId="49" applyNumberFormat="0" applyProtection="0">
      <alignment horizontal="right" vertical="center"/>
    </xf>
    <xf numFmtId="4" fontId="49" fillId="42" borderId="49" applyNumberFormat="0" applyProtection="0">
      <alignment horizontal="right" vertical="center"/>
    </xf>
    <xf numFmtId="0" fontId="2" fillId="83" borderId="49" applyNumberFormat="0" applyProtection="0">
      <alignment horizontal="left" vertical="top" indent="1"/>
    </xf>
    <xf numFmtId="4" fontId="86" fillId="56" borderId="49" applyNumberFormat="0" applyProtection="0">
      <alignment vertical="center"/>
    </xf>
    <xf numFmtId="4" fontId="49" fillId="51" borderId="49" applyNumberFormat="0" applyProtection="0">
      <alignment horizontal="right" vertical="center"/>
    </xf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4" borderId="0" applyNumberFormat="0" applyBorder="0" applyAlignment="0" applyProtection="0"/>
    <xf numFmtId="0" fontId="48" fillId="3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69" fillId="7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6" fillId="0" borderId="0"/>
    <xf numFmtId="0" fontId="2" fillId="0" borderId="0"/>
    <xf numFmtId="0" fontId="110" fillId="0" borderId="0"/>
    <xf numFmtId="4" fontId="105" fillId="95" borderId="53" applyNumberFormat="0" applyProtection="0">
      <alignment vertical="center"/>
    </xf>
    <xf numFmtId="0" fontId="102" fillId="55" borderId="49" applyNumberFormat="0" applyProtection="0">
      <alignment horizontal="left" vertical="top" indent="1"/>
    </xf>
    <xf numFmtId="4" fontId="2" fillId="59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101" fillId="56" borderId="49" applyNumberFormat="0" applyProtection="0">
      <alignment vertical="center"/>
    </xf>
    <xf numFmtId="4" fontId="105" fillId="98" borderId="51" applyNumberFormat="0" applyProtection="0">
      <alignment vertical="center"/>
    </xf>
    <xf numFmtId="4" fontId="101" fillId="53" borderId="49" applyNumberFormat="0" applyProtection="0">
      <alignment horizontal="left" vertical="center" indent="1"/>
    </xf>
    <xf numFmtId="0" fontId="101" fillId="56" borderId="49" applyNumberFormat="0" applyProtection="0">
      <alignment horizontal="left" vertical="top" indent="1"/>
    </xf>
    <xf numFmtId="4" fontId="105" fillId="99" borderId="53" applyNumberFormat="0" applyProtection="0">
      <alignment horizontal="right" vertical="center"/>
    </xf>
    <xf numFmtId="0" fontId="101" fillId="57" borderId="49" applyNumberFormat="0" applyProtection="0">
      <alignment horizontal="left" vertical="top" indent="1"/>
    </xf>
    <xf numFmtId="4" fontId="103" fillId="84" borderId="54" applyNumberFormat="0" applyProtection="0">
      <alignment horizontal="left" vertical="center" indent="1"/>
    </xf>
    <xf numFmtId="4" fontId="104" fillId="58" borderId="53" applyNumberFormat="0" applyProtection="0">
      <alignment horizontal="right" vertical="center"/>
    </xf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2" fillId="8" borderId="31" applyNumberFormat="0" applyAlignment="0" applyProtection="0"/>
    <xf numFmtId="0" fontId="42" fillId="8" borderId="31" applyNumberFormat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35" fillId="0" borderId="29" applyNumberFormat="0" applyFill="0" applyAlignment="0" applyProtection="0"/>
    <xf numFmtId="0" fontId="35" fillId="0" borderId="29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1" fillId="8" borderId="32" applyNumberFormat="0" applyAlignment="0" applyProtection="0"/>
    <xf numFmtId="0" fontId="41" fillId="8" borderId="32" applyNumberFormat="0" applyAlignment="0" applyProtection="0"/>
    <xf numFmtId="0" fontId="40" fillId="7" borderId="31" applyNumberFormat="0" applyAlignment="0" applyProtection="0"/>
    <xf numFmtId="0" fontId="40" fillId="7" borderId="31" applyNumberFormat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44" fillId="9" borderId="34" applyNumberFormat="0" applyAlignment="0" applyProtection="0"/>
    <xf numFmtId="0" fontId="44" fillId="9" borderId="34" applyNumberFormat="0" applyAlignment="0" applyProtection="0"/>
    <xf numFmtId="0" fontId="43" fillId="0" borderId="33" applyNumberFormat="0" applyFill="0" applyAlignment="0" applyProtection="0"/>
    <xf numFmtId="0" fontId="43" fillId="0" borderId="33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85" borderId="0"/>
    <xf numFmtId="0" fontId="4" fillId="85" borderId="0"/>
    <xf numFmtId="0" fontId="4" fillId="85" borderId="0"/>
    <xf numFmtId="0" fontId="2" fillId="0" borderId="0"/>
    <xf numFmtId="0" fontId="4" fillId="85" borderId="0"/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0" fontId="4" fillId="85" borderId="0"/>
    <xf numFmtId="0" fontId="2" fillId="0" borderId="0"/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0" fontId="4" fillId="85" borderId="0"/>
    <xf numFmtId="0" fontId="4" fillId="85" borderId="0"/>
    <xf numFmtId="0" fontId="4" fillId="85" borderId="0"/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0" fontId="4" fillId="85" borderId="0"/>
    <xf numFmtId="0" fontId="4" fillId="85" borderId="0"/>
    <xf numFmtId="0" fontId="4" fillId="85" borderId="0"/>
    <xf numFmtId="0" fontId="2" fillId="0" borderId="0"/>
    <xf numFmtId="0" fontId="4" fillId="58" borderId="55" applyNumberFormat="0">
      <protection locked="0"/>
    </xf>
    <xf numFmtId="0" fontId="4" fillId="83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59" borderId="49" applyNumberFormat="0" applyProtection="0">
      <alignment horizontal="left" vertical="top" indent="1"/>
    </xf>
    <xf numFmtId="0" fontId="4" fillId="74" borderId="53" applyNumberFormat="0" applyFont="0" applyAlignment="0" applyProtection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16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56" borderId="43" applyNumberFormat="0" applyFont="0" applyAlignment="0" applyProtection="0"/>
    <xf numFmtId="43" fontId="1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1" fillId="0" borderId="0"/>
    <xf numFmtId="0" fontId="111" fillId="0" borderId="0"/>
    <xf numFmtId="43" fontId="111" fillId="0" borderId="0" applyFont="0" applyFill="0" applyBorder="0" applyAlignment="0" applyProtection="0"/>
    <xf numFmtId="0" fontId="11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4" fillId="85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56" borderId="4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85" borderId="0"/>
    <xf numFmtId="0" fontId="1" fillId="10" borderId="35" applyNumberFormat="0" applyFont="0" applyAlignment="0" applyProtection="0"/>
    <xf numFmtId="0" fontId="4" fillId="85" borderId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1" fillId="0" borderId="0"/>
    <xf numFmtId="0" fontId="4" fillId="85" borderId="0"/>
    <xf numFmtId="0" fontId="4" fillId="85" borderId="0"/>
    <xf numFmtId="4" fontId="4" fillId="95" borderId="53" applyNumberFormat="0" applyProtection="0">
      <alignment horizontal="left" vertical="center" indent="1"/>
    </xf>
    <xf numFmtId="4" fontId="4" fillId="51" borderId="53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0" fontId="4" fillId="83" borderId="49" applyNumberFormat="0" applyProtection="0">
      <alignment horizontal="left" vertical="top" indent="1"/>
    </xf>
    <xf numFmtId="0" fontId="4" fillId="85" borderId="0"/>
    <xf numFmtId="0" fontId="2" fillId="83" borderId="49" applyNumberFormat="0" applyProtection="0">
      <alignment horizontal="left" vertical="top" indent="1"/>
    </xf>
    <xf numFmtId="0" fontId="4" fillId="83" borderId="53" applyNumberFormat="0" applyProtection="0">
      <alignment horizontal="left" vertical="center" indent="1"/>
    </xf>
    <xf numFmtId="0" fontId="4" fillId="83" borderId="53" applyNumberFormat="0" applyProtection="0">
      <alignment horizontal="left" vertical="center" indent="1"/>
    </xf>
    <xf numFmtId="0" fontId="4" fillId="41" borderId="49" applyNumberFormat="0" applyProtection="0">
      <alignment horizontal="left" vertical="top" indent="1"/>
    </xf>
    <xf numFmtId="0" fontId="4" fillId="41" borderId="53" applyNumberFormat="0" applyProtection="0">
      <alignment horizontal="left" vertical="center" indent="1"/>
    </xf>
    <xf numFmtId="0" fontId="4" fillId="41" borderId="53" applyNumberFormat="0" applyProtection="0">
      <alignment horizontal="left" vertical="center" indent="1"/>
    </xf>
    <xf numFmtId="0" fontId="4" fillId="41" borderId="53" applyNumberFormat="0" applyProtection="0">
      <alignment horizontal="left" vertical="center" indent="1"/>
    </xf>
    <xf numFmtId="0" fontId="4" fillId="57" borderId="49" applyNumberFormat="0" applyProtection="0">
      <alignment horizontal="left" vertical="top" indent="1"/>
    </xf>
    <xf numFmtId="0" fontId="4" fillId="97" borderId="53" applyNumberFormat="0" applyProtection="0">
      <alignment horizontal="left" vertical="center" indent="1"/>
    </xf>
    <xf numFmtId="0" fontId="4" fillId="97" borderId="53" applyNumberFormat="0" applyProtection="0">
      <alignment horizontal="left" vertical="center" indent="1"/>
    </xf>
    <xf numFmtId="0" fontId="2" fillId="59" borderId="49" applyNumberFormat="0" applyProtection="0">
      <alignment horizontal="left" vertical="top" indent="1"/>
    </xf>
    <xf numFmtId="0" fontId="4" fillId="53" borderId="53" applyNumberFormat="0" applyProtection="0">
      <alignment horizontal="left" vertical="center" indent="1"/>
    </xf>
    <xf numFmtId="0" fontId="4" fillId="53" borderId="53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4" fontId="4" fillId="83" borderId="54" applyNumberFormat="0" applyProtection="0">
      <alignment horizontal="left" vertical="center" indent="1"/>
    </xf>
    <xf numFmtId="4" fontId="4" fillId="83" borderId="54" applyNumberFormat="0" applyProtection="0">
      <alignment horizontal="left" vertical="center" indent="1"/>
    </xf>
    <xf numFmtId="4" fontId="4" fillId="57" borderId="53" applyNumberFormat="0" applyProtection="0">
      <alignment horizontal="right" vertical="center"/>
    </xf>
    <xf numFmtId="4" fontId="4" fillId="57" borderId="53" applyNumberFormat="0" applyProtection="0">
      <alignment horizontal="right" vertical="center"/>
    </xf>
    <xf numFmtId="4" fontId="4" fillId="57" borderId="53" applyNumberFormat="0" applyProtection="0">
      <alignment horizontal="right" vertical="center"/>
    </xf>
    <xf numFmtId="4" fontId="85" fillId="59" borderId="0" applyNumberFormat="0" applyProtection="0">
      <alignment horizontal="left" vertical="center" indent="1"/>
    </xf>
    <xf numFmtId="4" fontId="49" fillId="83" borderId="0" applyNumberFormat="0" applyProtection="0">
      <alignment horizontal="left" vertical="center" indent="1"/>
    </xf>
    <xf numFmtId="4" fontId="4" fillId="82" borderId="54" applyNumberFormat="0" applyProtection="0">
      <alignment horizontal="left" vertical="center" indent="1"/>
    </xf>
    <xf numFmtId="4" fontId="4" fillId="82" borderId="54" applyNumberFormat="0" applyProtection="0">
      <alignment horizontal="left" vertical="center" indent="1"/>
    </xf>
    <xf numFmtId="4" fontId="4" fillId="82" borderId="54" applyNumberFormat="0" applyProtection="0">
      <alignment horizontal="left" vertical="center" indent="1"/>
    </xf>
    <xf numFmtId="4" fontId="4" fillId="43" borderId="53" applyNumberFormat="0" applyProtection="0">
      <alignment horizontal="right" vertical="center"/>
    </xf>
    <xf numFmtId="4" fontId="4" fillId="43" borderId="53" applyNumberFormat="0" applyProtection="0">
      <alignment horizontal="right" vertical="center"/>
    </xf>
    <xf numFmtId="4" fontId="4" fillId="43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51" borderId="53" applyNumberFormat="0" applyProtection="0">
      <alignment horizontal="right" vertical="center"/>
    </xf>
    <xf numFmtId="4" fontId="4" fillId="51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44" borderId="53" applyNumberFormat="0" applyProtection="0">
      <alignment horizontal="right" vertical="center"/>
    </xf>
    <xf numFmtId="4" fontId="4" fillId="44" borderId="53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4" fontId="4" fillId="36" borderId="53" applyNumberFormat="0" applyProtection="0">
      <alignment horizontal="right" vertical="center"/>
    </xf>
    <xf numFmtId="4" fontId="4" fillId="36" borderId="53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4" fontId="4" fillId="47" borderId="53" applyNumberFormat="0" applyProtection="0">
      <alignment horizontal="left" vertical="center" indent="1"/>
    </xf>
    <xf numFmtId="4" fontId="4" fillId="47" borderId="53" applyNumberFormat="0" applyProtection="0">
      <alignment horizontal="left" vertical="center" indent="1"/>
    </xf>
    <xf numFmtId="0" fontId="50" fillId="55" borderId="49" applyNumberFormat="0" applyProtection="0">
      <alignment horizontal="left" vertical="top" indent="1"/>
    </xf>
    <xf numFmtId="4" fontId="4" fillId="95" borderId="53" applyNumberFormat="0" applyProtection="0">
      <alignment horizontal="left" vertical="center" indent="1"/>
    </xf>
    <xf numFmtId="4" fontId="4" fillId="95" borderId="53" applyNumberFormat="0" applyProtection="0">
      <alignment horizontal="left" vertical="center" indent="1"/>
    </xf>
    <xf numFmtId="4" fontId="84" fillId="55" borderId="49" applyNumberFormat="0" applyProtection="0">
      <alignment vertical="center"/>
    </xf>
    <xf numFmtId="4" fontId="4" fillId="55" borderId="53" applyNumberFormat="0" applyProtection="0">
      <alignment vertical="center"/>
    </xf>
    <xf numFmtId="4" fontId="4" fillId="55" borderId="53" applyNumberFormat="0" applyProtection="0">
      <alignment vertical="center"/>
    </xf>
    <xf numFmtId="4" fontId="4" fillId="55" borderId="53" applyNumberFormat="0" applyProtection="0">
      <alignment vertical="center"/>
    </xf>
    <xf numFmtId="9" fontId="1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56" borderId="43" applyNumberFormat="0" applyFont="0" applyAlignment="0" applyProtection="0"/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1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48" borderId="0" applyNumberFormat="0" applyBorder="0" applyAlignment="0" applyProtection="0"/>
    <xf numFmtId="0" fontId="48" fillId="34" borderId="0" applyNumberFormat="0" applyBorder="0" applyAlignment="0" applyProtection="0"/>
    <xf numFmtId="0" fontId="52" fillId="48" borderId="0" applyNumberFormat="0" applyBorder="0" applyAlignment="0" applyProtection="0"/>
    <xf numFmtId="0" fontId="52" fillId="47" borderId="0" applyNumberFormat="0" applyBorder="0" applyAlignment="0" applyProtection="0"/>
    <xf numFmtId="0" fontId="48" fillId="30" borderId="0" applyNumberFormat="0" applyBorder="0" applyAlignment="0" applyProtection="0"/>
    <xf numFmtId="0" fontId="52" fillId="47" borderId="0" applyNumberFormat="0" applyBorder="0" applyAlignment="0" applyProtection="0"/>
    <xf numFmtId="0" fontId="52" fillId="46" borderId="0" applyNumberFormat="0" applyBorder="0" applyAlignment="0" applyProtection="0"/>
    <xf numFmtId="0" fontId="48" fillId="26" borderId="0" applyNumberFormat="0" applyBorder="0" applyAlignment="0" applyProtection="0"/>
    <xf numFmtId="0" fontId="52" fillId="46" borderId="0" applyNumberFormat="0" applyBorder="0" applyAlignment="0" applyProtection="0"/>
    <xf numFmtId="0" fontId="52" fillId="43" borderId="0" applyNumberFormat="0" applyBorder="0" applyAlignment="0" applyProtection="0"/>
    <xf numFmtId="0" fontId="48" fillId="22" borderId="0" applyNumberFormat="0" applyBorder="0" applyAlignment="0" applyProtection="0"/>
    <xf numFmtId="0" fontId="52" fillId="43" borderId="0" applyNumberFormat="0" applyBorder="0" applyAlignment="0" applyProtection="0"/>
    <xf numFmtId="0" fontId="52" fillId="42" borderId="0" applyNumberFormat="0" applyBorder="0" applyAlignment="0" applyProtection="0"/>
    <xf numFmtId="0" fontId="48" fillId="18" borderId="0" applyNumberFormat="0" applyBorder="0" applyAlignment="0" applyProtection="0"/>
    <xf numFmtId="0" fontId="52" fillId="42" borderId="0" applyNumberFormat="0" applyBorder="0" applyAlignment="0" applyProtection="0"/>
    <xf numFmtId="0" fontId="52" fillId="45" borderId="0" applyNumberFormat="0" applyBorder="0" applyAlignment="0" applyProtection="0"/>
    <xf numFmtId="0" fontId="48" fillId="14" borderId="0" applyNumberFormat="0" applyBorder="0" applyAlignment="0" applyProtection="0"/>
    <xf numFmtId="0" fontId="51" fillId="44" borderId="0" applyNumberFormat="0" applyBorder="0" applyAlignment="0" applyProtection="0"/>
    <xf numFmtId="0" fontId="51" fillId="41" borderId="0" applyNumberFormat="0" applyBorder="0" applyAlignment="0" applyProtection="0"/>
    <xf numFmtId="0" fontId="51" fillId="38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1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6" borderId="0" applyNumberFormat="0" applyBorder="0" applyAlignment="0" applyProtection="0"/>
    <xf numFmtId="0" fontId="4" fillId="85" borderId="0"/>
    <xf numFmtId="0" fontId="51" fillId="40" borderId="0" applyNumberFormat="0" applyBorder="0" applyAlignment="0" applyProtection="0"/>
    <xf numFmtId="0" fontId="51" fillId="37" borderId="0" applyNumberFormat="0" applyBorder="0" applyAlignment="0" applyProtection="0"/>
    <xf numFmtId="0" fontId="51" fillId="35" borderId="0" applyNumberFormat="0" applyBorder="0" applyAlignment="0" applyProtection="0"/>
    <xf numFmtId="0" fontId="4" fillId="53" borderId="53" applyNumberFormat="0" applyProtection="0">
      <alignment horizontal="left" vertical="center" indent="1"/>
    </xf>
    <xf numFmtId="0" fontId="52" fillId="45" borderId="0" applyNumberFormat="0" applyBorder="0" applyAlignment="0" applyProtection="0"/>
    <xf numFmtId="0" fontId="4" fillId="97" borderId="53" applyNumberFormat="0" applyProtection="0">
      <alignment horizontal="left" vertical="center" indent="1"/>
    </xf>
    <xf numFmtId="4" fontId="4" fillId="83" borderId="54" applyNumberFormat="0" applyProtection="0">
      <alignment horizontal="left" vertical="center" indent="1"/>
    </xf>
    <xf numFmtId="0" fontId="4" fillId="59" borderId="49" applyNumberFormat="0" applyProtection="0">
      <alignment horizontal="left" vertical="top" indent="1"/>
    </xf>
    <xf numFmtId="0" fontId="2" fillId="41" borderId="49" applyNumberFormat="0" applyProtection="0">
      <alignment horizontal="left" vertical="top" indent="1"/>
    </xf>
    <xf numFmtId="4" fontId="4" fillId="44" borderId="53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0" fontId="2" fillId="57" borderId="49" applyNumberFormat="0" applyProtection="0">
      <alignment horizontal="left" vertical="top" indent="1"/>
    </xf>
    <xf numFmtId="4" fontId="4" fillId="36" borderId="53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0" fontId="2" fillId="0" borderId="0"/>
    <xf numFmtId="0" fontId="4" fillId="83" borderId="53" applyNumberFormat="0" applyProtection="0">
      <alignment horizontal="left" vertical="center" indent="1"/>
    </xf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0" fontId="70" fillId="61" borderId="0" applyNumberFormat="0" applyBorder="0" applyAlignment="0" applyProtection="0"/>
    <xf numFmtId="0" fontId="70" fillId="62" borderId="0" applyNumberFormat="0" applyBorder="0" applyAlignment="0" applyProtection="0"/>
    <xf numFmtId="0" fontId="69" fillId="63" borderId="0" applyNumberFormat="0" applyBorder="0" applyAlignment="0" applyProtection="0"/>
    <xf numFmtId="0" fontId="70" fillId="65" borderId="0" applyNumberFormat="0" applyBorder="0" applyAlignment="0" applyProtection="0"/>
    <xf numFmtId="0" fontId="70" fillId="66" borderId="0" applyNumberFormat="0" applyBorder="0" applyAlignment="0" applyProtection="0"/>
    <xf numFmtId="0" fontId="69" fillId="67" borderId="0" applyNumberFormat="0" applyBorder="0" applyAlignment="0" applyProtection="0"/>
    <xf numFmtId="0" fontId="70" fillId="68" borderId="0" applyNumberFormat="0" applyBorder="0" applyAlignment="0" applyProtection="0"/>
    <xf numFmtId="0" fontId="70" fillId="69" borderId="0" applyNumberFormat="0" applyBorder="0" applyAlignment="0" applyProtection="0"/>
    <xf numFmtId="0" fontId="69" fillId="70" borderId="0" applyNumberFormat="0" applyBorder="0" applyAlignment="0" applyProtection="0"/>
    <xf numFmtId="0" fontId="70" fillId="69" borderId="0" applyNumberFormat="0" applyBorder="0" applyAlignment="0" applyProtection="0"/>
    <xf numFmtId="0" fontId="70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1" borderId="0" applyNumberFormat="0" applyBorder="0" applyAlignment="0" applyProtection="0"/>
    <xf numFmtId="0" fontId="69" fillId="62" borderId="0" applyNumberFormat="0" applyBorder="0" applyAlignment="0" applyProtection="0"/>
    <xf numFmtId="0" fontId="70" fillId="66" borderId="0" applyNumberFormat="0" applyBorder="0" applyAlignment="0" applyProtection="0"/>
    <xf numFmtId="0" fontId="69" fillId="75" borderId="0" applyNumberFormat="0" applyBorder="0" applyAlignment="0" applyProtection="0"/>
    <xf numFmtId="0" fontId="74" fillId="77" borderId="0" applyNumberFormat="0" applyBorder="0" applyAlignment="0" applyProtection="0"/>
    <xf numFmtId="0" fontId="74" fillId="78" borderId="0" applyNumberFormat="0" applyBorder="0" applyAlignment="0" applyProtection="0"/>
    <xf numFmtId="0" fontId="69" fillId="72" borderId="0" applyNumberFormat="0" applyBorder="0" applyAlignment="0" applyProtection="0"/>
    <xf numFmtId="0" fontId="2" fillId="74" borderId="43" applyNumberFormat="0" applyFont="0" applyAlignment="0" applyProtection="0"/>
    <xf numFmtId="0" fontId="2" fillId="58" borderId="51" applyNumberFormat="0">
      <protection locked="0"/>
    </xf>
    <xf numFmtId="0" fontId="4" fillId="58" borderId="55" applyNumberFormat="0">
      <protection locked="0"/>
    </xf>
    <xf numFmtId="4" fontId="49" fillId="56" borderId="49" applyNumberFormat="0" applyProtection="0">
      <alignment vertical="center"/>
    </xf>
    <xf numFmtId="4" fontId="86" fillId="56" borderId="49" applyNumberFormat="0" applyProtection="0">
      <alignment vertical="center"/>
    </xf>
    <xf numFmtId="4" fontId="49" fillId="56" borderId="49" applyNumberFormat="0" applyProtection="0">
      <alignment horizontal="left" vertical="center" indent="1"/>
    </xf>
    <xf numFmtId="0" fontId="49" fillId="56" borderId="49" applyNumberFormat="0" applyProtection="0">
      <alignment horizontal="left" vertical="top" indent="1"/>
    </xf>
    <xf numFmtId="4" fontId="4" fillId="0" borderId="53" applyNumberFormat="0" applyProtection="0">
      <alignment horizontal="right" vertical="center"/>
    </xf>
    <xf numFmtId="4" fontId="4" fillId="0" borderId="53" applyNumberFormat="0" applyProtection="0">
      <alignment horizontal="right" vertical="center"/>
    </xf>
    <xf numFmtId="4" fontId="4" fillId="0" borderId="53" applyNumberFormat="0" applyProtection="0">
      <alignment horizontal="right" vertical="center"/>
    </xf>
    <xf numFmtId="4" fontId="86" fillId="83" borderId="49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4" fontId="4" fillId="47" borderId="53" applyNumberFormat="0" applyProtection="0">
      <alignment horizontal="left" vertical="center" indent="1"/>
    </xf>
    <xf numFmtId="4" fontId="4" fillId="47" borderId="53" applyNumberFormat="0" applyProtection="0">
      <alignment horizontal="left" vertical="center" indent="1"/>
    </xf>
    <xf numFmtId="0" fontId="49" fillId="57" borderId="49" applyNumberFormat="0" applyProtection="0">
      <alignment horizontal="left" vertical="top" indent="1"/>
    </xf>
    <xf numFmtId="4" fontId="87" fillId="84" borderId="0" applyNumberFormat="0" applyProtection="0">
      <alignment horizontal="left" vertical="center" indent="1"/>
    </xf>
    <xf numFmtId="0" fontId="4" fillId="100" borderId="51"/>
    <xf numFmtId="0" fontId="4" fillId="100" borderId="51"/>
    <xf numFmtId="0" fontId="4" fillId="100" borderId="51"/>
    <xf numFmtId="4" fontId="88" fillId="83" borderId="49" applyNumberFormat="0" applyProtection="0">
      <alignment horizontal="right" vertical="center"/>
    </xf>
    <xf numFmtId="0" fontId="52" fillId="49" borderId="0" applyNumberFormat="0" applyBorder="0" applyAlignment="0" applyProtection="0"/>
    <xf numFmtId="0" fontId="69" fillId="60" borderId="0" applyNumberFormat="0" applyBorder="0" applyAlignment="0" applyProtection="0"/>
    <xf numFmtId="0" fontId="52" fillId="49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69" fillId="64" borderId="0" applyNumberFormat="0" applyBorder="0" applyAlignment="0" applyProtection="0"/>
    <xf numFmtId="0" fontId="52" fillId="50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69" fillId="101" borderId="0" applyNumberFormat="0" applyBorder="0" applyAlignment="0" applyProtection="0"/>
    <xf numFmtId="0" fontId="52" fillId="51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69" fillId="102" borderId="0" applyNumberFormat="0" applyBorder="0" applyAlignment="0" applyProtection="0"/>
    <xf numFmtId="0" fontId="52" fillId="46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69" fillId="87" borderId="0" applyNumberFormat="0" applyBorder="0" applyAlignment="0" applyProtection="0"/>
    <xf numFmtId="0" fontId="52" fillId="4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0" fontId="69" fillId="103" borderId="0" applyNumberFormat="0" applyBorder="0" applyAlignment="0" applyProtection="0"/>
    <xf numFmtId="0" fontId="52" fillId="52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52" fillId="52" borderId="0" applyNumberFormat="0" applyBorder="0" applyAlignment="0" applyProtection="0"/>
    <xf numFmtId="0" fontId="51" fillId="56" borderId="43" applyNumberFormat="0" applyFont="0" applyAlignment="0" applyProtection="0"/>
    <xf numFmtId="0" fontId="51" fillId="56" borderId="43" applyNumberFormat="0" applyFont="0" applyAlignment="0" applyProtection="0"/>
    <xf numFmtId="0" fontId="4" fillId="74" borderId="53" applyNumberFormat="0" applyFont="0" applyAlignment="0" applyProtection="0"/>
    <xf numFmtId="0" fontId="51" fillId="56" borderId="43" applyNumberFormat="0" applyFont="0" applyAlignment="0" applyProtection="0"/>
    <xf numFmtId="0" fontId="4" fillId="74" borderId="53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54" fillId="53" borderId="37" applyNumberFormat="0" applyAlignment="0" applyProtection="0"/>
    <xf numFmtId="0" fontId="108" fillId="104" borderId="53" applyNumberFormat="0" applyAlignment="0" applyProtection="0"/>
    <xf numFmtId="0" fontId="54" fillId="53" borderId="37" applyNumberFormat="0" applyAlignment="0" applyProtection="0"/>
    <xf numFmtId="0" fontId="42" fillId="8" borderId="31" applyNumberFormat="0" applyAlignment="0" applyProtection="0"/>
    <xf numFmtId="0" fontId="42" fillId="8" borderId="31" applyNumberFormat="0" applyAlignment="0" applyProtection="0"/>
    <xf numFmtId="0" fontId="54" fillId="53" borderId="37" applyNumberFormat="0" applyAlignment="0" applyProtection="0"/>
    <xf numFmtId="0" fontId="57" fillId="37" borderId="0" applyNumberFormat="0" applyBorder="0" applyAlignment="0" applyProtection="0"/>
    <xf numFmtId="0" fontId="70" fillId="90" borderId="0" applyNumberFormat="0" applyBorder="0" applyAlignment="0" applyProtection="0"/>
    <xf numFmtId="0" fontId="57" fillId="3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57" fillId="37" borderId="0" applyNumberFormat="0" applyBorder="0" applyAlignment="0" applyProtection="0"/>
    <xf numFmtId="0" fontId="67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8" fillId="0" borderId="39" applyNumberFormat="0" applyFill="0" applyAlignment="0" applyProtection="0"/>
    <xf numFmtId="0" fontId="77" fillId="0" borderId="46" applyNumberFormat="0" applyFill="0" applyAlignment="0" applyProtection="0"/>
    <xf numFmtId="0" fontId="4" fillId="85" borderId="0"/>
    <xf numFmtId="0" fontId="58" fillId="0" borderId="39" applyNumberFormat="0" applyFill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58" fillId="0" borderId="39" applyNumberFormat="0" applyFill="0" applyAlignment="0" applyProtection="0"/>
    <xf numFmtId="0" fontId="59" fillId="0" borderId="40" applyNumberFormat="0" applyFill="0" applyAlignment="0" applyProtection="0"/>
    <xf numFmtId="0" fontId="78" fillId="0" borderId="57" applyNumberFormat="0" applyFill="0" applyAlignment="0" applyProtection="0"/>
    <xf numFmtId="0" fontId="59" fillId="0" borderId="40" applyNumberFormat="0" applyFill="0" applyAlignment="0" applyProtection="0"/>
    <xf numFmtId="0" fontId="35" fillId="0" borderId="29" applyNumberFormat="0" applyFill="0" applyAlignment="0" applyProtection="0"/>
    <xf numFmtId="0" fontId="35" fillId="0" borderId="29" applyNumberFormat="0" applyFill="0" applyAlignment="0" applyProtection="0"/>
    <xf numFmtId="0" fontId="59" fillId="0" borderId="40" applyNumberFormat="0" applyFill="0" applyAlignment="0" applyProtection="0"/>
    <xf numFmtId="0" fontId="60" fillId="0" borderId="41" applyNumberFormat="0" applyFill="0" applyAlignment="0" applyProtection="0"/>
    <xf numFmtId="0" fontId="79" fillId="0" borderId="58" applyNumberFormat="0" applyFill="0" applyAlignment="0" applyProtection="0"/>
    <xf numFmtId="0" fontId="60" fillId="0" borderId="41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60" fillId="0" borderId="41" applyNumberFormat="0" applyFill="0" applyAlignment="0" applyProtection="0"/>
    <xf numFmtId="0" fontId="6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3" fillId="55" borderId="0" applyNumberFormat="0" applyBorder="0" applyAlignment="0" applyProtection="0"/>
    <xf numFmtId="0" fontId="76" fillId="75" borderId="0" applyNumberFormat="0" applyBorder="0" applyAlignment="0" applyProtection="0"/>
    <xf numFmtId="0" fontId="63" fillId="55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63" fillId="55" borderId="0" applyNumberFormat="0" applyBorder="0" applyAlignment="0" applyProtection="0"/>
    <xf numFmtId="0" fontId="66" fillId="0" borderId="45" applyNumberFormat="0" applyFill="0" applyAlignment="0" applyProtection="0"/>
    <xf numFmtId="0" fontId="74" fillId="0" borderId="52" applyNumberFormat="0" applyFill="0" applyAlignment="0" applyProtection="0"/>
    <xf numFmtId="0" fontId="66" fillId="0" borderId="45" applyNumberFormat="0" applyFill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83" fillId="104" borderId="44" applyNumberFormat="0" applyAlignment="0" applyProtection="0"/>
    <xf numFmtId="0" fontId="64" fillId="53" borderId="44" applyNumberFormat="0" applyAlignment="0" applyProtection="0"/>
    <xf numFmtId="0" fontId="41" fillId="8" borderId="32" applyNumberFormat="0" applyAlignment="0" applyProtection="0"/>
    <xf numFmtId="0" fontId="41" fillId="8" borderId="32" applyNumberFormat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0" fontId="80" fillId="75" borderId="53" applyNumberFormat="0" applyAlignment="0" applyProtection="0"/>
    <xf numFmtId="0" fontId="61" fillId="40" borderId="37" applyNumberFormat="0" applyAlignment="0" applyProtection="0"/>
    <xf numFmtId="0" fontId="40" fillId="7" borderId="31" applyNumberFormat="0" applyAlignment="0" applyProtection="0"/>
    <xf numFmtId="0" fontId="40" fillId="7" borderId="31" applyNumberFormat="0" applyAlignment="0" applyProtection="0"/>
    <xf numFmtId="0" fontId="61" fillId="40" borderId="37" applyNumberFormat="0" applyAlignment="0" applyProtection="0"/>
    <xf numFmtId="0" fontId="53" fillId="36" borderId="0" applyNumberFormat="0" applyBorder="0" applyAlignment="0" applyProtection="0"/>
    <xf numFmtId="0" fontId="107" fillId="74" borderId="0" applyNumberFormat="0" applyBorder="0" applyAlignment="0" applyProtection="0"/>
    <xf numFmtId="0" fontId="53" fillId="36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53" fillId="36" borderId="0" applyNumberFormat="0" applyBorder="0" applyAlignment="0" applyProtection="0"/>
    <xf numFmtId="0" fontId="55" fillId="54" borderId="38" applyNumberFormat="0" applyAlignment="0" applyProtection="0"/>
    <xf numFmtId="0" fontId="73" fillId="102" borderId="38" applyNumberFormat="0" applyAlignment="0" applyProtection="0"/>
    <xf numFmtId="0" fontId="55" fillId="54" borderId="38" applyNumberFormat="0" applyAlignment="0" applyProtection="0"/>
    <xf numFmtId="0" fontId="44" fillId="9" borderId="34" applyNumberFormat="0" applyAlignment="0" applyProtection="0"/>
    <xf numFmtId="0" fontId="44" fillId="9" borderId="34" applyNumberFormat="0" applyAlignment="0" applyProtection="0"/>
    <xf numFmtId="0" fontId="55" fillId="54" borderId="38" applyNumberFormat="0" applyAlignment="0" applyProtection="0"/>
    <xf numFmtId="0" fontId="4" fillId="85" borderId="0"/>
    <xf numFmtId="0" fontId="4" fillId="85" borderId="0"/>
    <xf numFmtId="0" fontId="62" fillId="0" borderId="42" applyNumberFormat="0" applyFill="0" applyAlignment="0" applyProtection="0"/>
    <xf numFmtId="0" fontId="76" fillId="0" borderId="59" applyNumberFormat="0" applyFill="0" applyAlignment="0" applyProtection="0"/>
    <xf numFmtId="0" fontId="62" fillId="0" borderId="42" applyNumberFormat="0" applyFill="0" applyAlignment="0" applyProtection="0"/>
    <xf numFmtId="0" fontId="43" fillId="0" borderId="33" applyNumberFormat="0" applyFill="0" applyAlignment="0" applyProtection="0"/>
    <xf numFmtId="0" fontId="43" fillId="0" borderId="33" applyNumberFormat="0" applyFill="0" applyAlignment="0" applyProtection="0"/>
    <xf numFmtId="0" fontId="62" fillId="0" borderId="42" applyNumberFormat="0" applyFill="0" applyAlignment="0" applyProtection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1" fillId="10" borderId="35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9" fontId="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85" borderId="0"/>
    <xf numFmtId="0" fontId="112" fillId="0" borderId="0"/>
    <xf numFmtId="0" fontId="2" fillId="0" borderId="0"/>
    <xf numFmtId="43" fontId="1" fillId="0" borderId="0" applyFont="0" applyFill="0" applyBorder="0" applyAlignment="0" applyProtection="0"/>
    <xf numFmtId="0" fontId="2" fillId="56" borderId="43" applyNumberFormat="0" applyFont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2" fillId="56" borderId="43" applyNumberFormat="0" applyFont="0" applyAlignment="0" applyProtection="0"/>
    <xf numFmtId="0" fontId="2" fillId="0" borderId="0"/>
    <xf numFmtId="0" fontId="1" fillId="10" borderId="35" applyNumberFormat="0" applyFont="0" applyAlignment="0" applyProtection="0"/>
    <xf numFmtId="0" fontId="1" fillId="0" borderId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1" fillId="10" borderId="35" applyNumberFormat="0" applyFont="0" applyAlignment="0" applyProtection="0"/>
    <xf numFmtId="0" fontId="1" fillId="0" borderId="0"/>
    <xf numFmtId="0" fontId="2" fillId="56" borderId="43" applyNumberFormat="0" applyFont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43" fontId="2" fillId="0" borderId="0" applyFont="0" applyFill="0" applyBorder="0" applyAlignment="0" applyProtection="0"/>
    <xf numFmtId="0" fontId="1" fillId="33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1" fillId="2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56" borderId="43" applyNumberFormat="0" applyFont="0" applyAlignment="0" applyProtection="0"/>
    <xf numFmtId="0" fontId="4" fillId="85" borderId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4" fillId="85" borderId="0"/>
    <xf numFmtId="0" fontId="1" fillId="0" borderId="0"/>
    <xf numFmtId="0" fontId="1" fillId="0" borderId="0"/>
    <xf numFmtId="0" fontId="2" fillId="0" borderId="0"/>
    <xf numFmtId="0" fontId="4" fillId="85" borderId="0"/>
    <xf numFmtId="0" fontId="4" fillId="85" borderId="0"/>
    <xf numFmtId="43" fontId="112" fillId="0" borderId="0" applyFont="0" applyFill="0" applyBorder="0" applyAlignment="0" applyProtection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43" fontId="1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6" fontId="14" fillId="0" borderId="0" applyFill="0" applyBorder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43" fontId="51" fillId="0" borderId="0" applyFont="0" applyFill="0" applyBorder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4" fillId="85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4" fillId="85" borderId="0"/>
    <xf numFmtId="0" fontId="2" fillId="0" borderId="0"/>
    <xf numFmtId="0" fontId="4" fillId="85" borderId="0"/>
    <xf numFmtId="43" fontId="2" fillId="0" borderId="0" applyFont="0" applyFill="0" applyBorder="0" applyAlignment="0" applyProtection="0"/>
    <xf numFmtId="0" fontId="2" fillId="0" borderId="0"/>
    <xf numFmtId="43" fontId="51" fillId="0" borderId="0" applyFont="0" applyFill="0" applyBorder="0" applyAlignment="0" applyProtection="0"/>
    <xf numFmtId="0" fontId="4" fillId="85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4" fillId="85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4" fillId="85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4" fillId="85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5" applyNumberFormat="0" applyFont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5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5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21" borderId="0" applyNumberFormat="0" applyBorder="0" applyAlignment="0" applyProtection="0"/>
    <xf numFmtId="0" fontId="1" fillId="10" borderId="35" applyNumberFormat="0" applyFont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4" fillId="85" borderId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0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2" fillId="0" borderId="0"/>
    <xf numFmtId="0" fontId="4" fillId="85" borderId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4" fillId="53" borderId="37" applyNumberFormat="0" applyAlignment="0" applyProtection="0"/>
    <xf numFmtId="0" fontId="69" fillId="64" borderId="0" applyNumberFormat="0" applyBorder="0" applyAlignment="0" applyProtection="0"/>
    <xf numFmtId="0" fontId="61" fillId="40" borderId="37" applyNumberFormat="0" applyAlignment="0" applyProtection="0"/>
    <xf numFmtId="0" fontId="69" fillId="7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53" borderId="44" applyNumberFormat="0" applyAlignment="0" applyProtection="0"/>
    <xf numFmtId="0" fontId="66" fillId="0" borderId="45" applyNumberFormat="0" applyFill="0" applyAlignment="0" applyProtection="0"/>
    <xf numFmtId="0" fontId="51" fillId="56" borderId="43" applyNumberFormat="0" applyFont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101" borderId="0" applyNumberFormat="0" applyBorder="0" applyAlignment="0" applyProtection="0"/>
    <xf numFmtId="0" fontId="69" fillId="102" borderId="0" applyNumberFormat="0" applyBorder="0" applyAlignment="0" applyProtection="0"/>
    <xf numFmtId="0" fontId="69" fillId="87" borderId="0" applyNumberFormat="0" applyBorder="0" applyAlignment="0" applyProtection="0"/>
    <xf numFmtId="0" fontId="69" fillId="103" borderId="0" applyNumberFormat="0" applyBorder="0" applyAlignment="0" applyProtection="0"/>
    <xf numFmtId="0" fontId="107" fillId="74" borderId="0" applyNumberFormat="0" applyBorder="0" applyAlignment="0" applyProtection="0"/>
    <xf numFmtId="0" fontId="73" fillId="102" borderId="38" applyNumberFormat="0" applyAlignment="0" applyProtection="0"/>
    <xf numFmtId="0" fontId="70" fillId="90" borderId="0" applyNumberFormat="0" applyBorder="0" applyAlignment="0" applyProtection="0"/>
    <xf numFmtId="0" fontId="77" fillId="0" borderId="46" applyNumberFormat="0" applyFill="0" applyAlignment="0" applyProtection="0"/>
    <xf numFmtId="0" fontId="78" fillId="0" borderId="57" applyNumberFormat="0" applyFill="0" applyAlignment="0" applyProtection="0"/>
    <xf numFmtId="0" fontId="79" fillId="0" borderId="58" applyNumberFormat="0" applyFill="0" applyAlignment="0" applyProtection="0"/>
    <xf numFmtId="0" fontId="79" fillId="0" borderId="0" applyNumberFormat="0" applyFill="0" applyBorder="0" applyAlignment="0" applyProtection="0"/>
    <xf numFmtId="0" fontId="76" fillId="0" borderId="59" applyNumberFormat="0" applyFill="0" applyAlignment="0" applyProtection="0"/>
    <xf numFmtId="0" fontId="76" fillId="75" borderId="0" applyNumberFormat="0" applyBorder="0" applyAlignment="0" applyProtection="0"/>
    <xf numFmtId="0" fontId="10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35" applyNumberFormat="0" applyFont="0" applyAlignment="0" applyProtection="0"/>
    <xf numFmtId="43" fontId="2" fillId="0" borderId="0" applyFont="0" applyFill="0" applyBorder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58" borderId="55" applyNumberFormat="0">
      <protection locked="0"/>
    </xf>
    <xf numFmtId="0" fontId="2" fillId="0" borderId="0"/>
    <xf numFmtId="0" fontId="2" fillId="0" borderId="0"/>
    <xf numFmtId="0" fontId="2" fillId="0" borderId="0"/>
    <xf numFmtId="0" fontId="4" fillId="85" borderId="0"/>
    <xf numFmtId="0" fontId="2" fillId="0" borderId="0"/>
    <xf numFmtId="0" fontId="2" fillId="0" borderId="0"/>
    <xf numFmtId="0" fontId="2" fillId="0" borderId="0"/>
    <xf numFmtId="0" fontId="52" fillId="45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0" fontId="54" fillId="53" borderId="37" applyNumberFormat="0" applyAlignment="0" applyProtection="0"/>
    <xf numFmtId="0" fontId="57" fillId="37" borderId="0" applyNumberFormat="0" applyBorder="0" applyAlignment="0" applyProtection="0"/>
    <xf numFmtId="0" fontId="6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8" fillId="0" borderId="39" applyNumberFormat="0" applyFill="0" applyAlignment="0" applyProtection="0"/>
    <xf numFmtId="0" fontId="59" fillId="0" borderId="40" applyNumberFormat="0" applyFill="0" applyAlignment="0" applyProtection="0"/>
    <xf numFmtId="0" fontId="60" fillId="0" borderId="41" applyNumberFormat="0" applyFill="0" applyAlignment="0" applyProtection="0"/>
    <xf numFmtId="0" fontId="60" fillId="0" borderId="0" applyNumberFormat="0" applyFill="0" applyBorder="0" applyAlignment="0" applyProtection="0"/>
    <xf numFmtId="0" fontId="63" fillId="55" borderId="0" applyNumberFormat="0" applyBorder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0" fontId="53" fillId="36" borderId="0" applyNumberFormat="0" applyBorder="0" applyAlignment="0" applyProtection="0"/>
    <xf numFmtId="0" fontId="55" fillId="54" borderId="38" applyNumberFormat="0" applyAlignment="0" applyProtection="0"/>
    <xf numFmtId="0" fontId="62" fillId="0" borderId="42" applyNumberFormat="0" applyFill="0" applyAlignment="0" applyProtection="0"/>
    <xf numFmtId="43" fontId="2" fillId="0" borderId="0" applyFont="0" applyFill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0" fontId="57" fillId="37" borderId="0" applyNumberFormat="0" applyBorder="0" applyAlignment="0" applyProtection="0"/>
    <xf numFmtId="0" fontId="67" fillId="0" borderId="0" applyNumberFormat="0" applyFill="0" applyBorder="0" applyAlignment="0" applyProtection="0"/>
    <xf numFmtId="0" fontId="58" fillId="0" borderId="39" applyNumberFormat="0" applyFill="0" applyAlignment="0" applyProtection="0"/>
    <xf numFmtId="0" fontId="59" fillId="0" borderId="40" applyNumberFormat="0" applyFill="0" applyAlignment="0" applyProtection="0"/>
    <xf numFmtId="0" fontId="60" fillId="0" borderId="41" applyNumberFormat="0" applyFill="0" applyAlignment="0" applyProtection="0"/>
    <xf numFmtId="0" fontId="60" fillId="0" borderId="0" applyNumberFormat="0" applyFill="0" applyBorder="0" applyAlignment="0" applyProtection="0"/>
    <xf numFmtId="0" fontId="63" fillId="55" borderId="0" applyNumberFormat="0" applyBorder="0" applyAlignment="0" applyProtection="0"/>
    <xf numFmtId="0" fontId="53" fillId="36" borderId="0" applyNumberFormat="0" applyBorder="0" applyAlignment="0" applyProtection="0"/>
    <xf numFmtId="0" fontId="55" fillId="54" borderId="38" applyNumberFormat="0" applyAlignment="0" applyProtection="0"/>
    <xf numFmtId="0" fontId="62" fillId="0" borderId="42" applyNumberFormat="0" applyFill="0" applyAlignment="0" applyProtection="0"/>
    <xf numFmtId="0" fontId="4" fillId="85" borderId="0"/>
    <xf numFmtId="0" fontId="2" fillId="0" borderId="0"/>
    <xf numFmtId="43" fontId="1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4" fillId="85" borderId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2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101" borderId="0" applyNumberFormat="0" applyBorder="0" applyAlignment="0" applyProtection="0"/>
    <xf numFmtId="0" fontId="69" fillId="102" borderId="0" applyNumberFormat="0" applyBorder="0" applyAlignment="0" applyProtection="0"/>
    <xf numFmtId="0" fontId="69" fillId="87" borderId="0" applyNumberFormat="0" applyBorder="0" applyAlignment="0" applyProtection="0"/>
    <xf numFmtId="0" fontId="69" fillId="103" borderId="0" applyNumberFormat="0" applyBorder="0" applyAlignment="0" applyProtection="0"/>
    <xf numFmtId="0" fontId="107" fillId="74" borderId="0" applyNumberFormat="0" applyBorder="0" applyAlignment="0" applyProtection="0"/>
    <xf numFmtId="0" fontId="108" fillId="104" borderId="53" applyNumberFormat="0" applyAlignment="0" applyProtection="0"/>
    <xf numFmtId="0" fontId="73" fillId="102" borderId="38" applyNumberFormat="0" applyAlignment="0" applyProtection="0"/>
    <xf numFmtId="0" fontId="70" fillId="90" borderId="0" applyNumberFormat="0" applyBorder="0" applyAlignment="0" applyProtection="0"/>
    <xf numFmtId="0" fontId="77" fillId="0" borderId="46" applyNumberFormat="0" applyFill="0" applyAlignment="0" applyProtection="0"/>
    <xf numFmtId="0" fontId="78" fillId="0" borderId="57" applyNumberFormat="0" applyFill="0" applyAlignment="0" applyProtection="0"/>
    <xf numFmtId="0" fontId="79" fillId="0" borderId="58" applyNumberFormat="0" applyFill="0" applyAlignment="0" applyProtection="0"/>
    <xf numFmtId="0" fontId="79" fillId="0" borderId="0" applyNumberFormat="0" applyFill="0" applyBorder="0" applyAlignment="0" applyProtection="0"/>
    <xf numFmtId="0" fontId="80" fillId="75" borderId="53" applyNumberFormat="0" applyAlignment="0" applyProtection="0"/>
    <xf numFmtId="0" fontId="76" fillId="0" borderId="59" applyNumberFormat="0" applyFill="0" applyAlignment="0" applyProtection="0"/>
    <xf numFmtId="0" fontId="76" fillId="75" borderId="0" applyNumberFormat="0" applyBorder="0" applyAlignment="0" applyProtection="0"/>
    <xf numFmtId="0" fontId="83" fillId="104" borderId="44" applyNumberFormat="0" applyAlignment="0" applyProtection="0"/>
    <xf numFmtId="0" fontId="74" fillId="0" borderId="52" applyNumberFormat="0" applyFill="0" applyAlignment="0" applyProtection="0"/>
    <xf numFmtId="0" fontId="109" fillId="0" borderId="0" applyNumberFormat="0" applyFill="0" applyBorder="0" applyAlignment="0" applyProtection="0"/>
    <xf numFmtId="0" fontId="4" fillId="85" borderId="0"/>
    <xf numFmtId="0" fontId="1" fillId="33" borderId="0" applyNumberFormat="0" applyBorder="0" applyAlignment="0" applyProtection="0"/>
    <xf numFmtId="0" fontId="73" fillId="102" borderId="38" applyNumberFormat="0" applyAlignment="0" applyProtection="0"/>
    <xf numFmtId="0" fontId="69" fillId="87" borderId="0" applyNumberFormat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" fillId="85" borderId="0"/>
    <xf numFmtId="0" fontId="35" fillId="0" borderId="29" applyNumberFormat="0" applyFill="0" applyAlignment="0" applyProtection="0"/>
    <xf numFmtId="0" fontId="2" fillId="0" borderId="0"/>
    <xf numFmtId="0" fontId="48" fillId="11" borderId="0" applyNumberFormat="0" applyBorder="0" applyAlignment="0" applyProtection="0"/>
    <xf numFmtId="0" fontId="2" fillId="83" borderId="49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69" fillId="64" borderId="0" applyNumberFormat="0" applyBorder="0" applyAlignment="0" applyProtection="0"/>
    <xf numFmtId="0" fontId="108" fillId="104" borderId="53" applyNumberFormat="0" applyAlignment="0" applyProtection="0"/>
    <xf numFmtId="0" fontId="78" fillId="0" borderId="57" applyNumberFormat="0" applyFill="0" applyAlignment="0" applyProtection="0"/>
    <xf numFmtId="0" fontId="4" fillId="85" borderId="0"/>
    <xf numFmtId="0" fontId="2" fillId="0" borderId="0"/>
    <xf numFmtId="0" fontId="1" fillId="28" borderId="0" applyNumberFormat="0" applyBorder="0" applyAlignment="0" applyProtection="0"/>
    <xf numFmtId="0" fontId="1" fillId="10" borderId="35" applyNumberFormat="0" applyFont="0" applyAlignment="0" applyProtection="0"/>
    <xf numFmtId="0" fontId="69" fillId="101" borderId="0" applyNumberFormat="0" applyBorder="0" applyAlignment="0" applyProtection="0"/>
    <xf numFmtId="0" fontId="4" fillId="59" borderId="49" applyNumberFormat="0" applyProtection="0">
      <alignment horizontal="left" vertical="top" indent="1"/>
    </xf>
    <xf numFmtId="0" fontId="2" fillId="0" borderId="0"/>
    <xf numFmtId="0" fontId="1" fillId="13" borderId="0" applyNumberFormat="0" applyBorder="0" applyAlignment="0" applyProtection="0"/>
    <xf numFmtId="0" fontId="80" fillId="75" borderId="53" applyNumberFormat="0" applyAlignment="0" applyProtection="0"/>
    <xf numFmtId="0" fontId="40" fillId="7" borderId="31" applyNumberFormat="0" applyAlignment="0" applyProtection="0"/>
    <xf numFmtId="0" fontId="4" fillId="85" borderId="0"/>
    <xf numFmtId="0" fontId="38" fillId="5" borderId="0" applyNumberFormat="0" applyBorder="0" applyAlignment="0" applyProtection="0"/>
    <xf numFmtId="0" fontId="109" fillId="0" borderId="0" applyNumberFormat="0" applyFill="0" applyBorder="0" applyAlignment="0" applyProtection="0"/>
    <xf numFmtId="0" fontId="2" fillId="0" borderId="0"/>
    <xf numFmtId="0" fontId="48" fillId="34" borderId="0" applyNumberFormat="0" applyBorder="0" applyAlignment="0" applyProtection="0"/>
    <xf numFmtId="0" fontId="4" fillId="83" borderId="49" applyNumberFormat="0" applyProtection="0">
      <alignment horizontal="left" vertical="top" indent="1"/>
    </xf>
    <xf numFmtId="0" fontId="36" fillId="0" borderId="30" applyNumberFormat="0" applyFill="0" applyAlignment="0" applyProtection="0"/>
    <xf numFmtId="0" fontId="39" fillId="6" borderId="0" applyNumberFormat="0" applyBorder="0" applyAlignment="0" applyProtection="0"/>
    <xf numFmtId="0" fontId="73" fillId="102" borderId="38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59" borderId="49" applyNumberFormat="0" applyProtection="0">
      <alignment horizontal="left" vertical="top" indent="1"/>
    </xf>
    <xf numFmtId="0" fontId="2" fillId="41" borderId="49" applyNumberFormat="0" applyProtection="0">
      <alignment horizontal="left" vertical="top" indent="1"/>
    </xf>
    <xf numFmtId="0" fontId="1" fillId="0" borderId="0"/>
    <xf numFmtId="0" fontId="4" fillId="58" borderId="55" applyNumberFormat="0">
      <protection locked="0"/>
    </xf>
    <xf numFmtId="0" fontId="4" fillId="85" borderId="0"/>
    <xf numFmtId="0" fontId="4" fillId="85" borderId="0"/>
    <xf numFmtId="0" fontId="77" fillId="0" borderId="46" applyNumberFormat="0" applyFill="0" applyAlignment="0" applyProtection="0"/>
    <xf numFmtId="0" fontId="107" fillId="74" borderId="0" applyNumberFormat="0" applyBorder="0" applyAlignment="0" applyProtection="0"/>
    <xf numFmtId="0" fontId="78" fillId="0" borderId="57" applyNumberFormat="0" applyFill="0" applyAlignment="0" applyProtection="0"/>
    <xf numFmtId="0" fontId="33" fillId="0" borderId="0" applyNumberFormat="0" applyFill="0" applyBorder="0" applyAlignment="0" applyProtection="0"/>
    <xf numFmtId="0" fontId="4" fillId="85" borderId="0"/>
    <xf numFmtId="0" fontId="2" fillId="0" borderId="0"/>
    <xf numFmtId="0" fontId="48" fillId="14" borderId="0" applyNumberFormat="0" applyBorder="0" applyAlignment="0" applyProtection="0"/>
    <xf numFmtId="0" fontId="2" fillId="58" borderId="51" applyNumberFormat="0">
      <protection locked="0"/>
    </xf>
    <xf numFmtId="0" fontId="1" fillId="29" borderId="0" applyNumberFormat="0" applyBorder="0" applyAlignment="0" applyProtection="0"/>
    <xf numFmtId="0" fontId="48" fillId="22" borderId="0" applyNumberFormat="0" applyBorder="0" applyAlignment="0" applyProtection="0"/>
    <xf numFmtId="0" fontId="76" fillId="0" borderId="59" applyNumberFormat="0" applyFill="0" applyAlignment="0" applyProtection="0"/>
    <xf numFmtId="0" fontId="2" fillId="0" borderId="0"/>
    <xf numFmtId="0" fontId="51" fillId="41" borderId="0" applyNumberFormat="0" applyBorder="0" applyAlignment="0" applyProtection="0"/>
    <xf numFmtId="0" fontId="4" fillId="85" borderId="0"/>
    <xf numFmtId="0" fontId="1" fillId="0" borderId="0"/>
    <xf numFmtId="0" fontId="1" fillId="0" borderId="0"/>
    <xf numFmtId="0" fontId="4" fillId="85" borderId="0"/>
    <xf numFmtId="0" fontId="48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0" fontId="51" fillId="0" borderId="0"/>
    <xf numFmtId="0" fontId="2" fillId="0" borderId="0"/>
    <xf numFmtId="0" fontId="4" fillId="85" borderId="0"/>
    <xf numFmtId="0" fontId="69" fillId="67" borderId="0" applyNumberFormat="0" applyBorder="0" applyAlignment="0" applyProtection="0"/>
    <xf numFmtId="0" fontId="2" fillId="0" borderId="0"/>
    <xf numFmtId="0" fontId="1" fillId="0" borderId="0"/>
    <xf numFmtId="43" fontId="51" fillId="0" borderId="0" applyFont="0" applyFill="0" applyBorder="0" applyAlignment="0" applyProtection="0"/>
    <xf numFmtId="0" fontId="4" fillId="85" borderId="0"/>
    <xf numFmtId="43" fontId="51" fillId="0" borderId="0" applyFont="0" applyFill="0" applyBorder="0" applyAlignment="0" applyProtection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1" fillId="0" borderId="0"/>
    <xf numFmtId="0" fontId="4" fillId="85" borderId="0"/>
    <xf numFmtId="0" fontId="1" fillId="0" borderId="0"/>
    <xf numFmtId="0" fontId="1" fillId="0" borderId="0"/>
    <xf numFmtId="0" fontId="4" fillId="85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61" fillId="40" borderId="37" applyNumberFormat="0" applyAlignment="0" applyProtection="0"/>
    <xf numFmtId="0" fontId="51" fillId="40" borderId="0" applyNumberFormat="0" applyBorder="0" applyAlignment="0" applyProtection="0"/>
    <xf numFmtId="0" fontId="51" fillId="39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0" borderId="0"/>
    <xf numFmtId="0" fontId="106" fillId="0" borderId="0"/>
    <xf numFmtId="0" fontId="4" fillId="85" borderId="0"/>
    <xf numFmtId="0" fontId="2" fillId="0" borderId="0"/>
    <xf numFmtId="0" fontId="11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47" borderId="0" applyNumberFormat="0" applyBorder="0" applyAlignment="0" applyProtection="0"/>
    <xf numFmtId="0" fontId="52" fillId="43" borderId="0" applyNumberFormat="0" applyBorder="0" applyAlignment="0" applyProtection="0"/>
    <xf numFmtId="0" fontId="52" fillId="42" borderId="0" applyNumberFormat="0" applyBorder="0" applyAlignment="0" applyProtection="0"/>
    <xf numFmtId="0" fontId="51" fillId="38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69" fillId="60" borderId="0" applyNumberFormat="0" applyBorder="0" applyAlignment="0" applyProtection="0"/>
    <xf numFmtId="0" fontId="51" fillId="0" borderId="0"/>
    <xf numFmtId="0" fontId="42" fillId="8" borderId="31" applyNumberFormat="0" applyAlignment="0" applyProtection="0"/>
    <xf numFmtId="0" fontId="37" fillId="4" borderId="0" applyNumberFormat="0" applyBorder="0" applyAlignment="0" applyProtection="0"/>
    <xf numFmtId="0" fontId="64" fillId="53" borderId="44" applyNumberFormat="0" applyAlignment="0" applyProtection="0"/>
    <xf numFmtId="0" fontId="37" fillId="4" borderId="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4" fillId="0" borderId="28" applyNumberFormat="0" applyFill="0" applyAlignment="0" applyProtection="0"/>
    <xf numFmtId="0" fontId="52" fillId="50" borderId="0" applyNumberFormat="0" applyBorder="0" applyAlignment="0" applyProtection="0"/>
    <xf numFmtId="0" fontId="34" fillId="0" borderId="28" applyNumberFormat="0" applyFill="0" applyAlignment="0" applyProtection="0"/>
    <xf numFmtId="0" fontId="35" fillId="0" borderId="29" applyNumberFormat="0" applyFill="0" applyAlignment="0" applyProtection="0"/>
    <xf numFmtId="0" fontId="35" fillId="0" borderId="29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47" fillId="0" borderId="36" applyNumberFormat="0" applyFill="0" applyAlignment="0" applyProtection="0"/>
    <xf numFmtId="0" fontId="2" fillId="0" borderId="0"/>
    <xf numFmtId="0" fontId="41" fillId="8" borderId="32" applyNumberFormat="0" applyAlignment="0" applyProtection="0"/>
    <xf numFmtId="0" fontId="40" fillId="7" borderId="31" applyNumberFormat="0" applyAlignment="0" applyProtection="0"/>
    <xf numFmtId="0" fontId="51" fillId="0" borderId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44" fillId="9" borderId="34" applyNumberFormat="0" applyAlignment="0" applyProtection="0"/>
    <xf numFmtId="0" fontId="44" fillId="9" borderId="34" applyNumberFormat="0" applyAlignment="0" applyProtection="0"/>
    <xf numFmtId="0" fontId="43" fillId="0" borderId="33" applyNumberFormat="0" applyFill="0" applyAlignment="0" applyProtection="0"/>
    <xf numFmtId="0" fontId="43" fillId="0" borderId="3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" fillId="85" borderId="0"/>
    <xf numFmtId="0" fontId="111" fillId="0" borderId="0"/>
    <xf numFmtId="0" fontId="111" fillId="0" borderId="0"/>
    <xf numFmtId="0" fontId="1" fillId="0" borderId="0"/>
    <xf numFmtId="43" fontId="111" fillId="0" borderId="0" applyFont="0" applyFill="0" applyBorder="0" applyAlignment="0" applyProtection="0"/>
    <xf numFmtId="0" fontId="4" fillId="85" borderId="0"/>
    <xf numFmtId="0" fontId="72" fillId="76" borderId="37" applyNumberFormat="0" applyAlignment="0" applyProtection="0"/>
    <xf numFmtId="0" fontId="80" fillId="75" borderId="37" applyNumberFormat="0" applyAlignment="0" applyProtection="0"/>
    <xf numFmtId="0" fontId="83" fillId="76" borderId="44" applyNumberFormat="0" applyAlignment="0" applyProtection="0"/>
    <xf numFmtId="0" fontId="74" fillId="0" borderId="52" applyNumberFormat="0" applyFill="0" applyAlignment="0" applyProtection="0"/>
    <xf numFmtId="9" fontId="2" fillId="0" borderId="0" applyFont="0" applyFill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69" fillId="64" borderId="0" applyNumberFormat="0" applyBorder="0" applyAlignment="0" applyProtection="0"/>
    <xf numFmtId="0" fontId="2" fillId="0" borderId="0"/>
    <xf numFmtId="0" fontId="4" fillId="85" borderId="0"/>
    <xf numFmtId="0" fontId="1" fillId="0" borderId="0"/>
    <xf numFmtId="0" fontId="4" fillId="85" borderId="0"/>
    <xf numFmtId="0" fontId="66" fillId="0" borderId="45" applyNumberFormat="0" applyFill="0" applyAlignment="0" applyProtection="0"/>
    <xf numFmtId="0" fontId="52" fillId="49" borderId="0" applyNumberFormat="0" applyBorder="0" applyAlignment="0" applyProtection="0"/>
    <xf numFmtId="0" fontId="54" fillId="53" borderId="37" applyNumberFormat="0" applyAlignment="0" applyProtection="0"/>
    <xf numFmtId="0" fontId="52" fillId="45" borderId="0" applyNumberFormat="0" applyBorder="0" applyAlignment="0" applyProtection="0"/>
    <xf numFmtId="0" fontId="52" fillId="4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52" fillId="46" borderId="0" applyNumberFormat="0" applyBorder="0" applyAlignment="0" applyProtection="0"/>
    <xf numFmtId="0" fontId="4" fillId="85" borderId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69" fillId="101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69" fillId="102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69" fillId="87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69" fillId="103" borderId="0" applyNumberFormat="0" applyBorder="0" applyAlignment="0" applyProtection="0"/>
    <xf numFmtId="0" fontId="2" fillId="10" borderId="35" applyNumberFormat="0" applyFont="0" applyAlignment="0" applyProtection="0"/>
    <xf numFmtId="0" fontId="51" fillId="56" borderId="43" applyNumberFormat="0" applyFont="0" applyAlignment="0" applyProtection="0"/>
    <xf numFmtId="0" fontId="54" fillId="53" borderId="37" applyNumberFormat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70" fillId="9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8" fillId="0" borderId="39" applyNumberFormat="0" applyFill="0" applyAlignment="0" applyProtection="0"/>
    <xf numFmtId="0" fontId="58" fillId="0" borderId="39" applyNumberFormat="0" applyFill="0" applyAlignment="0" applyProtection="0"/>
    <xf numFmtId="0" fontId="77" fillId="0" borderId="46" applyNumberFormat="0" applyFill="0" applyAlignment="0" applyProtection="0"/>
    <xf numFmtId="0" fontId="59" fillId="0" borderId="40" applyNumberFormat="0" applyFill="0" applyAlignment="0" applyProtection="0"/>
    <xf numFmtId="0" fontId="59" fillId="0" borderId="40" applyNumberFormat="0" applyFill="0" applyAlignment="0" applyProtection="0"/>
    <xf numFmtId="0" fontId="78" fillId="0" borderId="57" applyNumberFormat="0" applyFill="0" applyAlignment="0" applyProtection="0"/>
    <xf numFmtId="0" fontId="60" fillId="0" borderId="41" applyNumberFormat="0" applyFill="0" applyAlignment="0" applyProtection="0"/>
    <xf numFmtId="0" fontId="60" fillId="0" borderId="41" applyNumberFormat="0" applyFill="0" applyAlignment="0" applyProtection="0"/>
    <xf numFmtId="0" fontId="79" fillId="0" borderId="58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76" fillId="75" borderId="0" applyNumberFormat="0" applyBorder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107" fillId="74" borderId="0" applyNumberFormat="0" applyBorder="0" applyAlignment="0" applyProtection="0"/>
    <xf numFmtId="0" fontId="55" fillId="54" borderId="38" applyNumberFormat="0" applyAlignment="0" applyProtection="0"/>
    <xf numFmtId="0" fontId="55" fillId="54" borderId="38" applyNumberFormat="0" applyAlignment="0" applyProtection="0"/>
    <xf numFmtId="0" fontId="73" fillId="102" borderId="38" applyNumberFormat="0" applyAlignment="0" applyProtection="0"/>
    <xf numFmtId="0" fontId="62" fillId="0" borderId="42" applyNumberFormat="0" applyFill="0" applyAlignment="0" applyProtection="0"/>
    <xf numFmtId="0" fontId="62" fillId="0" borderId="42" applyNumberFormat="0" applyFill="0" applyAlignment="0" applyProtection="0"/>
    <xf numFmtId="0" fontId="76" fillId="0" borderId="59" applyNumberFormat="0" applyFill="0" applyAlignment="0" applyProtection="0"/>
    <xf numFmtId="0" fontId="51" fillId="0" borderId="0" applyAlignment="0">
      <alignment horizontal="right" indent="2"/>
    </xf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2" fillId="0" borderId="0"/>
    <xf numFmtId="0" fontId="4" fillId="85" borderId="0"/>
    <xf numFmtId="0" fontId="5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1" fillId="44" borderId="0" applyNumberFormat="0" applyBorder="0" applyAlignment="0" applyProtection="0"/>
    <xf numFmtId="0" fontId="51" fillId="43" borderId="0" applyNumberFormat="0" applyBorder="0" applyAlignment="0" applyProtection="0"/>
    <xf numFmtId="0" fontId="51" fillId="38" borderId="0" applyNumberFormat="0" applyBorder="0" applyAlignment="0" applyProtection="0"/>
    <xf numFmtId="9" fontId="2" fillId="0" borderId="0" applyFont="0" applyFill="0" applyBorder="0" applyAlignment="0" applyProtection="0"/>
    <xf numFmtId="0" fontId="51" fillId="0" borderId="0"/>
    <xf numFmtId="0" fontId="51" fillId="0" borderId="0"/>
    <xf numFmtId="171" fontId="2" fillId="0" borderId="0" applyFont="0" applyFill="0" applyBorder="0" applyAlignment="0" applyProtection="0"/>
    <xf numFmtId="0" fontId="51" fillId="37" borderId="0" applyNumberFormat="0" applyBorder="0" applyAlignment="0" applyProtection="0"/>
    <xf numFmtId="0" fontId="4" fillId="85" borderId="0"/>
    <xf numFmtId="0" fontId="43" fillId="0" borderId="33" applyNumberFormat="0" applyFill="0" applyAlignment="0" applyProtection="0"/>
    <xf numFmtId="0" fontId="34" fillId="0" borderId="28" applyNumberFormat="0" applyFill="0" applyAlignment="0" applyProtection="0"/>
    <xf numFmtId="0" fontId="37" fillId="4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" fillId="57" borderId="49" applyNumberFormat="0" applyProtection="0">
      <alignment horizontal="left" vertical="top" indent="1"/>
    </xf>
    <xf numFmtId="0" fontId="77" fillId="0" borderId="46" applyNumberFormat="0" applyFill="0" applyAlignment="0" applyProtection="0"/>
    <xf numFmtId="0" fontId="48" fillId="26" borderId="0" applyNumberFormat="0" applyBorder="0" applyAlignment="0" applyProtection="0"/>
    <xf numFmtId="0" fontId="2" fillId="0" borderId="0"/>
    <xf numFmtId="0" fontId="1" fillId="32" borderId="0" applyNumberFormat="0" applyBorder="0" applyAlignment="0" applyProtection="0"/>
    <xf numFmtId="0" fontId="48" fillId="31" borderId="0" applyNumberFormat="0" applyBorder="0" applyAlignment="0" applyProtection="0"/>
    <xf numFmtId="0" fontId="69" fillId="103" borderId="0" applyNumberFormat="0" applyBorder="0" applyAlignment="0" applyProtection="0"/>
    <xf numFmtId="0" fontId="2" fillId="0" borderId="0"/>
    <xf numFmtId="0" fontId="51" fillId="56" borderId="43" applyNumberFormat="0" applyFont="0" applyAlignment="0" applyProtection="0"/>
    <xf numFmtId="0" fontId="42" fillId="8" borderId="31" applyNumberFormat="0" applyAlignment="0" applyProtection="0"/>
    <xf numFmtId="0" fontId="48" fillId="18" borderId="0" applyNumberFormat="0" applyBorder="0" applyAlignment="0" applyProtection="0"/>
    <xf numFmtId="0" fontId="1" fillId="0" borderId="0"/>
    <xf numFmtId="0" fontId="35" fillId="0" borderId="29" applyNumberFormat="0" applyFill="0" applyAlignment="0" applyProtection="0"/>
    <xf numFmtId="0" fontId="1" fillId="20" borderId="0" applyNumberFormat="0" applyBorder="0" applyAlignment="0" applyProtection="0"/>
    <xf numFmtId="0" fontId="2" fillId="0" borderId="0"/>
    <xf numFmtId="0" fontId="48" fillId="23" borderId="0" applyNumberFormat="0" applyBorder="0" applyAlignment="0" applyProtection="0"/>
    <xf numFmtId="43" fontId="51" fillId="0" borderId="0" applyFont="0" applyFill="0" applyBorder="0" applyAlignment="0" applyProtection="0"/>
    <xf numFmtId="0" fontId="37" fillId="4" borderId="0" applyNumberFormat="0" applyBorder="0" applyAlignment="0" applyProtection="0"/>
    <xf numFmtId="0" fontId="36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1" fillId="12" borderId="0" applyNumberFormat="0" applyBorder="0" applyAlignment="0" applyProtection="0"/>
    <xf numFmtId="0" fontId="76" fillId="75" borderId="0" applyNumberFormat="0" applyBorder="0" applyAlignment="0" applyProtection="0"/>
    <xf numFmtId="0" fontId="4" fillId="85" borderId="0"/>
    <xf numFmtId="0" fontId="47" fillId="0" borderId="36" applyNumberFormat="0" applyFill="0" applyAlignment="0" applyProtection="0"/>
    <xf numFmtId="0" fontId="1" fillId="16" borderId="0" applyNumberFormat="0" applyBorder="0" applyAlignment="0" applyProtection="0"/>
    <xf numFmtId="0" fontId="43" fillId="0" borderId="33" applyNumberFormat="0" applyFill="0" applyAlignment="0" applyProtection="0"/>
    <xf numFmtId="0" fontId="48" fillId="11" borderId="0" applyNumberFormat="0" applyBorder="0" applyAlignment="0" applyProtection="0"/>
    <xf numFmtId="0" fontId="2" fillId="0" borderId="0"/>
    <xf numFmtId="0" fontId="48" fillId="27" borderId="0" applyNumberFormat="0" applyBorder="0" applyAlignment="0" applyProtection="0"/>
    <xf numFmtId="0" fontId="48" fillId="23" borderId="0" applyNumberFormat="0" applyBorder="0" applyAlignment="0" applyProtection="0"/>
    <xf numFmtId="0" fontId="2" fillId="0" borderId="0"/>
    <xf numFmtId="0" fontId="48" fillId="31" borderId="0" applyNumberFormat="0" applyBorder="0" applyAlignment="0" applyProtection="0"/>
    <xf numFmtId="0" fontId="4" fillId="41" borderId="49" applyNumberFormat="0" applyProtection="0">
      <alignment horizontal="left" vertical="top" indent="1"/>
    </xf>
    <xf numFmtId="0" fontId="76" fillId="0" borderId="59" applyNumberFormat="0" applyFill="0" applyAlignment="0" applyProtection="0"/>
    <xf numFmtId="0" fontId="79" fillId="0" borderId="58" applyNumberFormat="0" applyFill="0" applyAlignment="0" applyProtection="0"/>
    <xf numFmtId="0" fontId="39" fillId="6" borderId="0" applyNumberFormat="0" applyBorder="0" applyAlignment="0" applyProtection="0"/>
    <xf numFmtId="0" fontId="44" fillId="9" borderId="34" applyNumberFormat="0" applyAlignment="0" applyProtection="0"/>
    <xf numFmtId="0" fontId="36" fillId="0" borderId="30" applyNumberFormat="0" applyFill="0" applyAlignment="0" applyProtection="0"/>
    <xf numFmtId="0" fontId="4" fillId="85" borderId="0"/>
    <xf numFmtId="0" fontId="48" fillId="30" borderId="0" applyNumberFormat="0" applyBorder="0" applyAlignment="0" applyProtection="0"/>
    <xf numFmtId="0" fontId="69" fillId="103" borderId="0" applyNumberFormat="0" applyBorder="0" applyAlignment="0" applyProtection="0"/>
    <xf numFmtId="0" fontId="2" fillId="0" borderId="0"/>
    <xf numFmtId="0" fontId="4" fillId="85" borderId="0"/>
    <xf numFmtId="0" fontId="1" fillId="0" borderId="0"/>
    <xf numFmtId="0" fontId="4" fillId="85" borderId="0"/>
    <xf numFmtId="0" fontId="48" fillId="19" borderId="0" applyNumberFormat="0" applyBorder="0" applyAlignment="0" applyProtection="0"/>
    <xf numFmtId="0" fontId="74" fillId="0" borderId="52" applyNumberFormat="0" applyFill="0" applyAlignment="0" applyProtection="0"/>
    <xf numFmtId="0" fontId="34" fillId="0" borderId="28" applyNumberFormat="0" applyFill="0" applyAlignment="0" applyProtection="0"/>
    <xf numFmtId="0" fontId="1" fillId="17" borderId="0" applyNumberFormat="0" applyBorder="0" applyAlignment="0" applyProtection="0"/>
    <xf numFmtId="0" fontId="76" fillId="75" borderId="0" applyNumberFormat="0" applyBorder="0" applyAlignment="0" applyProtection="0"/>
    <xf numFmtId="0" fontId="48" fillId="19" borderId="0" applyNumberFormat="0" applyBorder="0" applyAlignment="0" applyProtection="0"/>
    <xf numFmtId="0" fontId="4" fillId="57" borderId="49" applyNumberFormat="0" applyProtection="0">
      <alignment horizontal="left" vertical="top" indent="1"/>
    </xf>
    <xf numFmtId="0" fontId="48" fillId="15" borderId="0" applyNumberFormat="0" applyBorder="0" applyAlignment="0" applyProtection="0"/>
    <xf numFmtId="0" fontId="79" fillId="0" borderId="58" applyNumberFormat="0" applyFill="0" applyAlignment="0" applyProtection="0"/>
    <xf numFmtId="0" fontId="1" fillId="21" borderId="0" applyNumberFormat="0" applyBorder="0" applyAlignment="0" applyProtection="0"/>
    <xf numFmtId="0" fontId="110" fillId="0" borderId="0"/>
    <xf numFmtId="0" fontId="110" fillId="0" borderId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10" fillId="0" borderId="0"/>
    <xf numFmtId="0" fontId="1" fillId="10" borderId="35" applyNumberFormat="0" applyFont="0" applyAlignment="0" applyProtection="0"/>
    <xf numFmtId="0" fontId="110" fillId="0" borderId="0"/>
    <xf numFmtId="0" fontId="1" fillId="10" borderId="35" applyNumberFormat="0" applyFont="0" applyAlignment="0" applyProtection="0"/>
    <xf numFmtId="0" fontId="110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10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10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10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10" fillId="0" borderId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2" fillId="0" borderId="0"/>
    <xf numFmtId="0" fontId="83" fillId="104" borderId="44" applyNumberFormat="0" applyAlignment="0" applyProtection="0"/>
    <xf numFmtId="0" fontId="69" fillId="101" borderId="0" applyNumberFormat="0" applyBorder="0" applyAlignment="0" applyProtection="0"/>
    <xf numFmtId="0" fontId="69" fillId="60" borderId="0" applyNumberFormat="0" applyBorder="0" applyAlignment="0" applyProtection="0"/>
    <xf numFmtId="0" fontId="41" fillId="8" borderId="32" applyNumberFormat="0" applyAlignment="0" applyProtection="0"/>
    <xf numFmtId="0" fontId="4" fillId="85" borderId="0"/>
    <xf numFmtId="0" fontId="4" fillId="85" borderId="0"/>
    <xf numFmtId="0" fontId="79" fillId="0" borderId="0" applyNumberFormat="0" applyFill="0" applyBorder="0" applyAlignment="0" applyProtection="0"/>
    <xf numFmtId="0" fontId="69" fillId="87" borderId="0" applyNumberFormat="0" applyBorder="0" applyAlignment="0" applyProtection="0"/>
    <xf numFmtId="0" fontId="107" fillId="74" borderId="0" applyNumberFormat="0" applyBorder="0" applyAlignment="0" applyProtection="0"/>
    <xf numFmtId="0" fontId="4" fillId="74" borderId="53" applyNumberFormat="0" applyFont="0" applyAlignment="0" applyProtection="0"/>
    <xf numFmtId="0" fontId="45" fillId="0" borderId="0" applyNumberFormat="0" applyFill="0" applyBorder="0" applyAlignment="0" applyProtection="0"/>
    <xf numFmtId="0" fontId="48" fillId="15" borderId="0" applyNumberFormat="0" applyBorder="0" applyAlignment="0" applyProtection="0"/>
    <xf numFmtId="0" fontId="41" fillId="8" borderId="32" applyNumberFormat="0" applyAlignment="0" applyProtection="0"/>
    <xf numFmtId="0" fontId="70" fillId="90" borderId="0" applyNumberFormat="0" applyBorder="0" applyAlignment="0" applyProtection="0"/>
    <xf numFmtId="0" fontId="109" fillId="0" borderId="0" applyNumberFormat="0" applyFill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102" borderId="0" applyNumberFormat="0" applyBorder="0" applyAlignment="0" applyProtection="0"/>
    <xf numFmtId="0" fontId="69" fillId="102" borderId="0" applyNumberFormat="0" applyBorder="0" applyAlignment="0" applyProtection="0"/>
    <xf numFmtId="0" fontId="2" fillId="0" borderId="0"/>
    <xf numFmtId="0" fontId="70" fillId="90" borderId="0" applyNumberFormat="0" applyBorder="0" applyAlignment="0" applyProtection="0"/>
    <xf numFmtId="0" fontId="79" fillId="0" borderId="0" applyNumberForma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4" fillId="74" borderId="53" applyNumberFormat="0" applyFont="0" applyAlignment="0" applyProtection="0"/>
    <xf numFmtId="0" fontId="40" fillId="7" borderId="31" applyNumberFormat="0" applyAlignment="0" applyProtection="0"/>
    <xf numFmtId="0" fontId="42" fillId="8" borderId="31" applyNumberFormat="0" applyAlignment="0" applyProtection="0"/>
    <xf numFmtId="0" fontId="4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44" fillId="9" borderId="34" applyNumberFormat="0" applyAlignment="0" applyProtection="0"/>
    <xf numFmtId="0" fontId="47" fillId="0" borderId="36" applyNumberFormat="0" applyFill="0" applyAlignment="0" applyProtection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3" fillId="55" borderId="0" applyNumberFormat="0" applyBorder="0" applyAlignment="0" applyProtection="0"/>
    <xf numFmtId="0" fontId="66" fillId="0" borderId="45" applyNumberFormat="0" applyFill="0" applyAlignment="0" applyProtection="0"/>
    <xf numFmtId="0" fontId="2" fillId="0" borderId="0"/>
    <xf numFmtId="0" fontId="60" fillId="0" borderId="41" applyNumberFormat="0" applyFill="0" applyAlignment="0" applyProtection="0"/>
    <xf numFmtId="0" fontId="6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7" fillId="37" borderId="0" applyNumberFormat="0" applyBorder="0" applyAlignment="0" applyProtection="0"/>
    <xf numFmtId="0" fontId="52" fillId="48" borderId="0" applyNumberFormat="0" applyBorder="0" applyAlignment="0" applyProtection="0"/>
    <xf numFmtId="0" fontId="52" fillId="42" borderId="0" applyNumberFormat="0" applyBorder="0" applyAlignment="0" applyProtection="0"/>
    <xf numFmtId="0" fontId="55" fillId="54" borderId="38" applyNumberFormat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5" borderId="0" applyNumberFormat="0" applyBorder="0" applyAlignment="0" applyProtection="0"/>
    <xf numFmtId="0" fontId="1" fillId="0" borderId="0"/>
    <xf numFmtId="0" fontId="54" fillId="53" borderId="37" applyNumberFormat="0" applyAlignment="0" applyProtection="0"/>
    <xf numFmtId="43" fontId="2" fillId="0" borderId="0" applyFont="0" applyFill="0" applyBorder="0" applyAlignment="0" applyProtection="0"/>
    <xf numFmtId="0" fontId="58" fillId="0" borderId="39" applyNumberFormat="0" applyFill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61" fillId="40" borderId="37" applyNumberFormat="0" applyAlignment="0" applyProtection="0"/>
    <xf numFmtId="0" fontId="52" fillId="50" borderId="0" applyNumberFormat="0" applyBorder="0" applyAlignment="0" applyProtection="0"/>
    <xf numFmtId="0" fontId="4" fillId="85" borderId="0"/>
    <xf numFmtId="0" fontId="2" fillId="0" borderId="0"/>
    <xf numFmtId="0" fontId="52" fillId="46" borderId="0" applyNumberFormat="0" applyBorder="0" applyAlignment="0" applyProtection="0"/>
    <xf numFmtId="0" fontId="52" fillId="49" borderId="0" applyNumberFormat="0" applyBorder="0" applyAlignment="0" applyProtection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64" fillId="53" borderId="44" applyNumberFormat="0" applyAlignment="0" applyProtection="0"/>
    <xf numFmtId="0" fontId="1" fillId="0" borderId="0"/>
    <xf numFmtId="0" fontId="52" fillId="43" borderId="0" applyNumberFormat="0" applyBorder="0" applyAlignment="0" applyProtection="0"/>
    <xf numFmtId="0" fontId="52" fillId="52" borderId="0" applyNumberFormat="0" applyBorder="0" applyAlignment="0" applyProtection="0"/>
    <xf numFmtId="0" fontId="53" fillId="36" borderId="0" applyNumberFormat="0" applyBorder="0" applyAlignment="0" applyProtection="0"/>
    <xf numFmtId="0" fontId="59" fillId="0" borderId="40" applyNumberFormat="0" applyFill="0" applyAlignment="0" applyProtection="0"/>
    <xf numFmtId="0" fontId="52" fillId="47" borderId="0" applyNumberFormat="0" applyBorder="0" applyAlignment="0" applyProtection="0"/>
    <xf numFmtId="0" fontId="62" fillId="0" borderId="42" applyNumberFormat="0" applyFill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52" fillId="51" borderId="0" applyNumberFormat="0" applyBorder="0" applyAlignment="0" applyProtection="0"/>
    <xf numFmtId="0" fontId="6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" fillId="85" borderId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14" fillId="105" borderId="0" applyNumberFormat="0" applyBorder="0" applyAlignment="0" applyProtection="0"/>
    <xf numFmtId="0" fontId="114" fillId="106" borderId="0" applyNumberFormat="0" applyBorder="0" applyAlignment="0" applyProtection="0"/>
    <xf numFmtId="0" fontId="114" fillId="106" borderId="0" applyNumberFormat="0" applyBorder="0" applyAlignment="0" applyProtection="0"/>
    <xf numFmtId="0" fontId="114" fillId="40" borderId="0" applyNumberFormat="0" applyBorder="0" applyAlignment="0" applyProtection="0"/>
    <xf numFmtId="0" fontId="114" fillId="105" borderId="0" applyNumberFormat="0" applyBorder="0" applyAlignment="0" applyProtection="0"/>
    <xf numFmtId="0" fontId="114" fillId="106" borderId="0" applyNumberFormat="0" applyBorder="0" applyAlignment="0" applyProtection="0"/>
    <xf numFmtId="0" fontId="114" fillId="105" borderId="0" applyNumberFormat="0" applyBorder="0" applyAlignment="0" applyProtection="0"/>
    <xf numFmtId="0" fontId="114" fillId="84" borderId="0" applyNumberFormat="0" applyBorder="0" applyAlignment="0" applyProtection="0"/>
    <xf numFmtId="0" fontId="114" fillId="84" borderId="0" applyNumberFormat="0" applyBorder="0" applyAlignment="0" applyProtection="0"/>
    <xf numFmtId="0" fontId="114" fillId="53" borderId="0" applyNumberFormat="0" applyBorder="0" applyAlignment="0" applyProtection="0"/>
    <xf numFmtId="0" fontId="114" fillId="105" borderId="0" applyNumberFormat="0" applyBorder="0" applyAlignment="0" applyProtection="0"/>
    <xf numFmtId="0" fontId="114" fillId="106" borderId="0" applyNumberFormat="0" applyBorder="0" applyAlignment="0" applyProtection="0"/>
    <xf numFmtId="0" fontId="115" fillId="105" borderId="0" applyNumberFormat="0" applyBorder="0" applyAlignment="0" applyProtection="0"/>
    <xf numFmtId="0" fontId="115" fillId="84" borderId="0" applyNumberFormat="0" applyBorder="0" applyAlignment="0" applyProtection="0"/>
    <xf numFmtId="0" fontId="115" fillId="84" borderId="0" applyNumberFormat="0" applyBorder="0" applyAlignment="0" applyProtection="0"/>
    <xf numFmtId="0" fontId="115" fillId="53" borderId="0" applyNumberFormat="0" applyBorder="0" applyAlignment="0" applyProtection="0"/>
    <xf numFmtId="0" fontId="115" fillId="105" borderId="0" applyNumberFormat="0" applyBorder="0" applyAlignment="0" applyProtection="0"/>
    <xf numFmtId="0" fontId="115" fillId="84" borderId="0" applyNumberFormat="0" applyBorder="0" applyAlignment="0" applyProtection="0"/>
    <xf numFmtId="0" fontId="115" fillId="107" borderId="0" applyNumberFormat="0" applyBorder="0" applyAlignment="0" applyProtection="0"/>
    <xf numFmtId="0" fontId="115" fillId="96" borderId="0" applyNumberFormat="0" applyBorder="0" applyAlignment="0" applyProtection="0"/>
    <xf numFmtId="0" fontId="115" fillId="108" borderId="0" applyNumberFormat="0" applyBorder="0" applyAlignment="0" applyProtection="0"/>
    <xf numFmtId="0" fontId="115" fillId="52" borderId="0" applyNumberFormat="0" applyBorder="0" applyAlignment="0" applyProtection="0"/>
    <xf numFmtId="0" fontId="115" fillId="107" borderId="0" applyNumberFormat="0" applyBorder="0" applyAlignment="0" applyProtection="0"/>
    <xf numFmtId="0" fontId="115" fillId="48" borderId="0" applyNumberFormat="0" applyBorder="0" applyAlignment="0" applyProtection="0"/>
    <xf numFmtId="0" fontId="116" fillId="36" borderId="0" applyNumberFormat="0" applyBorder="0" applyAlignment="0" applyProtection="0"/>
    <xf numFmtId="0" fontId="117" fillId="58" borderId="37" applyNumberFormat="0" applyAlignment="0" applyProtection="0"/>
    <xf numFmtId="0" fontId="118" fillId="109" borderId="60" applyNumberFormat="0" applyAlignment="0" applyProtection="0"/>
    <xf numFmtId="165" fontId="2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20" fillId="37" borderId="0" applyNumberFormat="0" applyBorder="0" applyAlignment="0" applyProtection="0"/>
    <xf numFmtId="0" fontId="113" fillId="0" borderId="61" applyNumberFormat="0" applyAlignment="0" applyProtection="0">
      <alignment horizontal="left" vertical="center"/>
    </xf>
    <xf numFmtId="0" fontId="113" fillId="0" borderId="19">
      <alignment horizontal="left" vertical="center"/>
    </xf>
    <xf numFmtId="0" fontId="121" fillId="0" borderId="46" applyNumberFormat="0" applyFill="0" applyAlignment="0" applyProtection="0"/>
    <xf numFmtId="0" fontId="122" fillId="0" borderId="62" applyNumberFormat="0" applyFill="0" applyAlignment="0" applyProtection="0"/>
    <xf numFmtId="0" fontId="123" fillId="0" borderId="63" applyNumberFormat="0" applyFill="0" applyAlignment="0" applyProtection="0"/>
    <xf numFmtId="0" fontId="123" fillId="0" borderId="0" applyNumberFormat="0" applyFill="0" applyBorder="0" applyAlignment="0" applyProtection="0"/>
    <xf numFmtId="0" fontId="124" fillId="84" borderId="37" applyNumberFormat="0" applyAlignment="0" applyProtection="0"/>
    <xf numFmtId="0" fontId="125" fillId="0" borderId="64" applyNumberFormat="0" applyFill="0" applyAlignment="0" applyProtection="0"/>
    <xf numFmtId="0" fontId="126" fillId="55" borderId="0" applyNumberFormat="0" applyBorder="0" applyAlignment="0" applyProtection="0"/>
    <xf numFmtId="0" fontId="127" fillId="0" borderId="0">
      <alignment horizontal="right" wrapText="1"/>
    </xf>
    <xf numFmtId="0" fontId="128" fillId="58" borderId="65" applyNumberFormat="0" applyAlignment="0" applyProtection="0"/>
    <xf numFmtId="0" fontId="129" fillId="0" borderId="0" applyNumberFormat="0" applyFill="0" applyBorder="0" applyAlignment="0" applyProtection="0"/>
    <xf numFmtId="0" fontId="130" fillId="0" borderId="52" applyNumberFormat="0" applyFill="0" applyAlignment="0" applyProtection="0"/>
    <xf numFmtId="0" fontId="131" fillId="0" borderId="0" applyNumberFormat="0" applyFill="0" applyBorder="0" applyAlignment="0" applyProtection="0"/>
    <xf numFmtId="172" fontId="2" fillId="0" borderId="0" applyFont="0" applyFill="0" applyBorder="0" applyAlignment="0" applyProtection="0"/>
    <xf numFmtId="173" fontId="132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9" fontId="1" fillId="0" borderId="0" applyFont="0" applyFill="0" applyBorder="0" applyAlignment="0" applyProtection="0"/>
    <xf numFmtId="0" fontId="2" fillId="10" borderId="35" applyNumberFormat="0" applyFont="0" applyAlignment="0" applyProtection="0"/>
    <xf numFmtId="0" fontId="4" fillId="85" borderId="0"/>
    <xf numFmtId="43" fontId="2" fillId="0" borderId="0" applyFont="0" applyFill="0" applyBorder="0" applyAlignment="0" applyProtection="0"/>
    <xf numFmtId="0" fontId="2" fillId="0" borderId="0"/>
    <xf numFmtId="0" fontId="4" fillId="74" borderId="53" applyNumberFormat="0" applyFont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10" fillId="0" borderId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10" fillId="0" borderId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4" fillId="85" borderId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110" fillId="0" borderId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" fillId="0" borderId="0"/>
    <xf numFmtId="0" fontId="52" fillId="45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1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0" fontId="54" fillId="53" borderId="37" applyNumberFormat="0" applyAlignment="0" applyProtection="0"/>
    <xf numFmtId="0" fontId="57" fillId="37" borderId="0" applyNumberFormat="0" applyBorder="0" applyAlignment="0" applyProtection="0"/>
    <xf numFmtId="0" fontId="6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8" fillId="0" borderId="39" applyNumberFormat="0" applyFill="0" applyAlignment="0" applyProtection="0"/>
    <xf numFmtId="0" fontId="59" fillId="0" borderId="40" applyNumberFormat="0" applyFill="0" applyAlignment="0" applyProtection="0"/>
    <xf numFmtId="0" fontId="60" fillId="0" borderId="41" applyNumberFormat="0" applyFill="0" applyAlignment="0" applyProtection="0"/>
    <xf numFmtId="0" fontId="6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3" fillId="55" borderId="0" applyNumberFormat="0" applyBorder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0" fontId="53" fillId="36" borderId="0" applyNumberFormat="0" applyBorder="0" applyAlignment="0" applyProtection="0"/>
    <xf numFmtId="0" fontId="55" fillId="54" borderId="38" applyNumberFormat="0" applyAlignment="0" applyProtection="0"/>
    <xf numFmtId="0" fontId="62" fillId="0" borderId="42" applyNumberFormat="0" applyFill="0" applyAlignment="0" applyProtection="0"/>
    <xf numFmtId="0" fontId="110" fillId="0" borderId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" fillId="0" borderId="0"/>
    <xf numFmtId="0" fontId="4" fillId="85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2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0" fontId="51" fillId="10" borderId="35" applyNumberFormat="0" applyFont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5" applyNumberFormat="0" applyFont="0" applyAlignment="0" applyProtection="0"/>
    <xf numFmtId="0" fontId="4" fillId="85" borderId="0"/>
    <xf numFmtId="0" fontId="2" fillId="0" borderId="0"/>
    <xf numFmtId="0" fontId="2" fillId="0" borderId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85" borderId="0"/>
    <xf numFmtId="0" fontId="1" fillId="25" borderId="0" applyNumberFormat="0" applyBorder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2" fillId="0" borderId="0"/>
    <xf numFmtId="0" fontId="2" fillId="0" borderId="0"/>
    <xf numFmtId="0" fontId="4" fillId="85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0" borderId="35" applyNumberFormat="0" applyFont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4" fillId="85" borderId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4" fillId="85" borderId="0"/>
    <xf numFmtId="0" fontId="1" fillId="0" borderId="0"/>
    <xf numFmtId="0" fontId="1" fillId="0" borderId="0"/>
    <xf numFmtId="0" fontId="1" fillId="0" borderId="0"/>
    <xf numFmtId="0" fontId="4" fillId="85" borderId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4" fillId="85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4" fillId="85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85" borderId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4" fillId="85" borderId="0"/>
    <xf numFmtId="0" fontId="1" fillId="2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4" fillId="85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4" fillId="85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2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5" applyNumberFormat="0" applyFont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5" applyNumberFormat="0" applyFont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5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5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4" fillId="85" borderId="0"/>
    <xf numFmtId="43" fontId="2" fillId="0" borderId="0" applyFont="0" applyFill="0" applyBorder="0" applyAlignment="0" applyProtection="0"/>
    <xf numFmtId="0" fontId="1" fillId="2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0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69" fillId="71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3" borderId="0" applyNumberFormat="0" applyBorder="0" applyAlignment="0" applyProtection="0"/>
    <xf numFmtId="43" fontId="2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1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9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43" fontId="2" fillId="0" borderId="0" applyFont="0" applyFill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0" borderId="35" applyNumberFormat="0" applyFont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85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4" fillId="85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2" fillId="74" borderId="43" applyNumberFormat="0" applyFont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43" fontId="2" fillId="0" borderId="0" applyFont="0" applyFill="0" applyBorder="0" applyAlignment="0" applyProtection="0"/>
    <xf numFmtId="0" fontId="1" fillId="33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33" borderId="0" applyNumberFormat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0" borderId="3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0" borderId="35" applyNumberFormat="0" applyFont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2" fillId="56" borderId="4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85" borderId="0"/>
    <xf numFmtId="43" fontId="1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2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4" fillId="85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" fillId="85" borderId="0"/>
    <xf numFmtId="0" fontId="2" fillId="0" borderId="0"/>
    <xf numFmtId="0" fontId="2" fillId="0" borderId="0"/>
    <xf numFmtId="0" fontId="4" fillId="85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9" fontId="2" fillId="0" borderId="0" applyFont="0" applyFill="0" applyBorder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4" fillId="85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2" fillId="0" borderId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43" fontId="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43" fontId="2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43" fontId="2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9" borderId="0" applyNumberFormat="0" applyBorder="0" applyAlignment="0" applyProtection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43" fontId="2" fillId="0" borderId="0" applyFont="0" applyFill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43" fontId="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0" borderId="35" applyNumberFormat="0" applyFont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0" fontId="1" fillId="24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3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100" fillId="59" borderId="56" applyBorder="0"/>
    <xf numFmtId="0" fontId="2" fillId="0" borderId="0"/>
    <xf numFmtId="0" fontId="4" fillId="58" borderId="55" applyNumberFormat="0">
      <protection locked="0"/>
    </xf>
    <xf numFmtId="4" fontId="49" fillId="56" borderId="49" applyNumberFormat="0" applyProtection="0">
      <alignment vertical="center"/>
    </xf>
    <xf numFmtId="0" fontId="49" fillId="56" borderId="49" applyNumberFormat="0" applyProtection="0">
      <alignment horizontal="left" vertical="top" indent="1"/>
    </xf>
    <xf numFmtId="4" fontId="86" fillId="83" borderId="49" applyNumberFormat="0" applyProtection="0">
      <alignment horizontal="right" vertical="center"/>
    </xf>
    <xf numFmtId="4" fontId="88" fillId="83" borderId="49" applyNumberFormat="0" applyProtection="0">
      <alignment horizontal="right" vertical="center"/>
    </xf>
    <xf numFmtId="0" fontId="49" fillId="57" borderId="49" applyNumberFormat="0" applyProtection="0">
      <alignment horizontal="left" vertical="top" indent="1"/>
    </xf>
    <xf numFmtId="0" fontId="50" fillId="55" borderId="49" applyNumberFormat="0" applyProtection="0">
      <alignment horizontal="left" vertical="top" indent="1"/>
    </xf>
    <xf numFmtId="4" fontId="87" fillId="84" borderId="0" applyNumberFormat="0" applyProtection="0">
      <alignment horizontal="left" vertical="center" indent="1"/>
    </xf>
    <xf numFmtId="4" fontId="49" fillId="56" borderId="49" applyNumberFormat="0" applyProtection="0">
      <alignment horizontal="left" vertical="center" indent="1"/>
    </xf>
    <xf numFmtId="4" fontId="85" fillId="59" borderId="0" applyNumberFormat="0" applyProtection="0">
      <alignment horizontal="left" vertical="center" indent="1"/>
    </xf>
    <xf numFmtId="4" fontId="49" fillId="83" borderId="0" applyNumberFormat="0" applyProtection="0">
      <alignment horizontal="left" vertical="center" indent="1"/>
    </xf>
    <xf numFmtId="4" fontId="84" fillId="55" borderId="49" applyNumberFormat="0" applyProtection="0">
      <alignment vertical="center"/>
    </xf>
    <xf numFmtId="4" fontId="86" fillId="56" borderId="49" applyNumberFormat="0" applyProtection="0">
      <alignment vertical="center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4" fillId="58" borderId="55" applyNumberFormat="0">
      <protection locked="0"/>
    </xf>
    <xf numFmtId="4" fontId="50" fillId="82" borderId="50" applyNumberFormat="0" applyProtection="0">
      <alignment horizontal="left" vertical="center" indent="1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4" fillId="58" borderId="55" applyNumberFormat="0">
      <protection locked="0"/>
    </xf>
    <xf numFmtId="0" fontId="113" fillId="0" borderId="61" applyNumberFormat="0" applyAlignment="0" applyProtection="0">
      <alignment horizontal="left"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9" fillId="67" borderId="0" applyNumberFormat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43" fontId="2" fillId="0" borderId="0" applyFont="0" applyFill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56" borderId="4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2" fillId="0" borderId="0"/>
    <xf numFmtId="0" fontId="4" fillId="85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85" borderId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85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0" borderId="0"/>
    <xf numFmtId="0" fontId="2" fillId="0" borderId="0"/>
    <xf numFmtId="0" fontId="4" fillId="85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9" fontId="2" fillId="0" borderId="0" applyFont="0" applyFill="0" applyBorder="0" applyAlignment="0" applyProtection="0"/>
    <xf numFmtId="0" fontId="4" fillId="85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4" fillId="85" borderId="0"/>
    <xf numFmtId="0" fontId="4" fillId="85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2" fillId="0" borderId="0"/>
    <xf numFmtId="0" fontId="2" fillId="0" borderId="0"/>
    <xf numFmtId="0" fontId="4" fillId="85" borderId="0"/>
    <xf numFmtId="0" fontId="2" fillId="0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4" fillId="85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0" fontId="2" fillId="0" borderId="0"/>
    <xf numFmtId="0" fontId="2" fillId="0" borderId="0"/>
    <xf numFmtId="0" fontId="2" fillId="0" borderId="0"/>
    <xf numFmtId="0" fontId="4" fillId="85" borderId="0"/>
    <xf numFmtId="0" fontId="2" fillId="0" borderId="0"/>
    <xf numFmtId="43" fontId="2" fillId="0" borderId="0" applyFont="0" applyFill="0" applyBorder="0" applyAlignment="0" applyProtection="0"/>
    <xf numFmtId="0" fontId="4" fillId="85" borderId="0"/>
    <xf numFmtId="0" fontId="2" fillId="0" borderId="0"/>
    <xf numFmtId="0" fontId="4" fillId="85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85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" fillId="85" borderId="0"/>
    <xf numFmtId="43" fontId="2" fillId="0" borderId="0" applyFont="0" applyFill="0" applyBorder="0" applyAlignment="0" applyProtection="0"/>
    <xf numFmtId="0" fontId="2" fillId="56" borderId="43" applyNumberFormat="0" applyFont="0" applyAlignment="0" applyProtection="0"/>
    <xf numFmtId="0" fontId="2" fillId="0" borderId="0"/>
    <xf numFmtId="0" fontId="4" fillId="85" borderId="0"/>
    <xf numFmtId="0" fontId="4" fillId="85" borderId="0"/>
    <xf numFmtId="43" fontId="1" fillId="0" borderId="0" applyFont="0" applyFill="0" applyBorder="0" applyAlignment="0" applyProtection="0"/>
    <xf numFmtId="0" fontId="4" fillId="85" borderId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52" borderId="0" applyNumberFormat="0" applyBorder="0" applyAlignment="0" applyProtection="0"/>
    <xf numFmtId="0" fontId="51" fillId="56" borderId="43" applyNumberFormat="0" applyFont="0" applyAlignment="0" applyProtection="0"/>
    <xf numFmtId="0" fontId="54" fillId="53" borderId="37" applyNumberFormat="0" applyAlignment="0" applyProtection="0"/>
    <xf numFmtId="0" fontId="57" fillId="37" borderId="0" applyNumberFormat="0" applyBorder="0" applyAlignment="0" applyProtection="0"/>
    <xf numFmtId="0" fontId="67" fillId="0" borderId="0" applyNumberFormat="0" applyFill="0" applyBorder="0" applyAlignment="0" applyProtection="0"/>
    <xf numFmtId="0" fontId="58" fillId="0" borderId="39" applyNumberFormat="0" applyFill="0" applyAlignment="0" applyProtection="0"/>
    <xf numFmtId="0" fontId="59" fillId="0" borderId="40" applyNumberFormat="0" applyFill="0" applyAlignment="0" applyProtection="0"/>
    <xf numFmtId="0" fontId="60" fillId="0" borderId="41" applyNumberFormat="0" applyFill="0" applyAlignment="0" applyProtection="0"/>
    <xf numFmtId="0" fontId="60" fillId="0" borderId="0" applyNumberFormat="0" applyFill="0" applyBorder="0" applyAlignment="0" applyProtection="0"/>
    <xf numFmtId="0" fontId="63" fillId="55" borderId="0" applyNumberFormat="0" applyBorder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0" fontId="53" fillId="36" borderId="0" applyNumberFormat="0" applyBorder="0" applyAlignment="0" applyProtection="0"/>
    <xf numFmtId="0" fontId="55" fillId="54" borderId="38" applyNumberFormat="0" applyAlignment="0" applyProtection="0"/>
    <xf numFmtId="0" fontId="62" fillId="0" borderId="42" applyNumberFormat="0" applyFill="0" applyAlignment="0" applyProtection="0"/>
    <xf numFmtId="4" fontId="4" fillId="55" borderId="53" applyNumberFormat="0" applyProtection="0">
      <alignment vertical="center"/>
    </xf>
    <xf numFmtId="4" fontId="105" fillId="95" borderId="53" applyNumberFormat="0" applyProtection="0">
      <alignment vertical="center"/>
    </xf>
    <xf numFmtId="4" fontId="4" fillId="95" borderId="53" applyNumberFormat="0" applyProtection="0">
      <alignment horizontal="left" vertical="center" indent="1"/>
    </xf>
    <xf numFmtId="0" fontId="102" fillId="55" borderId="49" applyNumberFormat="0" applyProtection="0">
      <alignment horizontal="left" vertical="top" indent="1"/>
    </xf>
    <xf numFmtId="4" fontId="4" fillId="47" borderId="53" applyNumberFormat="0" applyProtection="0">
      <alignment horizontal="left" vertical="center" indent="1"/>
    </xf>
    <xf numFmtId="4" fontId="4" fillId="36" borderId="53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44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51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43" borderId="53" applyNumberFormat="0" applyProtection="0">
      <alignment horizontal="right" vertical="center"/>
    </xf>
    <xf numFmtId="4" fontId="4" fillId="82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4" fillId="57" borderId="53" applyNumberFormat="0" applyProtection="0">
      <alignment horizontal="right" vertical="center"/>
    </xf>
    <xf numFmtId="4" fontId="4" fillId="83" borderId="54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0" fontId="4" fillId="53" borderId="53" applyNumberFormat="0" applyProtection="0">
      <alignment horizontal="left" vertical="center" indent="1"/>
    </xf>
    <xf numFmtId="0" fontId="4" fillId="59" borderId="49" applyNumberFormat="0" applyProtection="0">
      <alignment horizontal="left" vertical="top" indent="1"/>
    </xf>
    <xf numFmtId="0" fontId="4" fillId="97" borderId="53" applyNumberFormat="0" applyProtection="0">
      <alignment horizontal="left" vertical="center" indent="1"/>
    </xf>
    <xf numFmtId="0" fontId="4" fillId="57" borderId="49" applyNumberFormat="0" applyProtection="0">
      <alignment horizontal="left" vertical="top" indent="1"/>
    </xf>
    <xf numFmtId="0" fontId="4" fillId="41" borderId="53" applyNumberFormat="0" applyProtection="0">
      <alignment horizontal="left" vertical="center" indent="1"/>
    </xf>
    <xf numFmtId="0" fontId="4" fillId="41" borderId="49" applyNumberFormat="0" applyProtection="0">
      <alignment horizontal="left" vertical="top" indent="1"/>
    </xf>
    <xf numFmtId="0" fontId="4" fillId="83" borderId="53" applyNumberFormat="0" applyProtection="0">
      <alignment horizontal="left" vertical="center" indent="1"/>
    </xf>
    <xf numFmtId="0" fontId="4" fillId="83" borderId="49" applyNumberFormat="0" applyProtection="0">
      <alignment horizontal="left" vertical="top" indent="1"/>
    </xf>
    <xf numFmtId="0" fontId="100" fillId="59" borderId="56" applyBorder="0"/>
    <xf numFmtId="4" fontId="101" fillId="56" borderId="49" applyNumberFormat="0" applyProtection="0">
      <alignment vertical="center"/>
    </xf>
    <xf numFmtId="4" fontId="101" fillId="53" borderId="49" applyNumberFormat="0" applyProtection="0">
      <alignment horizontal="left" vertical="center" indent="1"/>
    </xf>
    <xf numFmtId="0" fontId="101" fillId="56" borderId="49" applyNumberFormat="0" applyProtection="0">
      <alignment horizontal="left" vertical="top" indent="1"/>
    </xf>
    <xf numFmtId="4" fontId="4" fillId="0" borderId="53" applyNumberFormat="0" applyProtection="0">
      <alignment horizontal="right" vertical="center"/>
    </xf>
    <xf numFmtId="4" fontId="105" fillId="99" borderId="53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0" fontId="101" fillId="57" borderId="49" applyNumberFormat="0" applyProtection="0">
      <alignment horizontal="left" vertical="top" indent="1"/>
    </xf>
    <xf numFmtId="4" fontId="103" fillId="84" borderId="54" applyNumberFormat="0" applyProtection="0">
      <alignment horizontal="left" vertical="center" indent="1"/>
    </xf>
    <xf numFmtId="4" fontId="104" fillId="58" borderId="53" applyNumberFormat="0" applyProtection="0">
      <alignment horizontal="right" vertical="center"/>
    </xf>
    <xf numFmtId="0" fontId="2" fillId="56" borderId="43" applyNumberFormat="0" applyFont="0" applyAlignment="0" applyProtection="0"/>
    <xf numFmtId="0" fontId="51" fillId="56" borderId="43" applyNumberFormat="0" applyFont="0" applyAlignment="0" applyProtection="0"/>
    <xf numFmtId="0" fontId="54" fillId="53" borderId="37" applyNumberFormat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4" fontId="4" fillId="55" borderId="53" applyNumberFormat="0" applyProtection="0">
      <alignment vertical="center"/>
    </xf>
    <xf numFmtId="4" fontId="4" fillId="95" borderId="53" applyNumberFormat="0" applyProtection="0">
      <alignment horizontal="left" vertical="center" indent="1"/>
    </xf>
    <xf numFmtId="4" fontId="4" fillId="47" borderId="53" applyNumberFormat="0" applyProtection="0">
      <alignment horizontal="left" vertical="center" indent="1"/>
    </xf>
    <xf numFmtId="4" fontId="4" fillId="36" borderId="53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44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51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43" borderId="53" applyNumberFormat="0" applyProtection="0">
      <alignment horizontal="right" vertical="center"/>
    </xf>
    <xf numFmtId="4" fontId="4" fillId="82" borderId="54" applyNumberFormat="0" applyProtection="0">
      <alignment horizontal="left" vertical="center" indent="1"/>
    </xf>
    <xf numFmtId="4" fontId="4" fillId="57" borderId="53" applyNumberFormat="0" applyProtection="0">
      <alignment horizontal="right" vertical="center"/>
    </xf>
    <xf numFmtId="4" fontId="4" fillId="83" borderId="54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0" fontId="4" fillId="53" borderId="53" applyNumberFormat="0" applyProtection="0">
      <alignment horizontal="left" vertical="center" indent="1"/>
    </xf>
    <xf numFmtId="0" fontId="4" fillId="59" borderId="49" applyNumberFormat="0" applyProtection="0">
      <alignment horizontal="left" vertical="top" indent="1"/>
    </xf>
    <xf numFmtId="0" fontId="4" fillId="97" borderId="53" applyNumberFormat="0" applyProtection="0">
      <alignment horizontal="left" vertical="center" indent="1"/>
    </xf>
    <xf numFmtId="0" fontId="4" fillId="57" borderId="49" applyNumberFormat="0" applyProtection="0">
      <alignment horizontal="left" vertical="top" indent="1"/>
    </xf>
    <xf numFmtId="0" fontId="4" fillId="41" borderId="53" applyNumberFormat="0" applyProtection="0">
      <alignment horizontal="left" vertical="center" indent="1"/>
    </xf>
    <xf numFmtId="0" fontId="4" fillId="41" borderId="49" applyNumberFormat="0" applyProtection="0">
      <alignment horizontal="left" vertical="top" indent="1"/>
    </xf>
    <xf numFmtId="0" fontId="4" fillId="83" borderId="53" applyNumberFormat="0" applyProtection="0">
      <alignment horizontal="left" vertical="center" indent="1"/>
    </xf>
    <xf numFmtId="0" fontId="4" fillId="83" borderId="49" applyNumberFormat="0" applyProtection="0">
      <alignment horizontal="left" vertical="top" indent="1"/>
    </xf>
    <xf numFmtId="4" fontId="4" fillId="0" borderId="53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0" fontId="51" fillId="56" borderId="43" applyNumberFormat="0" applyFont="0" applyAlignment="0" applyProtection="0"/>
    <xf numFmtId="0" fontId="54" fillId="53" borderId="37" applyNumberFormat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0" fontId="108" fillId="104" borderId="53" applyNumberFormat="0" applyAlignment="0" applyProtection="0"/>
    <xf numFmtId="0" fontId="80" fillId="75" borderId="53" applyNumberFormat="0" applyAlignment="0" applyProtection="0"/>
    <xf numFmtId="0" fontId="4" fillId="74" borderId="53" applyNumberFormat="0" applyFont="0" applyAlignment="0" applyProtection="0"/>
    <xf numFmtId="0" fontId="83" fillId="104" borderId="44" applyNumberFormat="0" applyAlignment="0" applyProtection="0"/>
    <xf numFmtId="0" fontId="74" fillId="0" borderId="52" applyNumberFormat="0" applyFill="0" applyAlignment="0" applyProtection="0"/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4" fontId="49" fillId="81" borderId="49" applyNumberFormat="0" applyProtection="0">
      <alignment horizontal="right" vertical="center"/>
    </xf>
    <xf numFmtId="4" fontId="50" fillId="55" borderId="49" applyNumberFormat="0" applyProtection="0">
      <alignment vertical="center"/>
    </xf>
    <xf numFmtId="0" fontId="4" fillId="83" borderId="49" applyNumberFormat="0" applyProtection="0">
      <alignment horizontal="left" vertical="top" indent="1"/>
    </xf>
    <xf numFmtId="4" fontId="49" fillId="56" borderId="49" applyNumberFormat="0" applyProtection="0">
      <alignment vertical="center"/>
    </xf>
    <xf numFmtId="0" fontId="4" fillId="41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59" borderId="49" applyNumberFormat="0" applyProtection="0">
      <alignment horizontal="left" vertical="top" indent="1"/>
    </xf>
    <xf numFmtId="4" fontId="49" fillId="57" borderId="49" applyNumberFormat="0" applyProtection="0">
      <alignment horizontal="right" vertical="center"/>
    </xf>
    <xf numFmtId="4" fontId="50" fillId="55" borderId="49" applyNumberFormat="0" applyProtection="0">
      <alignment horizontal="left" vertical="center" indent="1"/>
    </xf>
    <xf numFmtId="4" fontId="49" fillId="43" borderId="49" applyNumberFormat="0" applyProtection="0">
      <alignment horizontal="right" vertical="center"/>
    </xf>
    <xf numFmtId="4" fontId="49" fillId="48" borderId="49" applyNumberFormat="0" applyProtection="0">
      <alignment horizontal="right" vertical="center"/>
    </xf>
    <xf numFmtId="0" fontId="4" fillId="74" borderId="53" applyNumberFormat="0" applyFont="0" applyAlignment="0" applyProtection="0"/>
    <xf numFmtId="0" fontId="49" fillId="56" borderId="49" applyNumberFormat="0" applyProtection="0">
      <alignment horizontal="left" vertical="top" indent="1"/>
    </xf>
    <xf numFmtId="4" fontId="49" fillId="83" borderId="49" applyNumberFormat="0" applyProtection="0">
      <alignment horizontal="right" vertical="center"/>
    </xf>
    <xf numFmtId="4" fontId="86" fillId="83" borderId="49" applyNumberFormat="0" applyProtection="0">
      <alignment horizontal="right" vertical="center"/>
    </xf>
    <xf numFmtId="4" fontId="49" fillId="52" borderId="49" applyNumberFormat="0" applyProtection="0">
      <alignment horizontal="right" vertical="center"/>
    </xf>
    <xf numFmtId="4" fontId="49" fillId="50" borderId="49" applyNumberFormat="0" applyProtection="0">
      <alignment horizontal="right" vertical="center"/>
    </xf>
    <xf numFmtId="0" fontId="2" fillId="41" borderId="49" applyNumberFormat="0" applyProtection="0">
      <alignment horizontal="left" vertical="center" indent="1"/>
    </xf>
    <xf numFmtId="4" fontId="49" fillId="57" borderId="49" applyNumberFormat="0" applyProtection="0">
      <alignment horizontal="left" vertical="center" indent="1"/>
    </xf>
    <xf numFmtId="0" fontId="2" fillId="83" borderId="49" applyNumberFormat="0" applyProtection="0">
      <alignment horizontal="left" vertical="center" indent="1"/>
    </xf>
    <xf numFmtId="0" fontId="2" fillId="59" borderId="49" applyNumberFormat="0" applyProtection="0">
      <alignment horizontal="left" vertical="center" indent="1"/>
    </xf>
    <xf numFmtId="4" fontId="88" fillId="83" borderId="49" applyNumberFormat="0" applyProtection="0">
      <alignment horizontal="right" vertical="center"/>
    </xf>
    <xf numFmtId="0" fontId="49" fillId="57" borderId="49" applyNumberFormat="0" applyProtection="0">
      <alignment horizontal="left" vertical="top" indent="1"/>
    </xf>
    <xf numFmtId="0" fontId="50" fillId="55" borderId="49" applyNumberFormat="0" applyProtection="0">
      <alignment horizontal="left" vertical="top" indent="1"/>
    </xf>
    <xf numFmtId="0" fontId="2" fillId="59" borderId="49" applyNumberFormat="0" applyProtection="0">
      <alignment horizontal="left" vertical="top" indent="1"/>
    </xf>
    <xf numFmtId="0" fontId="2" fillId="57" borderId="49" applyNumberFormat="0" applyProtection="0">
      <alignment horizontal="left" vertical="center" indent="1"/>
    </xf>
    <xf numFmtId="0" fontId="2" fillId="57" borderId="49" applyNumberFormat="0" applyProtection="0">
      <alignment horizontal="left" vertical="top" indent="1"/>
    </xf>
    <xf numFmtId="0" fontId="2" fillId="41" borderId="49" applyNumberFormat="0" applyProtection="0">
      <alignment horizontal="left" vertical="top" indent="1"/>
    </xf>
    <xf numFmtId="4" fontId="49" fillId="56" borderId="49" applyNumberFormat="0" applyProtection="0">
      <alignment horizontal="left" vertical="center" indent="1"/>
    </xf>
    <xf numFmtId="4" fontId="49" fillId="44" borderId="49" applyNumberFormat="0" applyProtection="0">
      <alignment horizontal="right" vertical="center"/>
    </xf>
    <xf numFmtId="4" fontId="84" fillId="55" borderId="49" applyNumberFormat="0" applyProtection="0">
      <alignment vertical="center"/>
    </xf>
    <xf numFmtId="4" fontId="49" fillId="36" borderId="49" applyNumberFormat="0" applyProtection="0">
      <alignment horizontal="right" vertical="center"/>
    </xf>
    <xf numFmtId="4" fontId="49" fillId="42" borderId="49" applyNumberFormat="0" applyProtection="0">
      <alignment horizontal="right" vertical="center"/>
    </xf>
    <xf numFmtId="0" fontId="2" fillId="83" borderId="49" applyNumberFormat="0" applyProtection="0">
      <alignment horizontal="left" vertical="top" indent="1"/>
    </xf>
    <xf numFmtId="4" fontId="86" fillId="56" borderId="49" applyNumberFormat="0" applyProtection="0">
      <alignment vertical="center"/>
    </xf>
    <xf numFmtId="4" fontId="49" fillId="51" borderId="49" applyNumberFormat="0" applyProtection="0">
      <alignment horizontal="right" vertical="center"/>
    </xf>
    <xf numFmtId="0" fontId="2" fillId="56" borderId="43" applyNumberFormat="0" applyFont="0" applyAlignment="0" applyProtection="0"/>
    <xf numFmtId="4" fontId="105" fillId="95" borderId="53" applyNumberFormat="0" applyProtection="0">
      <alignment vertical="center"/>
    </xf>
    <xf numFmtId="0" fontId="102" fillId="55" borderId="49" applyNumberFormat="0" applyProtection="0">
      <alignment horizontal="left" vertical="top" indent="1"/>
    </xf>
    <xf numFmtId="4" fontId="2" fillId="59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101" fillId="56" borderId="49" applyNumberFormat="0" applyProtection="0">
      <alignment vertical="center"/>
    </xf>
    <xf numFmtId="4" fontId="101" fillId="53" borderId="49" applyNumberFormat="0" applyProtection="0">
      <alignment horizontal="left" vertical="center" indent="1"/>
    </xf>
    <xf numFmtId="0" fontId="101" fillId="56" borderId="49" applyNumberFormat="0" applyProtection="0">
      <alignment horizontal="left" vertical="top" indent="1"/>
    </xf>
    <xf numFmtId="4" fontId="105" fillId="99" borderId="53" applyNumberFormat="0" applyProtection="0">
      <alignment horizontal="right" vertical="center"/>
    </xf>
    <xf numFmtId="0" fontId="101" fillId="57" borderId="49" applyNumberFormat="0" applyProtection="0">
      <alignment horizontal="left" vertical="top" indent="1"/>
    </xf>
    <xf numFmtId="4" fontId="103" fillId="84" borderId="54" applyNumberFormat="0" applyProtection="0">
      <alignment horizontal="left" vertical="center" indent="1"/>
    </xf>
    <xf numFmtId="4" fontId="104" fillId="58" borderId="53" applyNumberFormat="0" applyProtection="0">
      <alignment horizontal="right" vertical="center"/>
    </xf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74" borderId="5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59" borderId="49" applyNumberFormat="0" applyProtection="0">
      <alignment horizontal="left" vertical="top" indent="1"/>
    </xf>
    <xf numFmtId="0" fontId="4" fillId="74" borderId="5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4" fontId="4" fillId="95" borderId="53" applyNumberFormat="0" applyProtection="0">
      <alignment horizontal="left" vertical="center" indent="1"/>
    </xf>
    <xf numFmtId="4" fontId="4" fillId="51" borderId="53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0" fontId="2" fillId="83" borderId="49" applyNumberFormat="0" applyProtection="0">
      <alignment horizontal="left" vertical="top" indent="1"/>
    </xf>
    <xf numFmtId="0" fontId="4" fillId="83" borderId="53" applyNumberFormat="0" applyProtection="0">
      <alignment horizontal="left" vertical="center" indent="1"/>
    </xf>
    <xf numFmtId="0" fontId="4" fillId="41" borderId="53" applyNumberFormat="0" applyProtection="0">
      <alignment horizontal="left" vertical="center" indent="1"/>
    </xf>
    <xf numFmtId="0" fontId="4" fillId="41" borderId="53" applyNumberFormat="0" applyProtection="0">
      <alignment horizontal="left" vertical="center" indent="1"/>
    </xf>
    <xf numFmtId="0" fontId="4" fillId="97" borderId="53" applyNumberFormat="0" applyProtection="0">
      <alignment horizontal="left" vertical="center" indent="1"/>
    </xf>
    <xf numFmtId="0" fontId="4" fillId="97" borderId="53" applyNumberFormat="0" applyProtection="0">
      <alignment horizontal="left" vertical="center" indent="1"/>
    </xf>
    <xf numFmtId="0" fontId="2" fillId="59" borderId="49" applyNumberFormat="0" applyProtection="0">
      <alignment horizontal="left" vertical="top" indent="1"/>
    </xf>
    <xf numFmtId="0" fontId="4" fillId="53" borderId="53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4" fontId="4" fillId="83" borderId="54" applyNumberFormat="0" applyProtection="0">
      <alignment horizontal="left" vertical="center" indent="1"/>
    </xf>
    <xf numFmtId="4" fontId="4" fillId="57" borderId="53" applyNumberFormat="0" applyProtection="0">
      <alignment horizontal="right" vertical="center"/>
    </xf>
    <xf numFmtId="4" fontId="4" fillId="57" borderId="53" applyNumberFormat="0" applyProtection="0">
      <alignment horizontal="right" vertical="center"/>
    </xf>
    <xf numFmtId="4" fontId="4" fillId="82" borderId="54" applyNumberFormat="0" applyProtection="0">
      <alignment horizontal="left" vertical="center" indent="1"/>
    </xf>
    <xf numFmtId="4" fontId="4" fillId="82" borderId="54" applyNumberFormat="0" applyProtection="0">
      <alignment horizontal="left" vertical="center" indent="1"/>
    </xf>
    <xf numFmtId="4" fontId="4" fillId="43" borderId="53" applyNumberFormat="0" applyProtection="0">
      <alignment horizontal="right" vertical="center"/>
    </xf>
    <xf numFmtId="4" fontId="4" fillId="43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51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44" borderId="53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4" fontId="4" fillId="36" borderId="53" applyNumberFormat="0" applyProtection="0">
      <alignment horizontal="right" vertical="center"/>
    </xf>
    <xf numFmtId="4" fontId="4" fillId="36" borderId="53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4" fontId="4" fillId="47" borderId="53" applyNumberFormat="0" applyProtection="0">
      <alignment horizontal="left" vertical="center" indent="1"/>
    </xf>
    <xf numFmtId="0" fontId="50" fillId="55" borderId="49" applyNumberFormat="0" applyProtection="0">
      <alignment horizontal="left" vertical="top" indent="1"/>
    </xf>
    <xf numFmtId="4" fontId="4" fillId="95" borderId="53" applyNumberFormat="0" applyProtection="0">
      <alignment horizontal="left" vertical="center" indent="1"/>
    </xf>
    <xf numFmtId="4" fontId="84" fillId="55" borderId="49" applyNumberFormat="0" applyProtection="0">
      <alignment vertical="center"/>
    </xf>
    <xf numFmtId="4" fontId="4" fillId="55" borderId="53" applyNumberFormat="0" applyProtection="0">
      <alignment vertical="center"/>
    </xf>
    <xf numFmtId="4" fontId="4" fillId="55" borderId="53" applyNumberFormat="0" applyProtection="0">
      <alignment vertical="center"/>
    </xf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4" fillId="53" borderId="53" applyNumberFormat="0" applyProtection="0">
      <alignment horizontal="left" vertical="center" indent="1"/>
    </xf>
    <xf numFmtId="4" fontId="4" fillId="83" borderId="54" applyNumberFormat="0" applyProtection="0">
      <alignment horizontal="left" vertical="center" indent="1"/>
    </xf>
    <xf numFmtId="0" fontId="2" fillId="41" borderId="49" applyNumberFormat="0" applyProtection="0">
      <alignment horizontal="left" vertical="top" indent="1"/>
    </xf>
    <xf numFmtId="4" fontId="4" fillId="44" borderId="53" applyNumberFormat="0" applyProtection="0">
      <alignment horizontal="right" vertical="center"/>
    </xf>
    <xf numFmtId="0" fontId="2" fillId="57" borderId="49" applyNumberFormat="0" applyProtection="0">
      <alignment horizontal="left" vertical="top" indent="1"/>
    </xf>
    <xf numFmtId="0" fontId="4" fillId="83" borderId="53" applyNumberFormat="0" applyProtection="0">
      <alignment horizontal="left" vertical="center" indent="1"/>
    </xf>
    <xf numFmtId="0" fontId="72" fillId="76" borderId="37" applyNumberFormat="0" applyAlignment="0" applyProtection="0"/>
    <xf numFmtId="0" fontId="80" fillId="75" borderId="37" applyNumberFormat="0" applyAlignment="0" applyProtection="0"/>
    <xf numFmtId="0" fontId="2" fillId="74" borderId="43" applyNumberFormat="0" applyFont="0" applyAlignment="0" applyProtection="0"/>
    <xf numFmtId="0" fontId="83" fillId="76" borderId="44" applyNumberFormat="0" applyAlignment="0" applyProtection="0"/>
    <xf numFmtId="0" fontId="74" fillId="0" borderId="52" applyNumberFormat="0" applyFill="0" applyAlignment="0" applyProtection="0"/>
    <xf numFmtId="4" fontId="49" fillId="56" borderId="49" applyNumberFormat="0" applyProtection="0">
      <alignment vertical="center"/>
    </xf>
    <xf numFmtId="4" fontId="86" fillId="56" borderId="49" applyNumberFormat="0" applyProtection="0">
      <alignment vertical="center"/>
    </xf>
    <xf numFmtId="4" fontId="49" fillId="56" borderId="49" applyNumberFormat="0" applyProtection="0">
      <alignment horizontal="left" vertical="center" indent="1"/>
    </xf>
    <xf numFmtId="0" fontId="49" fillId="56" borderId="49" applyNumberFormat="0" applyProtection="0">
      <alignment horizontal="left" vertical="top" indent="1"/>
    </xf>
    <xf numFmtId="4" fontId="4" fillId="0" borderId="53" applyNumberFormat="0" applyProtection="0">
      <alignment horizontal="right" vertical="center"/>
    </xf>
    <xf numFmtId="4" fontId="4" fillId="0" borderId="53" applyNumberFormat="0" applyProtection="0">
      <alignment horizontal="right" vertical="center"/>
    </xf>
    <xf numFmtId="4" fontId="86" fillId="83" borderId="49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4" fontId="4" fillId="47" borderId="53" applyNumberFormat="0" applyProtection="0">
      <alignment horizontal="left" vertical="center" indent="1"/>
    </xf>
    <xf numFmtId="0" fontId="49" fillId="57" borderId="49" applyNumberFormat="0" applyProtection="0">
      <alignment horizontal="left" vertical="top" indent="1"/>
    </xf>
    <xf numFmtId="4" fontId="88" fillId="83" borderId="49" applyNumberFormat="0" applyProtection="0">
      <alignment horizontal="right" vertical="center"/>
    </xf>
    <xf numFmtId="0" fontId="51" fillId="56" borderId="43" applyNumberFormat="0" applyFont="0" applyAlignment="0" applyProtection="0"/>
    <xf numFmtId="0" fontId="51" fillId="56" borderId="43" applyNumberFormat="0" applyFont="0" applyAlignment="0" applyProtection="0"/>
    <xf numFmtId="0" fontId="4" fillId="74" borderId="53" applyNumberFormat="0" applyFont="0" applyAlignment="0" applyProtection="0"/>
    <xf numFmtId="0" fontId="51" fillId="56" borderId="43" applyNumberFormat="0" applyFont="0" applyAlignment="0" applyProtection="0"/>
    <xf numFmtId="0" fontId="4" fillId="74" borderId="53" applyNumberFormat="0" applyFont="0" applyAlignment="0" applyProtection="0"/>
    <xf numFmtId="0" fontId="54" fillId="53" borderId="37" applyNumberFormat="0" applyAlignment="0" applyProtection="0"/>
    <xf numFmtId="0" fontId="108" fillId="104" borderId="53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66" fillId="0" borderId="45" applyNumberFormat="0" applyFill="0" applyAlignment="0" applyProtection="0"/>
    <xf numFmtId="0" fontId="74" fillId="0" borderId="52" applyNumberFormat="0" applyFill="0" applyAlignment="0" applyProtection="0"/>
    <xf numFmtId="0" fontId="66" fillId="0" borderId="45" applyNumberFormat="0" applyFill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83" fillId="104" borderId="44" applyNumberFormat="0" applyAlignment="0" applyProtection="0"/>
    <xf numFmtId="0" fontId="64" fillId="53" borderId="44" applyNumberFormat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0" fontId="80" fillId="75" borderId="53" applyNumberFormat="0" applyAlignment="0" applyProtection="0"/>
    <xf numFmtId="0" fontId="61" fillId="40" borderId="37" applyNumberFormat="0" applyAlignment="0" applyProtection="0"/>
    <xf numFmtId="0" fontId="61" fillId="40" borderId="37" applyNumberForma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54" fillId="53" borderId="37" applyNumberFormat="0" applyAlignment="0" applyProtection="0"/>
    <xf numFmtId="0" fontId="61" fillId="40" borderId="37" applyNumberFormat="0" applyAlignment="0" applyProtection="0"/>
    <xf numFmtId="0" fontId="64" fillId="53" borderId="44" applyNumberFormat="0" applyAlignment="0" applyProtection="0"/>
    <xf numFmtId="0" fontId="66" fillId="0" borderId="45" applyNumberFormat="0" applyFill="0" applyAlignment="0" applyProtection="0"/>
    <xf numFmtId="0" fontId="51" fillId="56" borderId="43" applyNumberFormat="0" applyFont="0" applyAlignment="0" applyProtection="0"/>
    <xf numFmtId="0" fontId="4" fillId="59" borderId="49" applyNumberFormat="0" applyProtection="0">
      <alignment horizontal="left" vertical="top" indent="1"/>
    </xf>
    <xf numFmtId="0" fontId="4" fillId="57" borderId="49" applyNumberFormat="0" applyProtection="0">
      <alignment horizontal="left" vertical="top" indent="1"/>
    </xf>
    <xf numFmtId="0" fontId="4" fillId="41" borderId="49" applyNumberFormat="0" applyProtection="0">
      <alignment horizontal="left" vertical="top" indent="1"/>
    </xf>
    <xf numFmtId="0" fontId="4" fillId="83" borderId="49" applyNumberFormat="0" applyProtection="0">
      <alignment horizontal="left" vertical="top" indent="1"/>
    </xf>
    <xf numFmtId="0" fontId="54" fillId="53" borderId="37" applyNumberFormat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0" fontId="108" fillId="104" borderId="53" applyNumberFormat="0" applyAlignment="0" applyProtection="0"/>
    <xf numFmtId="0" fontId="80" fillId="75" borderId="53" applyNumberFormat="0" applyAlignment="0" applyProtection="0"/>
    <xf numFmtId="0" fontId="83" fillId="104" borderId="44" applyNumberFormat="0" applyAlignment="0" applyProtection="0"/>
    <xf numFmtId="0" fontId="74" fillId="0" borderId="52" applyNumberFormat="0" applyFill="0" applyAlignment="0" applyProtection="0"/>
    <xf numFmtId="0" fontId="2" fillId="83" borderId="49" applyNumberFormat="0" applyProtection="0">
      <alignment horizontal="left" vertical="top" indent="1"/>
    </xf>
    <xf numFmtId="0" fontId="108" fillId="104" borderId="53" applyNumberFormat="0" applyAlignment="0" applyProtection="0"/>
    <xf numFmtId="0" fontId="4" fillId="59" borderId="49" applyNumberFormat="0" applyProtection="0">
      <alignment horizontal="left" vertical="top" indent="1"/>
    </xf>
    <xf numFmtId="0" fontId="80" fillId="75" borderId="53" applyNumberFormat="0" applyAlignment="0" applyProtection="0"/>
    <xf numFmtId="0" fontId="4" fillId="83" borderId="49" applyNumberFormat="0" applyProtection="0">
      <alignment horizontal="left" vertical="top" indent="1"/>
    </xf>
    <xf numFmtId="0" fontId="2" fillId="59" borderId="49" applyNumberFormat="0" applyProtection="0">
      <alignment horizontal="left" vertical="top" indent="1"/>
    </xf>
    <xf numFmtId="0" fontId="2" fillId="41" borderId="49" applyNumberFormat="0" applyProtection="0">
      <alignment horizontal="left" vertical="top" indent="1"/>
    </xf>
    <xf numFmtId="0" fontId="61" fillId="40" borderId="37" applyNumberFormat="0" applyAlignment="0" applyProtection="0"/>
    <xf numFmtId="0" fontId="64" fillId="53" borderId="44" applyNumberFormat="0" applyAlignment="0" applyProtection="0"/>
    <xf numFmtId="0" fontId="72" fillId="76" borderId="37" applyNumberFormat="0" applyAlignment="0" applyProtection="0"/>
    <xf numFmtId="0" fontId="80" fillId="75" borderId="37" applyNumberFormat="0" applyAlignment="0" applyProtection="0"/>
    <xf numFmtId="0" fontId="83" fillId="76" borderId="44" applyNumberFormat="0" applyAlignment="0" applyProtection="0"/>
    <xf numFmtId="0" fontId="74" fillId="0" borderId="52" applyNumberFormat="0" applyFill="0" applyAlignment="0" applyProtection="0"/>
    <xf numFmtId="0" fontId="66" fillId="0" borderId="45" applyNumberFormat="0" applyFill="0" applyAlignment="0" applyProtection="0"/>
    <xf numFmtId="0" fontId="54" fillId="53" borderId="37" applyNumberFormat="0" applyAlignment="0" applyProtection="0"/>
    <xf numFmtId="0" fontId="51" fillId="56" borderId="43" applyNumberFormat="0" applyFont="0" applyAlignment="0" applyProtection="0"/>
    <xf numFmtId="0" fontId="54" fillId="53" borderId="37" applyNumberFormat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0" fontId="2" fillId="57" borderId="49" applyNumberFormat="0" applyProtection="0">
      <alignment horizontal="left" vertical="top" indent="1"/>
    </xf>
    <xf numFmtId="0" fontId="51" fillId="56" borderId="43" applyNumberFormat="0" applyFont="0" applyAlignment="0" applyProtection="0"/>
    <xf numFmtId="0" fontId="4" fillId="41" borderId="49" applyNumberFormat="0" applyProtection="0">
      <alignment horizontal="left" vertical="top" indent="1"/>
    </xf>
    <xf numFmtId="0" fontId="74" fillId="0" borderId="52" applyNumberFormat="0" applyFill="0" applyAlignment="0" applyProtection="0"/>
    <xf numFmtId="0" fontId="4" fillId="57" borderId="49" applyNumberFormat="0" applyProtection="0">
      <alignment horizontal="left" vertical="top" indent="1"/>
    </xf>
    <xf numFmtId="0" fontId="83" fillId="104" borderId="44" applyNumberFormat="0" applyAlignment="0" applyProtection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66" fillId="0" borderId="45" applyNumberFormat="0" applyFill="0" applyAlignment="0" applyProtection="0"/>
    <xf numFmtId="0" fontId="54" fillId="53" borderId="37" applyNumberFormat="0" applyAlignment="0" applyProtection="0"/>
    <xf numFmtId="0" fontId="61" fillId="40" borderId="37" applyNumberFormat="0" applyAlignment="0" applyProtection="0"/>
    <xf numFmtId="0" fontId="64" fillId="53" borderId="44" applyNumberFormat="0" applyAlignment="0" applyProtection="0"/>
    <xf numFmtId="0" fontId="117" fillId="58" borderId="37" applyNumberFormat="0" applyAlignment="0" applyProtection="0"/>
    <xf numFmtId="0" fontId="113" fillId="0" borderId="19">
      <alignment horizontal="left" vertical="center"/>
    </xf>
    <xf numFmtId="0" fontId="124" fillId="84" borderId="37" applyNumberFormat="0" applyAlignment="0" applyProtection="0"/>
    <xf numFmtId="0" fontId="128" fillId="58" borderId="65" applyNumberFormat="0" applyAlignment="0" applyProtection="0"/>
    <xf numFmtId="0" fontId="130" fillId="0" borderId="52" applyNumberFormat="0" applyFill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4" fillId="74" borderId="53" applyNumberFormat="0" applyFont="0" applyAlignment="0" applyProtection="0"/>
    <xf numFmtId="0" fontId="54" fillId="53" borderId="37" applyNumberFormat="0" applyAlignment="0" applyProtection="0"/>
    <xf numFmtId="0" fontId="66" fillId="0" borderId="45" applyNumberFormat="0" applyFill="0" applyAlignment="0" applyProtection="0"/>
    <xf numFmtId="0" fontId="64" fillId="53" borderId="44" applyNumberFormat="0" applyAlignment="0" applyProtection="0"/>
    <xf numFmtId="0" fontId="61" fillId="40" borderId="37" applyNumberFormat="0" applyAlignment="0" applyProtection="0"/>
    <xf numFmtId="0" fontId="2" fillId="74" borderId="43" applyNumberFormat="0" applyFont="0" applyAlignment="0" applyProtection="0"/>
    <xf numFmtId="0" fontId="2" fillId="56" borderId="43" applyNumberFormat="0" applyFont="0" applyAlignment="0" applyProtection="0"/>
    <xf numFmtId="0" fontId="100" fillId="59" borderId="56" applyBorder="0"/>
    <xf numFmtId="4" fontId="49" fillId="56" borderId="49" applyNumberFormat="0" applyProtection="0">
      <alignment vertical="center"/>
    </xf>
    <xf numFmtId="0" fontId="49" fillId="56" borderId="49" applyNumberFormat="0" applyProtection="0">
      <alignment horizontal="left" vertical="top" indent="1"/>
    </xf>
    <xf numFmtId="4" fontId="86" fillId="83" borderId="49" applyNumberFormat="0" applyProtection="0">
      <alignment horizontal="right" vertical="center"/>
    </xf>
    <xf numFmtId="4" fontId="88" fillId="83" borderId="49" applyNumberFormat="0" applyProtection="0">
      <alignment horizontal="right" vertical="center"/>
    </xf>
    <xf numFmtId="0" fontId="49" fillId="57" borderId="49" applyNumberFormat="0" applyProtection="0">
      <alignment horizontal="left" vertical="top" indent="1"/>
    </xf>
    <xf numFmtId="0" fontId="50" fillId="55" borderId="49" applyNumberFormat="0" applyProtection="0">
      <alignment horizontal="left" vertical="top" indent="1"/>
    </xf>
    <xf numFmtId="4" fontId="49" fillId="56" borderId="49" applyNumberFormat="0" applyProtection="0">
      <alignment horizontal="left" vertical="center" indent="1"/>
    </xf>
    <xf numFmtId="4" fontId="84" fillId="55" borderId="49" applyNumberFormat="0" applyProtection="0">
      <alignment vertical="center"/>
    </xf>
    <xf numFmtId="4" fontId="86" fillId="56" borderId="49" applyNumberFormat="0" applyProtection="0">
      <alignment vertical="center"/>
    </xf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0" fontId="2" fillId="56" borderId="43" applyNumberFormat="0" applyFont="0" applyAlignment="0" applyProtection="0"/>
    <xf numFmtId="4" fontId="105" fillId="95" borderId="53" applyNumberFormat="0" applyProtection="0">
      <alignment vertical="center"/>
    </xf>
    <xf numFmtId="0" fontId="102" fillId="55" borderId="49" applyNumberFormat="0" applyProtection="0">
      <alignment horizontal="left" vertical="top" indent="1"/>
    </xf>
    <xf numFmtId="4" fontId="2" fillId="59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101" fillId="56" borderId="49" applyNumberFormat="0" applyProtection="0">
      <alignment vertical="center"/>
    </xf>
    <xf numFmtId="4" fontId="105" fillId="98" borderId="51" applyNumberFormat="0" applyProtection="0">
      <alignment vertical="center"/>
    </xf>
    <xf numFmtId="4" fontId="103" fillId="84" borderId="54" applyNumberFormat="0" applyProtection="0">
      <alignment horizontal="left" vertical="center" indent="1"/>
    </xf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4" fontId="105" fillId="98" borderId="51" applyNumberFormat="0" applyProtection="0">
      <alignment vertical="center"/>
    </xf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4" fillId="100" borderId="51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" fillId="85" borderId="0"/>
    <xf numFmtId="0" fontId="69" fillId="60" borderId="0" applyNumberFormat="0" applyBorder="0" applyAlignment="0" applyProtection="0"/>
    <xf numFmtId="0" fontId="69" fillId="103" borderId="0" applyNumberFormat="0" applyBorder="0" applyAlignment="0" applyProtection="0"/>
    <xf numFmtId="0" fontId="4" fillId="85" borderId="0"/>
    <xf numFmtId="0" fontId="69" fillId="64" borderId="0" applyNumberFormat="0" applyBorder="0" applyAlignment="0" applyProtection="0"/>
    <xf numFmtId="0" fontId="107" fillId="74" borderId="0" applyNumberFormat="0" applyBorder="0" applyAlignment="0" applyProtection="0"/>
    <xf numFmtId="0" fontId="108" fillId="104" borderId="53" applyNumberFormat="0" applyAlignment="0" applyProtection="0"/>
    <xf numFmtId="0" fontId="69" fillId="101" borderId="0" applyNumberFormat="0" applyBorder="0" applyAlignment="0" applyProtection="0"/>
    <xf numFmtId="0" fontId="73" fillId="102" borderId="38" applyNumberFormat="0" applyAlignment="0" applyProtection="0"/>
    <xf numFmtId="0" fontId="69" fillId="102" borderId="0" applyNumberFormat="0" applyBorder="0" applyAlignment="0" applyProtection="0"/>
    <xf numFmtId="0" fontId="70" fillId="90" borderId="0" applyNumberFormat="0" applyBorder="0" applyAlignment="0" applyProtection="0"/>
    <xf numFmtId="0" fontId="77" fillId="0" borderId="46" applyNumberFormat="0" applyFill="0" applyAlignment="0" applyProtection="0"/>
    <xf numFmtId="0" fontId="69" fillId="87" borderId="0" applyNumberFormat="0" applyBorder="0" applyAlignment="0" applyProtection="0"/>
    <xf numFmtId="0" fontId="78" fillId="0" borderId="57" applyNumberFormat="0" applyFill="0" applyAlignment="0" applyProtection="0"/>
    <xf numFmtId="0" fontId="79" fillId="0" borderId="58" applyNumberFormat="0" applyFill="0" applyAlignment="0" applyProtection="0"/>
    <xf numFmtId="0" fontId="79" fillId="0" borderId="0" applyNumberFormat="0" applyFill="0" applyBorder="0" applyAlignment="0" applyProtection="0"/>
    <xf numFmtId="0" fontId="69" fillId="103" borderId="0" applyNumberFormat="0" applyBorder="0" applyAlignment="0" applyProtection="0"/>
    <xf numFmtId="0" fontId="80" fillId="75" borderId="53" applyNumberFormat="0" applyAlignment="0" applyProtection="0"/>
    <xf numFmtId="0" fontId="76" fillId="0" borderId="59" applyNumberFormat="0" applyFill="0" applyAlignment="0" applyProtection="0"/>
    <xf numFmtId="0" fontId="76" fillId="75" borderId="0" applyNumberFormat="0" applyBorder="0" applyAlignment="0" applyProtection="0"/>
    <xf numFmtId="0" fontId="107" fillId="74" borderId="0" applyNumberFormat="0" applyBorder="0" applyAlignment="0" applyProtection="0"/>
    <xf numFmtId="0" fontId="108" fillId="104" borderId="53" applyNumberFormat="0" applyAlignment="0" applyProtection="0"/>
    <xf numFmtId="0" fontId="73" fillId="102" borderId="38" applyNumberFormat="0" applyAlignment="0" applyProtection="0"/>
    <xf numFmtId="0" fontId="83" fillId="104" borderId="44" applyNumberFormat="0" applyAlignment="0" applyProtection="0"/>
    <xf numFmtId="0" fontId="70" fillId="90" borderId="0" applyNumberFormat="0" applyBorder="0" applyAlignment="0" applyProtection="0"/>
    <xf numFmtId="0" fontId="77" fillId="0" borderId="46" applyNumberFormat="0" applyFill="0" applyAlignment="0" applyProtection="0"/>
    <xf numFmtId="0" fontId="78" fillId="0" borderId="57" applyNumberFormat="0" applyFill="0" applyAlignment="0" applyProtection="0"/>
    <xf numFmtId="0" fontId="79" fillId="0" borderId="58" applyNumberFormat="0" applyFill="0" applyAlignment="0" applyProtection="0"/>
    <xf numFmtId="0" fontId="79" fillId="0" borderId="0" applyNumberFormat="0" applyFill="0" applyBorder="0" applyAlignment="0" applyProtection="0"/>
    <xf numFmtId="0" fontId="80" fillId="75" borderId="53" applyNumberFormat="0" applyAlignment="0" applyProtection="0"/>
    <xf numFmtId="0" fontId="76" fillId="0" borderId="59" applyNumberFormat="0" applyFill="0" applyAlignment="0" applyProtection="0"/>
    <xf numFmtId="0" fontId="76" fillId="75" borderId="0" applyNumberFormat="0" applyBorder="0" applyAlignment="0" applyProtection="0"/>
    <xf numFmtId="0" fontId="83" fillId="104" borderId="44" applyNumberFormat="0" applyAlignment="0" applyProtection="0"/>
    <xf numFmtId="0" fontId="83" fillId="104" borderId="44" applyNumberFormat="0" applyAlignment="0" applyProtection="0"/>
    <xf numFmtId="0" fontId="83" fillId="104" borderId="44" applyNumberFormat="0" applyAlignment="0" applyProtection="0"/>
    <xf numFmtId="0" fontId="4" fillId="85" borderId="0"/>
    <xf numFmtId="0" fontId="76" fillId="75" borderId="0" applyNumberFormat="0" applyBorder="0" applyAlignment="0" applyProtection="0"/>
    <xf numFmtId="0" fontId="76" fillId="0" borderId="59" applyNumberFormat="0" applyFill="0" applyAlignment="0" applyProtection="0"/>
    <xf numFmtId="0" fontId="80" fillId="75" borderId="53" applyNumberFormat="0" applyAlignment="0" applyProtection="0"/>
    <xf numFmtId="0" fontId="79" fillId="0" borderId="0" applyNumberFormat="0" applyFill="0" applyBorder="0" applyAlignment="0" applyProtection="0"/>
    <xf numFmtId="0" fontId="79" fillId="0" borderId="58" applyNumberFormat="0" applyFill="0" applyAlignment="0" applyProtection="0"/>
    <xf numFmtId="0" fontId="78" fillId="0" borderId="57" applyNumberFormat="0" applyFill="0" applyAlignment="0" applyProtection="0"/>
    <xf numFmtId="0" fontId="77" fillId="0" borderId="46" applyNumberFormat="0" applyFill="0" applyAlignment="0" applyProtection="0"/>
    <xf numFmtId="0" fontId="70" fillId="90" borderId="0" applyNumberFormat="0" applyBorder="0" applyAlignment="0" applyProtection="0"/>
    <xf numFmtId="0" fontId="4" fillId="85" borderId="0"/>
    <xf numFmtId="0" fontId="76" fillId="75" borderId="0" applyNumberFormat="0" applyBorder="0" applyAlignment="0" applyProtection="0"/>
    <xf numFmtId="0" fontId="76" fillId="0" borderId="59" applyNumberFormat="0" applyFill="0" applyAlignment="0" applyProtection="0"/>
    <xf numFmtId="0" fontId="73" fillId="102" borderId="38" applyNumberFormat="0" applyAlignment="0" applyProtection="0"/>
    <xf numFmtId="0" fontId="108" fillId="104" borderId="53" applyNumberFormat="0" applyAlignment="0" applyProtection="0"/>
    <xf numFmtId="0" fontId="107" fillId="74" borderId="0" applyNumberFormat="0" applyBorder="0" applyAlignment="0" applyProtection="0"/>
    <xf numFmtId="0" fontId="80" fillId="75" borderId="53" applyNumberFormat="0" applyAlignment="0" applyProtection="0"/>
    <xf numFmtId="0" fontId="79" fillId="0" borderId="0" applyNumberFormat="0" applyFill="0" applyBorder="0" applyAlignment="0" applyProtection="0"/>
    <xf numFmtId="0" fontId="79" fillId="0" borderId="58" applyNumberFormat="0" applyFill="0" applyAlignment="0" applyProtection="0"/>
    <xf numFmtId="0" fontId="69" fillId="103" borderId="0" applyNumberFormat="0" applyBorder="0" applyAlignment="0" applyProtection="0"/>
    <xf numFmtId="0" fontId="78" fillId="0" borderId="57" applyNumberFormat="0" applyFill="0" applyAlignment="0" applyProtection="0"/>
    <xf numFmtId="0" fontId="77" fillId="0" borderId="46" applyNumberFormat="0" applyFill="0" applyAlignment="0" applyProtection="0"/>
    <xf numFmtId="0" fontId="70" fillId="90" borderId="0" applyNumberFormat="0" applyBorder="0" applyAlignment="0" applyProtection="0"/>
    <xf numFmtId="0" fontId="69" fillId="87" borderId="0" applyNumberFormat="0" applyBorder="0" applyAlignment="0" applyProtection="0"/>
    <xf numFmtId="0" fontId="69" fillId="102" borderId="0" applyNumberFormat="0" applyBorder="0" applyAlignment="0" applyProtection="0"/>
    <xf numFmtId="0" fontId="73" fillId="102" borderId="38" applyNumberFormat="0" applyAlignment="0" applyProtection="0"/>
    <xf numFmtId="0" fontId="108" fillId="104" borderId="53" applyNumberFormat="0" applyAlignment="0" applyProtection="0"/>
    <xf numFmtId="0" fontId="107" fillId="74" borderId="0" applyNumberFormat="0" applyBorder="0" applyAlignment="0" applyProtection="0"/>
    <xf numFmtId="0" fontId="69" fillId="101" borderId="0" applyNumberFormat="0" applyBorder="0" applyAlignment="0" applyProtection="0"/>
    <xf numFmtId="0" fontId="69" fillId="64" borderId="0" applyNumberFormat="0" applyBorder="0" applyAlignment="0" applyProtection="0"/>
    <xf numFmtId="0" fontId="69" fillId="103" borderId="0" applyNumberFormat="0" applyBorder="0" applyAlignment="0" applyProtection="0"/>
    <xf numFmtId="0" fontId="69" fillId="60" borderId="0" applyNumberFormat="0" applyBorder="0" applyAlignment="0" applyProtection="0"/>
    <xf numFmtId="0" fontId="4" fillId="85" borderId="0"/>
    <xf numFmtId="0" fontId="74" fillId="0" borderId="52" applyNumberFormat="0" applyFill="0" applyAlignment="0" applyProtection="0"/>
    <xf numFmtId="0" fontId="109" fillId="0" borderId="0" applyNumberFormat="0" applyFill="0" applyBorder="0" applyAlignment="0" applyProtection="0"/>
    <xf numFmtId="0" fontId="69" fillId="87" borderId="0" applyNumberFormat="0" applyBorder="0" applyAlignment="0" applyProtection="0"/>
    <xf numFmtId="0" fontId="69" fillId="102" borderId="0" applyNumberFormat="0" applyBorder="0" applyAlignment="0" applyProtection="0"/>
    <xf numFmtId="0" fontId="69" fillId="101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74" fillId="0" borderId="52" applyNumberFormat="0" applyFill="0" applyAlignment="0" applyProtection="0"/>
    <xf numFmtId="0" fontId="109" fillId="0" borderId="0" applyNumberFormat="0" applyFill="0" applyBorder="0" applyAlignment="0" applyProtection="0"/>
    <xf numFmtId="0" fontId="69" fillId="87" borderId="0" applyNumberFormat="0" applyBorder="0" applyAlignment="0" applyProtection="0"/>
    <xf numFmtId="0" fontId="69" fillId="102" borderId="0" applyNumberFormat="0" applyBorder="0" applyAlignment="0" applyProtection="0"/>
    <xf numFmtId="0" fontId="69" fillId="101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4" fillId="85" borderId="0"/>
    <xf numFmtId="0" fontId="74" fillId="0" borderId="52" applyNumberFormat="0" applyFill="0" applyAlignment="0" applyProtection="0"/>
    <xf numFmtId="0" fontId="109" fillId="0" borderId="0" applyNumberFormat="0" applyFill="0" applyBorder="0" applyAlignment="0" applyProtection="0"/>
    <xf numFmtId="0" fontId="74" fillId="0" borderId="52" applyNumberFormat="0" applyFill="0" applyAlignment="0" applyProtection="0"/>
    <xf numFmtId="0" fontId="10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" fillId="85" borderId="0"/>
    <xf numFmtId="4" fontId="105" fillId="98" borderId="51" applyNumberFormat="0" applyProtection="0">
      <alignment vertical="center"/>
    </xf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" fontId="105" fillId="98" borderId="51" applyNumberFormat="0" applyProtection="0">
      <alignment vertical="center"/>
    </xf>
    <xf numFmtId="0" fontId="4" fillId="85" borderId="0"/>
    <xf numFmtId="0" fontId="4" fillId="85" borderId="0"/>
    <xf numFmtId="0" fontId="4" fillId="85" borderId="0"/>
    <xf numFmtId="0" fontId="4" fillId="85" borderId="0"/>
    <xf numFmtId="4" fontId="105" fillId="98" borderId="51" applyNumberFormat="0" applyProtection="0">
      <alignment vertical="center"/>
    </xf>
    <xf numFmtId="0" fontId="4" fillId="85" borderId="0"/>
    <xf numFmtId="0" fontId="4" fillId="85" borderId="0"/>
    <xf numFmtId="0" fontId="4" fillId="85" borderId="0"/>
    <xf numFmtId="0" fontId="4" fillId="85" borderId="0"/>
    <xf numFmtId="4" fontId="105" fillId="98" borderId="51" applyNumberFormat="0" applyProtection="0">
      <alignment vertical="center"/>
    </xf>
    <xf numFmtId="0" fontId="4" fillId="85" borderId="0"/>
    <xf numFmtId="0" fontId="4" fillId="85" borderId="0"/>
    <xf numFmtId="0" fontId="4" fillId="85" borderId="0"/>
    <xf numFmtId="4" fontId="105" fillId="98" borderId="51" applyNumberFormat="0" applyProtection="0">
      <alignment vertical="center"/>
    </xf>
    <xf numFmtId="0" fontId="4" fillId="85" borderId="0"/>
    <xf numFmtId="0" fontId="4" fillId="85" borderId="0"/>
    <xf numFmtId="0" fontId="4" fillId="85" borderId="0"/>
    <xf numFmtId="0" fontId="4" fillId="85" borderId="0"/>
    <xf numFmtId="4" fontId="105" fillId="98" borderId="51" applyNumberFormat="0" applyProtection="0">
      <alignment vertical="center"/>
    </xf>
    <xf numFmtId="0" fontId="4" fillId="85" borderId="0"/>
    <xf numFmtId="0" fontId="4" fillId="85" borderId="0"/>
    <xf numFmtId="4" fontId="105" fillId="98" borderId="51" applyNumberFormat="0" applyProtection="0">
      <alignment vertical="center"/>
    </xf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108" fillId="104" borderId="53" applyNumberFormat="0" applyAlignment="0" applyProtection="0"/>
    <xf numFmtId="0" fontId="80" fillId="75" borderId="53" applyNumberFormat="0" applyAlignment="0" applyProtection="0"/>
    <xf numFmtId="0" fontId="4" fillId="85" borderId="0"/>
    <xf numFmtId="0" fontId="83" fillId="104" borderId="44" applyNumberFormat="0" applyAlignment="0" applyProtection="0"/>
    <xf numFmtId="0" fontId="4" fillId="85" borderId="0"/>
    <xf numFmtId="0" fontId="4" fillId="85" borderId="0"/>
    <xf numFmtId="0" fontId="74" fillId="0" borderId="52" applyNumberFormat="0" applyFill="0" applyAlignment="0" applyProtection="0"/>
    <xf numFmtId="43" fontId="1" fillId="0" borderId="0" applyFont="0" applyFill="0" applyBorder="0" applyAlignment="0" applyProtection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4" fontId="104" fillId="58" borderId="53" applyNumberFormat="0" applyProtection="0">
      <alignment horizontal="right" vertical="center"/>
    </xf>
    <xf numFmtId="0" fontId="4" fillId="100" borderId="51"/>
    <xf numFmtId="4" fontId="103" fillId="84" borderId="54" applyNumberFormat="0" applyProtection="0">
      <alignment horizontal="left" vertical="center" indent="1"/>
    </xf>
    <xf numFmtId="0" fontId="101" fillId="57" borderId="49" applyNumberFormat="0" applyProtection="0">
      <alignment horizontal="left" vertical="top" indent="1"/>
    </xf>
    <xf numFmtId="4" fontId="4" fillId="47" borderId="53" applyNumberFormat="0" applyProtection="0">
      <alignment horizontal="left" vertical="center" indent="1"/>
    </xf>
    <xf numFmtId="4" fontId="105" fillId="99" borderId="53" applyNumberFormat="0" applyProtection="0">
      <alignment horizontal="right" vertical="center"/>
    </xf>
    <xf numFmtId="4" fontId="4" fillId="0" borderId="53" applyNumberFormat="0" applyProtection="0">
      <alignment horizontal="right" vertical="center"/>
    </xf>
    <xf numFmtId="0" fontId="101" fillId="56" borderId="49" applyNumberFormat="0" applyProtection="0">
      <alignment horizontal="left" vertical="top" indent="1"/>
    </xf>
    <xf numFmtId="4" fontId="101" fillId="53" borderId="49" applyNumberFormat="0" applyProtection="0">
      <alignment horizontal="left" vertical="center" indent="1"/>
    </xf>
    <xf numFmtId="4" fontId="105" fillId="98" borderId="51" applyNumberFormat="0" applyProtection="0">
      <alignment vertical="center"/>
    </xf>
    <xf numFmtId="4" fontId="101" fillId="56" borderId="49" applyNumberFormat="0" applyProtection="0">
      <alignment vertical="center"/>
    </xf>
    <xf numFmtId="0" fontId="100" fillId="59" borderId="56" applyBorder="0"/>
    <xf numFmtId="0" fontId="4" fillId="83" borderId="49" applyNumberFormat="0" applyProtection="0">
      <alignment horizontal="left" vertical="top" indent="1"/>
    </xf>
    <xf numFmtId="0" fontId="4" fillId="83" borderId="53" applyNumberFormat="0" applyProtection="0">
      <alignment horizontal="left" vertical="center" indent="1"/>
    </xf>
    <xf numFmtId="0" fontId="4" fillId="41" borderId="49" applyNumberFormat="0" applyProtection="0">
      <alignment horizontal="left" vertical="top" indent="1"/>
    </xf>
    <xf numFmtId="0" fontId="4" fillId="41" borderId="53" applyNumberFormat="0" applyProtection="0">
      <alignment horizontal="left" vertical="center" indent="1"/>
    </xf>
    <xf numFmtId="0" fontId="4" fillId="57" borderId="49" applyNumberFormat="0" applyProtection="0">
      <alignment horizontal="left" vertical="top" indent="1"/>
    </xf>
    <xf numFmtId="0" fontId="4" fillId="97" borderId="53" applyNumberFormat="0" applyProtection="0">
      <alignment horizontal="left" vertical="center" indent="1"/>
    </xf>
    <xf numFmtId="0" fontId="4" fillId="59" borderId="49" applyNumberFormat="0" applyProtection="0">
      <alignment horizontal="left" vertical="top" indent="1"/>
    </xf>
    <xf numFmtId="0" fontId="4" fillId="53" borderId="53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4" fontId="4" fillId="83" borderId="54" applyNumberFormat="0" applyProtection="0">
      <alignment horizontal="left" vertical="center" indent="1"/>
    </xf>
    <xf numFmtId="4" fontId="4" fillId="57" borderId="53" applyNumberFormat="0" applyProtection="0">
      <alignment horizontal="right" vertical="center"/>
    </xf>
    <xf numFmtId="4" fontId="2" fillId="59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4" fillId="82" borderId="54" applyNumberFormat="0" applyProtection="0">
      <alignment horizontal="left" vertical="center" indent="1"/>
    </xf>
    <xf numFmtId="4" fontId="4" fillId="43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51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44" borderId="53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4" fontId="4" fillId="36" borderId="53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0" fontId="102" fillId="55" borderId="49" applyNumberFormat="0" applyProtection="0">
      <alignment horizontal="left" vertical="top" indent="1"/>
    </xf>
    <xf numFmtId="4" fontId="4" fillId="95" borderId="53" applyNumberFormat="0" applyProtection="0">
      <alignment horizontal="left" vertical="center" indent="1"/>
    </xf>
    <xf numFmtId="4" fontId="105" fillId="95" borderId="53" applyNumberFormat="0" applyProtection="0">
      <alignment vertical="center"/>
    </xf>
    <xf numFmtId="4" fontId="4" fillId="55" borderId="53" applyNumberFormat="0" applyProtection="0">
      <alignment vertical="center"/>
    </xf>
    <xf numFmtId="0" fontId="4" fillId="85" borderId="0"/>
    <xf numFmtId="0" fontId="4" fillId="85" borderId="0"/>
    <xf numFmtId="4" fontId="4" fillId="55" borderId="53" applyNumberFormat="0" applyProtection="0">
      <alignment vertical="center"/>
    </xf>
    <xf numFmtId="4" fontId="105" fillId="95" borderId="53" applyNumberFormat="0" applyProtection="0">
      <alignment vertical="center"/>
    </xf>
    <xf numFmtId="4" fontId="4" fillId="95" borderId="53" applyNumberFormat="0" applyProtection="0">
      <alignment horizontal="left" vertical="center" indent="1"/>
    </xf>
    <xf numFmtId="0" fontId="102" fillId="55" borderId="49" applyNumberFormat="0" applyProtection="0">
      <alignment horizontal="left" vertical="top" indent="1"/>
    </xf>
    <xf numFmtId="4" fontId="4" fillId="47" borderId="53" applyNumberFormat="0" applyProtection="0">
      <alignment horizontal="left" vertical="center" indent="1"/>
    </xf>
    <xf numFmtId="4" fontId="4" fillId="36" borderId="53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44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51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43" borderId="53" applyNumberFormat="0" applyProtection="0">
      <alignment horizontal="right" vertical="center"/>
    </xf>
    <xf numFmtId="4" fontId="4" fillId="82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4" fillId="57" borderId="53" applyNumberFormat="0" applyProtection="0">
      <alignment horizontal="right" vertical="center"/>
    </xf>
    <xf numFmtId="4" fontId="4" fillId="83" borderId="54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0" fontId="4" fillId="53" borderId="53" applyNumberFormat="0" applyProtection="0">
      <alignment horizontal="left" vertical="center" indent="1"/>
    </xf>
    <xf numFmtId="0" fontId="4" fillId="97" borderId="53" applyNumberFormat="0" applyProtection="0">
      <alignment horizontal="left" vertical="center" indent="1"/>
    </xf>
    <xf numFmtId="0" fontId="4" fillId="41" borderId="53" applyNumberFormat="0" applyProtection="0">
      <alignment horizontal="left" vertical="center" indent="1"/>
    </xf>
    <xf numFmtId="0" fontId="4" fillId="83" borderId="53" applyNumberFormat="0" applyProtection="0">
      <alignment horizontal="left" vertical="center" indent="1"/>
    </xf>
    <xf numFmtId="0" fontId="100" fillId="59" borderId="56" applyBorder="0"/>
    <xf numFmtId="4" fontId="101" fillId="56" borderId="49" applyNumberFormat="0" applyProtection="0">
      <alignment vertical="center"/>
    </xf>
    <xf numFmtId="4" fontId="101" fillId="53" borderId="49" applyNumberFormat="0" applyProtection="0">
      <alignment horizontal="left" vertical="center" indent="1"/>
    </xf>
    <xf numFmtId="0" fontId="101" fillId="56" borderId="49" applyNumberFormat="0" applyProtection="0">
      <alignment horizontal="left" vertical="top" indent="1"/>
    </xf>
    <xf numFmtId="4" fontId="4" fillId="0" borderId="53" applyNumberFormat="0" applyProtection="0">
      <alignment horizontal="right" vertical="center"/>
    </xf>
    <xf numFmtId="4" fontId="105" fillId="99" borderId="53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0" fontId="101" fillId="57" borderId="49" applyNumberFormat="0" applyProtection="0">
      <alignment horizontal="left" vertical="top" indent="1"/>
    </xf>
    <xf numFmtId="4" fontId="103" fillId="84" borderId="54" applyNumberFormat="0" applyProtection="0">
      <alignment horizontal="left" vertical="center" indent="1"/>
    </xf>
    <xf numFmtId="4" fontId="104" fillId="58" borderId="53" applyNumberFormat="0" applyProtection="0">
      <alignment horizontal="right" vertical="center"/>
    </xf>
    <xf numFmtId="0" fontId="4" fillId="85" borderId="0"/>
    <xf numFmtId="0" fontId="102" fillId="55" borderId="49" applyNumberFormat="0" applyProtection="0">
      <alignment horizontal="left" vertical="top" indent="1"/>
    </xf>
    <xf numFmtId="4" fontId="4" fillId="95" borderId="53" applyNumberFormat="0" applyProtection="0">
      <alignment horizontal="left" vertical="center" indent="1"/>
    </xf>
    <xf numFmtId="4" fontId="105" fillId="95" borderId="53" applyNumberFormat="0" applyProtection="0">
      <alignment vertical="center"/>
    </xf>
    <xf numFmtId="0" fontId="4" fillId="74" borderId="53" applyNumberFormat="0" applyFont="0" applyAlignment="0" applyProtection="0"/>
    <xf numFmtId="4" fontId="4" fillId="55" borderId="53" applyNumberFormat="0" applyProtection="0">
      <alignment vertical="center"/>
    </xf>
    <xf numFmtId="0" fontId="4" fillId="74" borderId="53" applyNumberFormat="0" applyFont="0" applyAlignment="0" applyProtection="0"/>
    <xf numFmtId="0" fontId="4" fillId="85" borderId="0"/>
    <xf numFmtId="4" fontId="105" fillId="95" borderId="53" applyNumberFormat="0" applyProtection="0">
      <alignment vertical="center"/>
    </xf>
    <xf numFmtId="4" fontId="105" fillId="95" borderId="53" applyNumberFormat="0" applyProtection="0">
      <alignment vertical="center"/>
    </xf>
    <xf numFmtId="4" fontId="2" fillId="59" borderId="54" applyNumberFormat="0" applyProtection="0">
      <alignment horizontal="left" vertical="center" indent="1"/>
    </xf>
    <xf numFmtId="0" fontId="4" fillId="85" borderId="0"/>
    <xf numFmtId="0" fontId="108" fillId="104" borderId="53" applyNumberFormat="0" applyAlignment="0" applyProtection="0"/>
    <xf numFmtId="0" fontId="100" fillId="59" borderId="56" applyBorder="0"/>
    <xf numFmtId="0" fontId="102" fillId="55" borderId="49" applyNumberFormat="0" applyProtection="0">
      <alignment horizontal="left" vertical="top" indent="1"/>
    </xf>
    <xf numFmtId="0" fontId="80" fillId="75" borderId="53" applyNumberFormat="0" applyAlignment="0" applyProtection="0"/>
    <xf numFmtId="0" fontId="4" fillId="74" borderId="53" applyNumberFormat="0" applyFont="0" applyAlignment="0" applyProtection="0"/>
    <xf numFmtId="4" fontId="2" fillId="59" borderId="54" applyNumberFormat="0" applyProtection="0">
      <alignment horizontal="left" vertical="center" indent="1"/>
    </xf>
    <xf numFmtId="4" fontId="4" fillId="55" borderId="53" applyNumberFormat="0" applyProtection="0">
      <alignment vertical="center"/>
    </xf>
    <xf numFmtId="4" fontId="105" fillId="95" borderId="53" applyNumberFormat="0" applyProtection="0">
      <alignment vertical="center"/>
    </xf>
    <xf numFmtId="4" fontId="4" fillId="95" borderId="53" applyNumberFormat="0" applyProtection="0">
      <alignment horizontal="left" vertical="center" indent="1"/>
    </xf>
    <xf numFmtId="0" fontId="102" fillId="55" borderId="49" applyNumberFormat="0" applyProtection="0">
      <alignment horizontal="left" vertical="top" indent="1"/>
    </xf>
    <xf numFmtId="4" fontId="4" fillId="47" borderId="53" applyNumberFormat="0" applyProtection="0">
      <alignment horizontal="left" vertical="center" indent="1"/>
    </xf>
    <xf numFmtId="4" fontId="4" fillId="36" borderId="53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44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51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43" borderId="53" applyNumberFormat="0" applyProtection="0">
      <alignment horizontal="right" vertical="center"/>
    </xf>
    <xf numFmtId="4" fontId="4" fillId="82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4" fillId="57" borderId="53" applyNumberFormat="0" applyProtection="0">
      <alignment horizontal="right" vertical="center"/>
    </xf>
    <xf numFmtId="4" fontId="4" fillId="83" borderId="54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0" fontId="4" fillId="53" borderId="53" applyNumberFormat="0" applyProtection="0">
      <alignment horizontal="left" vertical="center" indent="1"/>
    </xf>
    <xf numFmtId="0" fontId="4" fillId="97" borderId="53" applyNumberFormat="0" applyProtection="0">
      <alignment horizontal="left" vertical="center" indent="1"/>
    </xf>
    <xf numFmtId="0" fontId="4" fillId="41" borderId="53" applyNumberFormat="0" applyProtection="0">
      <alignment horizontal="left" vertical="center" indent="1"/>
    </xf>
    <xf numFmtId="0" fontId="4" fillId="83" borderId="53" applyNumberFormat="0" applyProtection="0">
      <alignment horizontal="left" vertical="center" indent="1"/>
    </xf>
    <xf numFmtId="0" fontId="100" fillId="59" borderId="56" applyBorder="0"/>
    <xf numFmtId="4" fontId="101" fillId="56" borderId="49" applyNumberFormat="0" applyProtection="0">
      <alignment vertical="center"/>
    </xf>
    <xf numFmtId="4" fontId="101" fillId="53" borderId="49" applyNumberFormat="0" applyProtection="0">
      <alignment horizontal="left" vertical="center" indent="1"/>
    </xf>
    <xf numFmtId="0" fontId="101" fillId="56" borderId="49" applyNumberFormat="0" applyProtection="0">
      <alignment horizontal="left" vertical="top" indent="1"/>
    </xf>
    <xf numFmtId="4" fontId="4" fillId="0" borderId="53" applyNumberFormat="0" applyProtection="0">
      <alignment horizontal="right" vertical="center"/>
    </xf>
    <xf numFmtId="4" fontId="105" fillId="99" borderId="53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0" fontId="101" fillId="57" borderId="49" applyNumberFormat="0" applyProtection="0">
      <alignment horizontal="left" vertical="top" indent="1"/>
    </xf>
    <xf numFmtId="4" fontId="103" fillId="84" borderId="54" applyNumberFormat="0" applyProtection="0">
      <alignment horizontal="left" vertical="center" indent="1"/>
    </xf>
    <xf numFmtId="4" fontId="104" fillId="58" borderId="53" applyNumberFormat="0" applyProtection="0">
      <alignment horizontal="right" vertical="center"/>
    </xf>
    <xf numFmtId="0" fontId="4" fillId="85" borderId="0"/>
    <xf numFmtId="0" fontId="102" fillId="55" borderId="49" applyNumberFormat="0" applyProtection="0">
      <alignment horizontal="left" vertical="top" indent="1"/>
    </xf>
    <xf numFmtId="0" fontId="102" fillId="55" borderId="49" applyNumberFormat="0" applyProtection="0">
      <alignment horizontal="left" vertical="top" indent="1"/>
    </xf>
    <xf numFmtId="4" fontId="4" fillId="47" borderId="53" applyNumberFormat="0" applyProtection="0">
      <alignment horizontal="left" vertical="center" indent="1"/>
    </xf>
    <xf numFmtId="4" fontId="4" fillId="36" borderId="53" applyNumberFormat="0" applyProtection="0">
      <alignment horizontal="right" vertical="center"/>
    </xf>
    <xf numFmtId="4" fontId="4" fillId="96" borderId="53" applyNumberFormat="0" applyProtection="0">
      <alignment horizontal="right" vertical="center"/>
    </xf>
    <xf numFmtId="4" fontId="4" fillId="50" borderId="54" applyNumberFormat="0" applyProtection="0">
      <alignment horizontal="right" vertical="center"/>
    </xf>
    <xf numFmtId="4" fontId="4" fillId="44" borderId="53" applyNumberFormat="0" applyProtection="0">
      <alignment horizontal="right" vertical="center"/>
    </xf>
    <xf numFmtId="4" fontId="4" fillId="48" borderId="53" applyNumberFormat="0" applyProtection="0">
      <alignment horizontal="right" vertical="center"/>
    </xf>
    <xf numFmtId="4" fontId="4" fillId="52" borderId="53" applyNumberFormat="0" applyProtection="0">
      <alignment horizontal="right" vertical="center"/>
    </xf>
    <xf numFmtId="4" fontId="4" fillId="51" borderId="53" applyNumberFormat="0" applyProtection="0">
      <alignment horizontal="right" vertical="center"/>
    </xf>
    <xf numFmtId="4" fontId="4" fillId="81" borderId="53" applyNumberFormat="0" applyProtection="0">
      <alignment horizontal="right" vertical="center"/>
    </xf>
    <xf numFmtId="4" fontId="4" fillId="43" borderId="53" applyNumberFormat="0" applyProtection="0">
      <alignment horizontal="right" vertical="center"/>
    </xf>
    <xf numFmtId="4" fontId="4" fillId="82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4" fontId="4" fillId="57" borderId="53" applyNumberFormat="0" applyProtection="0">
      <alignment horizontal="right" vertical="center"/>
    </xf>
    <xf numFmtId="4" fontId="4" fillId="83" borderId="54" applyNumberFormat="0" applyProtection="0">
      <alignment horizontal="left" vertical="center" indent="1"/>
    </xf>
    <xf numFmtId="4" fontId="4" fillId="57" borderId="54" applyNumberFormat="0" applyProtection="0">
      <alignment horizontal="left" vertical="center" indent="1"/>
    </xf>
    <xf numFmtId="0" fontId="4" fillId="53" borderId="53" applyNumberFormat="0" applyProtection="0">
      <alignment horizontal="left" vertical="center" indent="1"/>
    </xf>
    <xf numFmtId="0" fontId="4" fillId="97" borderId="53" applyNumberFormat="0" applyProtection="0">
      <alignment horizontal="left" vertical="center" indent="1"/>
    </xf>
    <xf numFmtId="0" fontId="4" fillId="41" borderId="53" applyNumberFormat="0" applyProtection="0">
      <alignment horizontal="left" vertical="center" indent="1"/>
    </xf>
    <xf numFmtId="0" fontId="100" fillId="59" borderId="56" applyBorder="0"/>
    <xf numFmtId="0" fontId="4" fillId="83" borderId="53" applyNumberFormat="0" applyProtection="0">
      <alignment horizontal="left" vertical="center" indent="1"/>
    </xf>
    <xf numFmtId="0" fontId="4" fillId="74" borderId="53" applyNumberFormat="0" applyFont="0" applyAlignment="0" applyProtection="0"/>
    <xf numFmtId="0" fontId="100" fillId="59" borderId="56" applyBorder="0"/>
    <xf numFmtId="4" fontId="101" fillId="56" borderId="49" applyNumberFormat="0" applyProtection="0">
      <alignment vertical="center"/>
    </xf>
    <xf numFmtId="4" fontId="101" fillId="53" borderId="49" applyNumberFormat="0" applyProtection="0">
      <alignment horizontal="left" vertical="center" indent="1"/>
    </xf>
    <xf numFmtId="0" fontId="101" fillId="56" borderId="49" applyNumberFormat="0" applyProtection="0">
      <alignment horizontal="left" vertical="top" indent="1"/>
    </xf>
    <xf numFmtId="4" fontId="4" fillId="0" borderId="53" applyNumberFormat="0" applyProtection="0">
      <alignment horizontal="right" vertical="center"/>
    </xf>
    <xf numFmtId="4" fontId="105" fillId="99" borderId="53" applyNumberFormat="0" applyProtection="0">
      <alignment horizontal="right" vertical="center"/>
    </xf>
    <xf numFmtId="4" fontId="4" fillId="47" borderId="53" applyNumberFormat="0" applyProtection="0">
      <alignment horizontal="left" vertical="center" indent="1"/>
    </xf>
    <xf numFmtId="0" fontId="101" fillId="57" borderId="49" applyNumberFormat="0" applyProtection="0">
      <alignment horizontal="left" vertical="top" indent="1"/>
    </xf>
    <xf numFmtId="4" fontId="103" fillId="84" borderId="54" applyNumberFormat="0" applyProtection="0">
      <alignment horizontal="left" vertical="center" indent="1"/>
    </xf>
    <xf numFmtId="4" fontId="104" fillId="58" borderId="53" applyNumberFormat="0" applyProtection="0">
      <alignment horizontal="right" vertical="center"/>
    </xf>
    <xf numFmtId="4" fontId="2" fillId="59" borderId="54" applyNumberFormat="0" applyProtection="0">
      <alignment horizontal="left" vertical="center" indent="1"/>
    </xf>
    <xf numFmtId="4" fontId="105" fillId="95" borderId="53" applyNumberFormat="0" applyProtection="0">
      <alignment vertical="center"/>
    </xf>
    <xf numFmtId="0" fontId="4" fillId="74" borderId="53" applyNumberFormat="0" applyFont="0" applyAlignment="0" applyProtection="0"/>
    <xf numFmtId="0" fontId="4" fillId="85" borderId="0"/>
    <xf numFmtId="4" fontId="2" fillId="59" borderId="54" applyNumberFormat="0" applyProtection="0">
      <alignment horizontal="left" vertical="center" indent="1"/>
    </xf>
    <xf numFmtId="4" fontId="2" fillId="59" borderId="54" applyNumberFormat="0" applyProtection="0">
      <alignment horizontal="left" vertical="center" indent="1"/>
    </xf>
    <xf numFmtId="0" fontId="100" fillId="59" borderId="56" applyBorder="0"/>
    <xf numFmtId="4" fontId="101" fillId="56" borderId="49" applyNumberFormat="0" applyProtection="0">
      <alignment vertical="center"/>
    </xf>
    <xf numFmtId="4" fontId="101" fillId="53" borderId="49" applyNumberFormat="0" applyProtection="0">
      <alignment horizontal="left" vertical="center" indent="1"/>
    </xf>
    <xf numFmtId="0" fontId="101" fillId="56" borderId="49" applyNumberFormat="0" applyProtection="0">
      <alignment horizontal="left" vertical="top" indent="1"/>
    </xf>
    <xf numFmtId="4" fontId="105" fillId="99" borderId="53" applyNumberFormat="0" applyProtection="0">
      <alignment horizontal="right" vertical="center"/>
    </xf>
    <xf numFmtId="0" fontId="101" fillId="57" borderId="49" applyNumberFormat="0" applyProtection="0">
      <alignment horizontal="left" vertical="top" indent="1"/>
    </xf>
    <xf numFmtId="4" fontId="103" fillId="84" borderId="54" applyNumberFormat="0" applyProtection="0">
      <alignment horizontal="left" vertical="center" indent="1"/>
    </xf>
    <xf numFmtId="4" fontId="104" fillId="58" borderId="53" applyNumberFormat="0" applyProtection="0">
      <alignment horizontal="right" vertical="center"/>
    </xf>
    <xf numFmtId="4" fontId="2" fillId="59" borderId="54" applyNumberFormat="0" applyProtection="0">
      <alignment horizontal="left" vertical="center" indent="1"/>
    </xf>
    <xf numFmtId="4" fontId="101" fillId="56" borderId="49" applyNumberFormat="0" applyProtection="0">
      <alignment vertical="center"/>
    </xf>
    <xf numFmtId="4" fontId="101" fillId="53" borderId="49" applyNumberFormat="0" applyProtection="0">
      <alignment horizontal="left" vertical="center" indent="1"/>
    </xf>
    <xf numFmtId="0" fontId="101" fillId="56" borderId="49" applyNumberFormat="0" applyProtection="0">
      <alignment horizontal="left" vertical="top" indent="1"/>
    </xf>
    <xf numFmtId="4" fontId="105" fillId="99" borderId="53" applyNumberFormat="0" applyProtection="0">
      <alignment horizontal="right" vertical="center"/>
    </xf>
    <xf numFmtId="0" fontId="101" fillId="57" borderId="49" applyNumberFormat="0" applyProtection="0">
      <alignment horizontal="left" vertical="top" indent="1"/>
    </xf>
    <xf numFmtId="4" fontId="103" fillId="84" borderId="54" applyNumberFormat="0" applyProtection="0">
      <alignment horizontal="left" vertical="center" indent="1"/>
    </xf>
    <xf numFmtId="4" fontId="104" fillId="58" borderId="53" applyNumberFormat="0" applyProtection="0">
      <alignment horizontal="right" vertical="center"/>
    </xf>
    <xf numFmtId="4" fontId="101" fillId="56" borderId="49" applyNumberFormat="0" applyProtection="0">
      <alignment vertical="center"/>
    </xf>
    <xf numFmtId="4" fontId="101" fillId="53" borderId="49" applyNumberFormat="0" applyProtection="0">
      <alignment horizontal="left" vertical="center" indent="1"/>
    </xf>
    <xf numFmtId="0" fontId="101" fillId="56" borderId="49" applyNumberFormat="0" applyProtection="0">
      <alignment horizontal="left" vertical="top" indent="1"/>
    </xf>
    <xf numFmtId="4" fontId="105" fillId="99" borderId="53" applyNumberFormat="0" applyProtection="0">
      <alignment horizontal="right" vertical="center"/>
    </xf>
    <xf numFmtId="0" fontId="101" fillId="57" borderId="49" applyNumberFormat="0" applyProtection="0">
      <alignment horizontal="left" vertical="top" indent="1"/>
    </xf>
    <xf numFmtId="4" fontId="103" fillId="84" borderId="54" applyNumberFormat="0" applyProtection="0">
      <alignment horizontal="left" vertical="center" indent="1"/>
    </xf>
    <xf numFmtId="4" fontId="104" fillId="58" borderId="53" applyNumberFormat="0" applyProtection="0">
      <alignment horizontal="right" vertical="center"/>
    </xf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85" borderId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85" borderId="0"/>
    <xf numFmtId="164" fontId="1" fillId="0" borderId="0" applyFont="0" applyFill="0" applyBorder="0" applyAlignment="0" applyProtection="0"/>
    <xf numFmtId="0" fontId="4" fillId="85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101" borderId="0" applyNumberFormat="0" applyBorder="0" applyAlignment="0" applyProtection="0"/>
    <xf numFmtId="0" fontId="69" fillId="102" borderId="0" applyNumberFormat="0" applyBorder="0" applyAlignment="0" applyProtection="0"/>
    <xf numFmtId="0" fontId="69" fillId="87" borderId="0" applyNumberFormat="0" applyBorder="0" applyAlignment="0" applyProtection="0"/>
    <xf numFmtId="0" fontId="69" fillId="103" borderId="0" applyNumberFormat="0" applyBorder="0" applyAlignment="0" applyProtection="0"/>
    <xf numFmtId="0" fontId="107" fillId="74" borderId="0" applyNumberFormat="0" applyBorder="0" applyAlignment="0" applyProtection="0"/>
    <xf numFmtId="0" fontId="108" fillId="104" borderId="53" applyNumberFormat="0" applyAlignment="0" applyProtection="0"/>
    <xf numFmtId="0" fontId="73" fillId="102" borderId="38" applyNumberFormat="0" applyAlignment="0" applyProtection="0"/>
    <xf numFmtId="0" fontId="70" fillId="90" borderId="0" applyNumberFormat="0" applyBorder="0" applyAlignment="0" applyProtection="0"/>
    <xf numFmtId="0" fontId="77" fillId="0" borderId="46" applyNumberFormat="0" applyFill="0" applyAlignment="0" applyProtection="0"/>
    <xf numFmtId="0" fontId="78" fillId="0" borderId="57" applyNumberFormat="0" applyFill="0" applyAlignment="0" applyProtection="0"/>
    <xf numFmtId="0" fontId="79" fillId="0" borderId="58" applyNumberFormat="0" applyFill="0" applyAlignment="0" applyProtection="0"/>
    <xf numFmtId="0" fontId="79" fillId="0" borderId="0" applyNumberFormat="0" applyFill="0" applyBorder="0" applyAlignment="0" applyProtection="0"/>
    <xf numFmtId="0" fontId="80" fillId="75" borderId="53" applyNumberFormat="0" applyAlignment="0" applyProtection="0"/>
    <xf numFmtId="0" fontId="76" fillId="0" borderId="59" applyNumberFormat="0" applyFill="0" applyAlignment="0" applyProtection="0"/>
    <xf numFmtId="0" fontId="76" fillId="75" borderId="0" applyNumberFormat="0" applyBorder="0" applyAlignment="0" applyProtection="0"/>
    <xf numFmtId="0" fontId="4" fillId="74" borderId="53" applyNumberFormat="0" applyFont="0" applyAlignment="0" applyProtection="0"/>
    <xf numFmtId="0" fontId="83" fillId="104" borderId="44" applyNumberFormat="0" applyAlignment="0" applyProtection="0"/>
    <xf numFmtId="0" fontId="74" fillId="0" borderId="52" applyNumberFormat="0" applyFill="0" applyAlignment="0" applyProtection="0"/>
    <xf numFmtId="0" fontId="109" fillId="0" borderId="0" applyNumberFormat="0" applyFill="0" applyBorder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4" fontId="50" fillId="57" borderId="0" applyNumberFormat="0" applyProtection="0">
      <alignment horizontal="left" vertical="center" indent="1"/>
    </xf>
    <xf numFmtId="4" fontId="49" fillId="57" borderId="49" applyNumberFormat="0" applyProtection="0">
      <alignment horizontal="left" vertical="center" indent="1"/>
    </xf>
    <xf numFmtId="4" fontId="50" fillId="55" borderId="49" applyNumberFormat="0" applyProtection="0">
      <alignment horizontal="left" vertical="center" indent="1"/>
    </xf>
    <xf numFmtId="0" fontId="2" fillId="59" borderId="49" applyNumberFormat="0" applyProtection="0">
      <alignment horizontal="left" vertical="center" indent="1"/>
    </xf>
    <xf numFmtId="4" fontId="86" fillId="83" borderId="49" applyNumberFormat="0" applyProtection="0">
      <alignment horizontal="right" vertical="center"/>
    </xf>
    <xf numFmtId="4" fontId="84" fillId="55" borderId="49" applyNumberFormat="0" applyProtection="0">
      <alignment vertical="center"/>
    </xf>
    <xf numFmtId="4" fontId="49" fillId="83" borderId="49" applyNumberFormat="0" applyProtection="0">
      <alignment horizontal="right" vertical="center"/>
    </xf>
    <xf numFmtId="4" fontId="50" fillId="55" borderId="49" applyNumberFormat="0" applyProtection="0">
      <alignment vertical="center"/>
    </xf>
    <xf numFmtId="0" fontId="2" fillId="57" borderId="49" applyNumberFormat="0" applyProtection="0">
      <alignment horizontal="left" vertical="center" indent="1"/>
    </xf>
    <xf numFmtId="0" fontId="2" fillId="0" borderId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74" borderId="53" applyNumberFormat="0" applyFont="0" applyAlignment="0" applyProtection="0"/>
    <xf numFmtId="0" fontId="4" fillId="85" borderId="0"/>
    <xf numFmtId="0" fontId="4" fillId="74" borderId="53" applyNumberFormat="0" applyFont="0" applyAlignment="0" applyProtection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0" fontId="4" fillId="85" borderId="0"/>
    <xf numFmtId="164" fontId="1" fillId="0" borderId="0" applyFont="0" applyFill="0" applyBorder="0" applyAlignment="0" applyProtection="0"/>
    <xf numFmtId="0" fontId="4" fillId="85" borderId="0"/>
    <xf numFmtId="166" fontId="14" fillId="0" borderId="0" applyFill="0" applyBorder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164" fontId="1" fillId="0" borderId="0" applyFont="0" applyFill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2" borderId="0" applyNumberFormat="0" applyBorder="0" applyAlignment="0" applyProtection="0"/>
    <xf numFmtId="0" fontId="69" fillId="60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2" fillId="0" borderId="0"/>
    <xf numFmtId="0" fontId="69" fillId="73" borderId="0" applyNumberFormat="0" applyBorder="0" applyAlignment="0" applyProtection="0"/>
    <xf numFmtId="0" fontId="2" fillId="0" borderId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2" fillId="0" borderId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2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2" fillId="0" borderId="0"/>
    <xf numFmtId="0" fontId="2" fillId="0" borderId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67" borderId="0" applyNumberFormat="0" applyBorder="0" applyAlignment="0" applyProtection="0"/>
    <xf numFmtId="0" fontId="69" fillId="72" borderId="0" applyNumberFormat="0" applyBorder="0" applyAlignment="0" applyProtection="0"/>
    <xf numFmtId="0" fontId="69" fillId="64" borderId="0" applyNumberFormat="0" applyBorder="0" applyAlignment="0" applyProtection="0"/>
    <xf numFmtId="0" fontId="69" fillId="71" borderId="0" applyNumberFormat="0" applyBorder="0" applyAlignment="0" applyProtection="0"/>
    <xf numFmtId="0" fontId="69" fillId="60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2" fillId="0" borderId="0"/>
    <xf numFmtId="0" fontId="2" fillId="0" borderId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2" fillId="0" borderId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67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64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67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1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2" fillId="0" borderId="0"/>
    <xf numFmtId="0" fontId="2" fillId="0" borderId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2" fillId="0" borderId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2" fillId="0" borderId="0"/>
    <xf numFmtId="166" fontId="14" fillId="0" borderId="0" applyFill="0" applyBorder="0" applyProtection="0"/>
    <xf numFmtId="0" fontId="69" fillId="51" borderId="0" applyNumberFormat="0" applyBorder="0" applyAlignment="0" applyProtection="0"/>
    <xf numFmtId="0" fontId="2" fillId="0" borderId="0"/>
    <xf numFmtId="0" fontId="69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164" fontId="1" fillId="0" borderId="0" applyFont="0" applyFill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69" fillId="49" borderId="0" applyNumberFormat="0" applyBorder="0" applyAlignment="0" applyProtection="0"/>
    <xf numFmtId="0" fontId="69" fillId="50" borderId="0" applyNumberFormat="0" applyBorder="0" applyAlignment="0" applyProtection="0"/>
    <xf numFmtId="0" fontId="69" fillId="51" borderId="0" applyNumberFormat="0" applyBorder="0" applyAlignment="0" applyProtection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52" borderId="0" applyNumberFormat="0" applyBorder="0" applyAlignment="0" applyProtection="0"/>
    <xf numFmtId="0" fontId="92" fillId="53" borderId="37" applyNumberFormat="0" applyAlignment="0" applyProtection="0"/>
    <xf numFmtId="164" fontId="2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7" fillId="40" borderId="37" applyNumberFormat="0" applyAlignment="0" applyProtection="0"/>
    <xf numFmtId="0" fontId="97" fillId="40" borderId="37" applyNumberFormat="0" applyAlignment="0" applyProtection="0"/>
    <xf numFmtId="0" fontId="2" fillId="0" borderId="0"/>
    <xf numFmtId="0" fontId="69" fillId="47" borderId="0" applyNumberFormat="0" applyBorder="0" applyAlignment="0" applyProtection="0"/>
    <xf numFmtId="0" fontId="2" fillId="0" borderId="0"/>
    <xf numFmtId="0" fontId="83" fillId="53" borderId="44" applyNumberFormat="0" applyAlignment="0" applyProtection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/>
    <xf numFmtId="0" fontId="29" fillId="10" borderId="35" applyNumberFormat="0" applyFont="0" applyAlignment="0" applyProtection="0"/>
    <xf numFmtId="0" fontId="29" fillId="10" borderId="35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83" fillId="53" borderId="44" applyNumberFormat="0" applyAlignment="0" applyProtection="0"/>
    <xf numFmtId="0" fontId="92" fillId="53" borderId="37" applyNumberFormat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69" fillId="52" borderId="0" applyNumberFormat="0" applyBorder="0" applyAlignment="0" applyProtection="0"/>
    <xf numFmtId="0" fontId="51" fillId="0" borderId="0"/>
    <xf numFmtId="0" fontId="2" fillId="0" borderId="0"/>
    <xf numFmtId="0" fontId="2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9" fillId="49" borderId="0" applyNumberFormat="0" applyBorder="0" applyAlignment="0" applyProtection="0"/>
    <xf numFmtId="0" fontId="69" fillId="5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2" fillId="0" borderId="0"/>
    <xf numFmtId="0" fontId="2" fillId="0" borderId="0"/>
    <xf numFmtId="164" fontId="29" fillId="0" borderId="0" applyFont="0" applyFill="0" applyBorder="0" applyAlignment="0" applyProtection="0"/>
    <xf numFmtId="0" fontId="2" fillId="0" borderId="0"/>
    <xf numFmtId="0" fontId="2" fillId="0" borderId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2" fillId="0" borderId="0"/>
    <xf numFmtId="0" fontId="2" fillId="0" borderId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2" fillId="0" borderId="0"/>
    <xf numFmtId="0" fontId="1" fillId="0" borderId="0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69" fillId="73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69" fillId="72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4" borderId="0" applyNumberFormat="0" applyBorder="0" applyAlignment="0" applyProtection="0"/>
    <xf numFmtId="0" fontId="48" fillId="34" borderId="0" applyNumberFormat="0" applyBorder="0" applyAlignment="0" applyProtection="0"/>
    <xf numFmtId="0" fontId="48" fillId="34" borderId="0" applyNumberFormat="0" applyBorder="0" applyAlignment="0" applyProtection="0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0" fontId="2" fillId="0" borderId="54"/>
    <xf numFmtId="171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69" fillId="60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69" fillId="64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69" fillId="6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69" fillId="7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1" fillId="10" borderId="35" applyNumberFormat="0" applyFont="0" applyAlignment="0" applyProtection="0"/>
    <xf numFmtId="0" fontId="42" fillId="8" borderId="31" applyNumberFormat="0" applyAlignment="0" applyProtection="0"/>
    <xf numFmtId="0" fontId="42" fillId="8" borderId="31" applyNumberFormat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33" fillId="0" borderId="0" applyNumberFormat="0" applyFill="0" applyBorder="0" applyAlignment="0" applyProtection="0"/>
    <xf numFmtId="0" fontId="69" fillId="73" borderId="0" applyNumberFormat="0" applyBorder="0" applyAlignment="0" applyProtection="0"/>
    <xf numFmtId="0" fontId="35" fillId="0" borderId="29" applyNumberFormat="0" applyFill="0" applyAlignment="0" applyProtection="0"/>
    <xf numFmtId="0" fontId="35" fillId="0" borderId="29" applyNumberFormat="0" applyFill="0" applyAlignment="0" applyProtection="0"/>
    <xf numFmtId="0" fontId="69" fillId="72" borderId="0" applyNumberFormat="0" applyBorder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69" fillId="71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9" fillId="67" borderId="0" applyNumberFormat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9" fillId="64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1" fillId="0" borderId="0" applyAlignment="0">
      <alignment horizontal="right" indent="2"/>
    </xf>
    <xf numFmtId="0" fontId="69" fillId="60" borderId="0" applyNumberFormat="0" applyBorder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1" fillId="8" borderId="32" applyNumberFormat="0" applyAlignment="0" applyProtection="0"/>
    <xf numFmtId="0" fontId="41" fillId="8" borderId="32" applyNumberFormat="0" applyAlignment="0" applyProtection="0"/>
    <xf numFmtId="0" fontId="40" fillId="7" borderId="31" applyNumberFormat="0" applyAlignment="0" applyProtection="0"/>
    <xf numFmtId="0" fontId="40" fillId="7" borderId="31" applyNumberFormat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1" fillId="0" borderId="0"/>
    <xf numFmtId="0" fontId="44" fillId="9" borderId="34" applyNumberFormat="0" applyAlignment="0" applyProtection="0"/>
    <xf numFmtId="0" fontId="44" fillId="9" borderId="34" applyNumberFormat="0" applyAlignment="0" applyProtection="0"/>
    <xf numFmtId="0" fontId="2" fillId="0" borderId="0"/>
    <xf numFmtId="0" fontId="2" fillId="0" borderId="0"/>
    <xf numFmtId="0" fontId="43" fillId="0" borderId="33" applyNumberFormat="0" applyFill="0" applyAlignment="0" applyProtection="0"/>
    <xf numFmtId="0" fontId="43" fillId="0" borderId="33" applyNumberFormat="0" applyFill="0" applyAlignment="0" applyProtection="0"/>
    <xf numFmtId="171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1" fillId="10" borderId="35" applyNumberFormat="0" applyFont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2" fillId="0" borderId="0"/>
    <xf numFmtId="0" fontId="2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9" fillId="60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2" fillId="0" borderId="0"/>
    <xf numFmtId="0" fontId="2" fillId="0" borderId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2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2" borderId="0" applyNumberFormat="0" applyBorder="0" applyAlignment="0" applyProtection="0"/>
    <xf numFmtId="0" fontId="69" fillId="71" borderId="0" applyNumberFormat="0" applyBorder="0" applyAlignment="0" applyProtection="0"/>
    <xf numFmtId="0" fontId="69" fillId="67" borderId="0" applyNumberFormat="0" applyBorder="0" applyAlignment="0" applyProtection="0"/>
    <xf numFmtId="0" fontId="69" fillId="64" borderId="0" applyNumberFormat="0" applyBorder="0" applyAlignment="0" applyProtection="0"/>
    <xf numFmtId="0" fontId="69" fillId="60" borderId="0" applyNumberFormat="0" applyBorder="0" applyAlignment="0" applyProtection="0"/>
    <xf numFmtId="0" fontId="2" fillId="0" borderId="0"/>
    <xf numFmtId="0" fontId="69" fillId="60" borderId="0" applyNumberFormat="0" applyBorder="0" applyAlignment="0" applyProtection="0"/>
    <xf numFmtId="0" fontId="69" fillId="64" borderId="0" applyNumberFormat="0" applyBorder="0" applyAlignment="0" applyProtection="0"/>
    <xf numFmtId="0" fontId="69" fillId="67" borderId="0" applyNumberFormat="0" applyBorder="0" applyAlignment="0" applyProtection="0"/>
    <xf numFmtId="0" fontId="69" fillId="71" borderId="0" applyNumberFormat="0" applyBorder="0" applyAlignment="0" applyProtection="0"/>
    <xf numFmtId="0" fontId="69" fillId="72" borderId="0" applyNumberFormat="0" applyBorder="0" applyAlignment="0" applyProtection="0"/>
    <xf numFmtId="0" fontId="69" fillId="73" borderId="0" applyNumberFormat="0" applyBorder="0" applyAlignment="0" applyProtection="0"/>
  </cellStyleXfs>
  <cellXfs count="172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11" fillId="0" borderId="0" xfId="0" applyFont="1" applyAlignment="1">
      <alignment horizontal="right" readingOrder="2"/>
    </xf>
    <xf numFmtId="0" fontId="5" fillId="0" borderId="0" xfId="0" applyFont="1" applyAlignment="1">
      <alignment horizontal="center" readingOrder="2"/>
    </xf>
    <xf numFmtId="0" fontId="5" fillId="0" borderId="0" xfId="7" applyFont="1" applyAlignment="1">
      <alignment horizontal="right"/>
    </xf>
    <xf numFmtId="0" fontId="5" fillId="0" borderId="0" xfId="7" applyFont="1" applyAlignment="1">
      <alignment horizontal="center"/>
    </xf>
    <xf numFmtId="0" fontId="7" fillId="0" borderId="0" xfId="7" applyFont="1" applyAlignment="1">
      <alignment horizontal="center" vertical="center" wrapText="1"/>
    </xf>
    <xf numFmtId="0" fontId="9" fillId="0" borderId="0" xfId="7" applyFont="1" applyAlignment="1">
      <alignment horizontal="center" wrapText="1"/>
    </xf>
    <xf numFmtId="0" fontId="16" fillId="0" borderId="0" xfId="7" applyFont="1" applyAlignment="1">
      <alignment horizontal="justify" readingOrder="2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wrapText="1"/>
    </xf>
    <xf numFmtId="49" fontId="6" fillId="2" borderId="2" xfId="0" applyNumberFormat="1" applyFont="1" applyFill="1" applyBorder="1" applyAlignment="1">
      <alignment horizontal="center" wrapText="1"/>
    </xf>
    <xf numFmtId="49" fontId="6" fillId="2" borderId="3" xfId="0" applyNumberFormat="1" applyFont="1" applyFill="1" applyBorder="1" applyAlignment="1">
      <alignment horizontal="center" wrapText="1"/>
    </xf>
    <xf numFmtId="0" fontId="10" fillId="0" borderId="2" xfId="0" applyFont="1" applyBorder="1" applyAlignment="1">
      <alignment horizontal="center"/>
    </xf>
    <xf numFmtId="49" fontId="15" fillId="2" borderId="1" xfId="7" applyNumberFormat="1" applyFont="1" applyFill="1" applyBorder="1" applyAlignment="1">
      <alignment horizontal="center" vertical="center" wrapText="1" readingOrder="2"/>
    </xf>
    <xf numFmtId="0" fontId="6" fillId="2" borderId="2" xfId="7" applyFont="1" applyFill="1" applyBorder="1" applyAlignment="1">
      <alignment horizontal="center" vertical="center" wrapText="1"/>
    </xf>
    <xf numFmtId="0" fontId="6" fillId="2" borderId="3" xfId="7" applyFont="1" applyFill="1" applyBorder="1" applyAlignment="1">
      <alignment horizontal="center" vertical="center" wrapText="1"/>
    </xf>
    <xf numFmtId="0" fontId="10" fillId="2" borderId="2" xfId="7" applyFont="1" applyFill="1" applyBorder="1" applyAlignment="1">
      <alignment horizontal="center" vertical="center" wrapText="1"/>
    </xf>
    <xf numFmtId="0" fontId="10" fillId="2" borderId="3" xfId="7" applyFont="1" applyFill="1" applyBorder="1" applyAlignment="1">
      <alignment horizontal="center" vertical="center" wrapText="1"/>
    </xf>
    <xf numFmtId="49" fontId="6" fillId="2" borderId="3" xfId="7" applyNumberFormat="1" applyFont="1" applyFill="1" applyBorder="1" applyAlignment="1">
      <alignment horizontal="center" wrapText="1"/>
    </xf>
    <xf numFmtId="0" fontId="15" fillId="2" borderId="1" xfId="7" applyNumberFormat="1" applyFont="1" applyFill="1" applyBorder="1" applyAlignment="1">
      <alignment horizontal="right" vertical="center" wrapText="1" indent="1"/>
    </xf>
    <xf numFmtId="49" fontId="15" fillId="2" borderId="1" xfId="7" applyNumberFormat="1" applyFont="1" applyFill="1" applyBorder="1" applyAlignment="1">
      <alignment horizontal="right" vertical="center" wrapText="1" indent="3" readingOrder="2"/>
    </xf>
    <xf numFmtId="3" fontId="6" fillId="2" borderId="2" xfId="0" applyNumberFormat="1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horizontal="center" vertical="center" wrapText="1"/>
    </xf>
    <xf numFmtId="3" fontId="10" fillId="2" borderId="3" xfId="0" applyNumberFormat="1" applyFont="1" applyFill="1" applyBorder="1" applyAlignment="1">
      <alignment horizontal="center" vertical="center" wrapText="1"/>
    </xf>
    <xf numFmtId="3" fontId="6" fillId="2" borderId="2" xfId="0" applyNumberFormat="1" applyFont="1" applyFill="1" applyBorder="1" applyAlignment="1">
      <alignment horizontal="center" wrapText="1"/>
    </xf>
    <xf numFmtId="0" fontId="6" fillId="2" borderId="4" xfId="7" applyFont="1" applyFill="1" applyBorder="1" applyAlignment="1">
      <alignment horizontal="center" vertical="center" wrapText="1"/>
    </xf>
    <xf numFmtId="49" fontId="15" fillId="2" borderId="5" xfId="7" applyNumberFormat="1" applyFont="1" applyFill="1" applyBorder="1" applyAlignment="1">
      <alignment horizontal="center" vertical="center" wrapText="1" readingOrder="2"/>
    </xf>
    <xf numFmtId="49" fontId="15" fillId="2" borderId="7" xfId="7" applyNumberFormat="1" applyFont="1" applyFill="1" applyBorder="1" applyAlignment="1">
      <alignment horizontal="center" vertical="center" wrapText="1" readingOrder="2"/>
    </xf>
    <xf numFmtId="0" fontId="6" fillId="2" borderId="8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wrapText="1"/>
    </xf>
    <xf numFmtId="49" fontId="18" fillId="2" borderId="2" xfId="0" applyNumberFormat="1" applyFont="1" applyFill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20" fillId="0" borderId="0" xfId="11" applyFont="1" applyFill="1" applyBorder="1" applyAlignment="1" applyProtection="1">
      <alignment horizontal="center" readingOrder="2"/>
    </xf>
    <xf numFmtId="49" fontId="6" fillId="2" borderId="6" xfId="0" applyNumberFormat="1" applyFont="1" applyFill="1" applyBorder="1" applyAlignment="1">
      <alignment horizontal="center" wrapText="1"/>
    </xf>
    <xf numFmtId="0" fontId="3" fillId="0" borderId="0" xfId="11" applyFill="1" applyBorder="1" applyAlignment="1" applyProtection="1">
      <alignment horizontal="center" readingOrder="2"/>
    </xf>
    <xf numFmtId="0" fontId="15" fillId="2" borderId="5" xfId="7" applyNumberFormat="1" applyFont="1" applyFill="1" applyBorder="1" applyAlignment="1">
      <alignment horizontal="right" vertical="center" wrapText="1" indent="1"/>
    </xf>
    <xf numFmtId="0" fontId="22" fillId="0" borderId="0" xfId="7" applyFont="1" applyAlignment="1">
      <alignment horizontal="right"/>
    </xf>
    <xf numFmtId="49" fontId="15" fillId="2" borderId="10" xfId="7" applyNumberFormat="1" applyFont="1" applyFill="1" applyBorder="1" applyAlignment="1">
      <alignment horizontal="center" vertical="center" wrapText="1" readingOrder="2"/>
    </xf>
    <xf numFmtId="3" fontId="6" fillId="2" borderId="11" xfId="0" applyNumberFormat="1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49" fontId="15" fillId="2" borderId="5" xfId="7" applyNumberFormat="1" applyFont="1" applyFill="1" applyBorder="1" applyAlignment="1">
      <alignment horizontal="right" vertical="center" wrapText="1" readingOrder="2"/>
    </xf>
    <xf numFmtId="0" fontId="15" fillId="2" borderId="1" xfId="7" applyNumberFormat="1" applyFont="1" applyFill="1" applyBorder="1" applyAlignment="1">
      <alignment horizontal="right" vertical="center" wrapText="1" readingOrder="2"/>
    </xf>
    <xf numFmtId="0" fontId="15" fillId="2" borderId="5" xfId="7" applyNumberFormat="1" applyFont="1" applyFill="1" applyBorder="1" applyAlignment="1">
      <alignment horizontal="right" vertical="center" wrapText="1" indent="1" readingOrder="2"/>
    </xf>
    <xf numFmtId="0" fontId="10" fillId="2" borderId="21" xfId="0" applyFont="1" applyFill="1" applyBorder="1" applyAlignment="1">
      <alignment horizontal="center" vertical="center" wrapText="1"/>
    </xf>
    <xf numFmtId="3" fontId="6" fillId="3" borderId="2" xfId="0" applyNumberFormat="1" applyFont="1" applyFill="1" applyBorder="1" applyAlignment="1">
      <alignment horizontal="center" vertical="center" wrapText="1"/>
    </xf>
    <xf numFmtId="3" fontId="6" fillId="3" borderId="3" xfId="0" applyNumberFormat="1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/>
    </xf>
    <xf numFmtId="0" fontId="10" fillId="2" borderId="22" xfId="0" applyFont="1" applyFill="1" applyBorder="1" applyAlignment="1">
      <alignment horizontal="center" vertical="center" wrapText="1"/>
    </xf>
    <xf numFmtId="0" fontId="6" fillId="2" borderId="14" xfId="7" applyFont="1" applyFill="1" applyBorder="1" applyAlignment="1">
      <alignment horizontal="center" vertical="center" wrapText="1"/>
    </xf>
    <xf numFmtId="0" fontId="6" fillId="2" borderId="1" xfId="7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22" fillId="0" borderId="0" xfId="7" applyFont="1" applyFill="1" applyBorder="1" applyAlignment="1">
      <alignment horizontal="right"/>
    </xf>
    <xf numFmtId="0" fontId="26" fillId="0" borderId="23" xfId="0" applyFont="1" applyFill="1" applyBorder="1" applyAlignment="1">
      <alignment horizontal="right"/>
    </xf>
    <xf numFmtId="0" fontId="26" fillId="0" borderId="23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right" indent="1"/>
    </xf>
    <xf numFmtId="0" fontId="2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indent="2"/>
    </xf>
    <xf numFmtId="0" fontId="27" fillId="0" borderId="0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right" indent="3"/>
    </xf>
    <xf numFmtId="0" fontId="27" fillId="0" borderId="0" xfId="0" applyFont="1" applyFill="1" applyBorder="1" applyAlignment="1">
      <alignment horizontal="right" indent="4"/>
    </xf>
    <xf numFmtId="0" fontId="27" fillId="0" borderId="0" xfId="0" applyFont="1" applyFill="1" applyBorder="1" applyAlignment="1">
      <alignment horizontal="right" indent="3"/>
    </xf>
    <xf numFmtId="4" fontId="26" fillId="0" borderId="23" xfId="0" applyNumberFormat="1" applyFont="1" applyFill="1" applyBorder="1" applyAlignment="1">
      <alignment horizontal="right"/>
    </xf>
    <xf numFmtId="10" fontId="26" fillId="0" borderId="23" xfId="0" applyNumberFormat="1" applyFont="1" applyFill="1" applyBorder="1" applyAlignment="1">
      <alignment horizontal="right"/>
    </xf>
    <xf numFmtId="2" fontId="26" fillId="0" borderId="23" xfId="0" applyNumberFormat="1" applyFont="1" applyFill="1" applyBorder="1" applyAlignment="1">
      <alignment horizontal="right"/>
    </xf>
    <xf numFmtId="4" fontId="26" fillId="0" borderId="0" xfId="0" applyNumberFormat="1" applyFont="1" applyFill="1" applyBorder="1" applyAlignment="1">
      <alignment horizontal="right"/>
    </xf>
    <xf numFmtId="10" fontId="26" fillId="0" borderId="0" xfId="0" applyNumberFormat="1" applyFont="1" applyFill="1" applyBorder="1" applyAlignment="1">
      <alignment horizontal="right"/>
    </xf>
    <xf numFmtId="2" fontId="26" fillId="0" borderId="0" xfId="0" applyNumberFormat="1" applyFont="1" applyFill="1" applyBorder="1" applyAlignment="1">
      <alignment horizontal="right"/>
    </xf>
    <xf numFmtId="4" fontId="27" fillId="0" borderId="0" xfId="0" applyNumberFormat="1" applyFont="1" applyFill="1" applyBorder="1" applyAlignment="1">
      <alignment horizontal="right"/>
    </xf>
    <xf numFmtId="10" fontId="27" fillId="0" borderId="0" xfId="0" applyNumberFormat="1" applyFont="1" applyFill="1" applyBorder="1" applyAlignment="1">
      <alignment horizontal="right"/>
    </xf>
    <xf numFmtId="2" fontId="27" fillId="0" borderId="0" xfId="0" applyNumberFormat="1" applyFont="1" applyFill="1" applyBorder="1" applyAlignment="1">
      <alignment horizontal="right"/>
    </xf>
    <xf numFmtId="49" fontId="27" fillId="0" borderId="0" xfId="0" applyNumberFormat="1" applyFont="1" applyFill="1" applyBorder="1" applyAlignment="1">
      <alignment horizontal="right"/>
    </xf>
    <xf numFmtId="167" fontId="27" fillId="0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 readingOrder="2"/>
    </xf>
    <xf numFmtId="0" fontId="7" fillId="0" borderId="0" xfId="0" applyFont="1" applyAlignment="1">
      <alignment horizontal="center"/>
    </xf>
    <xf numFmtId="0" fontId="2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 indent="2"/>
    </xf>
    <xf numFmtId="167" fontId="26" fillId="0" borderId="23" xfId="0" applyNumberFormat="1" applyFont="1" applyFill="1" applyBorder="1" applyAlignment="1">
      <alignment horizontal="right"/>
    </xf>
    <xf numFmtId="167" fontId="2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indent="1"/>
    </xf>
    <xf numFmtId="0" fontId="26" fillId="0" borderId="0" xfId="0" applyFont="1" applyFill="1" applyBorder="1" applyAlignment="1">
      <alignment horizontal="right"/>
    </xf>
    <xf numFmtId="14" fontId="27" fillId="0" borderId="0" xfId="0" applyNumberFormat="1" applyFont="1" applyFill="1" applyBorder="1" applyAlignment="1">
      <alignment horizontal="right"/>
    </xf>
    <xf numFmtId="0" fontId="26" fillId="0" borderId="24" xfId="0" applyFont="1" applyFill="1" applyBorder="1" applyAlignment="1">
      <alignment horizontal="right"/>
    </xf>
    <xf numFmtId="0" fontId="26" fillId="0" borderId="25" xfId="0" applyFont="1" applyFill="1" applyBorder="1" applyAlignment="1">
      <alignment horizontal="right" indent="1"/>
    </xf>
    <xf numFmtId="0" fontId="26" fillId="0" borderId="25" xfId="0" applyFont="1" applyFill="1" applyBorder="1" applyAlignment="1">
      <alignment horizontal="right" indent="2"/>
    </xf>
    <xf numFmtId="0" fontId="27" fillId="0" borderId="25" xfId="0" applyFont="1" applyFill="1" applyBorder="1" applyAlignment="1">
      <alignment horizontal="right" indent="3"/>
    </xf>
    <xf numFmtId="0" fontId="27" fillId="0" borderId="25" xfId="0" applyFont="1" applyFill="1" applyBorder="1" applyAlignment="1">
      <alignment horizontal="right" indent="2"/>
    </xf>
    <xf numFmtId="0" fontId="7" fillId="0" borderId="0" xfId="0" applyFont="1" applyAlignment="1">
      <alignment horizontal="right"/>
    </xf>
    <xf numFmtId="164" fontId="6" fillId="0" borderId="26" xfId="13" applyFont="1" applyBorder="1" applyAlignment="1">
      <alignment horizontal="right"/>
    </xf>
    <xf numFmtId="10" fontId="6" fillId="0" borderId="26" xfId="14" applyNumberFormat="1" applyFont="1" applyBorder="1" applyAlignment="1">
      <alignment horizontal="center"/>
    </xf>
    <xf numFmtId="2" fontId="6" fillId="0" borderId="26" xfId="7" applyNumberFormat="1" applyFont="1" applyBorder="1" applyAlignment="1">
      <alignment horizontal="right"/>
    </xf>
    <xf numFmtId="168" fontId="6" fillId="0" borderId="26" xfId="7" applyNumberFormat="1" applyFont="1" applyBorder="1" applyAlignment="1">
      <alignment horizontal="center"/>
    </xf>
    <xf numFmtId="0" fontId="26" fillId="0" borderId="27" xfId="0" applyFont="1" applyFill="1" applyBorder="1" applyAlignment="1">
      <alignment horizontal="right"/>
    </xf>
    <xf numFmtId="0" fontId="26" fillId="0" borderId="27" xfId="0" applyNumberFormat="1" applyFont="1" applyFill="1" applyBorder="1" applyAlignment="1">
      <alignment horizontal="right"/>
    </xf>
    <xf numFmtId="4" fontId="26" fillId="0" borderId="27" xfId="0" applyNumberFormat="1" applyFont="1" applyFill="1" applyBorder="1" applyAlignment="1">
      <alignment horizontal="right"/>
    </xf>
    <xf numFmtId="49" fontId="26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indent="2"/>
    </xf>
    <xf numFmtId="0" fontId="28" fillId="0" borderId="0" xfId="0" applyNumberFormat="1" applyFont="1" applyFill="1" applyBorder="1" applyAlignment="1">
      <alignment horizontal="right"/>
    </xf>
    <xf numFmtId="4" fontId="28" fillId="0" borderId="0" xfId="0" applyNumberFormat="1" applyFont="1" applyFill="1" applyBorder="1" applyAlignment="1">
      <alignment horizontal="right"/>
    </xf>
    <xf numFmtId="10" fontId="28" fillId="0" borderId="0" xfId="0" applyNumberFormat="1" applyFont="1" applyFill="1" applyBorder="1" applyAlignment="1">
      <alignment horizontal="right"/>
    </xf>
    <xf numFmtId="2" fontId="28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indent="1"/>
    </xf>
    <xf numFmtId="14" fontId="26" fillId="0" borderId="0" xfId="0" applyNumberFormat="1" applyFont="1" applyFill="1" applyBorder="1" applyAlignment="1">
      <alignment horizontal="right"/>
    </xf>
    <xf numFmtId="10" fontId="27" fillId="0" borderId="0" xfId="14" applyNumberFormat="1" applyFont="1" applyFill="1" applyBorder="1" applyAlignment="1">
      <alignment horizontal="right"/>
    </xf>
    <xf numFmtId="0" fontId="5" fillId="0" borderId="0" xfId="0" applyFont="1" applyFill="1" applyAlignment="1">
      <alignment horizontal="center"/>
    </xf>
    <xf numFmtId="0" fontId="31" fillId="0" borderId="0" xfId="0" applyFont="1"/>
    <xf numFmtId="2" fontId="31" fillId="0" borderId="0" xfId="0" applyNumberFormat="1" applyFont="1"/>
    <xf numFmtId="164" fontId="6" fillId="0" borderId="26" xfId="13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0" fontId="6" fillId="0" borderId="0" xfId="0" applyFont="1" applyFill="1" applyAlignment="1">
      <alignment horizontal="right" readingOrder="2"/>
    </xf>
    <xf numFmtId="0" fontId="7" fillId="0" borderId="0" xfId="0" applyFont="1" applyFill="1" applyAlignment="1">
      <alignment horizontal="right"/>
    </xf>
    <xf numFmtId="0" fontId="9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4" fontId="30" fillId="0" borderId="0" xfId="0" applyNumberFormat="1" applyFont="1" applyFill="1" applyBorder="1" applyAlignment="1">
      <alignment horizontal="right"/>
    </xf>
    <xf numFmtId="0" fontId="19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 readingOrder="2"/>
    </xf>
    <xf numFmtId="2" fontId="5" fillId="0" borderId="0" xfId="0" applyNumberFormat="1" applyFont="1" applyFill="1" applyAlignment="1">
      <alignment horizontal="center"/>
    </xf>
    <xf numFmtId="10" fontId="28" fillId="0" borderId="0" xfId="14" applyNumberFormat="1" applyFont="1" applyFill="1" applyBorder="1" applyAlignment="1">
      <alignment horizontal="right"/>
    </xf>
    <xf numFmtId="10" fontId="26" fillId="0" borderId="27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right" readingOrder="2"/>
    </xf>
    <xf numFmtId="10" fontId="32" fillId="0" borderId="0" xfId="0" applyNumberFormat="1" applyFont="1" applyFill="1"/>
    <xf numFmtId="0" fontId="27" fillId="0" borderId="0" xfId="5" applyFont="1" applyFill="1" applyBorder="1" applyAlignment="1">
      <alignment horizontal="right" indent="3"/>
    </xf>
    <xf numFmtId="0" fontId="27" fillId="0" borderId="0" xfId="18" applyFont="1" applyFill="1" applyBorder="1" applyAlignment="1">
      <alignment horizontal="right" indent="3"/>
    </xf>
    <xf numFmtId="0" fontId="27" fillId="0" borderId="0" xfId="0" applyFont="1" applyFill="1" applyBorder="1" applyAlignment="1"/>
    <xf numFmtId="0" fontId="8" fillId="2" borderId="18" xfId="0" applyFont="1" applyFill="1" applyBorder="1" applyAlignment="1">
      <alignment horizontal="center" vertical="center" wrapText="1" readingOrder="2"/>
    </xf>
    <xf numFmtId="0" fontId="8" fillId="2" borderId="19" xfId="0" applyFont="1" applyFill="1" applyBorder="1" applyAlignment="1">
      <alignment horizontal="center" vertical="center" wrapText="1" readingOrder="2"/>
    </xf>
    <xf numFmtId="0" fontId="8" fillId="2" borderId="20" xfId="0" applyFont="1" applyFill="1" applyBorder="1" applyAlignment="1">
      <alignment horizontal="center" vertical="center" wrapText="1" readingOrder="2"/>
    </xf>
    <xf numFmtId="0" fontId="6" fillId="0" borderId="0" xfId="0" applyFont="1" applyFill="1" applyAlignment="1">
      <alignment horizontal="right" readingOrder="2"/>
    </xf>
    <xf numFmtId="10" fontId="5" fillId="0" borderId="0" xfId="0" applyNumberFormat="1" applyFont="1" applyFill="1" applyAlignment="1">
      <alignment horizontal="center"/>
    </xf>
    <xf numFmtId="4" fontId="5" fillId="0" borderId="0" xfId="0" applyNumberFormat="1" applyFont="1" applyFill="1" applyAlignment="1">
      <alignment horizontal="center"/>
    </xf>
    <xf numFmtId="0" fontId="22" fillId="0" borderId="0" xfId="7" applyFont="1" applyAlignment="1">
      <alignment horizontal="right"/>
    </xf>
    <xf numFmtId="0" fontId="22" fillId="0" borderId="0" xfId="7" applyFont="1" applyFill="1" applyBorder="1" applyAlignment="1">
      <alignment horizontal="right"/>
    </xf>
    <xf numFmtId="14" fontId="22" fillId="0" borderId="0" xfId="7" applyNumberFormat="1" applyFont="1" applyFill="1" applyBorder="1" applyAlignment="1">
      <alignment horizontal="right"/>
    </xf>
    <xf numFmtId="167" fontId="27" fillId="0" borderId="0" xfId="59" applyNumberFormat="1" applyFont="1" applyFill="1" applyBorder="1" applyAlignment="1">
      <alignment horizontal="right"/>
    </xf>
    <xf numFmtId="49" fontId="27" fillId="0" borderId="0" xfId="59" applyNumberFormat="1" applyFont="1" applyFill="1" applyBorder="1" applyAlignment="1">
      <alignment horizontal="right"/>
    </xf>
    <xf numFmtId="0" fontId="27" fillId="0" borderId="0" xfId="59" applyNumberFormat="1" applyFont="1" applyFill="1" applyBorder="1" applyAlignment="1">
      <alignment horizontal="right"/>
    </xf>
    <xf numFmtId="4" fontId="27" fillId="0" borderId="0" xfId="59" applyNumberFormat="1" applyFont="1" applyFill="1" applyBorder="1" applyAlignment="1">
      <alignment horizontal="right"/>
    </xf>
    <xf numFmtId="0" fontId="27" fillId="0" borderId="0" xfId="59" applyFont="1" applyFill="1" applyBorder="1" applyAlignment="1">
      <alignment horizontal="right" indent="3"/>
    </xf>
    <xf numFmtId="0" fontId="8" fillId="2" borderId="14" xfId="7" applyFont="1" applyFill="1" applyBorder="1" applyAlignment="1">
      <alignment horizontal="center" vertical="center" wrapText="1"/>
    </xf>
    <xf numFmtId="0" fontId="8" fillId="2" borderId="15" xfId="7" applyFont="1" applyFill="1" applyBorder="1" applyAlignment="1">
      <alignment horizontal="center" vertical="center" wrapText="1"/>
    </xf>
    <xf numFmtId="0" fontId="8" fillId="2" borderId="4" xfId="7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 wrapText="1" readingOrder="2"/>
    </xf>
    <xf numFmtId="0" fontId="17" fillId="0" borderId="17" xfId="0" applyFont="1" applyBorder="1" applyAlignment="1">
      <alignment horizontal="center" readingOrder="2"/>
    </xf>
    <xf numFmtId="0" fontId="17" fillId="0" borderId="13" xfId="0" applyFont="1" applyBorder="1" applyAlignment="1">
      <alignment horizontal="center" readingOrder="2"/>
    </xf>
    <xf numFmtId="0" fontId="21" fillId="2" borderId="18" xfId="0" applyFont="1" applyFill="1" applyBorder="1" applyAlignment="1">
      <alignment horizontal="center" vertical="center" wrapText="1" readingOrder="2"/>
    </xf>
    <xf numFmtId="0" fontId="17" fillId="0" borderId="19" xfId="0" applyFont="1" applyBorder="1" applyAlignment="1">
      <alignment horizontal="center" readingOrder="2"/>
    </xf>
    <xf numFmtId="0" fontId="17" fillId="0" borderId="20" xfId="0" applyFont="1" applyBorder="1" applyAlignment="1">
      <alignment horizontal="center" readingOrder="2"/>
    </xf>
    <xf numFmtId="0" fontId="6" fillId="0" borderId="0" xfId="0" applyFont="1" applyFill="1" applyAlignment="1">
      <alignment horizontal="right" readingOrder="2"/>
    </xf>
    <xf numFmtId="0" fontId="21" fillId="2" borderId="19" xfId="0" applyFont="1" applyFill="1" applyBorder="1" applyAlignment="1">
      <alignment horizontal="center" vertical="center" wrapText="1" readingOrder="2"/>
    </xf>
    <xf numFmtId="0" fontId="21" fillId="2" borderId="20" xfId="0" applyFont="1" applyFill="1" applyBorder="1" applyAlignment="1">
      <alignment horizontal="center" vertical="center" wrapText="1" readingOrder="2"/>
    </xf>
    <xf numFmtId="0" fontId="8" fillId="2" borderId="18" xfId="0" applyFont="1" applyFill="1" applyBorder="1" applyAlignment="1">
      <alignment horizontal="center" vertical="center" wrapText="1" readingOrder="2"/>
    </xf>
    <xf numFmtId="0" fontId="8" fillId="2" borderId="19" xfId="0" applyFont="1" applyFill="1" applyBorder="1" applyAlignment="1">
      <alignment horizontal="center" vertical="center" wrapText="1" readingOrder="2"/>
    </xf>
    <xf numFmtId="0" fontId="8" fillId="2" borderId="20" xfId="0" applyFont="1" applyFill="1" applyBorder="1" applyAlignment="1">
      <alignment horizontal="center" vertical="center" wrapText="1" readingOrder="2"/>
    </xf>
  </cellXfs>
  <cellStyles count="50500">
    <cellStyle name="0" xfId="50294"/>
    <cellStyle name="0_Anafim" xfId="50295"/>
    <cellStyle name="0_משקל בתא100" xfId="50296"/>
    <cellStyle name="1" xfId="50297"/>
    <cellStyle name="1_Anafim" xfId="50298"/>
    <cellStyle name="1_משקל בתא100" xfId="50299"/>
    <cellStyle name="10" xfId="50300"/>
    <cellStyle name="11" xfId="50301"/>
    <cellStyle name="12" xfId="50302"/>
    <cellStyle name="2" xfId="50303"/>
    <cellStyle name="2_Anafim" xfId="50304"/>
    <cellStyle name="2_משקל בתא100" xfId="50305"/>
    <cellStyle name="20% - Accent1" xfId="61"/>
    <cellStyle name="20% - Accent1 2" xfId="104"/>
    <cellStyle name="20% - Accent1 3" xfId="398"/>
    <cellStyle name="20% - Accent1 3 2" xfId="17855"/>
    <cellStyle name="20% - Accent1 4" xfId="901"/>
    <cellStyle name="20% - Accent1 5" xfId="762"/>
    <cellStyle name="20% - Accent2" xfId="62"/>
    <cellStyle name="20% - Accent2 2" xfId="105"/>
    <cellStyle name="20% - Accent2 3" xfId="413"/>
    <cellStyle name="20% - Accent2 3 2" xfId="17856"/>
    <cellStyle name="20% - Accent2 4" xfId="856"/>
    <cellStyle name="20% - Accent2 5" xfId="763"/>
    <cellStyle name="20% - Accent3" xfId="63"/>
    <cellStyle name="20% - Accent3 2" xfId="106"/>
    <cellStyle name="20% - Accent3 3" xfId="399"/>
    <cellStyle name="20% - Accent3 3 2" xfId="17857"/>
    <cellStyle name="20% - Accent3 4" xfId="900"/>
    <cellStyle name="20% - Accent3 5" xfId="764"/>
    <cellStyle name="20% - Accent4" xfId="64"/>
    <cellStyle name="20% - Accent4 2" xfId="107"/>
    <cellStyle name="20% - Accent4 3" xfId="422"/>
    <cellStyle name="20% - Accent4 3 2" xfId="17858"/>
    <cellStyle name="20% - Accent4 4" xfId="899"/>
    <cellStyle name="20% - Accent4 5" xfId="765"/>
    <cellStyle name="20% - Accent5" xfId="65"/>
    <cellStyle name="20% - Accent5 2" xfId="108"/>
    <cellStyle name="20% - Accent5 3" xfId="400"/>
    <cellStyle name="20% - Accent5 3 2" xfId="17859"/>
    <cellStyle name="20% - Accent5 4" xfId="898"/>
    <cellStyle name="20% - Accent5 5" xfId="766"/>
    <cellStyle name="20% - Accent6" xfId="66"/>
    <cellStyle name="20% - Accent6 2" xfId="109"/>
    <cellStyle name="20% - Accent6 3" xfId="423"/>
    <cellStyle name="20% - Accent6 3 2" xfId="17860"/>
    <cellStyle name="20% - Accent6 4" xfId="897"/>
    <cellStyle name="20% - Accent6 5" xfId="767"/>
    <cellStyle name="20% - הדגשה1" xfId="36" builtinId="30" customBuiltin="1"/>
    <cellStyle name="20% - הדגשה1 10" xfId="2489"/>
    <cellStyle name="20% - הדגשה1 10 2" xfId="8675"/>
    <cellStyle name="20% - הדגשה1 10 2 2" xfId="15327"/>
    <cellStyle name="20% - הדגשה1 10 2 2 2" xfId="30313"/>
    <cellStyle name="20% - הדגשה1 10 2 2_נכסים" xfId="34329"/>
    <cellStyle name="20% - הדגשה1 10 2 3" xfId="23648"/>
    <cellStyle name="20% - הדגשה1 10 2_נכסים" xfId="34328"/>
    <cellStyle name="20% - הדגשה1 10 3" xfId="11995"/>
    <cellStyle name="20% - הדגשה1 10 3 2" xfId="26982"/>
    <cellStyle name="20% - הדגשה1 10 3_נכסים" xfId="34330"/>
    <cellStyle name="20% - הדגשה1 10 4" xfId="20317"/>
    <cellStyle name="20% - הדגשה1 10_נכסים" xfId="34327"/>
    <cellStyle name="20% - הדגשה1 11" xfId="2371"/>
    <cellStyle name="20% - הדגשה1 11 2" xfId="13662"/>
    <cellStyle name="20% - הדגשה1 11 2 2" xfId="28648"/>
    <cellStyle name="20% - הדגשה1 11 2_נכסים" xfId="34332"/>
    <cellStyle name="20% - הדגשה1 11 3" xfId="21983"/>
    <cellStyle name="20% - הדגשה1 11_נכסים" xfId="34331"/>
    <cellStyle name="20% - הדגשה1 12" xfId="10545"/>
    <cellStyle name="20% - הדגשה1 12 2" xfId="18370"/>
    <cellStyle name="20% - הדגשה1 12 3" xfId="25530"/>
    <cellStyle name="20% - הדגשה1 12_נכסים" xfId="34333"/>
    <cellStyle name="20% - הדגשה1 13" xfId="17562"/>
    <cellStyle name="20% - הדגשה1 13 2" xfId="18344"/>
    <cellStyle name="20% - הדגשה1 13_נכסים" xfId="34334"/>
    <cellStyle name="20% - הדגשה1 14" xfId="17575"/>
    <cellStyle name="20% - הדגשה1 14 2" xfId="18406"/>
    <cellStyle name="20% - הדגשה1 14_נכסים" xfId="34335"/>
    <cellStyle name="20% - הדגשה1 15" xfId="17587"/>
    <cellStyle name="20% - הדגשה1 15 2" xfId="18418"/>
    <cellStyle name="20% - הדגשה1 15_נכסים" xfId="34359"/>
    <cellStyle name="20% - הדגשה1 16" xfId="17599"/>
    <cellStyle name="20% - הדגשה1 16 2" xfId="18430"/>
    <cellStyle name="20% - הדגשה1 16_נכסים" xfId="34326"/>
    <cellStyle name="20% - הדגשה1 17" xfId="17611"/>
    <cellStyle name="20% - הדגשה1 17 2" xfId="18443"/>
    <cellStyle name="20% - הדגשה1 17_נכסים" xfId="34336"/>
    <cellStyle name="20% - הדגשה1 18" xfId="17624"/>
    <cellStyle name="20% - הדגשה1 18 2" xfId="18456"/>
    <cellStyle name="20% - הדגשה1 18_נכסים" xfId="34337"/>
    <cellStyle name="20% - הדגשה1 19" xfId="17638"/>
    <cellStyle name="20% - הדגשה1 19 2" xfId="18469"/>
    <cellStyle name="20% - הדגשה1 19_נכסים" xfId="34338"/>
    <cellStyle name="20% - הדגשה1 2" xfId="250"/>
    <cellStyle name="20% - הדגשה1 2 10" xfId="2636"/>
    <cellStyle name="20% - הדגשה1 2 11" xfId="50188"/>
    <cellStyle name="20% - הדגשה1 2 2" xfId="251"/>
    <cellStyle name="20% - הדגשה1 2 2 10" xfId="18617"/>
    <cellStyle name="20% - הדגשה1 2 2 11" xfId="32360"/>
    <cellStyle name="20% - הדגשה1 2 2 2" xfId="1133"/>
    <cellStyle name="20% - הדגשה1 2 2 2 10" xfId="32381"/>
    <cellStyle name="20% - הדגשה1 2 2 2 2" xfId="3514"/>
    <cellStyle name="20% - הדגשה1 2 2 2 2 2" xfId="3758"/>
    <cellStyle name="20% - הדגשה1 2 2 2 2 2 2" xfId="4182"/>
    <cellStyle name="20% - הדגשה1 2 2 2 2 2 2 2" xfId="4955"/>
    <cellStyle name="20% - הדגשה1 2 2 2 2 2 2 2 2" xfId="6746"/>
    <cellStyle name="20% - הדגשה1 2 2 2 2 2 2 2 2 2" xfId="10286"/>
    <cellStyle name="20% - הדגשה1 2 2 2 2 2 2 2 2 2 2" xfId="16938"/>
    <cellStyle name="20% - הדגשה1 2 2 2 2 2 2 2 2 2 2 2" xfId="31924"/>
    <cellStyle name="20% - הדגשה1 2 2 2 2 2 2 2 2 2 2_נכסים" xfId="34358"/>
    <cellStyle name="20% - הדגשה1 2 2 2 2 2 2 2 2 2 3" xfId="25259"/>
    <cellStyle name="20% - הדגשה1 2 2 2 2 2 2 2 2 2_נכסים" xfId="34346"/>
    <cellStyle name="20% - הדגשה1 2 2 2 2 2 2 2 2 3" xfId="13606"/>
    <cellStyle name="20% - הדגשה1 2 2 2 2 2 2 2 2 3 2" xfId="28593"/>
    <cellStyle name="20% - הדגשה1 2 2 2 2 2 2 2 2 3_נכסים" xfId="34347"/>
    <cellStyle name="20% - הדגשה1 2 2 2 2 2 2 2 2 4" xfId="21928"/>
    <cellStyle name="20% - הדגשה1 2 2 2 2 2 2 2 2_נכסים" xfId="34345"/>
    <cellStyle name="20% - הדגשה1 2 2 2 2 2 2 2 3" xfId="8494"/>
    <cellStyle name="20% - הדגשה1 2 2 2 2 2 2 2 3 2" xfId="15273"/>
    <cellStyle name="20% - הדגשה1 2 2 2 2 2 2 2 3 2 2" xfId="30259"/>
    <cellStyle name="20% - הדגשה1 2 2 2 2 2 2 2 3 2_נכסים" xfId="34349"/>
    <cellStyle name="20% - הדגשה1 2 2 2 2 2 2 2 3 3" xfId="23594"/>
    <cellStyle name="20% - הדגשה1 2 2 2 2 2 2 2 3_נכסים" xfId="34348"/>
    <cellStyle name="20% - הדגשה1 2 2 2 2 2 2 2 4" xfId="11940"/>
    <cellStyle name="20% - הדגשה1 2 2 2 2 2 2 2 4 2" xfId="26927"/>
    <cellStyle name="20% - הדגשה1 2 2 2 2 2 2 2 4_נכסים" xfId="34350"/>
    <cellStyle name="20% - הדגשה1 2 2 2 2 2 2 2 5" xfId="20262"/>
    <cellStyle name="20% - הדגשה1 2 2 2 2 2 2 2_נכסים" xfId="34344"/>
    <cellStyle name="20% - הדגשה1 2 2 2 2 2 2 3" xfId="5912"/>
    <cellStyle name="20% - הדגשה1 2 2 2 2 2 2 3 2" xfId="9453"/>
    <cellStyle name="20% - הדגשה1 2 2 2 2 2 2 3 2 2" xfId="16105"/>
    <cellStyle name="20% - הדגשה1 2 2 2 2 2 2 3 2 2 2" xfId="31091"/>
    <cellStyle name="20% - הדגשה1 2 2 2 2 2 2 3 2 2_נכסים" xfId="34354"/>
    <cellStyle name="20% - הדגשה1 2 2 2 2 2 2 3 2 3" xfId="24426"/>
    <cellStyle name="20% - הדגשה1 2 2 2 2 2 2 3 2_נכסים" xfId="34352"/>
    <cellStyle name="20% - הדגשה1 2 2 2 2 2 2 3 3" xfId="12773"/>
    <cellStyle name="20% - הדגשה1 2 2 2 2 2 2 3 3 2" xfId="27760"/>
    <cellStyle name="20% - הדגשה1 2 2 2 2 2 2 3 3_נכסים" xfId="34355"/>
    <cellStyle name="20% - הדגשה1 2 2 2 2 2 2 3 4" xfId="21095"/>
    <cellStyle name="20% - הדגשה1 2 2 2 2 2 2 3_נכסים" xfId="34351"/>
    <cellStyle name="20% - הדגשה1 2 2 2 2 2 2 4" xfId="7661"/>
    <cellStyle name="20% - הדגשה1 2 2 2 2 2 2 4 2" xfId="14440"/>
    <cellStyle name="20% - הדגשה1 2 2 2 2 2 2 4 2 2" xfId="29426"/>
    <cellStyle name="20% - הדגשה1 2 2 2 2 2 2 4 2_נכסים" xfId="34360"/>
    <cellStyle name="20% - הדגשה1 2 2 2 2 2 2 4 3" xfId="22761"/>
    <cellStyle name="20% - הדגשה1 2 2 2 2 2 2 4_נכסים" xfId="34356"/>
    <cellStyle name="20% - הדגשה1 2 2 2 2 2 2 5" xfId="11107"/>
    <cellStyle name="20% - הדגשה1 2 2 2 2 2 2 5 2" xfId="26094"/>
    <cellStyle name="20% - הדגשה1 2 2 2 2 2 2 5_נכסים" xfId="34361"/>
    <cellStyle name="20% - הדגשה1 2 2 2 2 2 2 6" xfId="19429"/>
    <cellStyle name="20% - הדגשה1 2 2 2 2 2 2_נכסים" xfId="34343"/>
    <cellStyle name="20% - הדגשה1 2 2 2 2 2 3" xfId="4539"/>
    <cellStyle name="20% - הדגשה1 2 2 2 2 2 3 2" xfId="6330"/>
    <cellStyle name="20% - הדגשה1 2 2 2 2 2 3 2 2" xfId="9870"/>
    <cellStyle name="20% - הדגשה1 2 2 2 2 2 3 2 2 2" xfId="16522"/>
    <cellStyle name="20% - הדגשה1 2 2 2 2 2 3 2 2 2 2" xfId="31508"/>
    <cellStyle name="20% - הדגשה1 2 2 2 2 2 3 2 2 2_נכסים" xfId="34365"/>
    <cellStyle name="20% - הדגשה1 2 2 2 2 2 3 2 2 3" xfId="24843"/>
    <cellStyle name="20% - הדגשה1 2 2 2 2 2 3 2 2_נכסים" xfId="34364"/>
    <cellStyle name="20% - הדגשה1 2 2 2 2 2 3 2 3" xfId="13190"/>
    <cellStyle name="20% - הדגשה1 2 2 2 2 2 3 2 3 2" xfId="28177"/>
    <cellStyle name="20% - הדגשה1 2 2 2 2 2 3 2 3_נכסים" xfId="34366"/>
    <cellStyle name="20% - הדגשה1 2 2 2 2 2 3 2 4" xfId="21512"/>
    <cellStyle name="20% - הדגשה1 2 2 2 2 2 3 2_נכסים" xfId="34363"/>
    <cellStyle name="20% - הדגשה1 2 2 2 2 2 3 3" xfId="8078"/>
    <cellStyle name="20% - הדגשה1 2 2 2 2 2 3 3 2" xfId="14857"/>
    <cellStyle name="20% - הדגשה1 2 2 2 2 2 3 3 2 2" xfId="29843"/>
    <cellStyle name="20% - הדגשה1 2 2 2 2 2 3 3 2_נכסים" xfId="34368"/>
    <cellStyle name="20% - הדגשה1 2 2 2 2 2 3 3 3" xfId="23178"/>
    <cellStyle name="20% - הדגשה1 2 2 2 2 2 3 3_נכסים" xfId="34367"/>
    <cellStyle name="20% - הדגשה1 2 2 2 2 2 3 4" xfId="11524"/>
    <cellStyle name="20% - הדגשה1 2 2 2 2 2 3 4 2" xfId="26511"/>
    <cellStyle name="20% - הדגשה1 2 2 2 2 2 3 4_נכסים" xfId="34369"/>
    <cellStyle name="20% - הדגשה1 2 2 2 2 2 3 5" xfId="19846"/>
    <cellStyle name="20% - הדגשה1 2 2 2 2 2 3_נכסים" xfId="34362"/>
    <cellStyle name="20% - הדגשה1 2 2 2 2 2 4" xfId="5432"/>
    <cellStyle name="20% - הדגשה1 2 2 2 2 2 4 2" xfId="9037"/>
    <cellStyle name="20% - הדגשה1 2 2 2 2 2 4 2 2" xfId="15689"/>
    <cellStyle name="20% - הדגשה1 2 2 2 2 2 4 2 2 2" xfId="30675"/>
    <cellStyle name="20% - הדגשה1 2 2 2 2 2 4 2 2_נכסים" xfId="34372"/>
    <cellStyle name="20% - הדגשה1 2 2 2 2 2 4 2 3" xfId="24010"/>
    <cellStyle name="20% - הדגשה1 2 2 2 2 2 4 2_נכסים" xfId="34371"/>
    <cellStyle name="20% - הדגשה1 2 2 2 2 2 4 3" xfId="12357"/>
    <cellStyle name="20% - הדגשה1 2 2 2 2 2 4 3 2" xfId="27344"/>
    <cellStyle name="20% - הדגשה1 2 2 2 2 2 4 3_נכסים" xfId="34373"/>
    <cellStyle name="20% - הדגשה1 2 2 2 2 2 4 4" xfId="20679"/>
    <cellStyle name="20% - הדגשה1 2 2 2 2 2 4_נכסים" xfId="34370"/>
    <cellStyle name="20% - הדגשה1 2 2 2 2 2 5" xfId="7245"/>
    <cellStyle name="20% - הדגשה1 2 2 2 2 2 5 2" xfId="14024"/>
    <cellStyle name="20% - הדגשה1 2 2 2 2 2 5 2 2" xfId="29010"/>
    <cellStyle name="20% - הדגשה1 2 2 2 2 2 5 2_נכסים" xfId="34375"/>
    <cellStyle name="20% - הדגשה1 2 2 2 2 2 5 3" xfId="22345"/>
    <cellStyle name="20% - הדגשה1 2 2 2 2 2 5_נכסים" xfId="34374"/>
    <cellStyle name="20% - הדגשה1 2 2 2 2 2 6" xfId="10691"/>
    <cellStyle name="20% - הדגשה1 2 2 2 2 2 6 2" xfId="25678"/>
    <cellStyle name="20% - הדגשה1 2 2 2 2 2 6_נכסים" xfId="34376"/>
    <cellStyle name="20% - הדגשה1 2 2 2 2 2 7" xfId="19013"/>
    <cellStyle name="20% - הדגשה1 2 2 2 2 2_נכסים" xfId="34342"/>
    <cellStyle name="20% - הדגשה1 2 2 2 2 3" xfId="3971"/>
    <cellStyle name="20% - הדגשה1 2 2 2 2 3 2" xfId="4747"/>
    <cellStyle name="20% - הדגשה1 2 2 2 2 3 2 2" xfId="6538"/>
    <cellStyle name="20% - הדגשה1 2 2 2 2 3 2 2 2" xfId="10078"/>
    <cellStyle name="20% - הדגשה1 2 2 2 2 3 2 2 2 2" xfId="16730"/>
    <cellStyle name="20% - הדגשה1 2 2 2 2 3 2 2 2 2 2" xfId="31716"/>
    <cellStyle name="20% - הדגשה1 2 2 2 2 3 2 2 2 2_נכסים" xfId="34381"/>
    <cellStyle name="20% - הדגשה1 2 2 2 2 3 2 2 2 3" xfId="25051"/>
    <cellStyle name="20% - הדגשה1 2 2 2 2 3 2 2 2_נכסים" xfId="34380"/>
    <cellStyle name="20% - הדגשה1 2 2 2 2 3 2 2 3" xfId="13398"/>
    <cellStyle name="20% - הדגשה1 2 2 2 2 3 2 2 3 2" xfId="28385"/>
    <cellStyle name="20% - הדגשה1 2 2 2 2 3 2 2 3_נכסים" xfId="34382"/>
    <cellStyle name="20% - הדגשה1 2 2 2 2 3 2 2 4" xfId="21720"/>
    <cellStyle name="20% - הדגשה1 2 2 2 2 3 2 2_נכסים" xfId="34379"/>
    <cellStyle name="20% - הדגשה1 2 2 2 2 3 2 3" xfId="8286"/>
    <cellStyle name="20% - הדגשה1 2 2 2 2 3 2 3 2" xfId="15065"/>
    <cellStyle name="20% - הדגשה1 2 2 2 2 3 2 3 2 2" xfId="30051"/>
    <cellStyle name="20% - הדגשה1 2 2 2 2 3 2 3 2_נכסים" xfId="34384"/>
    <cellStyle name="20% - הדגשה1 2 2 2 2 3 2 3 3" xfId="23386"/>
    <cellStyle name="20% - הדגשה1 2 2 2 2 3 2 3_נכסים" xfId="34383"/>
    <cellStyle name="20% - הדגשה1 2 2 2 2 3 2 4" xfId="11732"/>
    <cellStyle name="20% - הדגשה1 2 2 2 2 3 2 4 2" xfId="26719"/>
    <cellStyle name="20% - הדגשה1 2 2 2 2 3 2 4_נכסים" xfId="34385"/>
    <cellStyle name="20% - הדגשה1 2 2 2 2 3 2 5" xfId="20054"/>
    <cellStyle name="20% - הדגשה1 2 2 2 2 3 2_נכסים" xfId="34378"/>
    <cellStyle name="20% - הדגשה1 2 2 2 2 3 3" xfId="5704"/>
    <cellStyle name="20% - הדגשה1 2 2 2 2 3 3 2" xfId="9245"/>
    <cellStyle name="20% - הדגשה1 2 2 2 2 3 3 2 2" xfId="15897"/>
    <cellStyle name="20% - הדגשה1 2 2 2 2 3 3 2 2 2" xfId="30883"/>
    <cellStyle name="20% - הדגשה1 2 2 2 2 3 3 2 2_נכסים" xfId="34388"/>
    <cellStyle name="20% - הדגשה1 2 2 2 2 3 3 2 3" xfId="24218"/>
    <cellStyle name="20% - הדגשה1 2 2 2 2 3 3 2_נכסים" xfId="34387"/>
    <cellStyle name="20% - הדגשה1 2 2 2 2 3 3 3" xfId="12565"/>
    <cellStyle name="20% - הדגשה1 2 2 2 2 3 3 3 2" xfId="27552"/>
    <cellStyle name="20% - הדגשה1 2 2 2 2 3 3 3_נכסים" xfId="34389"/>
    <cellStyle name="20% - הדגשה1 2 2 2 2 3 3 4" xfId="20887"/>
    <cellStyle name="20% - הדגשה1 2 2 2 2 3 3_נכסים" xfId="34386"/>
    <cellStyle name="20% - הדגשה1 2 2 2 2 3 4" xfId="7453"/>
    <cellStyle name="20% - הדגשה1 2 2 2 2 3 4 2" xfId="14232"/>
    <cellStyle name="20% - הדגשה1 2 2 2 2 3 4 2 2" xfId="29218"/>
    <cellStyle name="20% - הדגשה1 2 2 2 2 3 4 2_נכסים" xfId="34391"/>
    <cellStyle name="20% - הדגשה1 2 2 2 2 3 4 3" xfId="22553"/>
    <cellStyle name="20% - הדגשה1 2 2 2 2 3 4_נכסים" xfId="34390"/>
    <cellStyle name="20% - הדגשה1 2 2 2 2 3 5" xfId="10899"/>
    <cellStyle name="20% - הדגשה1 2 2 2 2 3 5 2" xfId="25886"/>
    <cellStyle name="20% - הדגשה1 2 2 2 2 3 5_נכסים" xfId="34392"/>
    <cellStyle name="20% - הדגשה1 2 2 2 2 3 6" xfId="19221"/>
    <cellStyle name="20% - הדגשה1 2 2 2 2 3_נכסים" xfId="34377"/>
    <cellStyle name="20% - הדגשה1 2 2 2 2 4" xfId="4332"/>
    <cellStyle name="20% - הדגשה1 2 2 2 2 4 2" xfId="6121"/>
    <cellStyle name="20% - הדגשה1 2 2 2 2 4 2 2" xfId="9661"/>
    <cellStyle name="20% - הדגשה1 2 2 2 2 4 2 2 2" xfId="16313"/>
    <cellStyle name="20% - הדגשה1 2 2 2 2 4 2 2 2 2" xfId="31299"/>
    <cellStyle name="20% - הדגשה1 2 2 2 2 4 2 2 2_נכסים" xfId="34396"/>
    <cellStyle name="20% - הדגשה1 2 2 2 2 4 2 2 3" xfId="24634"/>
    <cellStyle name="20% - הדגשה1 2 2 2 2 4 2 2_נכסים" xfId="34395"/>
    <cellStyle name="20% - הדגשה1 2 2 2 2 4 2 3" xfId="12981"/>
    <cellStyle name="20% - הדגשה1 2 2 2 2 4 2 3 2" xfId="27968"/>
    <cellStyle name="20% - הדגשה1 2 2 2 2 4 2 3_נכסים" xfId="34397"/>
    <cellStyle name="20% - הדגשה1 2 2 2 2 4 2 4" xfId="21303"/>
    <cellStyle name="20% - הדגשה1 2 2 2 2 4 2_נכסים" xfId="34394"/>
    <cellStyle name="20% - הדגשה1 2 2 2 2 4 3" xfId="7869"/>
    <cellStyle name="20% - הדגשה1 2 2 2 2 4 3 2" xfId="14648"/>
    <cellStyle name="20% - הדגשה1 2 2 2 2 4 3 2 2" xfId="29634"/>
    <cellStyle name="20% - הדגשה1 2 2 2 2 4 3 2_נכסים" xfId="34399"/>
    <cellStyle name="20% - הדגשה1 2 2 2 2 4 3 3" xfId="22969"/>
    <cellStyle name="20% - הדגשה1 2 2 2 2 4 3_נכסים" xfId="34398"/>
    <cellStyle name="20% - הדגשה1 2 2 2 2 4 4" xfId="11315"/>
    <cellStyle name="20% - הדגשה1 2 2 2 2 4 4 2" xfId="26302"/>
    <cellStyle name="20% - הדגשה1 2 2 2 2 4 4_נכסים" xfId="34400"/>
    <cellStyle name="20% - הדגשה1 2 2 2 2 4 5" xfId="19637"/>
    <cellStyle name="20% - הדגשה1 2 2 2 2 4_נכסים" xfId="34393"/>
    <cellStyle name="20% - הדגשה1 2 2 2 2 5" xfId="5225"/>
    <cellStyle name="20% - הדגשה1 2 2 2 2 5 2" xfId="8828"/>
    <cellStyle name="20% - הדגשה1 2 2 2 2 5 2 2" xfId="15480"/>
    <cellStyle name="20% - הדגשה1 2 2 2 2 5 2 2 2" xfId="30466"/>
    <cellStyle name="20% - הדגשה1 2 2 2 2 5 2 2_נכסים" xfId="34403"/>
    <cellStyle name="20% - הדגשה1 2 2 2 2 5 2 3" xfId="23801"/>
    <cellStyle name="20% - הדגשה1 2 2 2 2 5 2_נכסים" xfId="34402"/>
    <cellStyle name="20% - הדגשה1 2 2 2 2 5 3" xfId="12148"/>
    <cellStyle name="20% - הדגשה1 2 2 2 2 5 3 2" xfId="27135"/>
    <cellStyle name="20% - הדגשה1 2 2 2 2 5 3_נכסים" xfId="34404"/>
    <cellStyle name="20% - הדגשה1 2 2 2 2 5 4" xfId="20470"/>
    <cellStyle name="20% - הדגשה1 2 2 2 2 5_נכסים" xfId="34401"/>
    <cellStyle name="20% - הדגשה1 2 2 2 2 6" xfId="7038"/>
    <cellStyle name="20% - הדגשה1 2 2 2 2 6 2" xfId="13815"/>
    <cellStyle name="20% - הדגשה1 2 2 2 2 6 2 2" xfId="28801"/>
    <cellStyle name="20% - הדגשה1 2 2 2 2 6 2_נכסים" xfId="34406"/>
    <cellStyle name="20% - הדגשה1 2 2 2 2 6 3" xfId="22136"/>
    <cellStyle name="20% - הדגשה1 2 2 2 2 6_נכסים" xfId="34405"/>
    <cellStyle name="20% - הדגשה1 2 2 2 2 7" xfId="10471"/>
    <cellStyle name="20% - הדגשה1 2 2 2 2 7 2" xfId="25452"/>
    <cellStyle name="20% - הדגשה1 2 2 2 2 7_נכסים" xfId="34407"/>
    <cellStyle name="20% - הדגשה1 2 2 2 2 8" xfId="18804"/>
    <cellStyle name="20% - הדגשה1 2 2 2 2_נכסים" xfId="34341"/>
    <cellStyle name="20% - הדגשה1 2 2 2 3" xfId="3649"/>
    <cellStyle name="20% - הדגשה1 2 2 2 3 2" xfId="4054"/>
    <cellStyle name="20% - הדגשה1 2 2 2 3 2 2" xfId="4826"/>
    <cellStyle name="20% - הדגשה1 2 2 2 3 2 2 2" xfId="6617"/>
    <cellStyle name="20% - הדגשה1 2 2 2 3 2 2 2 2" xfId="10157"/>
    <cellStyle name="20% - הדגשה1 2 2 2 3 2 2 2 2 2" xfId="16809"/>
    <cellStyle name="20% - הדגשה1 2 2 2 3 2 2 2 2 2 2" xfId="31795"/>
    <cellStyle name="20% - הדגשה1 2 2 2 3 2 2 2 2 2_נכסים" xfId="34413"/>
    <cellStyle name="20% - הדגשה1 2 2 2 3 2 2 2 2 3" xfId="25130"/>
    <cellStyle name="20% - הדגשה1 2 2 2 3 2 2 2 2_נכסים" xfId="34412"/>
    <cellStyle name="20% - הדגשה1 2 2 2 3 2 2 2 3" xfId="13477"/>
    <cellStyle name="20% - הדגשה1 2 2 2 3 2 2 2 3 2" xfId="28464"/>
    <cellStyle name="20% - הדגשה1 2 2 2 3 2 2 2 3_נכסים" xfId="34414"/>
    <cellStyle name="20% - הדגשה1 2 2 2 3 2 2 2 4" xfId="21799"/>
    <cellStyle name="20% - הדגשה1 2 2 2 3 2 2 2_נכסים" xfId="34411"/>
    <cellStyle name="20% - הדגשה1 2 2 2 3 2 2 3" xfId="8365"/>
    <cellStyle name="20% - הדגשה1 2 2 2 3 2 2 3 2" xfId="15144"/>
    <cellStyle name="20% - הדגשה1 2 2 2 3 2 2 3 2 2" xfId="30130"/>
    <cellStyle name="20% - הדגשה1 2 2 2 3 2 2 3 2_נכסים" xfId="34416"/>
    <cellStyle name="20% - הדגשה1 2 2 2 3 2 2 3 3" xfId="23465"/>
    <cellStyle name="20% - הדגשה1 2 2 2 3 2 2 3_נכסים" xfId="34415"/>
    <cellStyle name="20% - הדגשה1 2 2 2 3 2 2 4" xfId="11811"/>
    <cellStyle name="20% - הדגשה1 2 2 2 3 2 2 4 2" xfId="26798"/>
    <cellStyle name="20% - הדגשה1 2 2 2 3 2 2 4_נכסים" xfId="34417"/>
    <cellStyle name="20% - הדגשה1 2 2 2 3 2 2 5" xfId="20133"/>
    <cellStyle name="20% - הדגשה1 2 2 2 3 2 2_נכסים" xfId="34410"/>
    <cellStyle name="20% - הדגשה1 2 2 2 3 2 3" xfId="5783"/>
    <cellStyle name="20% - הדגשה1 2 2 2 3 2 3 2" xfId="9324"/>
    <cellStyle name="20% - הדגשה1 2 2 2 3 2 3 2 2" xfId="15976"/>
    <cellStyle name="20% - הדגשה1 2 2 2 3 2 3 2 2 2" xfId="30962"/>
    <cellStyle name="20% - הדגשה1 2 2 2 3 2 3 2 2_נכסים" xfId="34420"/>
    <cellStyle name="20% - הדגשה1 2 2 2 3 2 3 2 3" xfId="24297"/>
    <cellStyle name="20% - הדגשה1 2 2 2 3 2 3 2_נכסים" xfId="34419"/>
    <cellStyle name="20% - הדגשה1 2 2 2 3 2 3 3" xfId="12644"/>
    <cellStyle name="20% - הדגשה1 2 2 2 3 2 3 3 2" xfId="27631"/>
    <cellStyle name="20% - הדגשה1 2 2 2 3 2 3 3_נכסים" xfId="34421"/>
    <cellStyle name="20% - הדגשה1 2 2 2 3 2 3 4" xfId="20966"/>
    <cellStyle name="20% - הדגשה1 2 2 2 3 2 3_נכסים" xfId="34418"/>
    <cellStyle name="20% - הדגשה1 2 2 2 3 2 4" xfId="7532"/>
    <cellStyle name="20% - הדגשה1 2 2 2 3 2 4 2" xfId="14311"/>
    <cellStyle name="20% - הדגשה1 2 2 2 3 2 4 2 2" xfId="29297"/>
    <cellStyle name="20% - הדגשה1 2 2 2 3 2 4 2_נכסים" xfId="34423"/>
    <cellStyle name="20% - הדגשה1 2 2 2 3 2 4 3" xfId="22632"/>
    <cellStyle name="20% - הדגשה1 2 2 2 3 2 4_נכסים" xfId="34422"/>
    <cellStyle name="20% - הדגשה1 2 2 2 3 2 5" xfId="10978"/>
    <cellStyle name="20% - הדגשה1 2 2 2 3 2 5 2" xfId="25965"/>
    <cellStyle name="20% - הדגשה1 2 2 2 3 2 5_נכסים" xfId="34424"/>
    <cellStyle name="20% - הדגשה1 2 2 2 3 2 6" xfId="19300"/>
    <cellStyle name="20% - הדגשה1 2 2 2 3 2_נכסים" xfId="34409"/>
    <cellStyle name="20% - הדגשה1 2 2 2 3 3" xfId="4411"/>
    <cellStyle name="20% - הדגשה1 2 2 2 3 3 2" xfId="6201"/>
    <cellStyle name="20% - הדגשה1 2 2 2 3 3 2 2" xfId="9741"/>
    <cellStyle name="20% - הדגשה1 2 2 2 3 3 2 2 2" xfId="16393"/>
    <cellStyle name="20% - הדגשה1 2 2 2 3 3 2 2 2 2" xfId="31379"/>
    <cellStyle name="20% - הדגשה1 2 2 2 3 3 2 2 2_נכסים" xfId="34428"/>
    <cellStyle name="20% - הדגשה1 2 2 2 3 3 2 2 3" xfId="24714"/>
    <cellStyle name="20% - הדגשה1 2 2 2 3 3 2 2_נכסים" xfId="34427"/>
    <cellStyle name="20% - הדגשה1 2 2 2 3 3 2 3" xfId="13061"/>
    <cellStyle name="20% - הדגשה1 2 2 2 3 3 2 3 2" xfId="28048"/>
    <cellStyle name="20% - הדגשה1 2 2 2 3 3 2 3_נכסים" xfId="34429"/>
    <cellStyle name="20% - הדגשה1 2 2 2 3 3 2 4" xfId="21383"/>
    <cellStyle name="20% - הדגשה1 2 2 2 3 3 2_נכסים" xfId="34426"/>
    <cellStyle name="20% - הדגשה1 2 2 2 3 3 3" xfId="7949"/>
    <cellStyle name="20% - הדגשה1 2 2 2 3 3 3 2" xfId="14728"/>
    <cellStyle name="20% - הדגשה1 2 2 2 3 3 3 2 2" xfId="29714"/>
    <cellStyle name="20% - הדגשה1 2 2 2 3 3 3 2_נכסים" xfId="34431"/>
    <cellStyle name="20% - הדגשה1 2 2 2 3 3 3 3" xfId="23049"/>
    <cellStyle name="20% - הדגשה1 2 2 2 3 3 3_נכסים" xfId="34430"/>
    <cellStyle name="20% - הדגשה1 2 2 2 3 3 4" xfId="11395"/>
    <cellStyle name="20% - הדגשה1 2 2 2 3 3 4 2" xfId="26382"/>
    <cellStyle name="20% - הדגשה1 2 2 2 3 3 4_נכסים" xfId="34432"/>
    <cellStyle name="20% - הדגשה1 2 2 2 3 3 5" xfId="19717"/>
    <cellStyle name="20% - הדגשה1 2 2 2 3 3_נכסים" xfId="34425"/>
    <cellStyle name="20% - הדגשה1 2 2 2 3 4" xfId="5304"/>
    <cellStyle name="20% - הדגשה1 2 2 2 3 4 2" xfId="8908"/>
    <cellStyle name="20% - הדגשה1 2 2 2 3 4 2 2" xfId="15560"/>
    <cellStyle name="20% - הדגשה1 2 2 2 3 4 2 2 2" xfId="30546"/>
    <cellStyle name="20% - הדגשה1 2 2 2 3 4 2 2_נכסים" xfId="34435"/>
    <cellStyle name="20% - הדגשה1 2 2 2 3 4 2 3" xfId="23881"/>
    <cellStyle name="20% - הדגשה1 2 2 2 3 4 2_נכסים" xfId="34434"/>
    <cellStyle name="20% - הדגשה1 2 2 2 3 4 3" xfId="12228"/>
    <cellStyle name="20% - הדגשה1 2 2 2 3 4 3 2" xfId="27215"/>
    <cellStyle name="20% - הדגשה1 2 2 2 3 4 3_נכסים" xfId="34436"/>
    <cellStyle name="20% - הדגשה1 2 2 2 3 4 4" xfId="20550"/>
    <cellStyle name="20% - הדגשה1 2 2 2 3 4_נכסים" xfId="34433"/>
    <cellStyle name="20% - הדגשה1 2 2 2 3 5" xfId="7117"/>
    <cellStyle name="20% - הדגשה1 2 2 2 3 5 2" xfId="13895"/>
    <cellStyle name="20% - הדגשה1 2 2 2 3 5 2 2" xfId="28881"/>
    <cellStyle name="20% - הדגשה1 2 2 2 3 5 2_נכסים" xfId="34438"/>
    <cellStyle name="20% - הדגשה1 2 2 2 3 5 3" xfId="22216"/>
    <cellStyle name="20% - הדגשה1 2 2 2 3 5_נכסים" xfId="34437"/>
    <cellStyle name="20% - הדגשה1 2 2 2 3 6" xfId="10563"/>
    <cellStyle name="20% - הדגשה1 2 2 2 3 6 2" xfId="25549"/>
    <cellStyle name="20% - הדגשה1 2 2 2 3 6_נכסים" xfId="34439"/>
    <cellStyle name="20% - הדגשה1 2 2 2 3 7" xfId="18884"/>
    <cellStyle name="20% - הדגשה1 2 2 2 3_נכסים" xfId="34408"/>
    <cellStyle name="20% - הדגשה1 2 2 2 4" xfId="3860"/>
    <cellStyle name="20% - הדגשה1 2 2 2 4 2" xfId="4617"/>
    <cellStyle name="20% - הדגשה1 2 2 2 4 2 2" xfId="6408"/>
    <cellStyle name="20% - הדגשה1 2 2 2 4 2 2 2" xfId="9948"/>
    <cellStyle name="20% - הדגשה1 2 2 2 4 2 2 2 2" xfId="16600"/>
    <cellStyle name="20% - הדגשה1 2 2 2 4 2 2 2 2 2" xfId="31586"/>
    <cellStyle name="20% - הדגשה1 2 2 2 4 2 2 2 2_נכסים" xfId="34444"/>
    <cellStyle name="20% - הדגשה1 2 2 2 4 2 2 2 3" xfId="24921"/>
    <cellStyle name="20% - הדגשה1 2 2 2 4 2 2 2_נכסים" xfId="34443"/>
    <cellStyle name="20% - הדגשה1 2 2 2 4 2 2 3" xfId="13268"/>
    <cellStyle name="20% - הדגשה1 2 2 2 4 2 2 3 2" xfId="28255"/>
    <cellStyle name="20% - הדגשה1 2 2 2 4 2 2 3_נכסים" xfId="34445"/>
    <cellStyle name="20% - הדגשה1 2 2 2 4 2 2 4" xfId="21590"/>
    <cellStyle name="20% - הדגשה1 2 2 2 4 2 2_נכסים" xfId="34442"/>
    <cellStyle name="20% - הדגשה1 2 2 2 4 2 3" xfId="8156"/>
    <cellStyle name="20% - הדגשה1 2 2 2 4 2 3 2" xfId="14935"/>
    <cellStyle name="20% - הדגשה1 2 2 2 4 2 3 2 2" xfId="29921"/>
    <cellStyle name="20% - הדגשה1 2 2 2 4 2 3 2_נכסים" xfId="34447"/>
    <cellStyle name="20% - הדגשה1 2 2 2 4 2 3 3" xfId="23256"/>
    <cellStyle name="20% - הדגשה1 2 2 2 4 2 3_נכסים" xfId="34446"/>
    <cellStyle name="20% - הדגשה1 2 2 2 4 2 4" xfId="11602"/>
    <cellStyle name="20% - הדגשה1 2 2 2 4 2 4 2" xfId="26589"/>
    <cellStyle name="20% - הדגשה1 2 2 2 4 2 4_נכסים" xfId="34448"/>
    <cellStyle name="20% - הדגשה1 2 2 2 4 2 5" xfId="19924"/>
    <cellStyle name="20% - הדגשה1 2 2 2 4 2_נכסים" xfId="34441"/>
    <cellStyle name="20% - הדגשה1 2 2 2 4 3" xfId="5574"/>
    <cellStyle name="20% - הדגשה1 2 2 2 4 3 2" xfId="9115"/>
    <cellStyle name="20% - הדגשה1 2 2 2 4 3 2 2" xfId="15767"/>
    <cellStyle name="20% - הדגשה1 2 2 2 4 3 2 2 2" xfId="30753"/>
    <cellStyle name="20% - הדגשה1 2 2 2 4 3 2 2_נכסים" xfId="34451"/>
    <cellStyle name="20% - הדגשה1 2 2 2 4 3 2 3" xfId="24088"/>
    <cellStyle name="20% - הדגשה1 2 2 2 4 3 2_נכסים" xfId="34450"/>
    <cellStyle name="20% - הדגשה1 2 2 2 4 3 3" xfId="12435"/>
    <cellStyle name="20% - הדגשה1 2 2 2 4 3 3 2" xfId="27422"/>
    <cellStyle name="20% - הדגשה1 2 2 2 4 3 3_נכסים" xfId="34452"/>
    <cellStyle name="20% - הדגשה1 2 2 2 4 3 4" xfId="20757"/>
    <cellStyle name="20% - הדגשה1 2 2 2 4 3_נכסים" xfId="34449"/>
    <cellStyle name="20% - הדגשה1 2 2 2 4 4" xfId="7323"/>
    <cellStyle name="20% - הדגשה1 2 2 2 4 4 2" xfId="14102"/>
    <cellStyle name="20% - הדגשה1 2 2 2 4 4 2 2" xfId="29088"/>
    <cellStyle name="20% - הדגשה1 2 2 2 4 4 2_נכסים" xfId="34454"/>
    <cellStyle name="20% - הדגשה1 2 2 2 4 4 3" xfId="22423"/>
    <cellStyle name="20% - הדגשה1 2 2 2 4 4_נכסים" xfId="34453"/>
    <cellStyle name="20% - הדגשה1 2 2 2 4 5" xfId="10769"/>
    <cellStyle name="20% - הדגשה1 2 2 2 4 5 2" xfId="25756"/>
    <cellStyle name="20% - הדגשה1 2 2 2 4 5_נכסים" xfId="34455"/>
    <cellStyle name="20% - הדגשה1 2 2 2 4 6" xfId="19091"/>
    <cellStyle name="20% - הדגשה1 2 2 2 4_נכסים" xfId="34440"/>
    <cellStyle name="20% - הדגשה1 2 2 2 5" xfId="4222"/>
    <cellStyle name="20% - הדגשה1 2 2 2 5 2" xfId="5991"/>
    <cellStyle name="20% - הדגשה1 2 2 2 5 2 2" xfId="9531"/>
    <cellStyle name="20% - הדגשה1 2 2 2 5 2 2 2" xfId="16183"/>
    <cellStyle name="20% - הדגשה1 2 2 2 5 2 2 2 2" xfId="31169"/>
    <cellStyle name="20% - הדגשה1 2 2 2 5 2 2 2_נכסים" xfId="34459"/>
    <cellStyle name="20% - הדגשה1 2 2 2 5 2 2 3" xfId="24504"/>
    <cellStyle name="20% - הדגשה1 2 2 2 5 2 2_נכסים" xfId="34458"/>
    <cellStyle name="20% - הדגשה1 2 2 2 5 2 3" xfId="12851"/>
    <cellStyle name="20% - הדגשה1 2 2 2 5 2 3 2" xfId="27838"/>
    <cellStyle name="20% - הדגשה1 2 2 2 5 2 3_נכסים" xfId="34460"/>
    <cellStyle name="20% - הדגשה1 2 2 2 5 2 4" xfId="21173"/>
    <cellStyle name="20% - הדגשה1 2 2 2 5 2_נכסים" xfId="34457"/>
    <cellStyle name="20% - הדגשה1 2 2 2 5 3" xfId="7739"/>
    <cellStyle name="20% - הדגשה1 2 2 2 5 3 2" xfId="14518"/>
    <cellStyle name="20% - הדגשה1 2 2 2 5 3 2 2" xfId="29504"/>
    <cellStyle name="20% - הדגשה1 2 2 2 5 3 2_נכסים" xfId="34462"/>
    <cellStyle name="20% - הדגשה1 2 2 2 5 3 3" xfId="22839"/>
    <cellStyle name="20% - הדגשה1 2 2 2 5 3_נכסים" xfId="34461"/>
    <cellStyle name="20% - הדגשה1 2 2 2 5 4" xfId="11185"/>
    <cellStyle name="20% - הדגשה1 2 2 2 5 4 2" xfId="26172"/>
    <cellStyle name="20% - הדגשה1 2 2 2 5 4_נכסים" xfId="34463"/>
    <cellStyle name="20% - הדגשה1 2 2 2 5 5" xfId="19507"/>
    <cellStyle name="20% - הדגשה1 2 2 2 5_נכסים" xfId="34456"/>
    <cellStyle name="20% - הדגשה1 2 2 2 6" xfId="5115"/>
    <cellStyle name="20% - הדגשה1 2 2 2 6 2" xfId="8698"/>
    <cellStyle name="20% - הדגשה1 2 2 2 6 2 2" xfId="15350"/>
    <cellStyle name="20% - הדגשה1 2 2 2 6 2 2 2" xfId="30336"/>
    <cellStyle name="20% - הדגשה1 2 2 2 6 2 2_נכסים" xfId="34466"/>
    <cellStyle name="20% - הדגשה1 2 2 2 6 2 3" xfId="23671"/>
    <cellStyle name="20% - הדגשה1 2 2 2 6 2_נכסים" xfId="34465"/>
    <cellStyle name="20% - הדגשה1 2 2 2 6 3" xfId="12018"/>
    <cellStyle name="20% - הדגשה1 2 2 2 6 3 2" xfId="27005"/>
    <cellStyle name="20% - הדגשה1 2 2 2 6 3_נכסים" xfId="34467"/>
    <cellStyle name="20% - הדגשה1 2 2 2 6 4" xfId="20340"/>
    <cellStyle name="20% - הדגשה1 2 2 2 6_נכסים" xfId="34464"/>
    <cellStyle name="20% - הדגשה1 2 2 2 7" xfId="6927"/>
    <cellStyle name="20% - הדגשה1 2 2 2 7 2" xfId="13685"/>
    <cellStyle name="20% - הדגשה1 2 2 2 7 2 2" xfId="28671"/>
    <cellStyle name="20% - הדגשה1 2 2 2 7 2_נכסים" xfId="34469"/>
    <cellStyle name="20% - הדגשה1 2 2 2 7 3" xfId="22006"/>
    <cellStyle name="20% - הדגשה1 2 2 2 7_נכסים" xfId="34468"/>
    <cellStyle name="20% - הדגשה1 2 2 2 8" xfId="10385"/>
    <cellStyle name="20% - הדגשה1 2 2 2 8 2" xfId="25363"/>
    <cellStyle name="20% - הדגשה1 2 2 2 8_נכסים" xfId="34470"/>
    <cellStyle name="20% - הדגשה1 2 2 2 9" xfId="18675"/>
    <cellStyle name="20% - הדגשה1 2 2 2_נכסים" xfId="34340"/>
    <cellStyle name="20% - הדגשה1 2 2 3" xfId="1835"/>
    <cellStyle name="20% - הדגשה1 2 2 3 2" xfId="3708"/>
    <cellStyle name="20% - הדגשה1 2 2 3 2 2" xfId="4132"/>
    <cellStyle name="20% - הדגשה1 2 2 3 2 2 2" xfId="4905"/>
    <cellStyle name="20% - הדגשה1 2 2 3 2 2 2 2" xfId="6696"/>
    <cellStyle name="20% - הדגשה1 2 2 3 2 2 2 2 2" xfId="10236"/>
    <cellStyle name="20% - הדגשה1 2 2 3 2 2 2 2 2 2" xfId="16888"/>
    <cellStyle name="20% - הדגשה1 2 2 3 2 2 2 2 2 2 2" xfId="31874"/>
    <cellStyle name="20% - הדגשה1 2 2 3 2 2 2 2 2 2_נכסים" xfId="34477"/>
    <cellStyle name="20% - הדגשה1 2 2 3 2 2 2 2 2 3" xfId="25209"/>
    <cellStyle name="20% - הדגשה1 2 2 3 2 2 2 2 2_נכסים" xfId="34476"/>
    <cellStyle name="20% - הדגשה1 2 2 3 2 2 2 2 3" xfId="13556"/>
    <cellStyle name="20% - הדגשה1 2 2 3 2 2 2 2 3 2" xfId="28543"/>
    <cellStyle name="20% - הדגשה1 2 2 3 2 2 2 2 3_נכסים" xfId="34478"/>
    <cellStyle name="20% - הדגשה1 2 2 3 2 2 2 2 4" xfId="21878"/>
    <cellStyle name="20% - הדגשה1 2 2 3 2 2 2 2_נכסים" xfId="34475"/>
    <cellStyle name="20% - הדגשה1 2 2 3 2 2 2 3" xfId="8444"/>
    <cellStyle name="20% - הדגשה1 2 2 3 2 2 2 3 2" xfId="15223"/>
    <cellStyle name="20% - הדגשה1 2 2 3 2 2 2 3 2 2" xfId="30209"/>
    <cellStyle name="20% - הדגשה1 2 2 3 2 2 2 3 2_נכסים" xfId="34480"/>
    <cellStyle name="20% - הדגשה1 2 2 3 2 2 2 3 3" xfId="23544"/>
    <cellStyle name="20% - הדגשה1 2 2 3 2 2 2 3_נכסים" xfId="34479"/>
    <cellStyle name="20% - הדגשה1 2 2 3 2 2 2 4" xfId="11890"/>
    <cellStyle name="20% - הדגשה1 2 2 3 2 2 2 4 2" xfId="26877"/>
    <cellStyle name="20% - הדגשה1 2 2 3 2 2 2 4_נכסים" xfId="34481"/>
    <cellStyle name="20% - הדגשה1 2 2 3 2 2 2 5" xfId="20212"/>
    <cellStyle name="20% - הדגשה1 2 2 3 2 2 2_נכסים" xfId="34474"/>
    <cellStyle name="20% - הדגשה1 2 2 3 2 2 3" xfId="5862"/>
    <cellStyle name="20% - הדגשה1 2 2 3 2 2 3 2" xfId="9403"/>
    <cellStyle name="20% - הדגשה1 2 2 3 2 2 3 2 2" xfId="16055"/>
    <cellStyle name="20% - הדגשה1 2 2 3 2 2 3 2 2 2" xfId="31041"/>
    <cellStyle name="20% - הדגשה1 2 2 3 2 2 3 2 2_נכסים" xfId="34484"/>
    <cellStyle name="20% - הדגשה1 2 2 3 2 2 3 2 3" xfId="24376"/>
    <cellStyle name="20% - הדגשה1 2 2 3 2 2 3 2_נכסים" xfId="34483"/>
    <cellStyle name="20% - הדגשה1 2 2 3 2 2 3 3" xfId="12723"/>
    <cellStyle name="20% - הדגשה1 2 2 3 2 2 3 3 2" xfId="27710"/>
    <cellStyle name="20% - הדגשה1 2 2 3 2 2 3 3_נכסים" xfId="34485"/>
    <cellStyle name="20% - הדגשה1 2 2 3 2 2 3 4" xfId="21045"/>
    <cellStyle name="20% - הדגשה1 2 2 3 2 2 3_נכסים" xfId="34482"/>
    <cellStyle name="20% - הדגשה1 2 2 3 2 2 4" xfId="7611"/>
    <cellStyle name="20% - הדגשה1 2 2 3 2 2 4 2" xfId="14390"/>
    <cellStyle name="20% - הדגשה1 2 2 3 2 2 4 2 2" xfId="29376"/>
    <cellStyle name="20% - הדגשה1 2 2 3 2 2 4 2_נכסים" xfId="34487"/>
    <cellStyle name="20% - הדגשה1 2 2 3 2 2 4 3" xfId="22711"/>
    <cellStyle name="20% - הדגשה1 2 2 3 2 2 4_נכסים" xfId="34486"/>
    <cellStyle name="20% - הדגשה1 2 2 3 2 2 5" xfId="11057"/>
    <cellStyle name="20% - הדגשה1 2 2 3 2 2 5 2" xfId="26044"/>
    <cellStyle name="20% - הדגשה1 2 2 3 2 2 5_נכסים" xfId="34488"/>
    <cellStyle name="20% - הדגשה1 2 2 3 2 2 6" xfId="19379"/>
    <cellStyle name="20% - הדגשה1 2 2 3 2 2_נכסים" xfId="34473"/>
    <cellStyle name="20% - הדגשה1 2 2 3 2 3" xfId="4489"/>
    <cellStyle name="20% - הדגשה1 2 2 3 2 3 2" xfId="6280"/>
    <cellStyle name="20% - הדגשה1 2 2 3 2 3 2 2" xfId="9820"/>
    <cellStyle name="20% - הדגשה1 2 2 3 2 3 2 2 2" xfId="16472"/>
    <cellStyle name="20% - הדגשה1 2 2 3 2 3 2 2 2 2" xfId="31458"/>
    <cellStyle name="20% - הדגשה1 2 2 3 2 3 2 2 2_נכסים" xfId="34492"/>
    <cellStyle name="20% - הדגשה1 2 2 3 2 3 2 2 3" xfId="24793"/>
    <cellStyle name="20% - הדגשה1 2 2 3 2 3 2 2_נכסים" xfId="34491"/>
    <cellStyle name="20% - הדגשה1 2 2 3 2 3 2 3" xfId="13140"/>
    <cellStyle name="20% - הדגשה1 2 2 3 2 3 2 3 2" xfId="28127"/>
    <cellStyle name="20% - הדגשה1 2 2 3 2 3 2 3_נכסים" xfId="34493"/>
    <cellStyle name="20% - הדגשה1 2 2 3 2 3 2 4" xfId="21462"/>
    <cellStyle name="20% - הדגשה1 2 2 3 2 3 2_נכסים" xfId="34490"/>
    <cellStyle name="20% - הדגשה1 2 2 3 2 3 3" xfId="8028"/>
    <cellStyle name="20% - הדגשה1 2 2 3 2 3 3 2" xfId="14807"/>
    <cellStyle name="20% - הדגשה1 2 2 3 2 3 3 2 2" xfId="29793"/>
    <cellStyle name="20% - הדגשה1 2 2 3 2 3 3 2_נכסים" xfId="34495"/>
    <cellStyle name="20% - הדגשה1 2 2 3 2 3 3 3" xfId="23128"/>
    <cellStyle name="20% - הדגשה1 2 2 3 2 3 3_נכסים" xfId="34494"/>
    <cellStyle name="20% - הדגשה1 2 2 3 2 3 4" xfId="11474"/>
    <cellStyle name="20% - הדגשה1 2 2 3 2 3 4 2" xfId="26461"/>
    <cellStyle name="20% - הדגשה1 2 2 3 2 3 4_נכסים" xfId="34496"/>
    <cellStyle name="20% - הדגשה1 2 2 3 2 3 5" xfId="19796"/>
    <cellStyle name="20% - הדגשה1 2 2 3 2 3_נכסים" xfId="34489"/>
    <cellStyle name="20% - הדגשה1 2 2 3 2 4" xfId="5382"/>
    <cellStyle name="20% - הדגשה1 2 2 3 2 4 2" xfId="8987"/>
    <cellStyle name="20% - הדגשה1 2 2 3 2 4 2 2" xfId="15639"/>
    <cellStyle name="20% - הדגשה1 2 2 3 2 4 2 2 2" xfId="30625"/>
    <cellStyle name="20% - הדגשה1 2 2 3 2 4 2 2_נכסים" xfId="34499"/>
    <cellStyle name="20% - הדגשה1 2 2 3 2 4 2 3" xfId="23960"/>
    <cellStyle name="20% - הדגשה1 2 2 3 2 4 2_נכסים" xfId="34498"/>
    <cellStyle name="20% - הדגשה1 2 2 3 2 4 3" xfId="12307"/>
    <cellStyle name="20% - הדגשה1 2 2 3 2 4 3 2" xfId="27294"/>
    <cellStyle name="20% - הדגשה1 2 2 3 2 4 3_נכסים" xfId="34500"/>
    <cellStyle name="20% - הדגשה1 2 2 3 2 4 4" xfId="20629"/>
    <cellStyle name="20% - הדגשה1 2 2 3 2 4_נכסים" xfId="34497"/>
    <cellStyle name="20% - הדגשה1 2 2 3 2 5" xfId="7195"/>
    <cellStyle name="20% - הדגשה1 2 2 3 2 5 2" xfId="13974"/>
    <cellStyle name="20% - הדגשה1 2 2 3 2 5 2 2" xfId="28960"/>
    <cellStyle name="20% - הדגשה1 2 2 3 2 5 2_נכסים" xfId="34502"/>
    <cellStyle name="20% - הדגשה1 2 2 3 2 5 3" xfId="22295"/>
    <cellStyle name="20% - הדגשה1 2 2 3 2 5_נכסים" xfId="34501"/>
    <cellStyle name="20% - הדגשה1 2 2 3 2 6" xfId="10641"/>
    <cellStyle name="20% - הדגשה1 2 2 3 2 6 2" xfId="25628"/>
    <cellStyle name="20% - הדגשה1 2 2 3 2 6_נכסים" xfId="34503"/>
    <cellStyle name="20% - הדגשה1 2 2 3 2 7" xfId="18963"/>
    <cellStyle name="20% - הדגשה1 2 2 3 2_נכסים" xfId="34472"/>
    <cellStyle name="20% - הדגשה1 2 2 3 3" xfId="3920"/>
    <cellStyle name="20% - הדגשה1 2 2 3 3 2" xfId="4696"/>
    <cellStyle name="20% - הדגשה1 2 2 3 3 2 2" xfId="6487"/>
    <cellStyle name="20% - הדגשה1 2 2 3 3 2 2 2" xfId="10027"/>
    <cellStyle name="20% - הדגשה1 2 2 3 3 2 2 2 2" xfId="16679"/>
    <cellStyle name="20% - הדגשה1 2 2 3 3 2 2 2 2 2" xfId="31665"/>
    <cellStyle name="20% - הדגשה1 2 2 3 3 2 2 2 2_נכסים" xfId="34508"/>
    <cellStyle name="20% - הדגשה1 2 2 3 3 2 2 2 3" xfId="25000"/>
    <cellStyle name="20% - הדגשה1 2 2 3 3 2 2 2_נכסים" xfId="34507"/>
    <cellStyle name="20% - הדגשה1 2 2 3 3 2 2 3" xfId="13347"/>
    <cellStyle name="20% - הדגשה1 2 2 3 3 2 2 3 2" xfId="28334"/>
    <cellStyle name="20% - הדגשה1 2 2 3 3 2 2 3_נכסים" xfId="34509"/>
    <cellStyle name="20% - הדגשה1 2 2 3 3 2 2 4" xfId="21669"/>
    <cellStyle name="20% - הדגשה1 2 2 3 3 2 2_נכסים" xfId="34506"/>
    <cellStyle name="20% - הדגשה1 2 2 3 3 2 3" xfId="8235"/>
    <cellStyle name="20% - הדגשה1 2 2 3 3 2 3 2" xfId="15014"/>
    <cellStyle name="20% - הדגשה1 2 2 3 3 2 3 2 2" xfId="30000"/>
    <cellStyle name="20% - הדגשה1 2 2 3 3 2 3 2_נכסים" xfId="34511"/>
    <cellStyle name="20% - הדגשה1 2 2 3 3 2 3 3" xfId="23335"/>
    <cellStyle name="20% - הדגשה1 2 2 3 3 2 3_נכסים" xfId="34510"/>
    <cellStyle name="20% - הדגשה1 2 2 3 3 2 4" xfId="11681"/>
    <cellStyle name="20% - הדגשה1 2 2 3 3 2 4 2" xfId="26668"/>
    <cellStyle name="20% - הדגשה1 2 2 3 3 2 4_נכסים" xfId="34512"/>
    <cellStyle name="20% - הדגשה1 2 2 3 3 2 5" xfId="20003"/>
    <cellStyle name="20% - הדגשה1 2 2 3 3 2_נכסים" xfId="34505"/>
    <cellStyle name="20% - הדגשה1 2 2 3 3 3" xfId="5653"/>
    <cellStyle name="20% - הדגשה1 2 2 3 3 3 2" xfId="9194"/>
    <cellStyle name="20% - הדגשה1 2 2 3 3 3 2 2" xfId="15846"/>
    <cellStyle name="20% - הדגשה1 2 2 3 3 3 2 2 2" xfId="30832"/>
    <cellStyle name="20% - הדגשה1 2 2 3 3 3 2 2_נכסים" xfId="34515"/>
    <cellStyle name="20% - הדגשה1 2 2 3 3 3 2 3" xfId="24167"/>
    <cellStyle name="20% - הדגשה1 2 2 3 3 3 2_נכסים" xfId="34514"/>
    <cellStyle name="20% - הדגשה1 2 2 3 3 3 3" xfId="12514"/>
    <cellStyle name="20% - הדגשה1 2 2 3 3 3 3 2" xfId="27501"/>
    <cellStyle name="20% - הדגשה1 2 2 3 3 3 3_נכסים" xfId="34516"/>
    <cellStyle name="20% - הדגשה1 2 2 3 3 3 4" xfId="20836"/>
    <cellStyle name="20% - הדגשה1 2 2 3 3 3_נכסים" xfId="34513"/>
    <cellStyle name="20% - הדגשה1 2 2 3 3 4" xfId="7402"/>
    <cellStyle name="20% - הדגשה1 2 2 3 3 4 2" xfId="14181"/>
    <cellStyle name="20% - הדגשה1 2 2 3 3 4 2 2" xfId="29167"/>
    <cellStyle name="20% - הדגשה1 2 2 3 3 4 2_נכסים" xfId="34518"/>
    <cellStyle name="20% - הדגשה1 2 2 3 3 4 3" xfId="22502"/>
    <cellStyle name="20% - הדגשה1 2 2 3 3 4_נכסים" xfId="34517"/>
    <cellStyle name="20% - הדגשה1 2 2 3 3 5" xfId="10848"/>
    <cellStyle name="20% - הדגשה1 2 2 3 3 5 2" xfId="25835"/>
    <cellStyle name="20% - הדגשה1 2 2 3 3 5_נכסים" xfId="34519"/>
    <cellStyle name="20% - הדגשה1 2 2 3 3 6" xfId="19170"/>
    <cellStyle name="20% - הדגשה1 2 2 3 3_נכסים" xfId="34504"/>
    <cellStyle name="20% - הדגשה1 2 2 3 4" xfId="4281"/>
    <cellStyle name="20% - הדגשה1 2 2 3 4 2" xfId="6070"/>
    <cellStyle name="20% - הדגשה1 2 2 3 4 2 2" xfId="9610"/>
    <cellStyle name="20% - הדגשה1 2 2 3 4 2 2 2" xfId="16262"/>
    <cellStyle name="20% - הדגשה1 2 2 3 4 2 2 2 2" xfId="31248"/>
    <cellStyle name="20% - הדגשה1 2 2 3 4 2 2 2_נכסים" xfId="34523"/>
    <cellStyle name="20% - הדגשה1 2 2 3 4 2 2 3" xfId="24583"/>
    <cellStyle name="20% - הדגשה1 2 2 3 4 2 2_נכסים" xfId="34522"/>
    <cellStyle name="20% - הדגשה1 2 2 3 4 2 3" xfId="12930"/>
    <cellStyle name="20% - הדגשה1 2 2 3 4 2 3 2" xfId="27917"/>
    <cellStyle name="20% - הדגשה1 2 2 3 4 2 3_נכסים" xfId="34524"/>
    <cellStyle name="20% - הדגשה1 2 2 3 4 2 4" xfId="21252"/>
    <cellStyle name="20% - הדגשה1 2 2 3 4 2_נכסים" xfId="34521"/>
    <cellStyle name="20% - הדגשה1 2 2 3 4 3" xfId="7818"/>
    <cellStyle name="20% - הדגשה1 2 2 3 4 3 2" xfId="14597"/>
    <cellStyle name="20% - הדגשה1 2 2 3 4 3 2 2" xfId="29583"/>
    <cellStyle name="20% - הדגשה1 2 2 3 4 3 2_נכסים" xfId="34526"/>
    <cellStyle name="20% - הדגשה1 2 2 3 4 3 3" xfId="22918"/>
    <cellStyle name="20% - הדגשה1 2 2 3 4 3_נכסים" xfId="34525"/>
    <cellStyle name="20% - הדגשה1 2 2 3 4 4" xfId="11264"/>
    <cellStyle name="20% - הדגשה1 2 2 3 4 4 2" xfId="26251"/>
    <cellStyle name="20% - הדגשה1 2 2 3 4 4_נכסים" xfId="34527"/>
    <cellStyle name="20% - הדגשה1 2 2 3 4 5" xfId="19586"/>
    <cellStyle name="20% - הדגשה1 2 2 3 4_נכסים" xfId="34520"/>
    <cellStyle name="20% - הדגשה1 2 2 3 5" xfId="5174"/>
    <cellStyle name="20% - הדגשה1 2 2 3 5 2" xfId="8777"/>
    <cellStyle name="20% - הדגשה1 2 2 3 5 2 2" xfId="15429"/>
    <cellStyle name="20% - הדגשה1 2 2 3 5 2 2 2" xfId="30415"/>
    <cellStyle name="20% - הדגשה1 2 2 3 5 2 2_נכסים" xfId="34530"/>
    <cellStyle name="20% - הדגשה1 2 2 3 5 2 3" xfId="23750"/>
    <cellStyle name="20% - הדגשה1 2 2 3 5 2_נכסים" xfId="34529"/>
    <cellStyle name="20% - הדגשה1 2 2 3 5 3" xfId="12097"/>
    <cellStyle name="20% - הדגשה1 2 2 3 5 3 2" xfId="27084"/>
    <cellStyle name="20% - הדגשה1 2 2 3 5 3_נכסים" xfId="34531"/>
    <cellStyle name="20% - הדגשה1 2 2 3 5 4" xfId="20419"/>
    <cellStyle name="20% - הדגשה1 2 2 3 5_נכסים" xfId="34528"/>
    <cellStyle name="20% - הדגשה1 2 2 3 6" xfId="6987"/>
    <cellStyle name="20% - הדגשה1 2 2 3 6 2" xfId="13764"/>
    <cellStyle name="20% - הדגשה1 2 2 3 6 2 2" xfId="28750"/>
    <cellStyle name="20% - הדגשה1 2 2 3 6 2_נכסים" xfId="34533"/>
    <cellStyle name="20% - הדגשה1 2 2 3 6 3" xfId="22085"/>
    <cellStyle name="20% - הדגשה1 2 2 3 6_נכסים" xfId="34532"/>
    <cellStyle name="20% - הדגשה1 2 2 3 7" xfId="10324"/>
    <cellStyle name="20% - הדגשה1 2 2 3 7 2" xfId="25299"/>
    <cellStyle name="20% - הדגשה1 2 2 3 7_נכסים" xfId="34534"/>
    <cellStyle name="20% - הדגשה1 2 2 3 8" xfId="18753"/>
    <cellStyle name="20% - הדגשה1 2 2 3_נכסים" xfId="34471"/>
    <cellStyle name="20% - הדגשה1 2 2 4" xfId="1534"/>
    <cellStyle name="20% - הדגשה1 2 2 4 2" xfId="3997"/>
    <cellStyle name="20% - הדגשה1 2 2 4 2 2" xfId="4768"/>
    <cellStyle name="20% - הדגשה1 2 2 4 2 2 2" xfId="6559"/>
    <cellStyle name="20% - הדגשה1 2 2 4 2 2 2 2" xfId="10099"/>
    <cellStyle name="20% - הדגשה1 2 2 4 2 2 2 2 2" xfId="16751"/>
    <cellStyle name="20% - הדגשה1 2 2 4 2 2 2 2 2 2" xfId="31737"/>
    <cellStyle name="20% - הדגשה1 2 2 4 2 2 2 2 2_נכסים" xfId="34540"/>
    <cellStyle name="20% - הדגשה1 2 2 4 2 2 2 2 3" xfId="25072"/>
    <cellStyle name="20% - הדגשה1 2 2 4 2 2 2 2_נכסים" xfId="34539"/>
    <cellStyle name="20% - הדגשה1 2 2 4 2 2 2 3" xfId="13419"/>
    <cellStyle name="20% - הדגשה1 2 2 4 2 2 2 3 2" xfId="28406"/>
    <cellStyle name="20% - הדגשה1 2 2 4 2 2 2 3_נכסים" xfId="34541"/>
    <cellStyle name="20% - הדגשה1 2 2 4 2 2 2 4" xfId="21741"/>
    <cellStyle name="20% - הדגשה1 2 2 4 2 2 2_נכסים" xfId="34538"/>
    <cellStyle name="20% - הדגשה1 2 2 4 2 2 3" xfId="8307"/>
    <cellStyle name="20% - הדגשה1 2 2 4 2 2 3 2" xfId="15086"/>
    <cellStyle name="20% - הדגשה1 2 2 4 2 2 3 2 2" xfId="30072"/>
    <cellStyle name="20% - הדגשה1 2 2 4 2 2 3 2_נכסים" xfId="34543"/>
    <cellStyle name="20% - הדגשה1 2 2 4 2 2 3 3" xfId="23407"/>
    <cellStyle name="20% - הדגשה1 2 2 4 2 2 3_נכסים" xfId="34542"/>
    <cellStyle name="20% - הדגשה1 2 2 4 2 2 4" xfId="11753"/>
    <cellStyle name="20% - הדגשה1 2 2 4 2 2 4 2" xfId="26740"/>
    <cellStyle name="20% - הדגשה1 2 2 4 2 2 4_נכסים" xfId="34544"/>
    <cellStyle name="20% - הדגשה1 2 2 4 2 2 5" xfId="20075"/>
    <cellStyle name="20% - הדגשה1 2 2 4 2 2_נכסים" xfId="34537"/>
    <cellStyle name="20% - הדגשה1 2 2 4 2 3" xfId="5725"/>
    <cellStyle name="20% - הדגשה1 2 2 4 2 3 2" xfId="9266"/>
    <cellStyle name="20% - הדגשה1 2 2 4 2 3 2 2" xfId="15918"/>
    <cellStyle name="20% - הדגשה1 2 2 4 2 3 2 2 2" xfId="30904"/>
    <cellStyle name="20% - הדגשה1 2 2 4 2 3 2 2_נכסים" xfId="34547"/>
    <cellStyle name="20% - הדגשה1 2 2 4 2 3 2 3" xfId="24239"/>
    <cellStyle name="20% - הדגשה1 2 2 4 2 3 2_נכסים" xfId="34546"/>
    <cellStyle name="20% - הדגשה1 2 2 4 2 3 3" xfId="12586"/>
    <cellStyle name="20% - הדגשה1 2 2 4 2 3 3 2" xfId="27573"/>
    <cellStyle name="20% - הדגשה1 2 2 4 2 3 3_נכסים" xfId="34548"/>
    <cellStyle name="20% - הדגשה1 2 2 4 2 3 4" xfId="20908"/>
    <cellStyle name="20% - הדגשה1 2 2 4 2 3_נכסים" xfId="34545"/>
    <cellStyle name="20% - הדגשה1 2 2 4 2 4" xfId="7474"/>
    <cellStyle name="20% - הדגשה1 2 2 4 2 4 2" xfId="14253"/>
    <cellStyle name="20% - הדגשה1 2 2 4 2 4 2 2" xfId="29239"/>
    <cellStyle name="20% - הדגשה1 2 2 4 2 4 2_נכסים" xfId="34550"/>
    <cellStyle name="20% - הדגשה1 2 2 4 2 4 3" xfId="22574"/>
    <cellStyle name="20% - הדגשה1 2 2 4 2 4_נכסים" xfId="34549"/>
    <cellStyle name="20% - הדגשה1 2 2 4 2 5" xfId="10920"/>
    <cellStyle name="20% - הדגשה1 2 2 4 2 5 2" xfId="25907"/>
    <cellStyle name="20% - הדגשה1 2 2 4 2 5_נכסים" xfId="34551"/>
    <cellStyle name="20% - הדגשה1 2 2 4 2 6" xfId="19242"/>
    <cellStyle name="20% - הדגשה1 2 2 4 2_נכסים" xfId="34536"/>
    <cellStyle name="20% - הדגשה1 2 2 4 3" xfId="4354"/>
    <cellStyle name="20% - הדגשה1 2 2 4 3 2" xfId="6143"/>
    <cellStyle name="20% - הדגשה1 2 2 4 3 2 2" xfId="9683"/>
    <cellStyle name="20% - הדגשה1 2 2 4 3 2 2 2" xfId="16335"/>
    <cellStyle name="20% - הדגשה1 2 2 4 3 2 2 2 2" xfId="31321"/>
    <cellStyle name="20% - הדגשה1 2 2 4 3 2 2 2_נכסים" xfId="34555"/>
    <cellStyle name="20% - הדגשה1 2 2 4 3 2 2 3" xfId="24656"/>
    <cellStyle name="20% - הדגשה1 2 2 4 3 2 2_נכסים" xfId="34554"/>
    <cellStyle name="20% - הדגשה1 2 2 4 3 2 3" xfId="13003"/>
    <cellStyle name="20% - הדגשה1 2 2 4 3 2 3 2" xfId="27990"/>
    <cellStyle name="20% - הדגשה1 2 2 4 3 2 3_נכסים" xfId="34556"/>
    <cellStyle name="20% - הדגשה1 2 2 4 3 2 4" xfId="21325"/>
    <cellStyle name="20% - הדגשה1 2 2 4 3 2_נכסים" xfId="34553"/>
    <cellStyle name="20% - הדגשה1 2 2 4 3 3" xfId="7891"/>
    <cellStyle name="20% - הדגשה1 2 2 4 3 3 2" xfId="14670"/>
    <cellStyle name="20% - הדגשה1 2 2 4 3 3 2 2" xfId="29656"/>
    <cellStyle name="20% - הדגשה1 2 2 4 3 3 2_נכסים" xfId="34558"/>
    <cellStyle name="20% - הדגשה1 2 2 4 3 3 3" xfId="22991"/>
    <cellStyle name="20% - הדגשה1 2 2 4 3 3_נכסים" xfId="34557"/>
    <cellStyle name="20% - הדגשה1 2 2 4 3 4" xfId="11337"/>
    <cellStyle name="20% - הדגשה1 2 2 4 3 4 2" xfId="26324"/>
    <cellStyle name="20% - הדגשה1 2 2 4 3 4_נכסים" xfId="34559"/>
    <cellStyle name="20% - הדגשה1 2 2 4 3 5" xfId="19659"/>
    <cellStyle name="20% - הדגשה1 2 2 4 3_נכסים" xfId="34552"/>
    <cellStyle name="20% - הדגשה1 2 2 4 4" xfId="5247"/>
    <cellStyle name="20% - הדגשה1 2 2 4 4 2" xfId="8850"/>
    <cellStyle name="20% - הדגשה1 2 2 4 4 2 2" xfId="15502"/>
    <cellStyle name="20% - הדגשה1 2 2 4 4 2 2 2" xfId="30488"/>
    <cellStyle name="20% - הדגשה1 2 2 4 4 2 2_נכסים" xfId="34562"/>
    <cellStyle name="20% - הדגשה1 2 2 4 4 2 3" xfId="23823"/>
    <cellStyle name="20% - הדגשה1 2 2 4 4 2_נכסים" xfId="34561"/>
    <cellStyle name="20% - הדגשה1 2 2 4 4 3" xfId="12170"/>
    <cellStyle name="20% - הדגשה1 2 2 4 4 3 2" xfId="27157"/>
    <cellStyle name="20% - הדגשה1 2 2 4 4 3_נכסים" xfId="34563"/>
    <cellStyle name="20% - הדגשה1 2 2 4 4 4" xfId="20492"/>
    <cellStyle name="20% - הדגשה1 2 2 4 4_נכסים" xfId="34560"/>
    <cellStyle name="20% - הדגשה1 2 2 4 5" xfId="7060"/>
    <cellStyle name="20% - הדגשה1 2 2 4 5 2" xfId="13837"/>
    <cellStyle name="20% - הדגשה1 2 2 4 5 2 2" xfId="28823"/>
    <cellStyle name="20% - הדגשה1 2 2 4 5 2_נכסים" xfId="34565"/>
    <cellStyle name="20% - הדגשה1 2 2 4 5 3" xfId="22158"/>
    <cellStyle name="20% - הדגשה1 2 2 4 5_נכסים" xfId="34564"/>
    <cellStyle name="20% - הדגשה1 2 2 4 6" xfId="10395"/>
    <cellStyle name="20% - הדגשה1 2 2 4 6 2" xfId="25373"/>
    <cellStyle name="20% - הדגשה1 2 2 4 6_נכסים" xfId="34566"/>
    <cellStyle name="20% - הדגשה1 2 2 4 7" xfId="18826"/>
    <cellStyle name="20% - הדגשה1 2 2 4_נכסים" xfId="34535"/>
    <cellStyle name="20% - הדגשה1 2 2 5" xfId="2332"/>
    <cellStyle name="20% - הדגשה1 2 2 5 2" xfId="4559"/>
    <cellStyle name="20% - הדגשה1 2 2 5 2 2" xfId="6350"/>
    <cellStyle name="20% - הדגשה1 2 2 5 2 2 2" xfId="9890"/>
    <cellStyle name="20% - הדגשה1 2 2 5 2 2 2 2" xfId="16542"/>
    <cellStyle name="20% - הדגשה1 2 2 5 2 2 2 2 2" xfId="31528"/>
    <cellStyle name="20% - הדגשה1 2 2 5 2 2 2 2_נכסים" xfId="34571"/>
    <cellStyle name="20% - הדגשה1 2 2 5 2 2 2 3" xfId="24863"/>
    <cellStyle name="20% - הדגשה1 2 2 5 2 2 2_נכסים" xfId="34570"/>
    <cellStyle name="20% - הדגשה1 2 2 5 2 2 3" xfId="13210"/>
    <cellStyle name="20% - הדגשה1 2 2 5 2 2 3 2" xfId="28197"/>
    <cellStyle name="20% - הדגשה1 2 2 5 2 2 3_נכסים" xfId="34572"/>
    <cellStyle name="20% - הדגשה1 2 2 5 2 2 4" xfId="21532"/>
    <cellStyle name="20% - הדגשה1 2 2 5 2 2_נכסים" xfId="34569"/>
    <cellStyle name="20% - הדגשה1 2 2 5 2 3" xfId="8098"/>
    <cellStyle name="20% - הדגשה1 2 2 5 2 3 2" xfId="14877"/>
    <cellStyle name="20% - הדגשה1 2 2 5 2 3 2 2" xfId="29863"/>
    <cellStyle name="20% - הדגשה1 2 2 5 2 3 2_נכסים" xfId="34574"/>
    <cellStyle name="20% - הדגשה1 2 2 5 2 3 3" xfId="23198"/>
    <cellStyle name="20% - הדגשה1 2 2 5 2 3_נכסים" xfId="34573"/>
    <cellStyle name="20% - הדגשה1 2 2 5 2 4" xfId="11544"/>
    <cellStyle name="20% - הדגשה1 2 2 5 2 4 2" xfId="26531"/>
    <cellStyle name="20% - הדגשה1 2 2 5 2 4_נכסים" xfId="34575"/>
    <cellStyle name="20% - הדגשה1 2 2 5 2 5" xfId="19866"/>
    <cellStyle name="20% - הדגשה1 2 2 5 2_נכסים" xfId="34568"/>
    <cellStyle name="20% - הדגשה1 2 2 5 3" xfId="5516"/>
    <cellStyle name="20% - הדגשה1 2 2 5 3 2" xfId="9057"/>
    <cellStyle name="20% - הדגשה1 2 2 5 3 2 2" xfId="15709"/>
    <cellStyle name="20% - הדגשה1 2 2 5 3 2 2 2" xfId="30695"/>
    <cellStyle name="20% - הדגשה1 2 2 5 3 2 2_נכסים" xfId="34578"/>
    <cellStyle name="20% - הדגשה1 2 2 5 3 2 3" xfId="24030"/>
    <cellStyle name="20% - הדגשה1 2 2 5 3 2_נכסים" xfId="34577"/>
    <cellStyle name="20% - הדגשה1 2 2 5 3 3" xfId="12377"/>
    <cellStyle name="20% - הדגשה1 2 2 5 3 3 2" xfId="27364"/>
    <cellStyle name="20% - הדגשה1 2 2 5 3 3_נכסים" xfId="34579"/>
    <cellStyle name="20% - הדגשה1 2 2 5 3 4" xfId="20699"/>
    <cellStyle name="20% - הדגשה1 2 2 5 3_נכסים" xfId="34576"/>
    <cellStyle name="20% - הדגשה1 2 2 5 4" xfId="7265"/>
    <cellStyle name="20% - הדגשה1 2 2 5 4 2" xfId="14044"/>
    <cellStyle name="20% - הדגשה1 2 2 5 4 2 2" xfId="29030"/>
    <cellStyle name="20% - הדגשה1 2 2 5 4 2_נכסים" xfId="34581"/>
    <cellStyle name="20% - הדגשה1 2 2 5 4 3" xfId="22365"/>
    <cellStyle name="20% - הדגשה1 2 2 5 4_נכסים" xfId="34580"/>
    <cellStyle name="20% - הדגשה1 2 2 5 5" xfId="10711"/>
    <cellStyle name="20% - הדגשה1 2 2 5 5 2" xfId="25698"/>
    <cellStyle name="20% - הדגשה1 2 2 5 5_נכסים" xfId="34582"/>
    <cellStyle name="20% - הדגשה1 2 2 5 6" xfId="19033"/>
    <cellStyle name="20% - הדגשה1 2 2 5_נכסים" xfId="34567"/>
    <cellStyle name="20% - הדגשה1 2 2 6" xfId="2226"/>
    <cellStyle name="20% - הדגשה1 2 2 6 2" xfId="5933"/>
    <cellStyle name="20% - הדגשה1 2 2 6 2 2" xfId="9473"/>
    <cellStyle name="20% - הדגשה1 2 2 6 2 2 2" xfId="16125"/>
    <cellStyle name="20% - הדגשה1 2 2 6 2 2 2 2" xfId="31111"/>
    <cellStyle name="20% - הדגשה1 2 2 6 2 2 2_נכסים" xfId="34586"/>
    <cellStyle name="20% - הדגשה1 2 2 6 2 2 3" xfId="24446"/>
    <cellStyle name="20% - הדגשה1 2 2 6 2 2_נכסים" xfId="34585"/>
    <cellStyle name="20% - הדגשה1 2 2 6 2 3" xfId="12793"/>
    <cellStyle name="20% - הדגשה1 2 2 6 2 3 2" xfId="27780"/>
    <cellStyle name="20% - הדגשה1 2 2 6 2 3_נכסים" xfId="34587"/>
    <cellStyle name="20% - הדגשה1 2 2 6 2 4" xfId="21115"/>
    <cellStyle name="20% - הדגשה1 2 2 6 2_נכסים" xfId="34584"/>
    <cellStyle name="20% - הדגשה1 2 2 6 3" xfId="7681"/>
    <cellStyle name="20% - הדגשה1 2 2 6 3 2" xfId="14460"/>
    <cellStyle name="20% - הדגשה1 2 2 6 3 2 2" xfId="29446"/>
    <cellStyle name="20% - הדגשה1 2 2 6 3 2_נכסים" xfId="34589"/>
    <cellStyle name="20% - הדגשה1 2 2 6 3 3" xfId="22781"/>
    <cellStyle name="20% - הדגשה1 2 2 6 3_נכסים" xfId="34588"/>
    <cellStyle name="20% - הדגשה1 2 2 6 4" xfId="11127"/>
    <cellStyle name="20% - הדגשה1 2 2 6 4 2" xfId="26114"/>
    <cellStyle name="20% - הדגשה1 2 2 6 4_נכסים" xfId="34590"/>
    <cellStyle name="20% - הדגשה1 2 2 6 5" xfId="19449"/>
    <cellStyle name="20% - הדגשה1 2 2 6_נכסים" xfId="34583"/>
    <cellStyle name="20% - הדגשה1 2 2 7" xfId="2541"/>
    <cellStyle name="20% - הדגשה1 2 2 7 2" xfId="8640"/>
    <cellStyle name="20% - הדגשה1 2 2 7 2 2" xfId="15292"/>
    <cellStyle name="20% - הדגשה1 2 2 7 2 2 2" xfId="30278"/>
    <cellStyle name="20% - הדגשה1 2 2 7 2 2_נכסים" xfId="34593"/>
    <cellStyle name="20% - הדגשה1 2 2 7 2 3" xfId="23613"/>
    <cellStyle name="20% - הדגשה1 2 2 7 2_נכסים" xfId="34592"/>
    <cellStyle name="20% - הדגשה1 2 2 7 3" xfId="11960"/>
    <cellStyle name="20% - הדגשה1 2 2 7 3 2" xfId="26947"/>
    <cellStyle name="20% - הדגשה1 2 2 7 3_נכסים" xfId="34594"/>
    <cellStyle name="20% - הדגשה1 2 2 7 4" xfId="20282"/>
    <cellStyle name="20% - הדגשה1 2 2 7_נכסים" xfId="34591"/>
    <cellStyle name="20% - הדגשה1 2 2 8" xfId="6900"/>
    <cellStyle name="20% - הדגשה1 2 2 8 2" xfId="13627"/>
    <cellStyle name="20% - הדגשה1 2 2 8 2 2" xfId="28613"/>
    <cellStyle name="20% - הדגשה1 2 2 8 2_נכסים" xfId="34596"/>
    <cellStyle name="20% - הדגשה1 2 2 8 3" xfId="21948"/>
    <cellStyle name="20% - הדגשה1 2 2 8_נכסים" xfId="34595"/>
    <cellStyle name="20% - הדגשה1 2 2 9" xfId="10456"/>
    <cellStyle name="20% - הדגשה1 2 2 9 2" xfId="25436"/>
    <cellStyle name="20% - הדגשה1 2 2 9_נכסים" xfId="34597"/>
    <cellStyle name="20% - הדגשה1 2 2_נכסים" xfId="34339"/>
    <cellStyle name="20% - הדגשה1 2 3" xfId="915"/>
    <cellStyle name="20% - הדגשה1 2 3 2" xfId="1132"/>
    <cellStyle name="20% - הדגשה1 2 3 3" xfId="2032"/>
    <cellStyle name="20% - הדגשה1 2 3 4" xfId="1418"/>
    <cellStyle name="20% - הדגשה1 2 3 5" xfId="1608"/>
    <cellStyle name="20% - הדגשה1 2 3 6" xfId="2406"/>
    <cellStyle name="20% - הדגשה1 2 3 7" xfId="2539"/>
    <cellStyle name="20% - הדגשה1 2 3 8" xfId="3213"/>
    <cellStyle name="20% - הדגשה1 2 4" xfId="819"/>
    <cellStyle name="20% - הדגשה1 2 4 2" xfId="18341"/>
    <cellStyle name="20% - הדגשה1 2 4 3" xfId="17504"/>
    <cellStyle name="20% - הדגשה1 2 4_נכסים" xfId="34598"/>
    <cellStyle name="20% - הדגשה1 2 5" xfId="1834"/>
    <cellStyle name="20% - הדגשה1 2 6" xfId="1404"/>
    <cellStyle name="20% - הדגשה1 2 7" xfId="2327"/>
    <cellStyle name="20% - הדגשה1 2 8" xfId="2343"/>
    <cellStyle name="20% - הדגשה1 2 9" xfId="2538"/>
    <cellStyle name="20% - הדגשה1 20" xfId="17651"/>
    <cellStyle name="20% - הדגשה1 20 2" xfId="18482"/>
    <cellStyle name="20% - הדגשה1 20_נכסים" xfId="34599"/>
    <cellStyle name="20% - הדגשה1 21" xfId="17664"/>
    <cellStyle name="20% - הדגשה1 21 2" xfId="18495"/>
    <cellStyle name="20% - הדגשה1 21_נכסים" xfId="34600"/>
    <cellStyle name="20% - הדגשה1 22" xfId="17812"/>
    <cellStyle name="20% - הדגשה1 22 2" xfId="18531"/>
    <cellStyle name="20% - הדגשה1 22_נכסים" xfId="34601"/>
    <cellStyle name="20% - הדגשה1 23" xfId="17825"/>
    <cellStyle name="20% - הדגשה1 23 2" xfId="18544"/>
    <cellStyle name="20% - הדגשה1 23_נכסים" xfId="34602"/>
    <cellStyle name="20% - הדגשה1 24" xfId="17963"/>
    <cellStyle name="20% - הדגשה1 24 2" xfId="18557"/>
    <cellStyle name="20% - הדגשה1 24_נכסים" xfId="34603"/>
    <cellStyle name="20% - הדגשה1 25" xfId="17977"/>
    <cellStyle name="20% - הדגשה1 25 2" xfId="18570"/>
    <cellStyle name="20% - הדגשה1 25_נכסים" xfId="34604"/>
    <cellStyle name="20% - הדגשה1 26" xfId="17990"/>
    <cellStyle name="20% - הדגשה1 26 2" xfId="18583"/>
    <cellStyle name="20% - הדגשה1 26_נכסים" xfId="34605"/>
    <cellStyle name="20% - הדגשה1 27" xfId="18003"/>
    <cellStyle name="20% - הדגשה1 27 2" xfId="18596"/>
    <cellStyle name="20% - הדגשה1 27_נכסים" xfId="34606"/>
    <cellStyle name="20% - הדגשה1 28" xfId="18051"/>
    <cellStyle name="20% - הדגשה1 29" xfId="18064"/>
    <cellStyle name="20% - הדגשה1 3" xfId="252"/>
    <cellStyle name="20% - הדגשה1 3 10" xfId="18618"/>
    <cellStyle name="20% - הדגשה1 3 11" xfId="32073"/>
    <cellStyle name="20% - הדגשה1 3 2" xfId="253"/>
    <cellStyle name="20% - הדגשה1 3 2 10" xfId="32328"/>
    <cellStyle name="20% - הדגשה1 3 2 2" xfId="1135"/>
    <cellStyle name="20% - הדגשה1 3 2 2 2" xfId="3764"/>
    <cellStyle name="20% - הדגשה1 3 2 2 2 2" xfId="4188"/>
    <cellStyle name="20% - הדגשה1 3 2 2 2 2 2" xfId="4961"/>
    <cellStyle name="20% - הדגשה1 3 2 2 2 2 2 2" xfId="6752"/>
    <cellStyle name="20% - הדגשה1 3 2 2 2 2 2 2 2" xfId="10292"/>
    <cellStyle name="20% - הדגשה1 3 2 2 2 2 2 2 2 2" xfId="16944"/>
    <cellStyle name="20% - הדגשה1 3 2 2 2 2 2 2 2 2 2" xfId="31930"/>
    <cellStyle name="20% - הדגשה1 3 2 2 2 2 2 2 2 2_נכסים" xfId="34615"/>
    <cellStyle name="20% - הדגשה1 3 2 2 2 2 2 2 2 3" xfId="25265"/>
    <cellStyle name="20% - הדגשה1 3 2 2 2 2 2 2 2_נכסים" xfId="34614"/>
    <cellStyle name="20% - הדגשה1 3 2 2 2 2 2 2 3" xfId="13612"/>
    <cellStyle name="20% - הדגשה1 3 2 2 2 2 2 2 3 2" xfId="28599"/>
    <cellStyle name="20% - הדגשה1 3 2 2 2 2 2 2 3_נכסים" xfId="34616"/>
    <cellStyle name="20% - הדגשה1 3 2 2 2 2 2 2 4" xfId="21934"/>
    <cellStyle name="20% - הדגשה1 3 2 2 2 2 2 2_נכסים" xfId="34613"/>
    <cellStyle name="20% - הדגשה1 3 2 2 2 2 2 3" xfId="8500"/>
    <cellStyle name="20% - הדגשה1 3 2 2 2 2 2 3 2" xfId="15279"/>
    <cellStyle name="20% - הדגשה1 3 2 2 2 2 2 3 2 2" xfId="30265"/>
    <cellStyle name="20% - הדגשה1 3 2 2 2 2 2 3 2_נכסים" xfId="34618"/>
    <cellStyle name="20% - הדגשה1 3 2 2 2 2 2 3 3" xfId="23600"/>
    <cellStyle name="20% - הדגשה1 3 2 2 2 2 2 3_נכסים" xfId="34617"/>
    <cellStyle name="20% - הדגשה1 3 2 2 2 2 2 4" xfId="11946"/>
    <cellStyle name="20% - הדגשה1 3 2 2 2 2 2 4 2" xfId="26933"/>
    <cellStyle name="20% - הדגשה1 3 2 2 2 2 2 4_נכסים" xfId="34619"/>
    <cellStyle name="20% - הדגשה1 3 2 2 2 2 2 5" xfId="20268"/>
    <cellStyle name="20% - הדגשה1 3 2 2 2 2 2_נכסים" xfId="34612"/>
    <cellStyle name="20% - הדגשה1 3 2 2 2 2 3" xfId="5918"/>
    <cellStyle name="20% - הדגשה1 3 2 2 2 2 3 2" xfId="9459"/>
    <cellStyle name="20% - הדגשה1 3 2 2 2 2 3 2 2" xfId="16111"/>
    <cellStyle name="20% - הדגשה1 3 2 2 2 2 3 2 2 2" xfId="31097"/>
    <cellStyle name="20% - הדגשה1 3 2 2 2 2 3 2 2_נכסים" xfId="34622"/>
    <cellStyle name="20% - הדגשה1 3 2 2 2 2 3 2 3" xfId="24432"/>
    <cellStyle name="20% - הדגשה1 3 2 2 2 2 3 2_נכסים" xfId="34621"/>
    <cellStyle name="20% - הדגשה1 3 2 2 2 2 3 3" xfId="12779"/>
    <cellStyle name="20% - הדגשה1 3 2 2 2 2 3 3 2" xfId="27766"/>
    <cellStyle name="20% - הדגשה1 3 2 2 2 2 3 3_נכסים" xfId="34623"/>
    <cellStyle name="20% - הדגשה1 3 2 2 2 2 3 4" xfId="21101"/>
    <cellStyle name="20% - הדגשה1 3 2 2 2 2 3_נכסים" xfId="34620"/>
    <cellStyle name="20% - הדגשה1 3 2 2 2 2 4" xfId="7667"/>
    <cellStyle name="20% - הדגשה1 3 2 2 2 2 4 2" xfId="14446"/>
    <cellStyle name="20% - הדגשה1 3 2 2 2 2 4 2 2" xfId="29432"/>
    <cellStyle name="20% - הדגשה1 3 2 2 2 2 4 2_נכסים" xfId="34625"/>
    <cellStyle name="20% - הדגשה1 3 2 2 2 2 4 3" xfId="22767"/>
    <cellStyle name="20% - הדגשה1 3 2 2 2 2 4_נכסים" xfId="34624"/>
    <cellStyle name="20% - הדגשה1 3 2 2 2 2 5" xfId="11113"/>
    <cellStyle name="20% - הדגשה1 3 2 2 2 2 5 2" xfId="26100"/>
    <cellStyle name="20% - הדגשה1 3 2 2 2 2 5_נכסים" xfId="34626"/>
    <cellStyle name="20% - הדגשה1 3 2 2 2 2 6" xfId="19435"/>
    <cellStyle name="20% - הדגשה1 3 2 2 2 2_נכסים" xfId="34611"/>
    <cellStyle name="20% - הדגשה1 3 2 2 2 3" xfId="4545"/>
    <cellStyle name="20% - הדגשה1 3 2 2 2 3 2" xfId="6336"/>
    <cellStyle name="20% - הדגשה1 3 2 2 2 3 2 2" xfId="9876"/>
    <cellStyle name="20% - הדגשה1 3 2 2 2 3 2 2 2" xfId="16528"/>
    <cellStyle name="20% - הדגשה1 3 2 2 2 3 2 2 2 2" xfId="31514"/>
    <cellStyle name="20% - הדגשה1 3 2 2 2 3 2 2 2_נכסים" xfId="34630"/>
    <cellStyle name="20% - הדגשה1 3 2 2 2 3 2 2 3" xfId="24849"/>
    <cellStyle name="20% - הדגשה1 3 2 2 2 3 2 2_נכסים" xfId="34629"/>
    <cellStyle name="20% - הדגשה1 3 2 2 2 3 2 3" xfId="13196"/>
    <cellStyle name="20% - הדגשה1 3 2 2 2 3 2 3 2" xfId="28183"/>
    <cellStyle name="20% - הדגשה1 3 2 2 2 3 2 3_נכסים" xfId="34631"/>
    <cellStyle name="20% - הדגשה1 3 2 2 2 3 2 4" xfId="21518"/>
    <cellStyle name="20% - הדגשה1 3 2 2 2 3 2_נכסים" xfId="34628"/>
    <cellStyle name="20% - הדגשה1 3 2 2 2 3 3" xfId="8084"/>
    <cellStyle name="20% - הדגשה1 3 2 2 2 3 3 2" xfId="14863"/>
    <cellStyle name="20% - הדגשה1 3 2 2 2 3 3 2 2" xfId="29849"/>
    <cellStyle name="20% - הדגשה1 3 2 2 2 3 3 2_נכסים" xfId="34633"/>
    <cellStyle name="20% - הדגשה1 3 2 2 2 3 3 3" xfId="23184"/>
    <cellStyle name="20% - הדגשה1 3 2 2 2 3 3_נכסים" xfId="34632"/>
    <cellStyle name="20% - הדגשה1 3 2 2 2 3 4" xfId="11530"/>
    <cellStyle name="20% - הדגשה1 3 2 2 2 3 4 2" xfId="26517"/>
    <cellStyle name="20% - הדגשה1 3 2 2 2 3 4_נכסים" xfId="34634"/>
    <cellStyle name="20% - הדגשה1 3 2 2 2 3 5" xfId="19852"/>
    <cellStyle name="20% - הדגשה1 3 2 2 2 3_נכסים" xfId="34627"/>
    <cellStyle name="20% - הדגשה1 3 2 2 2 4" xfId="5438"/>
    <cellStyle name="20% - הדגשה1 3 2 2 2 4 2" xfId="9043"/>
    <cellStyle name="20% - הדגשה1 3 2 2 2 4 2 2" xfId="15695"/>
    <cellStyle name="20% - הדגשה1 3 2 2 2 4 2 2 2" xfId="30681"/>
    <cellStyle name="20% - הדגשה1 3 2 2 2 4 2 2_נכסים" xfId="34637"/>
    <cellStyle name="20% - הדגשה1 3 2 2 2 4 2 3" xfId="24016"/>
    <cellStyle name="20% - הדגשה1 3 2 2 2 4 2_נכסים" xfId="34636"/>
    <cellStyle name="20% - הדגשה1 3 2 2 2 4 3" xfId="12363"/>
    <cellStyle name="20% - הדגשה1 3 2 2 2 4 3 2" xfId="27350"/>
    <cellStyle name="20% - הדגשה1 3 2 2 2 4 3_נכסים" xfId="34638"/>
    <cellStyle name="20% - הדגשה1 3 2 2 2 4 4" xfId="20685"/>
    <cellStyle name="20% - הדגשה1 3 2 2 2 4_נכסים" xfId="34635"/>
    <cellStyle name="20% - הדגשה1 3 2 2 2 5" xfId="7251"/>
    <cellStyle name="20% - הדגשה1 3 2 2 2 5 2" xfId="14030"/>
    <cellStyle name="20% - הדגשה1 3 2 2 2 5 2 2" xfId="29016"/>
    <cellStyle name="20% - הדגשה1 3 2 2 2 5 2_נכסים" xfId="34640"/>
    <cellStyle name="20% - הדגשה1 3 2 2 2 5 3" xfId="22351"/>
    <cellStyle name="20% - הדגשה1 3 2 2 2 5_נכסים" xfId="34639"/>
    <cellStyle name="20% - הדגשה1 3 2 2 2 6" xfId="10697"/>
    <cellStyle name="20% - הדגשה1 3 2 2 2 6 2" xfId="25684"/>
    <cellStyle name="20% - הדגשה1 3 2 2 2 6_נכסים" xfId="34641"/>
    <cellStyle name="20% - הדגשה1 3 2 2 2 7" xfId="19019"/>
    <cellStyle name="20% - הדגשה1 3 2 2 2_נכסים" xfId="34610"/>
    <cellStyle name="20% - הדגשה1 3 2 2 3" xfId="3977"/>
    <cellStyle name="20% - הדגשה1 3 2 2 3 2" xfId="4753"/>
    <cellStyle name="20% - הדגשה1 3 2 2 3 2 2" xfId="6544"/>
    <cellStyle name="20% - הדגשה1 3 2 2 3 2 2 2" xfId="10084"/>
    <cellStyle name="20% - הדגשה1 3 2 2 3 2 2 2 2" xfId="16736"/>
    <cellStyle name="20% - הדגשה1 3 2 2 3 2 2 2 2 2" xfId="31722"/>
    <cellStyle name="20% - הדגשה1 3 2 2 3 2 2 2 2_נכסים" xfId="34646"/>
    <cellStyle name="20% - הדגשה1 3 2 2 3 2 2 2 3" xfId="25057"/>
    <cellStyle name="20% - הדגשה1 3 2 2 3 2 2 2_נכסים" xfId="34645"/>
    <cellStyle name="20% - הדגשה1 3 2 2 3 2 2 3" xfId="13404"/>
    <cellStyle name="20% - הדגשה1 3 2 2 3 2 2 3 2" xfId="28391"/>
    <cellStyle name="20% - הדגשה1 3 2 2 3 2 2 3_נכסים" xfId="34647"/>
    <cellStyle name="20% - הדגשה1 3 2 2 3 2 2 4" xfId="21726"/>
    <cellStyle name="20% - הדגשה1 3 2 2 3 2 2_נכסים" xfId="34644"/>
    <cellStyle name="20% - הדגשה1 3 2 2 3 2 3" xfId="8292"/>
    <cellStyle name="20% - הדגשה1 3 2 2 3 2 3 2" xfId="15071"/>
    <cellStyle name="20% - הדגשה1 3 2 2 3 2 3 2 2" xfId="30057"/>
    <cellStyle name="20% - הדגשה1 3 2 2 3 2 3 2_נכסים" xfId="34649"/>
    <cellStyle name="20% - הדגשה1 3 2 2 3 2 3 3" xfId="23392"/>
    <cellStyle name="20% - הדגשה1 3 2 2 3 2 3_נכסים" xfId="34648"/>
    <cellStyle name="20% - הדגשה1 3 2 2 3 2 4" xfId="11738"/>
    <cellStyle name="20% - הדגשה1 3 2 2 3 2 4 2" xfId="26725"/>
    <cellStyle name="20% - הדגשה1 3 2 2 3 2 4_נכסים" xfId="34650"/>
    <cellStyle name="20% - הדגשה1 3 2 2 3 2 5" xfId="20060"/>
    <cellStyle name="20% - הדגשה1 3 2 2 3 2_נכסים" xfId="34643"/>
    <cellStyle name="20% - הדגשה1 3 2 2 3 3" xfId="5710"/>
    <cellStyle name="20% - הדגשה1 3 2 2 3 3 2" xfId="9251"/>
    <cellStyle name="20% - הדגשה1 3 2 2 3 3 2 2" xfId="15903"/>
    <cellStyle name="20% - הדגשה1 3 2 2 3 3 2 2 2" xfId="30889"/>
    <cellStyle name="20% - הדגשה1 3 2 2 3 3 2 2_נכסים" xfId="34653"/>
    <cellStyle name="20% - הדגשה1 3 2 2 3 3 2 3" xfId="24224"/>
    <cellStyle name="20% - הדגשה1 3 2 2 3 3 2_נכסים" xfId="34652"/>
    <cellStyle name="20% - הדגשה1 3 2 2 3 3 3" xfId="12571"/>
    <cellStyle name="20% - הדגשה1 3 2 2 3 3 3 2" xfId="27558"/>
    <cellStyle name="20% - הדגשה1 3 2 2 3 3 3_נכסים" xfId="34654"/>
    <cellStyle name="20% - הדגשה1 3 2 2 3 3 4" xfId="20893"/>
    <cellStyle name="20% - הדגשה1 3 2 2 3 3_נכסים" xfId="34651"/>
    <cellStyle name="20% - הדגשה1 3 2 2 3 4" xfId="7459"/>
    <cellStyle name="20% - הדגשה1 3 2 2 3 4 2" xfId="14238"/>
    <cellStyle name="20% - הדגשה1 3 2 2 3 4 2 2" xfId="29224"/>
    <cellStyle name="20% - הדגשה1 3 2 2 3 4 2_נכסים" xfId="34656"/>
    <cellStyle name="20% - הדגשה1 3 2 2 3 4 3" xfId="22559"/>
    <cellStyle name="20% - הדגשה1 3 2 2 3 4_נכסים" xfId="34655"/>
    <cellStyle name="20% - הדגשה1 3 2 2 3 5" xfId="10905"/>
    <cellStyle name="20% - הדגשה1 3 2 2 3 5 2" xfId="25892"/>
    <cellStyle name="20% - הדגשה1 3 2 2 3 5_נכסים" xfId="34657"/>
    <cellStyle name="20% - הדגשה1 3 2 2 3 6" xfId="19227"/>
    <cellStyle name="20% - הדגשה1 3 2 2 3_נכסים" xfId="34642"/>
    <cellStyle name="20% - הדגשה1 3 2 2 4" xfId="4338"/>
    <cellStyle name="20% - הדגשה1 3 2 2 4 2" xfId="6127"/>
    <cellStyle name="20% - הדגשה1 3 2 2 4 2 2" xfId="9667"/>
    <cellStyle name="20% - הדגשה1 3 2 2 4 2 2 2" xfId="16319"/>
    <cellStyle name="20% - הדגשה1 3 2 2 4 2 2 2 2" xfId="31305"/>
    <cellStyle name="20% - הדגשה1 3 2 2 4 2 2 2_נכסים" xfId="34661"/>
    <cellStyle name="20% - הדגשה1 3 2 2 4 2 2 3" xfId="24640"/>
    <cellStyle name="20% - הדגשה1 3 2 2 4 2 2_נכסים" xfId="34660"/>
    <cellStyle name="20% - הדגשה1 3 2 2 4 2 3" xfId="12987"/>
    <cellStyle name="20% - הדגשה1 3 2 2 4 2 3 2" xfId="27974"/>
    <cellStyle name="20% - הדגשה1 3 2 2 4 2 3_נכסים" xfId="34662"/>
    <cellStyle name="20% - הדגשה1 3 2 2 4 2 4" xfId="21309"/>
    <cellStyle name="20% - הדגשה1 3 2 2 4 2_נכסים" xfId="34659"/>
    <cellStyle name="20% - הדגשה1 3 2 2 4 3" xfId="7875"/>
    <cellStyle name="20% - הדגשה1 3 2 2 4 3 2" xfId="14654"/>
    <cellStyle name="20% - הדגשה1 3 2 2 4 3 2 2" xfId="29640"/>
    <cellStyle name="20% - הדגשה1 3 2 2 4 3 2_נכסים" xfId="34664"/>
    <cellStyle name="20% - הדגשה1 3 2 2 4 3 3" xfId="22975"/>
    <cellStyle name="20% - הדגשה1 3 2 2 4 3_נכסים" xfId="34663"/>
    <cellStyle name="20% - הדגשה1 3 2 2 4 4" xfId="11321"/>
    <cellStyle name="20% - הדגשה1 3 2 2 4 4 2" xfId="26308"/>
    <cellStyle name="20% - הדגשה1 3 2 2 4 4_נכסים" xfId="34665"/>
    <cellStyle name="20% - הדגשה1 3 2 2 4 5" xfId="19643"/>
    <cellStyle name="20% - הדגשה1 3 2 2 4_נכסים" xfId="34658"/>
    <cellStyle name="20% - הדגשה1 3 2 2 5" xfId="5231"/>
    <cellStyle name="20% - הדגשה1 3 2 2 5 2" xfId="8834"/>
    <cellStyle name="20% - הדגשה1 3 2 2 5 2 2" xfId="15486"/>
    <cellStyle name="20% - הדגשה1 3 2 2 5 2 2 2" xfId="30472"/>
    <cellStyle name="20% - הדגשה1 3 2 2 5 2 2_נכסים" xfId="34668"/>
    <cellStyle name="20% - הדגשה1 3 2 2 5 2 3" xfId="23807"/>
    <cellStyle name="20% - הדגשה1 3 2 2 5 2_נכסים" xfId="34667"/>
    <cellStyle name="20% - הדגשה1 3 2 2 5 3" xfId="12154"/>
    <cellStyle name="20% - הדגשה1 3 2 2 5 3 2" xfId="27141"/>
    <cellStyle name="20% - הדגשה1 3 2 2 5 3_נכסים" xfId="34669"/>
    <cellStyle name="20% - הדגשה1 3 2 2 5 4" xfId="20476"/>
    <cellStyle name="20% - הדגשה1 3 2 2 5_נכסים" xfId="34666"/>
    <cellStyle name="20% - הדגשה1 3 2 2 6" xfId="7044"/>
    <cellStyle name="20% - הדגשה1 3 2 2 6 2" xfId="13821"/>
    <cellStyle name="20% - הדגשה1 3 2 2 6 2 2" xfId="28807"/>
    <cellStyle name="20% - הדגשה1 3 2 2 6 2_נכסים" xfId="34671"/>
    <cellStyle name="20% - הדגשה1 3 2 2 6 3" xfId="22142"/>
    <cellStyle name="20% - הדגשה1 3 2 2 6_נכסים" xfId="34670"/>
    <cellStyle name="20% - הדגשה1 3 2 2 7" xfId="10399"/>
    <cellStyle name="20% - הדגשה1 3 2 2 7 2" xfId="25377"/>
    <cellStyle name="20% - הדגשה1 3 2 2 7_נכסים" xfId="34672"/>
    <cellStyle name="20% - הדגשה1 3 2 2 8" xfId="18810"/>
    <cellStyle name="20% - הדגשה1 3 2 2_נכסים" xfId="34609"/>
    <cellStyle name="20% - הדגשה1 3 2 3" xfId="1837"/>
    <cellStyle name="20% - הדגשה1 3 2 3 2" xfId="4071"/>
    <cellStyle name="20% - הדגשה1 3 2 3 2 2" xfId="4843"/>
    <cellStyle name="20% - הדגשה1 3 2 3 2 2 2" xfId="6634"/>
    <cellStyle name="20% - הדגשה1 3 2 3 2 2 2 2" xfId="10174"/>
    <cellStyle name="20% - הדגשה1 3 2 3 2 2 2 2 2" xfId="16826"/>
    <cellStyle name="20% - הדגשה1 3 2 3 2 2 2 2 2 2" xfId="31812"/>
    <cellStyle name="20% - הדגשה1 3 2 3 2 2 2 2 2_נכסים" xfId="34678"/>
    <cellStyle name="20% - הדגשה1 3 2 3 2 2 2 2 3" xfId="25147"/>
    <cellStyle name="20% - הדגשה1 3 2 3 2 2 2 2_נכסים" xfId="34677"/>
    <cellStyle name="20% - הדגשה1 3 2 3 2 2 2 3" xfId="13494"/>
    <cellStyle name="20% - הדגשה1 3 2 3 2 2 2 3 2" xfId="28481"/>
    <cellStyle name="20% - הדגשה1 3 2 3 2 2 2 3_נכסים" xfId="34679"/>
    <cellStyle name="20% - הדגשה1 3 2 3 2 2 2 4" xfId="21816"/>
    <cellStyle name="20% - הדגשה1 3 2 3 2 2 2_נכסים" xfId="34676"/>
    <cellStyle name="20% - הדגשה1 3 2 3 2 2 3" xfId="8382"/>
    <cellStyle name="20% - הדגשה1 3 2 3 2 2 3 2" xfId="15161"/>
    <cellStyle name="20% - הדגשה1 3 2 3 2 2 3 2 2" xfId="30147"/>
    <cellStyle name="20% - הדגשה1 3 2 3 2 2 3 2_נכסים" xfId="34681"/>
    <cellStyle name="20% - הדגשה1 3 2 3 2 2 3 3" xfId="23482"/>
    <cellStyle name="20% - הדגשה1 3 2 3 2 2 3_נכסים" xfId="34680"/>
    <cellStyle name="20% - הדגשה1 3 2 3 2 2 4" xfId="11828"/>
    <cellStyle name="20% - הדגשה1 3 2 3 2 2 4 2" xfId="26815"/>
    <cellStyle name="20% - הדגשה1 3 2 3 2 2 4_נכסים" xfId="34682"/>
    <cellStyle name="20% - הדגשה1 3 2 3 2 2 5" xfId="20150"/>
    <cellStyle name="20% - הדגשה1 3 2 3 2 2_נכסים" xfId="34675"/>
    <cellStyle name="20% - הדגשה1 3 2 3 2 3" xfId="5800"/>
    <cellStyle name="20% - הדגשה1 3 2 3 2 3 2" xfId="9341"/>
    <cellStyle name="20% - הדגשה1 3 2 3 2 3 2 2" xfId="15993"/>
    <cellStyle name="20% - הדגשה1 3 2 3 2 3 2 2 2" xfId="30979"/>
    <cellStyle name="20% - הדגשה1 3 2 3 2 3 2 2_נכסים" xfId="34685"/>
    <cellStyle name="20% - הדגשה1 3 2 3 2 3 2 3" xfId="24314"/>
    <cellStyle name="20% - הדגשה1 3 2 3 2 3 2_נכסים" xfId="34684"/>
    <cellStyle name="20% - הדגשה1 3 2 3 2 3 3" xfId="12661"/>
    <cellStyle name="20% - הדגשה1 3 2 3 2 3 3 2" xfId="27648"/>
    <cellStyle name="20% - הדגשה1 3 2 3 2 3 3_נכסים" xfId="34686"/>
    <cellStyle name="20% - הדגשה1 3 2 3 2 3 4" xfId="20983"/>
    <cellStyle name="20% - הדגשה1 3 2 3 2 3_נכסים" xfId="34683"/>
    <cellStyle name="20% - הדגשה1 3 2 3 2 4" xfId="7549"/>
    <cellStyle name="20% - הדגשה1 3 2 3 2 4 2" xfId="14328"/>
    <cellStyle name="20% - הדגשה1 3 2 3 2 4 2 2" xfId="29314"/>
    <cellStyle name="20% - הדגשה1 3 2 3 2 4 2_נכסים" xfId="34688"/>
    <cellStyle name="20% - הדגשה1 3 2 3 2 4 3" xfId="22649"/>
    <cellStyle name="20% - הדגשה1 3 2 3 2 4_נכסים" xfId="34687"/>
    <cellStyle name="20% - הדגשה1 3 2 3 2 5" xfId="10995"/>
    <cellStyle name="20% - הדגשה1 3 2 3 2 5 2" xfId="25982"/>
    <cellStyle name="20% - הדגשה1 3 2 3 2 5_נכסים" xfId="34689"/>
    <cellStyle name="20% - הדגשה1 3 2 3 2 6" xfId="19317"/>
    <cellStyle name="20% - הדגשה1 3 2 3 2_נכסים" xfId="34674"/>
    <cellStyle name="20% - הדגשה1 3 2 3 3" xfId="4428"/>
    <cellStyle name="20% - הדגשה1 3 2 3 3 2" xfId="6218"/>
    <cellStyle name="20% - הדגשה1 3 2 3 3 2 2" xfId="9758"/>
    <cellStyle name="20% - הדגשה1 3 2 3 3 2 2 2" xfId="16410"/>
    <cellStyle name="20% - הדגשה1 3 2 3 3 2 2 2 2" xfId="31396"/>
    <cellStyle name="20% - הדגשה1 3 2 3 3 2 2 2_נכסים" xfId="34693"/>
    <cellStyle name="20% - הדגשה1 3 2 3 3 2 2 3" xfId="24731"/>
    <cellStyle name="20% - הדגשה1 3 2 3 3 2 2_נכסים" xfId="34692"/>
    <cellStyle name="20% - הדגשה1 3 2 3 3 2 3" xfId="13078"/>
    <cellStyle name="20% - הדגשה1 3 2 3 3 2 3 2" xfId="28065"/>
    <cellStyle name="20% - הדגשה1 3 2 3 3 2 3_נכסים" xfId="34694"/>
    <cellStyle name="20% - הדגשה1 3 2 3 3 2 4" xfId="21400"/>
    <cellStyle name="20% - הדגשה1 3 2 3 3 2_נכסים" xfId="34691"/>
    <cellStyle name="20% - הדגשה1 3 2 3 3 3" xfId="7966"/>
    <cellStyle name="20% - הדגשה1 3 2 3 3 3 2" xfId="14745"/>
    <cellStyle name="20% - הדגשה1 3 2 3 3 3 2 2" xfId="29731"/>
    <cellStyle name="20% - הדגשה1 3 2 3 3 3 2_נכסים" xfId="34696"/>
    <cellStyle name="20% - הדגשה1 3 2 3 3 3 3" xfId="23066"/>
    <cellStyle name="20% - הדגשה1 3 2 3 3 3_נכסים" xfId="34695"/>
    <cellStyle name="20% - הדגשה1 3 2 3 3 4" xfId="11412"/>
    <cellStyle name="20% - הדגשה1 3 2 3 3 4 2" xfId="26399"/>
    <cellStyle name="20% - הדגשה1 3 2 3 3 4_נכסים" xfId="34697"/>
    <cellStyle name="20% - הדגשה1 3 2 3 3 5" xfId="19734"/>
    <cellStyle name="20% - הדגשה1 3 2 3 3_נכסים" xfId="34690"/>
    <cellStyle name="20% - הדגשה1 3 2 3 4" xfId="5321"/>
    <cellStyle name="20% - הדגשה1 3 2 3 4 2" xfId="8925"/>
    <cellStyle name="20% - הדגשה1 3 2 3 4 2 2" xfId="15577"/>
    <cellStyle name="20% - הדגשה1 3 2 3 4 2 2 2" xfId="30563"/>
    <cellStyle name="20% - הדגשה1 3 2 3 4 2 2_נכסים" xfId="34700"/>
    <cellStyle name="20% - הדגשה1 3 2 3 4 2 3" xfId="23898"/>
    <cellStyle name="20% - הדגשה1 3 2 3 4 2_נכסים" xfId="34699"/>
    <cellStyle name="20% - הדגשה1 3 2 3 4 3" xfId="12245"/>
    <cellStyle name="20% - הדגשה1 3 2 3 4 3 2" xfId="27232"/>
    <cellStyle name="20% - הדגשה1 3 2 3 4 3_נכסים" xfId="34701"/>
    <cellStyle name="20% - הדגשה1 3 2 3 4 4" xfId="20567"/>
    <cellStyle name="20% - הדגשה1 3 2 3 4_נכסים" xfId="34698"/>
    <cellStyle name="20% - הדגשה1 3 2 3 5" xfId="7134"/>
    <cellStyle name="20% - הדגשה1 3 2 3 5 2" xfId="13912"/>
    <cellStyle name="20% - הדגשה1 3 2 3 5 2 2" xfId="28898"/>
    <cellStyle name="20% - הדגשה1 3 2 3 5 2_נכסים" xfId="34703"/>
    <cellStyle name="20% - הדגשה1 3 2 3 5 3" xfId="22233"/>
    <cellStyle name="20% - הדגשה1 3 2 3 5_נכסים" xfId="34702"/>
    <cellStyle name="20% - הדגשה1 3 2 3 6" xfId="10580"/>
    <cellStyle name="20% - הדגשה1 3 2 3 6 2" xfId="25566"/>
    <cellStyle name="20% - הדגשה1 3 2 3 6_נכסים" xfId="34704"/>
    <cellStyle name="20% - הדגשה1 3 2 3 7" xfId="18901"/>
    <cellStyle name="20% - הדגשה1 3 2 3_נכסים" xfId="34673"/>
    <cellStyle name="20% - הדגשה1 3 2 4" xfId="1547"/>
    <cellStyle name="20% - הדגשה1 3 2 4 2" xfId="4634"/>
    <cellStyle name="20% - הדגשה1 3 2 4 2 2" xfId="6425"/>
    <cellStyle name="20% - הדגשה1 3 2 4 2 2 2" xfId="9965"/>
    <cellStyle name="20% - הדגשה1 3 2 4 2 2 2 2" xfId="16617"/>
    <cellStyle name="20% - הדגשה1 3 2 4 2 2 2 2 2" xfId="31603"/>
    <cellStyle name="20% - הדגשה1 3 2 4 2 2 2 2_נכסים" xfId="34709"/>
    <cellStyle name="20% - הדגשה1 3 2 4 2 2 2 3" xfId="24938"/>
    <cellStyle name="20% - הדגשה1 3 2 4 2 2 2_נכסים" xfId="34708"/>
    <cellStyle name="20% - הדגשה1 3 2 4 2 2 3" xfId="13285"/>
    <cellStyle name="20% - הדגשה1 3 2 4 2 2 3 2" xfId="28272"/>
    <cellStyle name="20% - הדגשה1 3 2 4 2 2 3_נכסים" xfId="34710"/>
    <cellStyle name="20% - הדגשה1 3 2 4 2 2 4" xfId="21607"/>
    <cellStyle name="20% - הדגשה1 3 2 4 2 2_נכסים" xfId="34707"/>
    <cellStyle name="20% - הדגשה1 3 2 4 2 3" xfId="8173"/>
    <cellStyle name="20% - הדגשה1 3 2 4 2 3 2" xfId="14952"/>
    <cellStyle name="20% - הדגשה1 3 2 4 2 3 2 2" xfId="29938"/>
    <cellStyle name="20% - הדגשה1 3 2 4 2 3 2_נכסים" xfId="34712"/>
    <cellStyle name="20% - הדגשה1 3 2 4 2 3 3" xfId="23273"/>
    <cellStyle name="20% - הדגשה1 3 2 4 2 3_נכסים" xfId="34711"/>
    <cellStyle name="20% - הדגשה1 3 2 4 2 4" xfId="11619"/>
    <cellStyle name="20% - הדגשה1 3 2 4 2 4 2" xfId="26606"/>
    <cellStyle name="20% - הדגשה1 3 2 4 2 4_נכסים" xfId="34713"/>
    <cellStyle name="20% - הדגשה1 3 2 4 2 5" xfId="19941"/>
    <cellStyle name="20% - הדגשה1 3 2 4 2_נכסים" xfId="34706"/>
    <cellStyle name="20% - הדגשה1 3 2 4 3" xfId="5591"/>
    <cellStyle name="20% - הדגשה1 3 2 4 3 2" xfId="9132"/>
    <cellStyle name="20% - הדגשה1 3 2 4 3 2 2" xfId="15784"/>
    <cellStyle name="20% - הדגשה1 3 2 4 3 2 2 2" xfId="30770"/>
    <cellStyle name="20% - הדגשה1 3 2 4 3 2 2_נכסים" xfId="34716"/>
    <cellStyle name="20% - הדגשה1 3 2 4 3 2 3" xfId="24105"/>
    <cellStyle name="20% - הדגשה1 3 2 4 3 2_נכסים" xfId="34715"/>
    <cellStyle name="20% - הדגשה1 3 2 4 3 3" xfId="12452"/>
    <cellStyle name="20% - הדגשה1 3 2 4 3 3 2" xfId="27439"/>
    <cellStyle name="20% - הדגשה1 3 2 4 3 3_נכסים" xfId="34717"/>
    <cellStyle name="20% - הדגשה1 3 2 4 3 4" xfId="20774"/>
    <cellStyle name="20% - הדגשה1 3 2 4 3_נכסים" xfId="34714"/>
    <cellStyle name="20% - הדגשה1 3 2 4 4" xfId="7340"/>
    <cellStyle name="20% - הדגשה1 3 2 4 4 2" xfId="14119"/>
    <cellStyle name="20% - הדגשה1 3 2 4 4 2 2" xfId="29105"/>
    <cellStyle name="20% - הדגשה1 3 2 4 4 2_נכסים" xfId="34719"/>
    <cellStyle name="20% - הדגשה1 3 2 4 4 3" xfId="22440"/>
    <cellStyle name="20% - הדגשה1 3 2 4 4_נכסים" xfId="34718"/>
    <cellStyle name="20% - הדגשה1 3 2 4 5" xfId="10786"/>
    <cellStyle name="20% - הדגשה1 3 2 4 5 2" xfId="25773"/>
    <cellStyle name="20% - הדגשה1 3 2 4 5_נכסים" xfId="34720"/>
    <cellStyle name="20% - הדגשה1 3 2 4 6" xfId="19108"/>
    <cellStyle name="20% - הדגשה1 3 2 4_נכסים" xfId="34705"/>
    <cellStyle name="20% - הדגשה1 3 2 5" xfId="2309"/>
    <cellStyle name="20% - הדגשה1 3 2 5 2" xfId="6008"/>
    <cellStyle name="20% - הדגשה1 3 2 5 2 2" xfId="9548"/>
    <cellStyle name="20% - הדגשה1 3 2 5 2 2 2" xfId="16200"/>
    <cellStyle name="20% - הדגשה1 3 2 5 2 2 2 2" xfId="31186"/>
    <cellStyle name="20% - הדגשה1 3 2 5 2 2 2_נכסים" xfId="34724"/>
    <cellStyle name="20% - הדגשה1 3 2 5 2 2 3" xfId="24521"/>
    <cellStyle name="20% - הדגשה1 3 2 5 2 2_נכסים" xfId="34723"/>
    <cellStyle name="20% - הדגשה1 3 2 5 2 3" xfId="12868"/>
    <cellStyle name="20% - הדגשה1 3 2 5 2 3 2" xfId="27855"/>
    <cellStyle name="20% - הדגשה1 3 2 5 2 3_נכסים" xfId="34725"/>
    <cellStyle name="20% - הדגשה1 3 2 5 2 4" xfId="21190"/>
    <cellStyle name="20% - הדגשה1 3 2 5 2_נכסים" xfId="34722"/>
    <cellStyle name="20% - הדגשה1 3 2 5 3" xfId="7756"/>
    <cellStyle name="20% - הדגשה1 3 2 5 3 2" xfId="14535"/>
    <cellStyle name="20% - הדגשה1 3 2 5 3 2 2" xfId="29521"/>
    <cellStyle name="20% - הדגשה1 3 2 5 3 2_נכסים" xfId="34727"/>
    <cellStyle name="20% - הדגשה1 3 2 5 3 3" xfId="22856"/>
    <cellStyle name="20% - הדגשה1 3 2 5 3_נכסים" xfId="34726"/>
    <cellStyle name="20% - הדגשה1 3 2 5 4" xfId="11202"/>
    <cellStyle name="20% - הדגשה1 3 2 5 4 2" xfId="26189"/>
    <cellStyle name="20% - הדגשה1 3 2 5 4_נכסים" xfId="34728"/>
    <cellStyle name="20% - הדגשה1 3 2 5 5" xfId="19524"/>
    <cellStyle name="20% - הדגשה1 3 2 5_נכסים" xfId="34721"/>
    <cellStyle name="20% - הדגשה1 3 2 6" xfId="2481"/>
    <cellStyle name="20% - הדגשה1 3 2 6 2" xfId="8715"/>
    <cellStyle name="20% - הדגשה1 3 2 6 2 2" xfId="15367"/>
    <cellStyle name="20% - הדגשה1 3 2 6 2 2 2" xfId="30353"/>
    <cellStyle name="20% - הדגשה1 3 2 6 2 2_נכסים" xfId="34731"/>
    <cellStyle name="20% - הדגשה1 3 2 6 2 3" xfId="23688"/>
    <cellStyle name="20% - הדגשה1 3 2 6 2_נכסים" xfId="34730"/>
    <cellStyle name="20% - הדגשה1 3 2 6 3" xfId="12035"/>
    <cellStyle name="20% - הדגשה1 3 2 6 3 2" xfId="27022"/>
    <cellStyle name="20% - הדגשה1 3 2 6 3_נכסים" xfId="34732"/>
    <cellStyle name="20% - הדגשה1 3 2 6 4" xfId="20357"/>
    <cellStyle name="20% - הדגשה1 3 2 6_נכסים" xfId="34729"/>
    <cellStyle name="20% - הדגשה1 3 2 7" xfId="2296"/>
    <cellStyle name="20% - הדגשה1 3 2 7 2" xfId="13702"/>
    <cellStyle name="20% - הדגשה1 3 2 7 2 2" xfId="28688"/>
    <cellStyle name="20% - הדגשה1 3 2 7 2_נכסים" xfId="34734"/>
    <cellStyle name="20% - הדגשה1 3 2 7 3" xfId="22023"/>
    <cellStyle name="20% - הדגשה1 3 2 7_נכסים" xfId="34733"/>
    <cellStyle name="20% - הדגשה1 3 2 8" xfId="10468"/>
    <cellStyle name="20% - הדגשה1 3 2 8 2" xfId="25449"/>
    <cellStyle name="20% - הדגשה1 3 2 8_נכסים" xfId="34735"/>
    <cellStyle name="20% - הדגשה1 3 2 9" xfId="18692"/>
    <cellStyle name="20% - הדגשה1 3 2_נכסים" xfId="34608"/>
    <cellStyle name="20% - הדגשה1 3 3" xfId="1134"/>
    <cellStyle name="20% - הדגשה1 3 3 2" xfId="3732"/>
    <cellStyle name="20% - הדגשה1 3 3 2 2" xfId="4156"/>
    <cellStyle name="20% - הדגשה1 3 3 2 2 2" xfId="4929"/>
    <cellStyle name="20% - הדגשה1 3 3 2 2 2 2" xfId="6720"/>
    <cellStyle name="20% - הדגשה1 3 3 2 2 2 2 2" xfId="10260"/>
    <cellStyle name="20% - הדגשה1 3 3 2 2 2 2 2 2" xfId="16912"/>
    <cellStyle name="20% - הדגשה1 3 3 2 2 2 2 2 2 2" xfId="31898"/>
    <cellStyle name="20% - הדגשה1 3 3 2 2 2 2 2 2_נכסים" xfId="34742"/>
    <cellStyle name="20% - הדגשה1 3 3 2 2 2 2 2 3" xfId="25233"/>
    <cellStyle name="20% - הדגשה1 3 3 2 2 2 2 2_נכסים" xfId="34741"/>
    <cellStyle name="20% - הדגשה1 3 3 2 2 2 2 3" xfId="13580"/>
    <cellStyle name="20% - הדגשה1 3 3 2 2 2 2 3 2" xfId="28567"/>
    <cellStyle name="20% - הדגשה1 3 3 2 2 2 2 3_נכסים" xfId="34743"/>
    <cellStyle name="20% - הדגשה1 3 3 2 2 2 2 4" xfId="21902"/>
    <cellStyle name="20% - הדגשה1 3 3 2 2 2 2_נכסים" xfId="34740"/>
    <cellStyle name="20% - הדגשה1 3 3 2 2 2 3" xfId="8468"/>
    <cellStyle name="20% - הדגשה1 3 3 2 2 2 3 2" xfId="15247"/>
    <cellStyle name="20% - הדגשה1 3 3 2 2 2 3 2 2" xfId="30233"/>
    <cellStyle name="20% - הדגשה1 3 3 2 2 2 3 2_נכסים" xfId="34745"/>
    <cellStyle name="20% - הדגשה1 3 3 2 2 2 3 3" xfId="23568"/>
    <cellStyle name="20% - הדגשה1 3 3 2 2 2 3_נכסים" xfId="34744"/>
    <cellStyle name="20% - הדגשה1 3 3 2 2 2 4" xfId="11914"/>
    <cellStyle name="20% - הדגשה1 3 3 2 2 2 4 2" xfId="26901"/>
    <cellStyle name="20% - הדגשה1 3 3 2 2 2 4_נכסים" xfId="34746"/>
    <cellStyle name="20% - הדגשה1 3 3 2 2 2 5" xfId="20236"/>
    <cellStyle name="20% - הדגשה1 3 3 2 2 2_נכסים" xfId="34739"/>
    <cellStyle name="20% - הדגשה1 3 3 2 2 3" xfId="5886"/>
    <cellStyle name="20% - הדגשה1 3 3 2 2 3 2" xfId="9427"/>
    <cellStyle name="20% - הדגשה1 3 3 2 2 3 2 2" xfId="16079"/>
    <cellStyle name="20% - הדגשה1 3 3 2 2 3 2 2 2" xfId="31065"/>
    <cellStyle name="20% - הדגשה1 3 3 2 2 3 2 2_נכסים" xfId="34749"/>
    <cellStyle name="20% - הדגשה1 3 3 2 2 3 2 3" xfId="24400"/>
    <cellStyle name="20% - הדגשה1 3 3 2 2 3 2_נכסים" xfId="34748"/>
    <cellStyle name="20% - הדגשה1 3 3 2 2 3 3" xfId="12747"/>
    <cellStyle name="20% - הדגשה1 3 3 2 2 3 3 2" xfId="27734"/>
    <cellStyle name="20% - הדגשה1 3 3 2 2 3 3_נכסים" xfId="34750"/>
    <cellStyle name="20% - הדגשה1 3 3 2 2 3 4" xfId="21069"/>
    <cellStyle name="20% - הדגשה1 3 3 2 2 3_נכסים" xfId="34747"/>
    <cellStyle name="20% - הדגשה1 3 3 2 2 4" xfId="7635"/>
    <cellStyle name="20% - הדגשה1 3 3 2 2 4 2" xfId="14414"/>
    <cellStyle name="20% - הדגשה1 3 3 2 2 4 2 2" xfId="29400"/>
    <cellStyle name="20% - הדגשה1 3 3 2 2 4 2_נכסים" xfId="34752"/>
    <cellStyle name="20% - הדגשה1 3 3 2 2 4 3" xfId="22735"/>
    <cellStyle name="20% - הדגשה1 3 3 2 2 4_נכסים" xfId="34751"/>
    <cellStyle name="20% - הדגשה1 3 3 2 2 5" xfId="11081"/>
    <cellStyle name="20% - הדגשה1 3 3 2 2 5 2" xfId="26068"/>
    <cellStyle name="20% - הדגשה1 3 3 2 2 5_נכסים" xfId="34753"/>
    <cellStyle name="20% - הדגשה1 3 3 2 2 6" xfId="19403"/>
    <cellStyle name="20% - הדגשה1 3 3 2 2_נכסים" xfId="34738"/>
    <cellStyle name="20% - הדגשה1 3 3 2 3" xfId="4513"/>
    <cellStyle name="20% - הדגשה1 3 3 2 3 2" xfId="6304"/>
    <cellStyle name="20% - הדגשה1 3 3 2 3 2 2" xfId="9844"/>
    <cellStyle name="20% - הדגשה1 3 3 2 3 2 2 2" xfId="16496"/>
    <cellStyle name="20% - הדגשה1 3 3 2 3 2 2 2 2" xfId="31482"/>
    <cellStyle name="20% - הדגשה1 3 3 2 3 2 2 2_נכסים" xfId="34757"/>
    <cellStyle name="20% - הדגשה1 3 3 2 3 2 2 3" xfId="24817"/>
    <cellStyle name="20% - הדגשה1 3 3 2 3 2 2_נכסים" xfId="34756"/>
    <cellStyle name="20% - הדגשה1 3 3 2 3 2 3" xfId="13164"/>
    <cellStyle name="20% - הדגשה1 3 3 2 3 2 3 2" xfId="28151"/>
    <cellStyle name="20% - הדגשה1 3 3 2 3 2 3_נכסים" xfId="34758"/>
    <cellStyle name="20% - הדגשה1 3 3 2 3 2 4" xfId="21486"/>
    <cellStyle name="20% - הדגשה1 3 3 2 3 2_נכסים" xfId="34755"/>
    <cellStyle name="20% - הדגשה1 3 3 2 3 3" xfId="8052"/>
    <cellStyle name="20% - הדגשה1 3 3 2 3 3 2" xfId="14831"/>
    <cellStyle name="20% - הדגשה1 3 3 2 3 3 2 2" xfId="29817"/>
    <cellStyle name="20% - הדגשה1 3 3 2 3 3 2_נכסים" xfId="34760"/>
    <cellStyle name="20% - הדגשה1 3 3 2 3 3 3" xfId="23152"/>
    <cellStyle name="20% - הדגשה1 3 3 2 3 3_נכסים" xfId="34759"/>
    <cellStyle name="20% - הדגשה1 3 3 2 3 4" xfId="11498"/>
    <cellStyle name="20% - הדגשה1 3 3 2 3 4 2" xfId="26485"/>
    <cellStyle name="20% - הדגשה1 3 3 2 3 4_נכסים" xfId="34761"/>
    <cellStyle name="20% - הדגשה1 3 3 2 3 5" xfId="19820"/>
    <cellStyle name="20% - הדגשה1 3 3 2 3_נכסים" xfId="34754"/>
    <cellStyle name="20% - הדגשה1 3 3 2 4" xfId="5406"/>
    <cellStyle name="20% - הדגשה1 3 3 2 4 2" xfId="9011"/>
    <cellStyle name="20% - הדגשה1 3 3 2 4 2 2" xfId="15663"/>
    <cellStyle name="20% - הדגשה1 3 3 2 4 2 2 2" xfId="30649"/>
    <cellStyle name="20% - הדגשה1 3 3 2 4 2 2_נכסים" xfId="34764"/>
    <cellStyle name="20% - הדגשה1 3 3 2 4 2 3" xfId="23984"/>
    <cellStyle name="20% - הדגשה1 3 3 2 4 2_נכסים" xfId="34763"/>
    <cellStyle name="20% - הדגשה1 3 3 2 4 3" xfId="12331"/>
    <cellStyle name="20% - הדגשה1 3 3 2 4 3 2" xfId="27318"/>
    <cellStyle name="20% - הדגשה1 3 3 2 4 3_נכסים" xfId="34765"/>
    <cellStyle name="20% - הדגשה1 3 3 2 4 4" xfId="20653"/>
    <cellStyle name="20% - הדגשה1 3 3 2 4_נכסים" xfId="34762"/>
    <cellStyle name="20% - הדגשה1 3 3 2 5" xfId="7219"/>
    <cellStyle name="20% - הדגשה1 3 3 2 5 2" xfId="13998"/>
    <cellStyle name="20% - הדגשה1 3 3 2 5 2 2" xfId="28984"/>
    <cellStyle name="20% - הדגשה1 3 3 2 5 2_נכסים" xfId="34767"/>
    <cellStyle name="20% - הדגשה1 3 3 2 5 3" xfId="22319"/>
    <cellStyle name="20% - הדגשה1 3 3 2 5_נכסים" xfId="34766"/>
    <cellStyle name="20% - הדגשה1 3 3 2 6" xfId="10665"/>
    <cellStyle name="20% - הדגשה1 3 3 2 6 2" xfId="25652"/>
    <cellStyle name="20% - הדגשה1 3 3 2 6_נכסים" xfId="34768"/>
    <cellStyle name="20% - הדגשה1 3 3 2 7" xfId="18987"/>
    <cellStyle name="20% - הדגשה1 3 3 2_נכסים" xfId="34737"/>
    <cellStyle name="20% - הדגשה1 3 3 3" xfId="3945"/>
    <cellStyle name="20% - הדגשה1 3 3 3 2" xfId="4721"/>
    <cellStyle name="20% - הדגשה1 3 3 3 2 2" xfId="6512"/>
    <cellStyle name="20% - הדגשה1 3 3 3 2 2 2" xfId="10052"/>
    <cellStyle name="20% - הדגשה1 3 3 3 2 2 2 2" xfId="16704"/>
    <cellStyle name="20% - הדגשה1 3 3 3 2 2 2 2 2" xfId="31690"/>
    <cellStyle name="20% - הדגשה1 3 3 3 2 2 2 2_נכסים" xfId="34773"/>
    <cellStyle name="20% - הדגשה1 3 3 3 2 2 2 3" xfId="25025"/>
    <cellStyle name="20% - הדגשה1 3 3 3 2 2 2_נכסים" xfId="34772"/>
    <cellStyle name="20% - הדגשה1 3 3 3 2 2 3" xfId="13372"/>
    <cellStyle name="20% - הדגשה1 3 3 3 2 2 3 2" xfId="28359"/>
    <cellStyle name="20% - הדגשה1 3 3 3 2 2 3_נכסים" xfId="34774"/>
    <cellStyle name="20% - הדגשה1 3 3 3 2 2 4" xfId="21694"/>
    <cellStyle name="20% - הדגשה1 3 3 3 2 2_נכסים" xfId="34771"/>
    <cellStyle name="20% - הדגשה1 3 3 3 2 3" xfId="8260"/>
    <cellStyle name="20% - הדגשה1 3 3 3 2 3 2" xfId="15039"/>
    <cellStyle name="20% - הדגשה1 3 3 3 2 3 2 2" xfId="30025"/>
    <cellStyle name="20% - הדגשה1 3 3 3 2 3 2_נכסים" xfId="34776"/>
    <cellStyle name="20% - הדגשה1 3 3 3 2 3 3" xfId="23360"/>
    <cellStyle name="20% - הדגשה1 3 3 3 2 3_נכסים" xfId="34775"/>
    <cellStyle name="20% - הדגשה1 3 3 3 2 4" xfId="11706"/>
    <cellStyle name="20% - הדגשה1 3 3 3 2 4 2" xfId="26693"/>
    <cellStyle name="20% - הדגשה1 3 3 3 2 4_נכסים" xfId="34777"/>
    <cellStyle name="20% - הדגשה1 3 3 3 2 5" xfId="20028"/>
    <cellStyle name="20% - הדגשה1 3 3 3 2_נכסים" xfId="34770"/>
    <cellStyle name="20% - הדגשה1 3 3 3 3" xfId="5678"/>
    <cellStyle name="20% - הדגשה1 3 3 3 3 2" xfId="9219"/>
    <cellStyle name="20% - הדגשה1 3 3 3 3 2 2" xfId="15871"/>
    <cellStyle name="20% - הדגשה1 3 3 3 3 2 2 2" xfId="30857"/>
    <cellStyle name="20% - הדגשה1 3 3 3 3 2 2_נכסים" xfId="34780"/>
    <cellStyle name="20% - הדגשה1 3 3 3 3 2 3" xfId="24192"/>
    <cellStyle name="20% - הדגשה1 3 3 3 3 2_נכסים" xfId="34779"/>
    <cellStyle name="20% - הדגשה1 3 3 3 3 3" xfId="12539"/>
    <cellStyle name="20% - הדגשה1 3 3 3 3 3 2" xfId="27526"/>
    <cellStyle name="20% - הדגשה1 3 3 3 3 3_נכסים" xfId="34781"/>
    <cellStyle name="20% - הדגשה1 3 3 3 3 4" xfId="20861"/>
    <cellStyle name="20% - הדגשה1 3 3 3 3_נכסים" xfId="34778"/>
    <cellStyle name="20% - הדגשה1 3 3 3 4" xfId="7427"/>
    <cellStyle name="20% - הדגשה1 3 3 3 4 2" xfId="14206"/>
    <cellStyle name="20% - הדגשה1 3 3 3 4 2 2" xfId="29192"/>
    <cellStyle name="20% - הדגשה1 3 3 3 4 2_נכסים" xfId="34783"/>
    <cellStyle name="20% - הדגשה1 3 3 3 4 3" xfId="22527"/>
    <cellStyle name="20% - הדגשה1 3 3 3 4_נכסים" xfId="34782"/>
    <cellStyle name="20% - הדגשה1 3 3 3 5" xfId="10873"/>
    <cellStyle name="20% - הדגשה1 3 3 3 5 2" xfId="25860"/>
    <cellStyle name="20% - הדגשה1 3 3 3 5_נכסים" xfId="34784"/>
    <cellStyle name="20% - הדגשה1 3 3 3 6" xfId="19195"/>
    <cellStyle name="20% - הדגשה1 3 3 3_נכסים" xfId="34769"/>
    <cellStyle name="20% - הדגשה1 3 3 4" xfId="4306"/>
    <cellStyle name="20% - הדגשה1 3 3 4 2" xfId="6095"/>
    <cellStyle name="20% - הדגשה1 3 3 4 2 2" xfId="9635"/>
    <cellStyle name="20% - הדגשה1 3 3 4 2 2 2" xfId="16287"/>
    <cellStyle name="20% - הדגשה1 3 3 4 2 2 2 2" xfId="31273"/>
    <cellStyle name="20% - הדגשה1 3 3 4 2 2 2_נכסים" xfId="34788"/>
    <cellStyle name="20% - הדגשה1 3 3 4 2 2 3" xfId="24608"/>
    <cellStyle name="20% - הדגשה1 3 3 4 2 2_נכסים" xfId="34787"/>
    <cellStyle name="20% - הדגשה1 3 3 4 2 3" xfId="12955"/>
    <cellStyle name="20% - הדגשה1 3 3 4 2 3 2" xfId="27942"/>
    <cellStyle name="20% - הדגשה1 3 3 4 2 3_נכסים" xfId="34789"/>
    <cellStyle name="20% - הדגשה1 3 3 4 2 4" xfId="21277"/>
    <cellStyle name="20% - הדגשה1 3 3 4 2_נכסים" xfId="34786"/>
    <cellStyle name="20% - הדגשה1 3 3 4 3" xfId="7843"/>
    <cellStyle name="20% - הדגשה1 3 3 4 3 2" xfId="14622"/>
    <cellStyle name="20% - הדגשה1 3 3 4 3 2 2" xfId="29608"/>
    <cellStyle name="20% - הדגשה1 3 3 4 3 2_נכסים" xfId="34791"/>
    <cellStyle name="20% - הדגשה1 3 3 4 3 3" xfId="22943"/>
    <cellStyle name="20% - הדגשה1 3 3 4 3_נכסים" xfId="34790"/>
    <cellStyle name="20% - הדגשה1 3 3 4 4" xfId="11289"/>
    <cellStyle name="20% - הדגשה1 3 3 4 4 2" xfId="26276"/>
    <cellStyle name="20% - הדגשה1 3 3 4 4_נכסים" xfId="34792"/>
    <cellStyle name="20% - הדגשה1 3 3 4 5" xfId="19611"/>
    <cellStyle name="20% - הדגשה1 3 3 4_נכסים" xfId="34785"/>
    <cellStyle name="20% - הדגשה1 3 3 5" xfId="5199"/>
    <cellStyle name="20% - הדגשה1 3 3 5 2" xfId="8802"/>
    <cellStyle name="20% - הדגשה1 3 3 5 2 2" xfId="15454"/>
    <cellStyle name="20% - הדגשה1 3 3 5 2 2 2" xfId="30440"/>
    <cellStyle name="20% - הדגשה1 3 3 5 2 2_נכסים" xfId="34795"/>
    <cellStyle name="20% - הדגשה1 3 3 5 2 3" xfId="23775"/>
    <cellStyle name="20% - הדגשה1 3 3 5 2_נכסים" xfId="34794"/>
    <cellStyle name="20% - הדגשה1 3 3 5 3" xfId="12122"/>
    <cellStyle name="20% - הדגשה1 3 3 5 3 2" xfId="27109"/>
    <cellStyle name="20% - הדגשה1 3 3 5 3_נכסים" xfId="34796"/>
    <cellStyle name="20% - הדגשה1 3 3 5 4" xfId="20444"/>
    <cellStyle name="20% - הדגשה1 3 3 5_נכסים" xfId="34793"/>
    <cellStyle name="20% - הדגשה1 3 3 6" xfId="7012"/>
    <cellStyle name="20% - הדגשה1 3 3 6 2" xfId="13789"/>
    <cellStyle name="20% - הדגשה1 3 3 6 2 2" xfId="28775"/>
    <cellStyle name="20% - הדגשה1 3 3 6 2_נכסים" xfId="34798"/>
    <cellStyle name="20% - הדגשה1 3 3 6 3" xfId="22110"/>
    <cellStyle name="20% - הדגשה1 3 3 6_נכסים" xfId="34797"/>
    <cellStyle name="20% - הדגשה1 3 3 7" xfId="10401"/>
    <cellStyle name="20% - הדגשה1 3 3 7 2" xfId="25379"/>
    <cellStyle name="20% - הדגשה1 3 3 7_נכסים" xfId="34799"/>
    <cellStyle name="20% - הדגשה1 3 3 8" xfId="17320"/>
    <cellStyle name="20% - הדגשה1 3 3 9" xfId="18778"/>
    <cellStyle name="20% - הדגשה1 3 3_נכסים" xfId="34736"/>
    <cellStyle name="20% - הדגשה1 3 4" xfId="1836"/>
    <cellStyle name="20% - הדגשה1 3 4 2" xfId="3998"/>
    <cellStyle name="20% - הדגשה1 3 4 2 2" xfId="4769"/>
    <cellStyle name="20% - הדגשה1 3 4 2 2 2" xfId="6560"/>
    <cellStyle name="20% - הדגשה1 3 4 2 2 2 2" xfId="10100"/>
    <cellStyle name="20% - הדגשה1 3 4 2 2 2 2 2" xfId="16752"/>
    <cellStyle name="20% - הדגשה1 3 4 2 2 2 2 2 2" xfId="31738"/>
    <cellStyle name="20% - הדגשה1 3 4 2 2 2 2 2_נכסים" xfId="34805"/>
    <cellStyle name="20% - הדגשה1 3 4 2 2 2 2 3" xfId="25073"/>
    <cellStyle name="20% - הדגשה1 3 4 2 2 2 2_נכסים" xfId="34804"/>
    <cellStyle name="20% - הדגשה1 3 4 2 2 2 3" xfId="13420"/>
    <cellStyle name="20% - הדגשה1 3 4 2 2 2 3 2" xfId="28407"/>
    <cellStyle name="20% - הדגשה1 3 4 2 2 2 3_נכסים" xfId="34806"/>
    <cellStyle name="20% - הדגשה1 3 4 2 2 2 4" xfId="21742"/>
    <cellStyle name="20% - הדגשה1 3 4 2 2 2_נכסים" xfId="34803"/>
    <cellStyle name="20% - הדגשה1 3 4 2 2 3" xfId="8308"/>
    <cellStyle name="20% - הדגשה1 3 4 2 2 3 2" xfId="15087"/>
    <cellStyle name="20% - הדגשה1 3 4 2 2 3 2 2" xfId="30073"/>
    <cellStyle name="20% - הדגשה1 3 4 2 2 3 2_נכסים" xfId="34808"/>
    <cellStyle name="20% - הדגשה1 3 4 2 2 3 3" xfId="23408"/>
    <cellStyle name="20% - הדגשה1 3 4 2 2 3_נכסים" xfId="34807"/>
    <cellStyle name="20% - הדגשה1 3 4 2 2 4" xfId="11754"/>
    <cellStyle name="20% - הדגשה1 3 4 2 2 4 2" xfId="26741"/>
    <cellStyle name="20% - הדגשה1 3 4 2 2 4_נכסים" xfId="34809"/>
    <cellStyle name="20% - הדגשה1 3 4 2 2 5" xfId="20076"/>
    <cellStyle name="20% - הדגשה1 3 4 2 2_נכסים" xfId="34802"/>
    <cellStyle name="20% - הדגשה1 3 4 2 3" xfId="5726"/>
    <cellStyle name="20% - הדגשה1 3 4 2 3 2" xfId="9267"/>
    <cellStyle name="20% - הדגשה1 3 4 2 3 2 2" xfId="15919"/>
    <cellStyle name="20% - הדגשה1 3 4 2 3 2 2 2" xfId="30905"/>
    <cellStyle name="20% - הדגשה1 3 4 2 3 2 2_נכסים" xfId="34812"/>
    <cellStyle name="20% - הדגשה1 3 4 2 3 2 3" xfId="24240"/>
    <cellStyle name="20% - הדגשה1 3 4 2 3 2_נכסים" xfId="34811"/>
    <cellStyle name="20% - הדגשה1 3 4 2 3 3" xfId="12587"/>
    <cellStyle name="20% - הדגשה1 3 4 2 3 3 2" xfId="27574"/>
    <cellStyle name="20% - הדגשה1 3 4 2 3 3_נכסים" xfId="34813"/>
    <cellStyle name="20% - הדגשה1 3 4 2 3 4" xfId="20909"/>
    <cellStyle name="20% - הדגשה1 3 4 2 3_נכסים" xfId="34810"/>
    <cellStyle name="20% - הדגשה1 3 4 2 4" xfId="7475"/>
    <cellStyle name="20% - הדגשה1 3 4 2 4 2" xfId="14254"/>
    <cellStyle name="20% - הדגשה1 3 4 2 4 2 2" xfId="29240"/>
    <cellStyle name="20% - הדגשה1 3 4 2 4 2_נכסים" xfId="34815"/>
    <cellStyle name="20% - הדגשה1 3 4 2 4 3" xfId="22575"/>
    <cellStyle name="20% - הדגשה1 3 4 2 4_נכסים" xfId="34814"/>
    <cellStyle name="20% - הדגשה1 3 4 2 5" xfId="10921"/>
    <cellStyle name="20% - הדגשה1 3 4 2 5 2" xfId="25908"/>
    <cellStyle name="20% - הדגשה1 3 4 2 5_נכסים" xfId="34816"/>
    <cellStyle name="20% - הדגשה1 3 4 2 6" xfId="19243"/>
    <cellStyle name="20% - הדגשה1 3 4 2_נכסים" xfId="34801"/>
    <cellStyle name="20% - הדגשה1 3 4 3" xfId="4355"/>
    <cellStyle name="20% - הדגשה1 3 4 3 2" xfId="6144"/>
    <cellStyle name="20% - הדגשה1 3 4 3 2 2" xfId="9684"/>
    <cellStyle name="20% - הדגשה1 3 4 3 2 2 2" xfId="16336"/>
    <cellStyle name="20% - הדגשה1 3 4 3 2 2 2 2" xfId="31322"/>
    <cellStyle name="20% - הדגשה1 3 4 3 2 2 2_נכסים" xfId="34820"/>
    <cellStyle name="20% - הדגשה1 3 4 3 2 2 3" xfId="24657"/>
    <cellStyle name="20% - הדגשה1 3 4 3 2 2_נכסים" xfId="34819"/>
    <cellStyle name="20% - הדגשה1 3 4 3 2 3" xfId="13004"/>
    <cellStyle name="20% - הדגשה1 3 4 3 2 3 2" xfId="27991"/>
    <cellStyle name="20% - הדגשה1 3 4 3 2 3_נכסים" xfId="34821"/>
    <cellStyle name="20% - הדגשה1 3 4 3 2 4" xfId="21326"/>
    <cellStyle name="20% - הדגשה1 3 4 3 2_נכסים" xfId="34818"/>
    <cellStyle name="20% - הדגשה1 3 4 3 3" xfId="7892"/>
    <cellStyle name="20% - הדגשה1 3 4 3 3 2" xfId="14671"/>
    <cellStyle name="20% - הדגשה1 3 4 3 3 2 2" xfId="29657"/>
    <cellStyle name="20% - הדגשה1 3 4 3 3 2_נכסים" xfId="34823"/>
    <cellStyle name="20% - הדגשה1 3 4 3 3 3" xfId="22992"/>
    <cellStyle name="20% - הדגשה1 3 4 3 3_נכסים" xfId="34822"/>
    <cellStyle name="20% - הדגשה1 3 4 3 4" xfId="11338"/>
    <cellStyle name="20% - הדגשה1 3 4 3 4 2" xfId="26325"/>
    <cellStyle name="20% - הדגשה1 3 4 3 4_נכסים" xfId="34824"/>
    <cellStyle name="20% - הדגשה1 3 4 3 5" xfId="19660"/>
    <cellStyle name="20% - הדגשה1 3 4 3_נכסים" xfId="34817"/>
    <cellStyle name="20% - הדגשה1 3 4 4" xfId="5248"/>
    <cellStyle name="20% - הדגשה1 3 4 4 2" xfId="8851"/>
    <cellStyle name="20% - הדגשה1 3 4 4 2 2" xfId="15503"/>
    <cellStyle name="20% - הדגשה1 3 4 4 2 2 2" xfId="30489"/>
    <cellStyle name="20% - הדגשה1 3 4 4 2 2_נכסים" xfId="34827"/>
    <cellStyle name="20% - הדגשה1 3 4 4 2 3" xfId="23824"/>
    <cellStyle name="20% - הדגשה1 3 4 4 2_נכסים" xfId="34826"/>
    <cellStyle name="20% - הדגשה1 3 4 4 3" xfId="12171"/>
    <cellStyle name="20% - הדגשה1 3 4 4 3 2" xfId="27158"/>
    <cellStyle name="20% - הדגשה1 3 4 4 3_נכסים" xfId="34828"/>
    <cellStyle name="20% - הדגשה1 3 4 4 4" xfId="20493"/>
    <cellStyle name="20% - הדגשה1 3 4 4_נכסים" xfId="34825"/>
    <cellStyle name="20% - הדגשה1 3 4 5" xfId="7061"/>
    <cellStyle name="20% - הדגשה1 3 4 5 2" xfId="13838"/>
    <cellStyle name="20% - הדגשה1 3 4 5 2 2" xfId="28824"/>
    <cellStyle name="20% - הדגשה1 3 4 5 2_נכסים" xfId="34830"/>
    <cellStyle name="20% - הדגשה1 3 4 5 3" xfId="22159"/>
    <cellStyle name="20% - הדגשה1 3 4 5_נכסים" xfId="34829"/>
    <cellStyle name="20% - הדגשה1 3 4 6" xfId="10481"/>
    <cellStyle name="20% - הדגשה1 3 4 6 2" xfId="25463"/>
    <cellStyle name="20% - הדגשה1 3 4 6_נכסים" xfId="34831"/>
    <cellStyle name="20% - הדגשה1 3 4 7" xfId="18827"/>
    <cellStyle name="20% - הדגשה1 3 4_נכסים" xfId="34800"/>
    <cellStyle name="20% - הדגשה1 3 5" xfId="1436"/>
    <cellStyle name="20% - הדגשה1 3 5 2" xfId="4560"/>
    <cellStyle name="20% - הדגשה1 3 5 2 2" xfId="6351"/>
    <cellStyle name="20% - הדגשה1 3 5 2 2 2" xfId="9891"/>
    <cellStyle name="20% - הדגשה1 3 5 2 2 2 2" xfId="16543"/>
    <cellStyle name="20% - הדגשה1 3 5 2 2 2 2 2" xfId="31529"/>
    <cellStyle name="20% - הדגשה1 3 5 2 2 2 2_נכסים" xfId="34836"/>
    <cellStyle name="20% - הדגשה1 3 5 2 2 2 3" xfId="24864"/>
    <cellStyle name="20% - הדגשה1 3 5 2 2 2_נכסים" xfId="34835"/>
    <cellStyle name="20% - הדגשה1 3 5 2 2 3" xfId="13211"/>
    <cellStyle name="20% - הדגשה1 3 5 2 2 3 2" xfId="28198"/>
    <cellStyle name="20% - הדגשה1 3 5 2 2 3_נכסים" xfId="34837"/>
    <cellStyle name="20% - הדגשה1 3 5 2 2 4" xfId="21533"/>
    <cellStyle name="20% - הדגשה1 3 5 2 2_נכסים" xfId="34834"/>
    <cellStyle name="20% - הדגשה1 3 5 2 3" xfId="8099"/>
    <cellStyle name="20% - הדגשה1 3 5 2 3 2" xfId="14878"/>
    <cellStyle name="20% - הדגשה1 3 5 2 3 2 2" xfId="29864"/>
    <cellStyle name="20% - הדגשה1 3 5 2 3 2_נכסים" xfId="34839"/>
    <cellStyle name="20% - הדגשה1 3 5 2 3 3" xfId="23199"/>
    <cellStyle name="20% - הדגשה1 3 5 2 3_נכסים" xfId="34838"/>
    <cellStyle name="20% - הדגשה1 3 5 2 4" xfId="11545"/>
    <cellStyle name="20% - הדגשה1 3 5 2 4 2" xfId="26532"/>
    <cellStyle name="20% - הדגשה1 3 5 2 4_נכסים" xfId="34840"/>
    <cellStyle name="20% - הדגשה1 3 5 2 5" xfId="19867"/>
    <cellStyle name="20% - הדגשה1 3 5 2_נכסים" xfId="34833"/>
    <cellStyle name="20% - הדגשה1 3 5 3" xfId="5517"/>
    <cellStyle name="20% - הדגשה1 3 5 3 2" xfId="9058"/>
    <cellStyle name="20% - הדגשה1 3 5 3 2 2" xfId="15710"/>
    <cellStyle name="20% - הדגשה1 3 5 3 2 2 2" xfId="30696"/>
    <cellStyle name="20% - הדגשה1 3 5 3 2 2_נכסים" xfId="34843"/>
    <cellStyle name="20% - הדגשה1 3 5 3 2 3" xfId="24031"/>
    <cellStyle name="20% - הדגשה1 3 5 3 2_נכסים" xfId="34842"/>
    <cellStyle name="20% - הדגשה1 3 5 3 3" xfId="12378"/>
    <cellStyle name="20% - הדגשה1 3 5 3 3 2" xfId="27365"/>
    <cellStyle name="20% - הדגשה1 3 5 3 3_נכסים" xfId="34844"/>
    <cellStyle name="20% - הדגשה1 3 5 3 4" xfId="20700"/>
    <cellStyle name="20% - הדגשה1 3 5 3_נכסים" xfId="34841"/>
    <cellStyle name="20% - הדגשה1 3 5 4" xfId="7266"/>
    <cellStyle name="20% - הדגשה1 3 5 4 2" xfId="14045"/>
    <cellStyle name="20% - הדגשה1 3 5 4 2 2" xfId="29031"/>
    <cellStyle name="20% - הדגשה1 3 5 4 2_נכסים" xfId="34846"/>
    <cellStyle name="20% - הדגשה1 3 5 4 3" xfId="22366"/>
    <cellStyle name="20% - הדגשה1 3 5 4_נכסים" xfId="34845"/>
    <cellStyle name="20% - הדגשה1 3 5 5" xfId="10712"/>
    <cellStyle name="20% - הדגשה1 3 5 5 2" xfId="25699"/>
    <cellStyle name="20% - הדגשה1 3 5 5_נכסים" xfId="34847"/>
    <cellStyle name="20% - הדגשה1 3 5 6" xfId="19034"/>
    <cellStyle name="20% - הדגשה1 3 5_נכסים" xfId="34832"/>
    <cellStyle name="20% - הדגשה1 3 6" xfId="2323"/>
    <cellStyle name="20% - הדגשה1 3 6 2" xfId="5934"/>
    <cellStyle name="20% - הדגשה1 3 6 2 2" xfId="9474"/>
    <cellStyle name="20% - הדגשה1 3 6 2 2 2" xfId="16126"/>
    <cellStyle name="20% - הדגשה1 3 6 2 2 2 2" xfId="31112"/>
    <cellStyle name="20% - הדגשה1 3 6 2 2 2_נכסים" xfId="34851"/>
    <cellStyle name="20% - הדגשה1 3 6 2 2 3" xfId="24447"/>
    <cellStyle name="20% - הדגשה1 3 6 2 2_נכסים" xfId="34850"/>
    <cellStyle name="20% - הדגשה1 3 6 2 3" xfId="12794"/>
    <cellStyle name="20% - הדגשה1 3 6 2 3 2" xfId="27781"/>
    <cellStyle name="20% - הדגשה1 3 6 2 3_נכסים" xfId="34852"/>
    <cellStyle name="20% - הדגשה1 3 6 2 4" xfId="21116"/>
    <cellStyle name="20% - הדגשה1 3 6 2_נכסים" xfId="34849"/>
    <cellStyle name="20% - הדגשה1 3 6 3" xfId="7682"/>
    <cellStyle name="20% - הדגשה1 3 6 3 2" xfId="14461"/>
    <cellStyle name="20% - הדגשה1 3 6 3 2 2" xfId="29447"/>
    <cellStyle name="20% - הדגשה1 3 6 3 2_נכסים" xfId="34854"/>
    <cellStyle name="20% - הדגשה1 3 6 3 3" xfId="22782"/>
    <cellStyle name="20% - הדגשה1 3 6 3_נכסים" xfId="34853"/>
    <cellStyle name="20% - הדגשה1 3 6 4" xfId="11128"/>
    <cellStyle name="20% - הדגשה1 3 6 4 2" xfId="26115"/>
    <cellStyle name="20% - הדגשה1 3 6 4_נכסים" xfId="34855"/>
    <cellStyle name="20% - הדגשה1 3 6 5" xfId="19450"/>
    <cellStyle name="20% - הדגשה1 3 6_נכסים" xfId="34848"/>
    <cellStyle name="20% - הדגשה1 3 7" xfId="1542"/>
    <cellStyle name="20% - הדגשה1 3 7 2" xfId="8641"/>
    <cellStyle name="20% - הדגשה1 3 7 2 2" xfId="15293"/>
    <cellStyle name="20% - הדגשה1 3 7 2 2 2" xfId="30279"/>
    <cellStyle name="20% - הדגשה1 3 7 2 2_נכסים" xfId="34858"/>
    <cellStyle name="20% - הדגשה1 3 7 2 3" xfId="23614"/>
    <cellStyle name="20% - הדגשה1 3 7 2_נכסים" xfId="34857"/>
    <cellStyle name="20% - הדגשה1 3 7 3" xfId="11961"/>
    <cellStyle name="20% - הדגשה1 3 7 3 2" xfId="26948"/>
    <cellStyle name="20% - הדגשה1 3 7 3_נכסים" xfId="34859"/>
    <cellStyle name="20% - הדגשה1 3 7 4" xfId="20283"/>
    <cellStyle name="20% - הדגשה1 3 7_נכסים" xfId="34856"/>
    <cellStyle name="20% - הדגשה1 3 8" xfId="2537"/>
    <cellStyle name="20% - הדגשה1 3 8 2" xfId="13628"/>
    <cellStyle name="20% - הדגשה1 3 8 2 2" xfId="28614"/>
    <cellStyle name="20% - הדגשה1 3 8 2_נכסים" xfId="34861"/>
    <cellStyle name="20% - הדגשה1 3 8 3" xfId="21949"/>
    <cellStyle name="20% - הדגשה1 3 8_נכסים" xfId="34860"/>
    <cellStyle name="20% - הדגשה1 3 9" xfId="10513"/>
    <cellStyle name="20% - הדגשה1 3 9 2" xfId="25496"/>
    <cellStyle name="20% - הדגשה1 3 9_נכסים" xfId="34862"/>
    <cellStyle name="20% - הדגשה1 3_נכסים" xfId="34607"/>
    <cellStyle name="20% - הדגשה1 30" xfId="18151"/>
    <cellStyle name="20% - הדגשה1 31" xfId="18652"/>
    <cellStyle name="20% - הדגשה1 32" xfId="32144"/>
    <cellStyle name="20% - הדגשה1 4" xfId="254"/>
    <cellStyle name="20% - הדגשה1 4 2" xfId="1136"/>
    <cellStyle name="20% - הדגשה1 4 2 2" xfId="4097"/>
    <cellStyle name="20% - הדגשה1 4 2 2 2" xfId="4870"/>
    <cellStyle name="20% - הדגשה1 4 2 2 2 2" xfId="6661"/>
    <cellStyle name="20% - הדגשה1 4 2 2 2 2 2" xfId="10201"/>
    <cellStyle name="20% - הדגשה1 4 2 2 2 2 2 2" xfId="16853"/>
    <cellStyle name="20% - הדגשה1 4 2 2 2 2 2 2 2" xfId="31839"/>
    <cellStyle name="20% - הדגשה1 4 2 2 2 2 2 2_נכסים" xfId="34869"/>
    <cellStyle name="20% - הדגשה1 4 2 2 2 2 2 3" xfId="25174"/>
    <cellStyle name="20% - הדגשה1 4 2 2 2 2 2_נכסים" xfId="34868"/>
    <cellStyle name="20% - הדגשה1 4 2 2 2 2 3" xfId="13521"/>
    <cellStyle name="20% - הדגשה1 4 2 2 2 2 3 2" xfId="28508"/>
    <cellStyle name="20% - הדגשה1 4 2 2 2 2 3_נכסים" xfId="34870"/>
    <cellStyle name="20% - הדגשה1 4 2 2 2 2 4" xfId="21843"/>
    <cellStyle name="20% - הדגשה1 4 2 2 2 2_נכסים" xfId="34867"/>
    <cellStyle name="20% - הדגשה1 4 2 2 2 3" xfId="8409"/>
    <cellStyle name="20% - הדגשה1 4 2 2 2 3 2" xfId="15188"/>
    <cellStyle name="20% - הדגשה1 4 2 2 2 3 2 2" xfId="30174"/>
    <cellStyle name="20% - הדגשה1 4 2 2 2 3 2_נכסים" xfId="34872"/>
    <cellStyle name="20% - הדגשה1 4 2 2 2 3 3" xfId="23509"/>
    <cellStyle name="20% - הדגשה1 4 2 2 2 3_נכסים" xfId="34871"/>
    <cellStyle name="20% - הדגשה1 4 2 2 2 4" xfId="11855"/>
    <cellStyle name="20% - הדגשה1 4 2 2 2 4 2" xfId="26842"/>
    <cellStyle name="20% - הדגשה1 4 2 2 2 4_נכסים" xfId="34873"/>
    <cellStyle name="20% - הדגשה1 4 2 2 2 5" xfId="20177"/>
    <cellStyle name="20% - הדגשה1 4 2 2 2_נכסים" xfId="34866"/>
    <cellStyle name="20% - הדגשה1 4 2 2 3" xfId="5827"/>
    <cellStyle name="20% - הדגשה1 4 2 2 3 2" xfId="9368"/>
    <cellStyle name="20% - הדגשה1 4 2 2 3 2 2" xfId="16020"/>
    <cellStyle name="20% - הדגשה1 4 2 2 3 2 2 2" xfId="31006"/>
    <cellStyle name="20% - הדגשה1 4 2 2 3 2 2_נכסים" xfId="34876"/>
    <cellStyle name="20% - הדגשה1 4 2 2 3 2 3" xfId="24341"/>
    <cellStyle name="20% - הדגשה1 4 2 2 3 2_נכסים" xfId="34875"/>
    <cellStyle name="20% - הדגשה1 4 2 2 3 3" xfId="12688"/>
    <cellStyle name="20% - הדגשה1 4 2 2 3 3 2" xfId="27675"/>
    <cellStyle name="20% - הדגשה1 4 2 2 3 3_נכסים" xfId="34877"/>
    <cellStyle name="20% - הדגשה1 4 2 2 3 4" xfId="21010"/>
    <cellStyle name="20% - הדגשה1 4 2 2 3_נכסים" xfId="34874"/>
    <cellStyle name="20% - הדגשה1 4 2 2 4" xfId="7576"/>
    <cellStyle name="20% - הדגשה1 4 2 2 4 2" xfId="14355"/>
    <cellStyle name="20% - הדגשה1 4 2 2 4 2 2" xfId="29341"/>
    <cellStyle name="20% - הדגשה1 4 2 2 4 2_נכסים" xfId="34879"/>
    <cellStyle name="20% - הדגשה1 4 2 2 4 3" xfId="22676"/>
    <cellStyle name="20% - הדגשה1 4 2 2 4_נכסים" xfId="34878"/>
    <cellStyle name="20% - הדגשה1 4 2 2 5" xfId="11022"/>
    <cellStyle name="20% - הדגשה1 4 2 2 5 2" xfId="26009"/>
    <cellStyle name="20% - הדגשה1 4 2 2 5_נכסים" xfId="34880"/>
    <cellStyle name="20% - הדגשה1 4 2 2 6" xfId="19344"/>
    <cellStyle name="20% - הדגשה1 4 2 2_נכסים" xfId="34865"/>
    <cellStyle name="20% - הדגשה1 4 2 3" xfId="4454"/>
    <cellStyle name="20% - הדגשה1 4 2 3 2" xfId="6245"/>
    <cellStyle name="20% - הדגשה1 4 2 3 2 2" xfId="9785"/>
    <cellStyle name="20% - הדגשה1 4 2 3 2 2 2" xfId="16437"/>
    <cellStyle name="20% - הדגשה1 4 2 3 2 2 2 2" xfId="31423"/>
    <cellStyle name="20% - הדגשה1 4 2 3 2 2 2_נכסים" xfId="34884"/>
    <cellStyle name="20% - הדגשה1 4 2 3 2 2 3" xfId="24758"/>
    <cellStyle name="20% - הדגשה1 4 2 3 2 2_נכסים" xfId="34883"/>
    <cellStyle name="20% - הדגשה1 4 2 3 2 3" xfId="13105"/>
    <cellStyle name="20% - הדגשה1 4 2 3 2 3 2" xfId="28092"/>
    <cellStyle name="20% - הדגשה1 4 2 3 2 3_נכסים" xfId="34885"/>
    <cellStyle name="20% - הדגשה1 4 2 3 2 4" xfId="21427"/>
    <cellStyle name="20% - הדגשה1 4 2 3 2_נכסים" xfId="34882"/>
    <cellStyle name="20% - הדגשה1 4 2 3 3" xfId="7993"/>
    <cellStyle name="20% - הדגשה1 4 2 3 3 2" xfId="14772"/>
    <cellStyle name="20% - הדגשה1 4 2 3 3 2 2" xfId="29758"/>
    <cellStyle name="20% - הדגשה1 4 2 3 3 2_נכסים" xfId="34887"/>
    <cellStyle name="20% - הדגשה1 4 2 3 3 3" xfId="23093"/>
    <cellStyle name="20% - הדגשה1 4 2 3 3_נכסים" xfId="34886"/>
    <cellStyle name="20% - הדגשה1 4 2 3 4" xfId="11439"/>
    <cellStyle name="20% - הדגשה1 4 2 3 4 2" xfId="26426"/>
    <cellStyle name="20% - הדגשה1 4 2 3 4_נכסים" xfId="34888"/>
    <cellStyle name="20% - הדגשה1 4 2 3 5" xfId="19761"/>
    <cellStyle name="20% - הדגשה1 4 2 3_נכסים" xfId="34881"/>
    <cellStyle name="20% - הדגשה1 4 2 4" xfId="5347"/>
    <cellStyle name="20% - הדגשה1 4 2 4 2" xfId="8952"/>
    <cellStyle name="20% - הדגשה1 4 2 4 2 2" xfId="15604"/>
    <cellStyle name="20% - הדגשה1 4 2 4 2 2 2" xfId="30590"/>
    <cellStyle name="20% - הדגשה1 4 2 4 2 2_נכסים" xfId="34891"/>
    <cellStyle name="20% - הדגשה1 4 2 4 2 3" xfId="23925"/>
    <cellStyle name="20% - הדגשה1 4 2 4 2_נכסים" xfId="34890"/>
    <cellStyle name="20% - הדגשה1 4 2 4 3" xfId="12272"/>
    <cellStyle name="20% - הדגשה1 4 2 4 3 2" xfId="27259"/>
    <cellStyle name="20% - הדגשה1 4 2 4 3_נכסים" xfId="34892"/>
    <cellStyle name="20% - הדגשה1 4 2 4 4" xfId="20594"/>
    <cellStyle name="20% - הדגשה1 4 2 4_נכסים" xfId="34889"/>
    <cellStyle name="20% - הדגשה1 4 2 5" xfId="7160"/>
    <cellStyle name="20% - הדגשה1 4 2 5 2" xfId="13939"/>
    <cellStyle name="20% - הדגשה1 4 2 5 2 2" xfId="28925"/>
    <cellStyle name="20% - הדגשה1 4 2 5 2_נכסים" xfId="34894"/>
    <cellStyle name="20% - הדגשה1 4 2 5 3" xfId="22260"/>
    <cellStyle name="20% - הדגשה1 4 2 5_נכסים" xfId="34893"/>
    <cellStyle name="20% - הדגשה1 4 2 6" xfId="10606"/>
    <cellStyle name="20% - הדגשה1 4 2 6 2" xfId="25593"/>
    <cellStyle name="20% - הדגשה1 4 2 6_נכסים" xfId="34895"/>
    <cellStyle name="20% - הדגשה1 4 2 7" xfId="18928"/>
    <cellStyle name="20% - הדגשה1 4 2_נכסים" xfId="34864"/>
    <cellStyle name="20% - הדגשה1 4 3" xfId="1838"/>
    <cellStyle name="20% - הדגשה1 4 3 2" xfId="4661"/>
    <cellStyle name="20% - הדגשה1 4 3 2 2" xfId="6452"/>
    <cellStyle name="20% - הדגשה1 4 3 2 2 2" xfId="9992"/>
    <cellStyle name="20% - הדגשה1 4 3 2 2 2 2" xfId="16644"/>
    <cellStyle name="20% - הדגשה1 4 3 2 2 2 2 2" xfId="31630"/>
    <cellStyle name="20% - הדגשה1 4 3 2 2 2 2_נכסים" xfId="34900"/>
    <cellStyle name="20% - הדגשה1 4 3 2 2 2 3" xfId="24965"/>
    <cellStyle name="20% - הדגשה1 4 3 2 2 2_נכסים" xfId="34899"/>
    <cellStyle name="20% - הדגשה1 4 3 2 2 3" xfId="13312"/>
    <cellStyle name="20% - הדגשה1 4 3 2 2 3 2" xfId="28299"/>
    <cellStyle name="20% - הדגשה1 4 3 2 2 3_נכסים" xfId="34901"/>
    <cellStyle name="20% - הדגשה1 4 3 2 2 4" xfId="21634"/>
    <cellStyle name="20% - הדגשה1 4 3 2 2_נכסים" xfId="34898"/>
    <cellStyle name="20% - הדגשה1 4 3 2 3" xfId="8200"/>
    <cellStyle name="20% - הדגשה1 4 3 2 3 2" xfId="14979"/>
    <cellStyle name="20% - הדגשה1 4 3 2 3 2 2" xfId="29965"/>
    <cellStyle name="20% - הדגשה1 4 3 2 3 2_נכסים" xfId="34903"/>
    <cellStyle name="20% - הדגשה1 4 3 2 3 3" xfId="23300"/>
    <cellStyle name="20% - הדגשה1 4 3 2 3_נכסים" xfId="34902"/>
    <cellStyle name="20% - הדגשה1 4 3 2 4" xfId="11646"/>
    <cellStyle name="20% - הדגשה1 4 3 2 4 2" xfId="26633"/>
    <cellStyle name="20% - הדגשה1 4 3 2 4_נכסים" xfId="34904"/>
    <cellStyle name="20% - הדגשה1 4 3 2 5" xfId="19968"/>
    <cellStyle name="20% - הדגשה1 4 3 2_נכסים" xfId="34897"/>
    <cellStyle name="20% - הדגשה1 4 3 3" xfId="5618"/>
    <cellStyle name="20% - הדגשה1 4 3 3 2" xfId="9159"/>
    <cellStyle name="20% - הדגשה1 4 3 3 2 2" xfId="15811"/>
    <cellStyle name="20% - הדגשה1 4 3 3 2 2 2" xfId="30797"/>
    <cellStyle name="20% - הדגשה1 4 3 3 2 2_נכסים" xfId="34907"/>
    <cellStyle name="20% - הדגשה1 4 3 3 2 3" xfId="24132"/>
    <cellStyle name="20% - הדגשה1 4 3 3 2_נכסים" xfId="34906"/>
    <cellStyle name="20% - הדגשה1 4 3 3 3" xfId="12479"/>
    <cellStyle name="20% - הדגשה1 4 3 3 3 2" xfId="27466"/>
    <cellStyle name="20% - הדגשה1 4 3 3 3_נכסים" xfId="34908"/>
    <cellStyle name="20% - הדגשה1 4 3 3 4" xfId="20801"/>
    <cellStyle name="20% - הדגשה1 4 3 3_נכסים" xfId="34905"/>
    <cellStyle name="20% - הדגשה1 4 3 4" xfId="7367"/>
    <cellStyle name="20% - הדגשה1 4 3 4 2" xfId="14146"/>
    <cellStyle name="20% - הדגשה1 4 3 4 2 2" xfId="29132"/>
    <cellStyle name="20% - הדגשה1 4 3 4 2_נכסים" xfId="34910"/>
    <cellStyle name="20% - הדגשה1 4 3 4 3" xfId="22467"/>
    <cellStyle name="20% - הדגשה1 4 3 4_נכסים" xfId="34909"/>
    <cellStyle name="20% - הדגשה1 4 3 5" xfId="10813"/>
    <cellStyle name="20% - הדגשה1 4 3 5 2" xfId="25800"/>
    <cellStyle name="20% - הדגשה1 4 3 5_נכסים" xfId="34911"/>
    <cellStyle name="20% - הדגשה1 4 3 6" xfId="19135"/>
    <cellStyle name="20% - הדגשה1 4 3_נכסים" xfId="34896"/>
    <cellStyle name="20% - הדגשה1 4 4" xfId="1658"/>
    <cellStyle name="20% - הדגשה1 4 4 2" xfId="6035"/>
    <cellStyle name="20% - הדגשה1 4 4 2 2" xfId="9575"/>
    <cellStyle name="20% - הדגשה1 4 4 2 2 2" xfId="16227"/>
    <cellStyle name="20% - הדגשה1 4 4 2 2 2 2" xfId="31213"/>
    <cellStyle name="20% - הדגשה1 4 4 2 2 2_נכסים" xfId="34915"/>
    <cellStyle name="20% - הדגשה1 4 4 2 2 3" xfId="24548"/>
    <cellStyle name="20% - הדגשה1 4 4 2 2_נכסים" xfId="34914"/>
    <cellStyle name="20% - הדגשה1 4 4 2 3" xfId="12895"/>
    <cellStyle name="20% - הדגשה1 4 4 2 3 2" xfId="27882"/>
    <cellStyle name="20% - הדגשה1 4 4 2 3_נכסים" xfId="34916"/>
    <cellStyle name="20% - הדגשה1 4 4 2 4" xfId="21217"/>
    <cellStyle name="20% - הדגשה1 4 4 2_נכסים" xfId="34913"/>
    <cellStyle name="20% - הדגשה1 4 4 3" xfId="7783"/>
    <cellStyle name="20% - הדגשה1 4 4 3 2" xfId="14562"/>
    <cellStyle name="20% - הדגשה1 4 4 3 2 2" xfId="29548"/>
    <cellStyle name="20% - הדגשה1 4 4 3 2_נכסים" xfId="34918"/>
    <cellStyle name="20% - הדגשה1 4 4 3 3" xfId="22883"/>
    <cellStyle name="20% - הדגשה1 4 4 3_נכסים" xfId="34917"/>
    <cellStyle name="20% - הדגשה1 4 4 4" xfId="11229"/>
    <cellStyle name="20% - הדגשה1 4 4 4 2" xfId="26216"/>
    <cellStyle name="20% - הדגשה1 4 4 4_נכסים" xfId="34919"/>
    <cellStyle name="20% - הדגשה1 4 4 5" xfId="19551"/>
    <cellStyle name="20% - הדגשה1 4 4_נכסים" xfId="34912"/>
    <cellStyle name="20% - הדגשה1 4 5" xfId="2144"/>
    <cellStyle name="20% - הדגשה1 4 5 2" xfId="8742"/>
    <cellStyle name="20% - הדגשה1 4 5 2 2" xfId="15394"/>
    <cellStyle name="20% - הדגשה1 4 5 2 2 2" xfId="30380"/>
    <cellStyle name="20% - הדגשה1 4 5 2 2_נכסים" xfId="34922"/>
    <cellStyle name="20% - הדגשה1 4 5 2 3" xfId="23715"/>
    <cellStyle name="20% - הדגשה1 4 5 2_נכסים" xfId="34921"/>
    <cellStyle name="20% - הדגשה1 4 5 3" xfId="12062"/>
    <cellStyle name="20% - הדגשה1 4 5 3 2" xfId="27049"/>
    <cellStyle name="20% - הדגשה1 4 5 3_נכסים" xfId="34923"/>
    <cellStyle name="20% - הדגשה1 4 5 4" xfId="20384"/>
    <cellStyle name="20% - הדגשה1 4 5_נכסים" xfId="34920"/>
    <cellStyle name="20% - הדגשה1 4 6" xfId="2424"/>
    <cellStyle name="20% - הדגשה1 4 6 2" xfId="13729"/>
    <cellStyle name="20% - הדגשה1 4 6 2 2" xfId="28715"/>
    <cellStyle name="20% - הדגשה1 4 6 2_נכסים" xfId="34925"/>
    <cellStyle name="20% - הדגשה1 4 6 3" xfId="22050"/>
    <cellStyle name="20% - הדגשה1 4 6_נכסים" xfId="34924"/>
    <cellStyle name="20% - הדגשה1 4 7" xfId="2553"/>
    <cellStyle name="20% - הדגשה1 4 7 2" xfId="25306"/>
    <cellStyle name="20% - הדגשה1 4 7_נכסים" xfId="34926"/>
    <cellStyle name="20% - הדגשה1 4 8" xfId="18718"/>
    <cellStyle name="20% - הדגשה1 4 9" xfId="32074"/>
    <cellStyle name="20% - הדגשה1 4_נכסים" xfId="34863"/>
    <cellStyle name="20% - הדגשה1 5" xfId="487"/>
    <cellStyle name="20% - הדגשה1 5 2" xfId="18300"/>
    <cellStyle name="20% - הדגשה1 5 3" xfId="17542"/>
    <cellStyle name="20% - הדגשה1 6" xfId="1038"/>
    <cellStyle name="20% - הדגשה1 6 2" xfId="3751"/>
    <cellStyle name="20% - הדגשה1 6 2 2" xfId="4175"/>
    <cellStyle name="20% - הדגשה1 6 2 2 2" xfId="4948"/>
    <cellStyle name="20% - הדגשה1 6 2 2 2 2" xfId="6739"/>
    <cellStyle name="20% - הדגשה1 6 2 2 2 2 2" xfId="10279"/>
    <cellStyle name="20% - הדגשה1 6 2 2 2 2 2 2" xfId="16931"/>
    <cellStyle name="20% - הדגשה1 6 2 2 2 2 2 2 2" xfId="31917"/>
    <cellStyle name="20% - הדגשה1 6 2 2 2 2 2 2_נכסים" xfId="34933"/>
    <cellStyle name="20% - הדגשה1 6 2 2 2 2 2 3" xfId="25252"/>
    <cellStyle name="20% - הדגשה1 6 2 2 2 2 2_נכסים" xfId="34932"/>
    <cellStyle name="20% - הדגשה1 6 2 2 2 2 3" xfId="13599"/>
    <cellStyle name="20% - הדגשה1 6 2 2 2 2 3 2" xfId="28586"/>
    <cellStyle name="20% - הדגשה1 6 2 2 2 2 3_נכסים" xfId="34934"/>
    <cellStyle name="20% - הדגשה1 6 2 2 2 2 4" xfId="21921"/>
    <cellStyle name="20% - הדגשה1 6 2 2 2 2_נכסים" xfId="34931"/>
    <cellStyle name="20% - הדגשה1 6 2 2 2 3" xfId="8487"/>
    <cellStyle name="20% - הדגשה1 6 2 2 2 3 2" xfId="15266"/>
    <cellStyle name="20% - הדגשה1 6 2 2 2 3 2 2" xfId="30252"/>
    <cellStyle name="20% - הדגשה1 6 2 2 2 3 2_נכסים" xfId="34936"/>
    <cellStyle name="20% - הדגשה1 6 2 2 2 3 3" xfId="23587"/>
    <cellStyle name="20% - הדגשה1 6 2 2 2 3_נכסים" xfId="34935"/>
    <cellStyle name="20% - הדגשה1 6 2 2 2 4" xfId="11933"/>
    <cellStyle name="20% - הדגשה1 6 2 2 2 4 2" xfId="26920"/>
    <cellStyle name="20% - הדגשה1 6 2 2 2 4_נכסים" xfId="34937"/>
    <cellStyle name="20% - הדגשה1 6 2 2 2 5" xfId="20255"/>
    <cellStyle name="20% - הדגשה1 6 2 2 2_נכסים" xfId="34930"/>
    <cellStyle name="20% - הדגשה1 6 2 2 3" xfId="5905"/>
    <cellStyle name="20% - הדגשה1 6 2 2 3 2" xfId="9446"/>
    <cellStyle name="20% - הדגשה1 6 2 2 3 2 2" xfId="16098"/>
    <cellStyle name="20% - הדגשה1 6 2 2 3 2 2 2" xfId="31084"/>
    <cellStyle name="20% - הדגשה1 6 2 2 3 2 2_נכסים" xfId="34940"/>
    <cellStyle name="20% - הדגשה1 6 2 2 3 2 3" xfId="24419"/>
    <cellStyle name="20% - הדגשה1 6 2 2 3 2_נכסים" xfId="34939"/>
    <cellStyle name="20% - הדגשה1 6 2 2 3 3" xfId="12766"/>
    <cellStyle name="20% - הדגשה1 6 2 2 3 3 2" xfId="27753"/>
    <cellStyle name="20% - הדגשה1 6 2 2 3 3_נכסים" xfId="34941"/>
    <cellStyle name="20% - הדגשה1 6 2 2 3 4" xfId="21088"/>
    <cellStyle name="20% - הדגשה1 6 2 2 3_נכסים" xfId="34938"/>
    <cellStyle name="20% - הדגשה1 6 2 2 4" xfId="7654"/>
    <cellStyle name="20% - הדגשה1 6 2 2 4 2" xfId="14433"/>
    <cellStyle name="20% - הדגשה1 6 2 2 4 2 2" xfId="29419"/>
    <cellStyle name="20% - הדגשה1 6 2 2 4 2_נכסים" xfId="34943"/>
    <cellStyle name="20% - הדגשה1 6 2 2 4 3" xfId="22754"/>
    <cellStyle name="20% - הדגשה1 6 2 2 4_נכסים" xfId="34942"/>
    <cellStyle name="20% - הדגשה1 6 2 2 5" xfId="11100"/>
    <cellStyle name="20% - הדגשה1 6 2 2 5 2" xfId="26087"/>
    <cellStyle name="20% - הדגשה1 6 2 2 5_נכסים" xfId="34944"/>
    <cellStyle name="20% - הדגשה1 6 2 2 6" xfId="19422"/>
    <cellStyle name="20% - הדגשה1 6 2 2_נכסים" xfId="34929"/>
    <cellStyle name="20% - הדגשה1 6 2 3" xfId="4532"/>
    <cellStyle name="20% - הדגשה1 6 2 3 2" xfId="6323"/>
    <cellStyle name="20% - הדגשה1 6 2 3 2 2" xfId="9863"/>
    <cellStyle name="20% - הדגשה1 6 2 3 2 2 2" xfId="16515"/>
    <cellStyle name="20% - הדגשה1 6 2 3 2 2 2 2" xfId="31501"/>
    <cellStyle name="20% - הדגשה1 6 2 3 2 2 2_נכסים" xfId="34948"/>
    <cellStyle name="20% - הדגשה1 6 2 3 2 2 3" xfId="24836"/>
    <cellStyle name="20% - הדגשה1 6 2 3 2 2_נכסים" xfId="34947"/>
    <cellStyle name="20% - הדגשה1 6 2 3 2 3" xfId="13183"/>
    <cellStyle name="20% - הדגשה1 6 2 3 2 3 2" xfId="28170"/>
    <cellStyle name="20% - הדגשה1 6 2 3 2 3_נכסים" xfId="34949"/>
    <cellStyle name="20% - הדגשה1 6 2 3 2 4" xfId="21505"/>
    <cellStyle name="20% - הדגשה1 6 2 3 2_נכסים" xfId="34946"/>
    <cellStyle name="20% - הדגשה1 6 2 3 3" xfId="8071"/>
    <cellStyle name="20% - הדגשה1 6 2 3 3 2" xfId="14850"/>
    <cellStyle name="20% - הדגשה1 6 2 3 3 2 2" xfId="29836"/>
    <cellStyle name="20% - הדגשה1 6 2 3 3 2_נכסים" xfId="34951"/>
    <cellStyle name="20% - הדגשה1 6 2 3 3 3" xfId="23171"/>
    <cellStyle name="20% - הדגשה1 6 2 3 3_נכסים" xfId="34950"/>
    <cellStyle name="20% - הדגשה1 6 2 3 4" xfId="11517"/>
    <cellStyle name="20% - הדגשה1 6 2 3 4 2" xfId="26504"/>
    <cellStyle name="20% - הדגשה1 6 2 3 4_נכסים" xfId="34952"/>
    <cellStyle name="20% - הדגשה1 6 2 3 5" xfId="19839"/>
    <cellStyle name="20% - הדגשה1 6 2 3_נכסים" xfId="34945"/>
    <cellStyle name="20% - הדגשה1 6 2 4" xfId="5425"/>
    <cellStyle name="20% - הדגשה1 6 2 4 2" xfId="9030"/>
    <cellStyle name="20% - הדגשה1 6 2 4 2 2" xfId="15682"/>
    <cellStyle name="20% - הדגשה1 6 2 4 2 2 2" xfId="30668"/>
    <cellStyle name="20% - הדגשה1 6 2 4 2 2_נכסים" xfId="34955"/>
    <cellStyle name="20% - הדגשה1 6 2 4 2 3" xfId="24003"/>
    <cellStyle name="20% - הדגשה1 6 2 4 2_נכסים" xfId="34954"/>
    <cellStyle name="20% - הדגשה1 6 2 4 3" xfId="12350"/>
    <cellStyle name="20% - הדגשה1 6 2 4 3 2" xfId="27337"/>
    <cellStyle name="20% - הדגשה1 6 2 4 3_נכסים" xfId="34956"/>
    <cellStyle name="20% - הדגשה1 6 2 4 4" xfId="20672"/>
    <cellStyle name="20% - הדגשה1 6 2 4_נכסים" xfId="34953"/>
    <cellStyle name="20% - הדגשה1 6 2 5" xfId="7238"/>
    <cellStyle name="20% - הדגשה1 6 2 5 2" xfId="14017"/>
    <cellStyle name="20% - הדגשה1 6 2 5 2 2" xfId="29003"/>
    <cellStyle name="20% - הדגשה1 6 2 5 2_נכסים" xfId="34958"/>
    <cellStyle name="20% - הדגשה1 6 2 5 3" xfId="22338"/>
    <cellStyle name="20% - הדגשה1 6 2 5_נכסים" xfId="34957"/>
    <cellStyle name="20% - הדגשה1 6 2 6" xfId="10684"/>
    <cellStyle name="20% - הדגשה1 6 2 6 2" xfId="25671"/>
    <cellStyle name="20% - הדגשה1 6 2 6_נכסים" xfId="34959"/>
    <cellStyle name="20% - הדגשה1 6 2 7" xfId="19006"/>
    <cellStyle name="20% - הדגשה1 6 2_נכסים" xfId="34928"/>
    <cellStyle name="20% - הדגשה1 6 3" xfId="3964"/>
    <cellStyle name="20% - הדגשה1 6 3 2" xfId="4740"/>
    <cellStyle name="20% - הדגשה1 6 3 2 2" xfId="6531"/>
    <cellStyle name="20% - הדגשה1 6 3 2 2 2" xfId="10071"/>
    <cellStyle name="20% - הדגשה1 6 3 2 2 2 2" xfId="16723"/>
    <cellStyle name="20% - הדגשה1 6 3 2 2 2 2 2" xfId="31709"/>
    <cellStyle name="20% - הדגשה1 6 3 2 2 2 2_נכסים" xfId="34964"/>
    <cellStyle name="20% - הדגשה1 6 3 2 2 2 3" xfId="25044"/>
    <cellStyle name="20% - הדגשה1 6 3 2 2 2_נכסים" xfId="34963"/>
    <cellStyle name="20% - הדגשה1 6 3 2 2 3" xfId="13391"/>
    <cellStyle name="20% - הדגשה1 6 3 2 2 3 2" xfId="28378"/>
    <cellStyle name="20% - הדגשה1 6 3 2 2 3_נכסים" xfId="34965"/>
    <cellStyle name="20% - הדגשה1 6 3 2 2 4" xfId="21713"/>
    <cellStyle name="20% - הדגשה1 6 3 2 2_נכסים" xfId="34962"/>
    <cellStyle name="20% - הדגשה1 6 3 2 3" xfId="8279"/>
    <cellStyle name="20% - הדגשה1 6 3 2 3 2" xfId="15058"/>
    <cellStyle name="20% - הדגשה1 6 3 2 3 2 2" xfId="30044"/>
    <cellStyle name="20% - הדגשה1 6 3 2 3 2_נכסים" xfId="34967"/>
    <cellStyle name="20% - הדגשה1 6 3 2 3 3" xfId="23379"/>
    <cellStyle name="20% - הדגשה1 6 3 2 3_נכסים" xfId="34966"/>
    <cellStyle name="20% - הדגשה1 6 3 2 4" xfId="11725"/>
    <cellStyle name="20% - הדגשה1 6 3 2 4 2" xfId="26712"/>
    <cellStyle name="20% - הדגשה1 6 3 2 4_נכסים" xfId="34968"/>
    <cellStyle name="20% - הדגשה1 6 3 2 5" xfId="20047"/>
    <cellStyle name="20% - הדגשה1 6 3 2_נכסים" xfId="34961"/>
    <cellStyle name="20% - הדגשה1 6 3 3" xfId="5697"/>
    <cellStyle name="20% - הדגשה1 6 3 3 2" xfId="9238"/>
    <cellStyle name="20% - הדגשה1 6 3 3 2 2" xfId="15890"/>
    <cellStyle name="20% - הדגשה1 6 3 3 2 2 2" xfId="30876"/>
    <cellStyle name="20% - הדגשה1 6 3 3 2 2_נכסים" xfId="34971"/>
    <cellStyle name="20% - הדגשה1 6 3 3 2 3" xfId="24211"/>
    <cellStyle name="20% - הדגשה1 6 3 3 2_נכסים" xfId="34970"/>
    <cellStyle name="20% - הדגשה1 6 3 3 3" xfId="12558"/>
    <cellStyle name="20% - הדגשה1 6 3 3 3 2" xfId="27545"/>
    <cellStyle name="20% - הדגשה1 6 3 3 3_נכסים" xfId="34972"/>
    <cellStyle name="20% - הדגשה1 6 3 3 4" xfId="20880"/>
    <cellStyle name="20% - הדגשה1 6 3 3_נכסים" xfId="34969"/>
    <cellStyle name="20% - הדגשה1 6 3 4" xfId="7446"/>
    <cellStyle name="20% - הדגשה1 6 3 4 2" xfId="14225"/>
    <cellStyle name="20% - הדגשה1 6 3 4 2 2" xfId="29211"/>
    <cellStyle name="20% - הדגשה1 6 3 4 2_נכסים" xfId="34974"/>
    <cellStyle name="20% - הדגשה1 6 3 4 3" xfId="22546"/>
    <cellStyle name="20% - הדגשה1 6 3 4_נכסים" xfId="34973"/>
    <cellStyle name="20% - הדגשה1 6 3 5" xfId="10892"/>
    <cellStyle name="20% - הדגשה1 6 3 5 2" xfId="25879"/>
    <cellStyle name="20% - הדגשה1 6 3 5_נכסים" xfId="34975"/>
    <cellStyle name="20% - הדגשה1 6 3 6" xfId="19214"/>
    <cellStyle name="20% - הדגשה1 6 3_נכסים" xfId="34960"/>
    <cellStyle name="20% - הדגשה1 6 4" xfId="4325"/>
    <cellStyle name="20% - הדגשה1 6 4 2" xfId="6114"/>
    <cellStyle name="20% - הדגשה1 6 4 2 2" xfId="9654"/>
    <cellStyle name="20% - הדגשה1 6 4 2 2 2" xfId="16306"/>
    <cellStyle name="20% - הדגשה1 6 4 2 2 2 2" xfId="31292"/>
    <cellStyle name="20% - הדגשה1 6 4 2 2 2_נכסים" xfId="34979"/>
    <cellStyle name="20% - הדגשה1 6 4 2 2 3" xfId="24627"/>
    <cellStyle name="20% - הדגשה1 6 4 2 2_נכסים" xfId="34978"/>
    <cellStyle name="20% - הדגשה1 6 4 2 3" xfId="12974"/>
    <cellStyle name="20% - הדגשה1 6 4 2 3 2" xfId="27961"/>
    <cellStyle name="20% - הדגשה1 6 4 2 3_נכסים" xfId="34980"/>
    <cellStyle name="20% - הדגשה1 6 4 2 4" xfId="21296"/>
    <cellStyle name="20% - הדגשה1 6 4 2_נכסים" xfId="34977"/>
    <cellStyle name="20% - הדגשה1 6 4 3" xfId="7862"/>
    <cellStyle name="20% - הדגשה1 6 4 3 2" xfId="14641"/>
    <cellStyle name="20% - הדגשה1 6 4 3 2 2" xfId="29627"/>
    <cellStyle name="20% - הדגשה1 6 4 3 2_נכסים" xfId="34982"/>
    <cellStyle name="20% - הדגשה1 6 4 3 3" xfId="22962"/>
    <cellStyle name="20% - הדגשה1 6 4 3_נכסים" xfId="34981"/>
    <cellStyle name="20% - הדגשה1 6 4 4" xfId="11308"/>
    <cellStyle name="20% - הדגשה1 6 4 4 2" xfId="26295"/>
    <cellStyle name="20% - הדגשה1 6 4 4_נכסים" xfId="34983"/>
    <cellStyle name="20% - הדגשה1 6 4 5" xfId="19630"/>
    <cellStyle name="20% - הדגשה1 6 4_נכסים" xfId="34976"/>
    <cellStyle name="20% - הדגשה1 6 5" xfId="5218"/>
    <cellStyle name="20% - הדגשה1 6 5 2" xfId="8821"/>
    <cellStyle name="20% - הדגשה1 6 5 2 2" xfId="15473"/>
    <cellStyle name="20% - הדגשה1 6 5 2 2 2" xfId="30459"/>
    <cellStyle name="20% - הדגשה1 6 5 2 2_נכסים" xfId="34986"/>
    <cellStyle name="20% - הדגשה1 6 5 2 3" xfId="23794"/>
    <cellStyle name="20% - הדגשה1 6 5 2_נכסים" xfId="34985"/>
    <cellStyle name="20% - הדגשה1 6 5 3" xfId="12141"/>
    <cellStyle name="20% - הדגשה1 6 5 3 2" xfId="27128"/>
    <cellStyle name="20% - הדגשה1 6 5 3_נכסים" xfId="34987"/>
    <cellStyle name="20% - הדגשה1 6 5 4" xfId="20463"/>
    <cellStyle name="20% - הדגשה1 6 5_נכסים" xfId="34984"/>
    <cellStyle name="20% - הדגשה1 6 6" xfId="7031"/>
    <cellStyle name="20% - הדגשה1 6 6 2" xfId="13808"/>
    <cellStyle name="20% - הדגשה1 6 6 2 2" xfId="28794"/>
    <cellStyle name="20% - הדגשה1 6 6 2_נכסים" xfId="34989"/>
    <cellStyle name="20% - הדגשה1 6 6 3" xfId="22129"/>
    <cellStyle name="20% - הדגשה1 6 6_נכסים" xfId="34988"/>
    <cellStyle name="20% - הדגשה1 6 7" xfId="10534"/>
    <cellStyle name="20% - הדגשה1 6 7 2" xfId="25519"/>
    <cellStyle name="20% - הדגשה1 6 7_נכסים" xfId="34990"/>
    <cellStyle name="20% - הדגשה1 6 8" xfId="18797"/>
    <cellStyle name="20% - הדגשה1 6 9" xfId="32300"/>
    <cellStyle name="20% - הדגשה1 6_נכסים" xfId="34927"/>
    <cellStyle name="20% - הדגשה1 7" xfId="1813"/>
    <cellStyle name="20% - הדגשה1 7 2" xfId="4031"/>
    <cellStyle name="20% - הדגשה1 7 2 2" xfId="4803"/>
    <cellStyle name="20% - הדגשה1 7 2 2 2" xfId="6594"/>
    <cellStyle name="20% - הדגשה1 7 2 2 2 2" xfId="10134"/>
    <cellStyle name="20% - הדגשה1 7 2 2 2 2 2" xfId="16786"/>
    <cellStyle name="20% - הדגשה1 7 2 2 2 2 2 2" xfId="31772"/>
    <cellStyle name="20% - הדגשה1 7 2 2 2 2 2_נכסים" xfId="34996"/>
    <cellStyle name="20% - הדגשה1 7 2 2 2 2 3" xfId="25107"/>
    <cellStyle name="20% - הדגשה1 7 2 2 2 2_נכסים" xfId="34995"/>
    <cellStyle name="20% - הדגשה1 7 2 2 2 3" xfId="13454"/>
    <cellStyle name="20% - הדגשה1 7 2 2 2 3 2" xfId="28441"/>
    <cellStyle name="20% - הדגשה1 7 2 2 2 3_נכסים" xfId="34997"/>
    <cellStyle name="20% - הדגשה1 7 2 2 2 4" xfId="21776"/>
    <cellStyle name="20% - הדגשה1 7 2 2 2_נכסים" xfId="34994"/>
    <cellStyle name="20% - הדגשה1 7 2 2 3" xfId="8342"/>
    <cellStyle name="20% - הדגשה1 7 2 2 3 2" xfId="15121"/>
    <cellStyle name="20% - הדגשה1 7 2 2 3 2 2" xfId="30107"/>
    <cellStyle name="20% - הדגשה1 7 2 2 3 2_נכסים" xfId="34999"/>
    <cellStyle name="20% - הדגשה1 7 2 2 3 3" xfId="23442"/>
    <cellStyle name="20% - הדגשה1 7 2 2 3_נכסים" xfId="34998"/>
    <cellStyle name="20% - הדגשה1 7 2 2 4" xfId="11788"/>
    <cellStyle name="20% - הדגשה1 7 2 2 4 2" xfId="26775"/>
    <cellStyle name="20% - הדגשה1 7 2 2 4_נכסים" xfId="35000"/>
    <cellStyle name="20% - הדגשה1 7 2 2 5" xfId="20110"/>
    <cellStyle name="20% - הדגשה1 7 2 2_נכסים" xfId="34993"/>
    <cellStyle name="20% - הדגשה1 7 2 3" xfId="5760"/>
    <cellStyle name="20% - הדגשה1 7 2 3 2" xfId="9301"/>
    <cellStyle name="20% - הדגשה1 7 2 3 2 2" xfId="15953"/>
    <cellStyle name="20% - הדגשה1 7 2 3 2 2 2" xfId="30939"/>
    <cellStyle name="20% - הדגשה1 7 2 3 2 2_נכסים" xfId="35003"/>
    <cellStyle name="20% - הדגשה1 7 2 3 2 3" xfId="24274"/>
    <cellStyle name="20% - הדגשה1 7 2 3 2_נכסים" xfId="35002"/>
    <cellStyle name="20% - הדגשה1 7 2 3 3" xfId="12621"/>
    <cellStyle name="20% - הדגשה1 7 2 3 3 2" xfId="27608"/>
    <cellStyle name="20% - הדגשה1 7 2 3 3_נכסים" xfId="35004"/>
    <cellStyle name="20% - הדגשה1 7 2 3 4" xfId="20943"/>
    <cellStyle name="20% - הדגשה1 7 2 3_נכסים" xfId="35001"/>
    <cellStyle name="20% - הדגשה1 7 2 4" xfId="7509"/>
    <cellStyle name="20% - הדגשה1 7 2 4 2" xfId="14288"/>
    <cellStyle name="20% - הדגשה1 7 2 4 2 2" xfId="29274"/>
    <cellStyle name="20% - הדגשה1 7 2 4 2_נכסים" xfId="35006"/>
    <cellStyle name="20% - הדגשה1 7 2 4 3" xfId="22609"/>
    <cellStyle name="20% - הדגשה1 7 2 4_נכסים" xfId="35005"/>
    <cellStyle name="20% - הדגשה1 7 2 5" xfId="10955"/>
    <cellStyle name="20% - הדגשה1 7 2 5 2" xfId="25942"/>
    <cellStyle name="20% - הדגשה1 7 2 5_נכסים" xfId="35007"/>
    <cellStyle name="20% - הדגשה1 7 2 6" xfId="19277"/>
    <cellStyle name="20% - הדגשה1 7 2_נכסים" xfId="34992"/>
    <cellStyle name="20% - הדגשה1 7 3" xfId="4388"/>
    <cellStyle name="20% - הדגשה1 7 3 2" xfId="6178"/>
    <cellStyle name="20% - הדגשה1 7 3 2 2" xfId="9718"/>
    <cellStyle name="20% - הדגשה1 7 3 2 2 2" xfId="16370"/>
    <cellStyle name="20% - הדגשה1 7 3 2 2 2 2" xfId="31356"/>
    <cellStyle name="20% - הדגשה1 7 3 2 2 2_נכסים" xfId="35011"/>
    <cellStyle name="20% - הדגשה1 7 3 2 2 3" xfId="24691"/>
    <cellStyle name="20% - הדגשה1 7 3 2 2_נכסים" xfId="35010"/>
    <cellStyle name="20% - הדגשה1 7 3 2 3" xfId="13038"/>
    <cellStyle name="20% - הדגשה1 7 3 2 3 2" xfId="28025"/>
    <cellStyle name="20% - הדגשה1 7 3 2 3_נכסים" xfId="35012"/>
    <cellStyle name="20% - הדגשה1 7 3 2 4" xfId="21360"/>
    <cellStyle name="20% - הדגשה1 7 3 2_נכסים" xfId="35009"/>
    <cellStyle name="20% - הדגשה1 7 3 3" xfId="7926"/>
    <cellStyle name="20% - הדגשה1 7 3 3 2" xfId="14705"/>
    <cellStyle name="20% - הדגשה1 7 3 3 2 2" xfId="29691"/>
    <cellStyle name="20% - הדגשה1 7 3 3 2_נכסים" xfId="35014"/>
    <cellStyle name="20% - הדגשה1 7 3 3 3" xfId="23026"/>
    <cellStyle name="20% - הדגשה1 7 3 3_נכסים" xfId="35013"/>
    <cellStyle name="20% - הדגשה1 7 3 4" xfId="11372"/>
    <cellStyle name="20% - הדגשה1 7 3 4 2" xfId="26359"/>
    <cellStyle name="20% - הדגשה1 7 3 4_נכסים" xfId="35015"/>
    <cellStyle name="20% - הדגשה1 7 3 5" xfId="19694"/>
    <cellStyle name="20% - הדגשה1 7 3_נכסים" xfId="35008"/>
    <cellStyle name="20% - הדגשה1 7 4" xfId="5281"/>
    <cellStyle name="20% - הדגשה1 7 4 2" xfId="8885"/>
    <cellStyle name="20% - הדגשה1 7 4 2 2" xfId="15537"/>
    <cellStyle name="20% - הדגשה1 7 4 2 2 2" xfId="30523"/>
    <cellStyle name="20% - הדגשה1 7 4 2 2_נכסים" xfId="35018"/>
    <cellStyle name="20% - הדגשה1 7 4 2 3" xfId="23858"/>
    <cellStyle name="20% - הדגשה1 7 4 2_נכסים" xfId="35017"/>
    <cellStyle name="20% - הדגשה1 7 4 3" xfId="12205"/>
    <cellStyle name="20% - הדגשה1 7 4 3 2" xfId="27192"/>
    <cellStyle name="20% - הדגשה1 7 4 3_נכסים" xfId="35019"/>
    <cellStyle name="20% - הדגשה1 7 4 4" xfId="20527"/>
    <cellStyle name="20% - הדגשה1 7 4_נכסים" xfId="35016"/>
    <cellStyle name="20% - הדגשה1 7 5" xfId="7094"/>
    <cellStyle name="20% - הדגשה1 7 5 2" xfId="13872"/>
    <cellStyle name="20% - הדגשה1 7 5 2 2" xfId="28858"/>
    <cellStyle name="20% - הדגשה1 7 5 2_נכסים" xfId="35021"/>
    <cellStyle name="20% - הדגשה1 7 5 3" xfId="22193"/>
    <cellStyle name="20% - הדגשה1 7 5_נכסים" xfId="35020"/>
    <cellStyle name="20% - הדגשה1 7 6" xfId="10307"/>
    <cellStyle name="20% - הדגשה1 7 6 2" xfId="25279"/>
    <cellStyle name="20% - הדגשה1 7 6_נכסים" xfId="35022"/>
    <cellStyle name="20% - הדגשה1 7 7" xfId="18861"/>
    <cellStyle name="20% - הדגשה1 7 8" xfId="32045"/>
    <cellStyle name="20% - הדגשה1 7_נכסים" xfId="34991"/>
    <cellStyle name="20% - הדגשה1 8" xfId="1719"/>
    <cellStyle name="20% - הדגשה1 8 2" xfId="4594"/>
    <cellStyle name="20% - הדגשה1 8 2 2" xfId="6385"/>
    <cellStyle name="20% - הדגשה1 8 2 2 2" xfId="9925"/>
    <cellStyle name="20% - הדגשה1 8 2 2 2 2" xfId="16577"/>
    <cellStyle name="20% - הדגשה1 8 2 2 2 2 2" xfId="31563"/>
    <cellStyle name="20% - הדגשה1 8 2 2 2 2_נכסים" xfId="35027"/>
    <cellStyle name="20% - הדגשה1 8 2 2 2 3" xfId="24898"/>
    <cellStyle name="20% - הדגשה1 8 2 2 2_נכסים" xfId="35026"/>
    <cellStyle name="20% - הדגשה1 8 2 2 3" xfId="13245"/>
    <cellStyle name="20% - הדגשה1 8 2 2 3 2" xfId="28232"/>
    <cellStyle name="20% - הדגשה1 8 2 2 3_נכסים" xfId="35028"/>
    <cellStyle name="20% - הדגשה1 8 2 2 4" xfId="21567"/>
    <cellStyle name="20% - הדגשה1 8 2 2_נכסים" xfId="35025"/>
    <cellStyle name="20% - הדגשה1 8 2 3" xfId="8133"/>
    <cellStyle name="20% - הדגשה1 8 2 3 2" xfId="14912"/>
    <cellStyle name="20% - הדגשה1 8 2 3 2 2" xfId="29898"/>
    <cellStyle name="20% - הדגשה1 8 2 3 2_נכסים" xfId="35030"/>
    <cellStyle name="20% - הדגשה1 8 2 3 3" xfId="23233"/>
    <cellStyle name="20% - הדגשה1 8 2 3_נכסים" xfId="35029"/>
    <cellStyle name="20% - הדגשה1 8 2 4" xfId="11579"/>
    <cellStyle name="20% - הדגשה1 8 2 4 2" xfId="26566"/>
    <cellStyle name="20% - הדגשה1 8 2 4_נכסים" xfId="35031"/>
    <cellStyle name="20% - הדגשה1 8 2 5" xfId="19901"/>
    <cellStyle name="20% - הדגשה1 8 2_נכסים" xfId="35024"/>
    <cellStyle name="20% - הדגשה1 8 3" xfId="5551"/>
    <cellStyle name="20% - הדגשה1 8 3 2" xfId="9092"/>
    <cellStyle name="20% - הדגשה1 8 3 2 2" xfId="15744"/>
    <cellStyle name="20% - הדגשה1 8 3 2 2 2" xfId="30730"/>
    <cellStyle name="20% - הדגשה1 8 3 2 2_נכסים" xfId="35034"/>
    <cellStyle name="20% - הדגשה1 8 3 2 3" xfId="24065"/>
    <cellStyle name="20% - הדגשה1 8 3 2_נכסים" xfId="35033"/>
    <cellStyle name="20% - הדגשה1 8 3 3" xfId="12412"/>
    <cellStyle name="20% - הדגשה1 8 3 3 2" xfId="27399"/>
    <cellStyle name="20% - הדגשה1 8 3 3_נכסים" xfId="35035"/>
    <cellStyle name="20% - הדגשה1 8 3 4" xfId="20734"/>
    <cellStyle name="20% - הדגשה1 8 3_נכסים" xfId="35032"/>
    <cellStyle name="20% - הדגשה1 8 4" xfId="7300"/>
    <cellStyle name="20% - הדגשה1 8 4 2" xfId="14079"/>
    <cellStyle name="20% - הדגשה1 8 4 2 2" xfId="29065"/>
    <cellStyle name="20% - הדגשה1 8 4 2_נכסים" xfId="35037"/>
    <cellStyle name="20% - הדגשה1 8 4 3" xfId="22400"/>
    <cellStyle name="20% - הדגשה1 8 4_נכסים" xfId="35036"/>
    <cellStyle name="20% - הדגשה1 8 5" xfId="10746"/>
    <cellStyle name="20% - הדגשה1 8 5 2" xfId="25733"/>
    <cellStyle name="20% - הדגשה1 8 5_נכסים" xfId="35038"/>
    <cellStyle name="20% - הדגשה1 8 6" xfId="19068"/>
    <cellStyle name="20% - הדגשה1 8 7" xfId="31971"/>
    <cellStyle name="20% - הדגשה1 8_נכסים" xfId="35023"/>
    <cellStyle name="20% - הדגשה1 9" xfId="2073"/>
    <cellStyle name="20% - הדגשה1 9 2" xfId="5968"/>
    <cellStyle name="20% - הדגשה1 9 2 2" xfId="9508"/>
    <cellStyle name="20% - הדגשה1 9 2 2 2" xfId="16160"/>
    <cellStyle name="20% - הדגשה1 9 2 2 2 2" xfId="31146"/>
    <cellStyle name="20% - הדגשה1 9 2 2 2_נכסים" xfId="35042"/>
    <cellStyle name="20% - הדגשה1 9 2 2 3" xfId="24481"/>
    <cellStyle name="20% - הדגשה1 9 2 2_נכסים" xfId="35041"/>
    <cellStyle name="20% - הדגשה1 9 2 3" xfId="12828"/>
    <cellStyle name="20% - הדגשה1 9 2 3 2" xfId="27815"/>
    <cellStyle name="20% - הדגשה1 9 2 3_נכסים" xfId="35043"/>
    <cellStyle name="20% - הדגשה1 9 2 4" xfId="21150"/>
    <cellStyle name="20% - הדגשה1 9 2_נכסים" xfId="35040"/>
    <cellStyle name="20% - הדגשה1 9 3" xfId="7716"/>
    <cellStyle name="20% - הדגשה1 9 3 2" xfId="14495"/>
    <cellStyle name="20% - הדגשה1 9 3 2 2" xfId="29481"/>
    <cellStyle name="20% - הדגשה1 9 3 2_נכסים" xfId="35045"/>
    <cellStyle name="20% - הדגשה1 9 3 3" xfId="22816"/>
    <cellStyle name="20% - הדגשה1 9 3_נכסים" xfId="35044"/>
    <cellStyle name="20% - הדגשה1 9 4" xfId="11162"/>
    <cellStyle name="20% - הדגשה1 9 4 2" xfId="26149"/>
    <cellStyle name="20% - הדגשה1 9 4_נכסים" xfId="35046"/>
    <cellStyle name="20% - הדגשה1 9 5" xfId="19484"/>
    <cellStyle name="20% - הדגשה1 9_נכסים" xfId="35039"/>
    <cellStyle name="20% - הדגשה2" xfId="40" builtinId="34" customBuiltin="1"/>
    <cellStyle name="20% - הדגשה2 10" xfId="1481"/>
    <cellStyle name="20% - הדגשה2 10 2" xfId="8677"/>
    <cellStyle name="20% - הדגשה2 10 2 2" xfId="15329"/>
    <cellStyle name="20% - הדגשה2 10 2 2 2" xfId="30315"/>
    <cellStyle name="20% - הדגשה2 10 2 2_נכסים" xfId="35049"/>
    <cellStyle name="20% - הדגשה2 10 2 3" xfId="23650"/>
    <cellStyle name="20% - הדגשה2 10 2_נכסים" xfId="35048"/>
    <cellStyle name="20% - הדגשה2 10 3" xfId="11997"/>
    <cellStyle name="20% - הדגשה2 10 3 2" xfId="26984"/>
    <cellStyle name="20% - הדגשה2 10 3_נכסים" xfId="35050"/>
    <cellStyle name="20% - הדגשה2 10 4" xfId="20319"/>
    <cellStyle name="20% - הדגשה2 10_נכסים" xfId="35047"/>
    <cellStyle name="20% - הדגשה2 11" xfId="2340"/>
    <cellStyle name="20% - הדגשה2 11 2" xfId="13664"/>
    <cellStyle name="20% - הדגשה2 11 2 2" xfId="28650"/>
    <cellStyle name="20% - הדגשה2 11 2_נכסים" xfId="35052"/>
    <cellStyle name="20% - הדגשה2 11 3" xfId="21985"/>
    <cellStyle name="20% - הדגשה2 11_נכסים" xfId="35051"/>
    <cellStyle name="20% - הדגשה2 12" xfId="10372"/>
    <cellStyle name="20% - הדגשה2 12 2" xfId="18359"/>
    <cellStyle name="20% - הדגשה2 12 3" xfId="25349"/>
    <cellStyle name="20% - הדגשה2 12_נכסים" xfId="35053"/>
    <cellStyle name="20% - הדגשה2 13" xfId="17564"/>
    <cellStyle name="20% - הדגשה2 13 2" xfId="18340"/>
    <cellStyle name="20% - הדגשה2 13_נכסים" xfId="35054"/>
    <cellStyle name="20% - הדגשה2 14" xfId="17577"/>
    <cellStyle name="20% - הדגשה2 14 2" xfId="18408"/>
    <cellStyle name="20% - הדגשה2 14_נכסים" xfId="35055"/>
    <cellStyle name="20% - הדגשה2 15" xfId="17589"/>
    <cellStyle name="20% - הדגשה2 15 2" xfId="18420"/>
    <cellStyle name="20% - הדגשה2 15_נכסים" xfId="35056"/>
    <cellStyle name="20% - הדגשה2 16" xfId="17601"/>
    <cellStyle name="20% - הדגשה2 16 2" xfId="18432"/>
    <cellStyle name="20% - הדגשה2 16_נכסים" xfId="35057"/>
    <cellStyle name="20% - הדגשה2 17" xfId="17613"/>
    <cellStyle name="20% - הדגשה2 17 2" xfId="18445"/>
    <cellStyle name="20% - הדגשה2 17_נכסים" xfId="35058"/>
    <cellStyle name="20% - הדגשה2 18" xfId="17626"/>
    <cellStyle name="20% - הדגשה2 18 2" xfId="18458"/>
    <cellStyle name="20% - הדגשה2 18_נכסים" xfId="35059"/>
    <cellStyle name="20% - הדגשה2 19" xfId="17640"/>
    <cellStyle name="20% - הדגשה2 19 2" xfId="18471"/>
    <cellStyle name="20% - הדגשה2 19_נכסים" xfId="35060"/>
    <cellStyle name="20% - הדגשה2 2" xfId="255"/>
    <cellStyle name="20% - הדגשה2 2 10" xfId="2637"/>
    <cellStyle name="20% - הדגשה2 2 11" xfId="50189"/>
    <cellStyle name="20% - הדגשה2 2 2" xfId="256"/>
    <cellStyle name="20% - הדגשה2 2 2 10" xfId="18619"/>
    <cellStyle name="20% - הדגשה2 2 2 11" xfId="32307"/>
    <cellStyle name="20% - הדגשה2 2 2 2" xfId="1138"/>
    <cellStyle name="20% - הדגשה2 2 2 2 10" xfId="32095"/>
    <cellStyle name="20% - הדגשה2 2 2 2 2" xfId="3518"/>
    <cellStyle name="20% - הדגשה2 2 2 2 2 2" xfId="3763"/>
    <cellStyle name="20% - הדגשה2 2 2 2 2 2 2" xfId="4187"/>
    <cellStyle name="20% - הדגשה2 2 2 2 2 2 2 2" xfId="4960"/>
    <cellStyle name="20% - הדגשה2 2 2 2 2 2 2 2 2" xfId="6751"/>
    <cellStyle name="20% - הדגשה2 2 2 2 2 2 2 2 2 2" xfId="10291"/>
    <cellStyle name="20% - הדגשה2 2 2 2 2 2 2 2 2 2 2" xfId="16943"/>
    <cellStyle name="20% - הדגשה2 2 2 2 2 2 2 2 2 2 2 2" xfId="31929"/>
    <cellStyle name="20% - הדגשה2 2 2 2 2 2 2 2 2 2 2_נכסים" xfId="35069"/>
    <cellStyle name="20% - הדגשה2 2 2 2 2 2 2 2 2 2 3" xfId="25264"/>
    <cellStyle name="20% - הדגשה2 2 2 2 2 2 2 2 2 2_נכסים" xfId="35068"/>
    <cellStyle name="20% - הדגשה2 2 2 2 2 2 2 2 2 3" xfId="13611"/>
    <cellStyle name="20% - הדגשה2 2 2 2 2 2 2 2 2 3 2" xfId="28598"/>
    <cellStyle name="20% - הדגשה2 2 2 2 2 2 2 2 2 3_נכסים" xfId="35070"/>
    <cellStyle name="20% - הדגשה2 2 2 2 2 2 2 2 2 4" xfId="21933"/>
    <cellStyle name="20% - הדגשה2 2 2 2 2 2 2 2 2_נכסים" xfId="35067"/>
    <cellStyle name="20% - הדגשה2 2 2 2 2 2 2 2 3" xfId="8499"/>
    <cellStyle name="20% - הדגשה2 2 2 2 2 2 2 2 3 2" xfId="15278"/>
    <cellStyle name="20% - הדגשה2 2 2 2 2 2 2 2 3 2 2" xfId="30264"/>
    <cellStyle name="20% - הדגשה2 2 2 2 2 2 2 2 3 2_נכסים" xfId="35072"/>
    <cellStyle name="20% - הדגשה2 2 2 2 2 2 2 2 3 3" xfId="23599"/>
    <cellStyle name="20% - הדגשה2 2 2 2 2 2 2 2 3_נכסים" xfId="35071"/>
    <cellStyle name="20% - הדגשה2 2 2 2 2 2 2 2 4" xfId="11945"/>
    <cellStyle name="20% - הדגשה2 2 2 2 2 2 2 2 4 2" xfId="26932"/>
    <cellStyle name="20% - הדגשה2 2 2 2 2 2 2 2 4_נכסים" xfId="35073"/>
    <cellStyle name="20% - הדגשה2 2 2 2 2 2 2 2 5" xfId="20267"/>
    <cellStyle name="20% - הדגשה2 2 2 2 2 2 2 2_נכסים" xfId="35066"/>
    <cellStyle name="20% - הדגשה2 2 2 2 2 2 2 3" xfId="5917"/>
    <cellStyle name="20% - הדגשה2 2 2 2 2 2 2 3 2" xfId="9458"/>
    <cellStyle name="20% - הדגשה2 2 2 2 2 2 2 3 2 2" xfId="16110"/>
    <cellStyle name="20% - הדגשה2 2 2 2 2 2 2 3 2 2 2" xfId="31096"/>
    <cellStyle name="20% - הדגשה2 2 2 2 2 2 2 3 2 2_נכסים" xfId="35076"/>
    <cellStyle name="20% - הדגשה2 2 2 2 2 2 2 3 2 3" xfId="24431"/>
    <cellStyle name="20% - הדגשה2 2 2 2 2 2 2 3 2_נכסים" xfId="35075"/>
    <cellStyle name="20% - הדגשה2 2 2 2 2 2 2 3 3" xfId="12778"/>
    <cellStyle name="20% - הדגשה2 2 2 2 2 2 2 3 3 2" xfId="27765"/>
    <cellStyle name="20% - הדגשה2 2 2 2 2 2 2 3 3_נכסים" xfId="35077"/>
    <cellStyle name="20% - הדגשה2 2 2 2 2 2 2 3 4" xfId="21100"/>
    <cellStyle name="20% - הדגשה2 2 2 2 2 2 2 3_נכסים" xfId="35074"/>
    <cellStyle name="20% - הדגשה2 2 2 2 2 2 2 4" xfId="7666"/>
    <cellStyle name="20% - הדגשה2 2 2 2 2 2 2 4 2" xfId="14445"/>
    <cellStyle name="20% - הדגשה2 2 2 2 2 2 2 4 2 2" xfId="29431"/>
    <cellStyle name="20% - הדגשה2 2 2 2 2 2 2 4 2_נכסים" xfId="35079"/>
    <cellStyle name="20% - הדגשה2 2 2 2 2 2 2 4 3" xfId="22766"/>
    <cellStyle name="20% - הדגשה2 2 2 2 2 2 2 4_נכסים" xfId="35078"/>
    <cellStyle name="20% - הדגשה2 2 2 2 2 2 2 5" xfId="11112"/>
    <cellStyle name="20% - הדגשה2 2 2 2 2 2 2 5 2" xfId="26099"/>
    <cellStyle name="20% - הדגשה2 2 2 2 2 2 2 5_נכסים" xfId="35080"/>
    <cellStyle name="20% - הדגשה2 2 2 2 2 2 2 6" xfId="19434"/>
    <cellStyle name="20% - הדגשה2 2 2 2 2 2 2_נכסים" xfId="35065"/>
    <cellStyle name="20% - הדגשה2 2 2 2 2 2 3" xfId="4544"/>
    <cellStyle name="20% - הדגשה2 2 2 2 2 2 3 2" xfId="6335"/>
    <cellStyle name="20% - הדגשה2 2 2 2 2 2 3 2 2" xfId="9875"/>
    <cellStyle name="20% - הדגשה2 2 2 2 2 2 3 2 2 2" xfId="16527"/>
    <cellStyle name="20% - הדגשה2 2 2 2 2 2 3 2 2 2 2" xfId="31513"/>
    <cellStyle name="20% - הדגשה2 2 2 2 2 2 3 2 2 2_נכסים" xfId="35084"/>
    <cellStyle name="20% - הדגשה2 2 2 2 2 2 3 2 2 3" xfId="24848"/>
    <cellStyle name="20% - הדגשה2 2 2 2 2 2 3 2 2_נכסים" xfId="35083"/>
    <cellStyle name="20% - הדגשה2 2 2 2 2 2 3 2 3" xfId="13195"/>
    <cellStyle name="20% - הדגשה2 2 2 2 2 2 3 2 3 2" xfId="28182"/>
    <cellStyle name="20% - הדגשה2 2 2 2 2 2 3 2 3_נכסים" xfId="35085"/>
    <cellStyle name="20% - הדגשה2 2 2 2 2 2 3 2 4" xfId="21517"/>
    <cellStyle name="20% - הדגשה2 2 2 2 2 2 3 2_נכסים" xfId="35082"/>
    <cellStyle name="20% - הדגשה2 2 2 2 2 2 3 3" xfId="8083"/>
    <cellStyle name="20% - הדגשה2 2 2 2 2 2 3 3 2" xfId="14862"/>
    <cellStyle name="20% - הדגשה2 2 2 2 2 2 3 3 2 2" xfId="29848"/>
    <cellStyle name="20% - הדגשה2 2 2 2 2 2 3 3 2_נכסים" xfId="35087"/>
    <cellStyle name="20% - הדגשה2 2 2 2 2 2 3 3 3" xfId="23183"/>
    <cellStyle name="20% - הדגשה2 2 2 2 2 2 3 3_נכסים" xfId="35086"/>
    <cellStyle name="20% - הדגשה2 2 2 2 2 2 3 4" xfId="11529"/>
    <cellStyle name="20% - הדגשה2 2 2 2 2 2 3 4 2" xfId="26516"/>
    <cellStyle name="20% - הדגשה2 2 2 2 2 2 3 4_נכסים" xfId="35088"/>
    <cellStyle name="20% - הדגשה2 2 2 2 2 2 3 5" xfId="19851"/>
    <cellStyle name="20% - הדגשה2 2 2 2 2 2 3_נכסים" xfId="35081"/>
    <cellStyle name="20% - הדגשה2 2 2 2 2 2 4" xfId="5437"/>
    <cellStyle name="20% - הדגשה2 2 2 2 2 2 4 2" xfId="9042"/>
    <cellStyle name="20% - הדגשה2 2 2 2 2 2 4 2 2" xfId="15694"/>
    <cellStyle name="20% - הדגשה2 2 2 2 2 2 4 2 2 2" xfId="30680"/>
    <cellStyle name="20% - הדגשה2 2 2 2 2 2 4 2 2_נכסים" xfId="35091"/>
    <cellStyle name="20% - הדגשה2 2 2 2 2 2 4 2 3" xfId="24015"/>
    <cellStyle name="20% - הדגשה2 2 2 2 2 2 4 2_נכסים" xfId="35090"/>
    <cellStyle name="20% - הדגשה2 2 2 2 2 2 4 3" xfId="12362"/>
    <cellStyle name="20% - הדגשה2 2 2 2 2 2 4 3 2" xfId="27349"/>
    <cellStyle name="20% - הדגשה2 2 2 2 2 2 4 3_נכסים" xfId="35092"/>
    <cellStyle name="20% - הדגשה2 2 2 2 2 2 4 4" xfId="20684"/>
    <cellStyle name="20% - הדגשה2 2 2 2 2 2 4_נכסים" xfId="35089"/>
    <cellStyle name="20% - הדגשה2 2 2 2 2 2 5" xfId="7250"/>
    <cellStyle name="20% - הדגשה2 2 2 2 2 2 5 2" xfId="14029"/>
    <cellStyle name="20% - הדגשה2 2 2 2 2 2 5 2 2" xfId="29015"/>
    <cellStyle name="20% - הדגשה2 2 2 2 2 2 5 2_נכסים" xfId="35094"/>
    <cellStyle name="20% - הדגשה2 2 2 2 2 2 5 3" xfId="22350"/>
    <cellStyle name="20% - הדגשה2 2 2 2 2 2 5_נכסים" xfId="35093"/>
    <cellStyle name="20% - הדגשה2 2 2 2 2 2 6" xfId="10696"/>
    <cellStyle name="20% - הדגשה2 2 2 2 2 2 6 2" xfId="25683"/>
    <cellStyle name="20% - הדגשה2 2 2 2 2 2 6_נכסים" xfId="35095"/>
    <cellStyle name="20% - הדגשה2 2 2 2 2 2 7" xfId="19018"/>
    <cellStyle name="20% - הדגשה2 2 2 2 2 2_נכסים" xfId="35064"/>
    <cellStyle name="20% - הדגשה2 2 2 2 2 3" xfId="3976"/>
    <cellStyle name="20% - הדגשה2 2 2 2 2 3 2" xfId="4752"/>
    <cellStyle name="20% - הדגשה2 2 2 2 2 3 2 2" xfId="6543"/>
    <cellStyle name="20% - הדגשה2 2 2 2 2 3 2 2 2" xfId="10083"/>
    <cellStyle name="20% - הדגשה2 2 2 2 2 3 2 2 2 2" xfId="16735"/>
    <cellStyle name="20% - הדגשה2 2 2 2 2 3 2 2 2 2 2" xfId="31721"/>
    <cellStyle name="20% - הדגשה2 2 2 2 2 3 2 2 2 2_נכסים" xfId="35100"/>
    <cellStyle name="20% - הדגשה2 2 2 2 2 3 2 2 2 3" xfId="25056"/>
    <cellStyle name="20% - הדגשה2 2 2 2 2 3 2 2 2_נכסים" xfId="35099"/>
    <cellStyle name="20% - הדגשה2 2 2 2 2 3 2 2 3" xfId="13403"/>
    <cellStyle name="20% - הדגשה2 2 2 2 2 3 2 2 3 2" xfId="28390"/>
    <cellStyle name="20% - הדגשה2 2 2 2 2 3 2 2 3_נכסים" xfId="35101"/>
    <cellStyle name="20% - הדגשה2 2 2 2 2 3 2 2 4" xfId="21725"/>
    <cellStyle name="20% - הדגשה2 2 2 2 2 3 2 2_נכסים" xfId="35098"/>
    <cellStyle name="20% - הדגשה2 2 2 2 2 3 2 3" xfId="8291"/>
    <cellStyle name="20% - הדגשה2 2 2 2 2 3 2 3 2" xfId="15070"/>
    <cellStyle name="20% - הדגשה2 2 2 2 2 3 2 3 2 2" xfId="30056"/>
    <cellStyle name="20% - הדגשה2 2 2 2 2 3 2 3 2_נכסים" xfId="35103"/>
    <cellStyle name="20% - הדגשה2 2 2 2 2 3 2 3 3" xfId="23391"/>
    <cellStyle name="20% - הדגשה2 2 2 2 2 3 2 3_נכסים" xfId="35102"/>
    <cellStyle name="20% - הדגשה2 2 2 2 2 3 2 4" xfId="11737"/>
    <cellStyle name="20% - הדגשה2 2 2 2 2 3 2 4 2" xfId="26724"/>
    <cellStyle name="20% - הדגשה2 2 2 2 2 3 2 4_נכסים" xfId="35104"/>
    <cellStyle name="20% - הדגשה2 2 2 2 2 3 2 5" xfId="20059"/>
    <cellStyle name="20% - הדגשה2 2 2 2 2 3 2_נכסים" xfId="35097"/>
    <cellStyle name="20% - הדגשה2 2 2 2 2 3 3" xfId="5709"/>
    <cellStyle name="20% - הדגשה2 2 2 2 2 3 3 2" xfId="9250"/>
    <cellStyle name="20% - הדגשה2 2 2 2 2 3 3 2 2" xfId="15902"/>
    <cellStyle name="20% - הדגשה2 2 2 2 2 3 3 2 2 2" xfId="30888"/>
    <cellStyle name="20% - הדגשה2 2 2 2 2 3 3 2 2_נכסים" xfId="35107"/>
    <cellStyle name="20% - הדגשה2 2 2 2 2 3 3 2 3" xfId="24223"/>
    <cellStyle name="20% - הדגשה2 2 2 2 2 3 3 2_נכסים" xfId="35106"/>
    <cellStyle name="20% - הדגשה2 2 2 2 2 3 3 3" xfId="12570"/>
    <cellStyle name="20% - הדגשה2 2 2 2 2 3 3 3 2" xfId="27557"/>
    <cellStyle name="20% - הדגשה2 2 2 2 2 3 3 3_נכסים" xfId="35108"/>
    <cellStyle name="20% - הדגשה2 2 2 2 2 3 3 4" xfId="20892"/>
    <cellStyle name="20% - הדגשה2 2 2 2 2 3 3_נכסים" xfId="35105"/>
    <cellStyle name="20% - הדגשה2 2 2 2 2 3 4" xfId="7458"/>
    <cellStyle name="20% - הדגשה2 2 2 2 2 3 4 2" xfId="14237"/>
    <cellStyle name="20% - הדגשה2 2 2 2 2 3 4 2 2" xfId="29223"/>
    <cellStyle name="20% - הדגשה2 2 2 2 2 3 4 2_נכסים" xfId="35110"/>
    <cellStyle name="20% - הדגשה2 2 2 2 2 3 4 3" xfId="22558"/>
    <cellStyle name="20% - הדגשה2 2 2 2 2 3 4_נכסים" xfId="35109"/>
    <cellStyle name="20% - הדגשה2 2 2 2 2 3 5" xfId="10904"/>
    <cellStyle name="20% - הדגשה2 2 2 2 2 3 5 2" xfId="25891"/>
    <cellStyle name="20% - הדגשה2 2 2 2 2 3 5_נכסים" xfId="35111"/>
    <cellStyle name="20% - הדגשה2 2 2 2 2 3 6" xfId="19226"/>
    <cellStyle name="20% - הדגשה2 2 2 2 2 3_נכסים" xfId="35096"/>
    <cellStyle name="20% - הדגשה2 2 2 2 2 4" xfId="4337"/>
    <cellStyle name="20% - הדגשה2 2 2 2 2 4 2" xfId="6126"/>
    <cellStyle name="20% - הדגשה2 2 2 2 2 4 2 2" xfId="9666"/>
    <cellStyle name="20% - הדגשה2 2 2 2 2 4 2 2 2" xfId="16318"/>
    <cellStyle name="20% - הדגשה2 2 2 2 2 4 2 2 2 2" xfId="31304"/>
    <cellStyle name="20% - הדגשה2 2 2 2 2 4 2 2 2_נכסים" xfId="35115"/>
    <cellStyle name="20% - הדגשה2 2 2 2 2 4 2 2 3" xfId="24639"/>
    <cellStyle name="20% - הדגשה2 2 2 2 2 4 2 2_נכסים" xfId="35114"/>
    <cellStyle name="20% - הדגשה2 2 2 2 2 4 2 3" xfId="12986"/>
    <cellStyle name="20% - הדגשה2 2 2 2 2 4 2 3 2" xfId="27973"/>
    <cellStyle name="20% - הדגשה2 2 2 2 2 4 2 3_נכסים" xfId="35116"/>
    <cellStyle name="20% - הדגשה2 2 2 2 2 4 2 4" xfId="21308"/>
    <cellStyle name="20% - הדגשה2 2 2 2 2 4 2_נכסים" xfId="35113"/>
    <cellStyle name="20% - הדגשה2 2 2 2 2 4 3" xfId="7874"/>
    <cellStyle name="20% - הדגשה2 2 2 2 2 4 3 2" xfId="14653"/>
    <cellStyle name="20% - הדגשה2 2 2 2 2 4 3 2 2" xfId="29639"/>
    <cellStyle name="20% - הדגשה2 2 2 2 2 4 3 2_נכסים" xfId="35118"/>
    <cellStyle name="20% - הדגשה2 2 2 2 2 4 3 3" xfId="22974"/>
    <cellStyle name="20% - הדגשה2 2 2 2 2 4 3_נכסים" xfId="35117"/>
    <cellStyle name="20% - הדגשה2 2 2 2 2 4 4" xfId="11320"/>
    <cellStyle name="20% - הדגשה2 2 2 2 2 4 4 2" xfId="26307"/>
    <cellStyle name="20% - הדגשה2 2 2 2 2 4 4_נכסים" xfId="35119"/>
    <cellStyle name="20% - הדגשה2 2 2 2 2 4 5" xfId="19642"/>
    <cellStyle name="20% - הדגשה2 2 2 2 2 4_נכסים" xfId="35112"/>
    <cellStyle name="20% - הדגשה2 2 2 2 2 5" xfId="5230"/>
    <cellStyle name="20% - הדגשה2 2 2 2 2 5 2" xfId="8833"/>
    <cellStyle name="20% - הדגשה2 2 2 2 2 5 2 2" xfId="15485"/>
    <cellStyle name="20% - הדגשה2 2 2 2 2 5 2 2 2" xfId="30471"/>
    <cellStyle name="20% - הדגשה2 2 2 2 2 5 2 2_נכסים" xfId="35122"/>
    <cellStyle name="20% - הדגשה2 2 2 2 2 5 2 3" xfId="23806"/>
    <cellStyle name="20% - הדגשה2 2 2 2 2 5 2_נכסים" xfId="35121"/>
    <cellStyle name="20% - הדגשה2 2 2 2 2 5 3" xfId="12153"/>
    <cellStyle name="20% - הדגשה2 2 2 2 2 5 3 2" xfId="27140"/>
    <cellStyle name="20% - הדגשה2 2 2 2 2 5 3_נכסים" xfId="35123"/>
    <cellStyle name="20% - הדגשה2 2 2 2 2 5 4" xfId="20475"/>
    <cellStyle name="20% - הדגשה2 2 2 2 2 5_נכסים" xfId="35120"/>
    <cellStyle name="20% - הדגשה2 2 2 2 2 6" xfId="7043"/>
    <cellStyle name="20% - הדגשה2 2 2 2 2 6 2" xfId="13820"/>
    <cellStyle name="20% - הדגשה2 2 2 2 2 6 2 2" xfId="28806"/>
    <cellStyle name="20% - הדגשה2 2 2 2 2 6 2_נכסים" xfId="35125"/>
    <cellStyle name="20% - הדגשה2 2 2 2 2 6 3" xfId="22141"/>
    <cellStyle name="20% - הדגשה2 2 2 2 2 6_נכסים" xfId="35124"/>
    <cellStyle name="20% - הדגשה2 2 2 2 2 7" xfId="10514"/>
    <cellStyle name="20% - הדגשה2 2 2 2 2 7 2" xfId="25497"/>
    <cellStyle name="20% - הדגשה2 2 2 2 2 7_נכסים" xfId="35126"/>
    <cellStyle name="20% - הדגשה2 2 2 2 2 8" xfId="18809"/>
    <cellStyle name="20% - הדגשה2 2 2 2 2_נכסים" xfId="35063"/>
    <cellStyle name="20% - הדגשה2 2 2 2 3" xfId="3660"/>
    <cellStyle name="20% - הדגשה2 2 2 2 3 2" xfId="4070"/>
    <cellStyle name="20% - הדגשה2 2 2 2 3 2 2" xfId="4842"/>
    <cellStyle name="20% - הדגשה2 2 2 2 3 2 2 2" xfId="6633"/>
    <cellStyle name="20% - הדגשה2 2 2 2 3 2 2 2 2" xfId="10173"/>
    <cellStyle name="20% - הדגשה2 2 2 2 3 2 2 2 2 2" xfId="16825"/>
    <cellStyle name="20% - הדגשה2 2 2 2 3 2 2 2 2 2 2" xfId="31811"/>
    <cellStyle name="20% - הדגשה2 2 2 2 3 2 2 2 2 2_נכסים" xfId="35132"/>
    <cellStyle name="20% - הדגשה2 2 2 2 3 2 2 2 2 3" xfId="25146"/>
    <cellStyle name="20% - הדגשה2 2 2 2 3 2 2 2 2_נכסים" xfId="35131"/>
    <cellStyle name="20% - הדגשה2 2 2 2 3 2 2 2 3" xfId="13493"/>
    <cellStyle name="20% - הדגשה2 2 2 2 3 2 2 2 3 2" xfId="28480"/>
    <cellStyle name="20% - הדגשה2 2 2 2 3 2 2 2 3_נכסים" xfId="35133"/>
    <cellStyle name="20% - הדגשה2 2 2 2 3 2 2 2 4" xfId="21815"/>
    <cellStyle name="20% - הדגשה2 2 2 2 3 2 2 2_נכסים" xfId="35130"/>
    <cellStyle name="20% - הדגשה2 2 2 2 3 2 2 3" xfId="8381"/>
    <cellStyle name="20% - הדגשה2 2 2 2 3 2 2 3 2" xfId="15160"/>
    <cellStyle name="20% - הדגשה2 2 2 2 3 2 2 3 2 2" xfId="30146"/>
    <cellStyle name="20% - הדגשה2 2 2 2 3 2 2 3 2_נכסים" xfId="35135"/>
    <cellStyle name="20% - הדגשה2 2 2 2 3 2 2 3 3" xfId="23481"/>
    <cellStyle name="20% - הדגשה2 2 2 2 3 2 2 3_נכסים" xfId="35134"/>
    <cellStyle name="20% - הדגשה2 2 2 2 3 2 2 4" xfId="11827"/>
    <cellStyle name="20% - הדגשה2 2 2 2 3 2 2 4 2" xfId="26814"/>
    <cellStyle name="20% - הדגשה2 2 2 2 3 2 2 4_נכסים" xfId="35136"/>
    <cellStyle name="20% - הדגשה2 2 2 2 3 2 2 5" xfId="20149"/>
    <cellStyle name="20% - הדגשה2 2 2 2 3 2 2_נכסים" xfId="35129"/>
    <cellStyle name="20% - הדגשה2 2 2 2 3 2 3" xfId="5799"/>
    <cellStyle name="20% - הדגשה2 2 2 2 3 2 3 2" xfId="9340"/>
    <cellStyle name="20% - הדגשה2 2 2 2 3 2 3 2 2" xfId="15992"/>
    <cellStyle name="20% - הדגשה2 2 2 2 3 2 3 2 2 2" xfId="30978"/>
    <cellStyle name="20% - הדגשה2 2 2 2 3 2 3 2 2_נכסים" xfId="35139"/>
    <cellStyle name="20% - הדגשה2 2 2 2 3 2 3 2 3" xfId="24313"/>
    <cellStyle name="20% - הדגשה2 2 2 2 3 2 3 2_נכסים" xfId="35138"/>
    <cellStyle name="20% - הדגשה2 2 2 2 3 2 3 3" xfId="12660"/>
    <cellStyle name="20% - הדגשה2 2 2 2 3 2 3 3 2" xfId="27647"/>
    <cellStyle name="20% - הדגשה2 2 2 2 3 2 3 3_נכסים" xfId="35140"/>
    <cellStyle name="20% - הדגשה2 2 2 2 3 2 3 4" xfId="20982"/>
    <cellStyle name="20% - הדגשה2 2 2 2 3 2 3_נכסים" xfId="35137"/>
    <cellStyle name="20% - הדגשה2 2 2 2 3 2 4" xfId="7548"/>
    <cellStyle name="20% - הדגשה2 2 2 2 3 2 4 2" xfId="14327"/>
    <cellStyle name="20% - הדגשה2 2 2 2 3 2 4 2 2" xfId="29313"/>
    <cellStyle name="20% - הדגשה2 2 2 2 3 2 4 2_נכסים" xfId="35142"/>
    <cellStyle name="20% - הדגשה2 2 2 2 3 2 4 3" xfId="22648"/>
    <cellStyle name="20% - הדגשה2 2 2 2 3 2 4_נכסים" xfId="35141"/>
    <cellStyle name="20% - הדגשה2 2 2 2 3 2 5" xfId="10994"/>
    <cellStyle name="20% - הדגשה2 2 2 2 3 2 5 2" xfId="25981"/>
    <cellStyle name="20% - הדגשה2 2 2 2 3 2 5_נכסים" xfId="35143"/>
    <cellStyle name="20% - הדגשה2 2 2 2 3 2 6" xfId="19316"/>
    <cellStyle name="20% - הדגשה2 2 2 2 3 2_נכסים" xfId="35128"/>
    <cellStyle name="20% - הדגשה2 2 2 2 3 3" xfId="4427"/>
    <cellStyle name="20% - הדגשה2 2 2 2 3 3 2" xfId="6217"/>
    <cellStyle name="20% - הדגשה2 2 2 2 3 3 2 2" xfId="9757"/>
    <cellStyle name="20% - הדגשה2 2 2 2 3 3 2 2 2" xfId="16409"/>
    <cellStyle name="20% - הדגשה2 2 2 2 3 3 2 2 2 2" xfId="31395"/>
    <cellStyle name="20% - הדגשה2 2 2 2 3 3 2 2 2_נכסים" xfId="35147"/>
    <cellStyle name="20% - הדגשה2 2 2 2 3 3 2 2 3" xfId="24730"/>
    <cellStyle name="20% - הדגשה2 2 2 2 3 3 2 2_נכסים" xfId="35146"/>
    <cellStyle name="20% - הדגשה2 2 2 2 3 3 2 3" xfId="13077"/>
    <cellStyle name="20% - הדגשה2 2 2 2 3 3 2 3 2" xfId="28064"/>
    <cellStyle name="20% - הדגשה2 2 2 2 3 3 2 3_נכסים" xfId="35148"/>
    <cellStyle name="20% - הדגשה2 2 2 2 3 3 2 4" xfId="21399"/>
    <cellStyle name="20% - הדגשה2 2 2 2 3 3 2_נכסים" xfId="35145"/>
    <cellStyle name="20% - הדגשה2 2 2 2 3 3 3" xfId="7965"/>
    <cellStyle name="20% - הדגשה2 2 2 2 3 3 3 2" xfId="14744"/>
    <cellStyle name="20% - הדגשה2 2 2 2 3 3 3 2 2" xfId="29730"/>
    <cellStyle name="20% - הדגשה2 2 2 2 3 3 3 2_נכסים" xfId="35150"/>
    <cellStyle name="20% - הדגשה2 2 2 2 3 3 3 3" xfId="23065"/>
    <cellStyle name="20% - הדגשה2 2 2 2 3 3 3_נכסים" xfId="35149"/>
    <cellStyle name="20% - הדגשה2 2 2 2 3 3 4" xfId="11411"/>
    <cellStyle name="20% - הדגשה2 2 2 2 3 3 4 2" xfId="26398"/>
    <cellStyle name="20% - הדגשה2 2 2 2 3 3 4_נכסים" xfId="35151"/>
    <cellStyle name="20% - הדגשה2 2 2 2 3 3 5" xfId="19733"/>
    <cellStyle name="20% - הדגשה2 2 2 2 3 3_נכסים" xfId="35144"/>
    <cellStyle name="20% - הדגשה2 2 2 2 3 4" xfId="5320"/>
    <cellStyle name="20% - הדגשה2 2 2 2 3 4 2" xfId="8924"/>
    <cellStyle name="20% - הדגשה2 2 2 2 3 4 2 2" xfId="15576"/>
    <cellStyle name="20% - הדגשה2 2 2 2 3 4 2 2 2" xfId="30562"/>
    <cellStyle name="20% - הדגשה2 2 2 2 3 4 2 2_נכסים" xfId="35154"/>
    <cellStyle name="20% - הדגשה2 2 2 2 3 4 2 3" xfId="23897"/>
    <cellStyle name="20% - הדגשה2 2 2 2 3 4 2_נכסים" xfId="35153"/>
    <cellStyle name="20% - הדגשה2 2 2 2 3 4 3" xfId="12244"/>
    <cellStyle name="20% - הדגשה2 2 2 2 3 4 3 2" xfId="27231"/>
    <cellStyle name="20% - הדגשה2 2 2 2 3 4 3_נכסים" xfId="35155"/>
    <cellStyle name="20% - הדגשה2 2 2 2 3 4 4" xfId="20566"/>
    <cellStyle name="20% - הדגשה2 2 2 2 3 4_נכסים" xfId="35152"/>
    <cellStyle name="20% - הדגשה2 2 2 2 3 5" xfId="7133"/>
    <cellStyle name="20% - הדגשה2 2 2 2 3 5 2" xfId="13911"/>
    <cellStyle name="20% - הדגשה2 2 2 2 3 5 2 2" xfId="28897"/>
    <cellStyle name="20% - הדגשה2 2 2 2 3 5 2_נכסים" xfId="35157"/>
    <cellStyle name="20% - הדגשה2 2 2 2 3 5 3" xfId="22232"/>
    <cellStyle name="20% - הדגשה2 2 2 2 3 5_נכסים" xfId="35156"/>
    <cellStyle name="20% - הדגשה2 2 2 2 3 6" xfId="10579"/>
    <cellStyle name="20% - הדגשה2 2 2 2 3 6 2" xfId="25565"/>
    <cellStyle name="20% - הדגשה2 2 2 2 3 6_נכסים" xfId="35158"/>
    <cellStyle name="20% - הדגשה2 2 2 2 3 7" xfId="18900"/>
    <cellStyle name="20% - הדגשה2 2 2 2 3_נכסים" xfId="35127"/>
    <cellStyle name="20% - הדגשה2 2 2 2 4" xfId="3871"/>
    <cellStyle name="20% - הדגשה2 2 2 2 4 2" xfId="4633"/>
    <cellStyle name="20% - הדגשה2 2 2 2 4 2 2" xfId="6424"/>
    <cellStyle name="20% - הדגשה2 2 2 2 4 2 2 2" xfId="9964"/>
    <cellStyle name="20% - הדגשה2 2 2 2 4 2 2 2 2" xfId="16616"/>
    <cellStyle name="20% - הדגשה2 2 2 2 4 2 2 2 2 2" xfId="31602"/>
    <cellStyle name="20% - הדגשה2 2 2 2 4 2 2 2 2_נכסים" xfId="35163"/>
    <cellStyle name="20% - הדגשה2 2 2 2 4 2 2 2 3" xfId="24937"/>
    <cellStyle name="20% - הדגשה2 2 2 2 4 2 2 2_נכסים" xfId="35162"/>
    <cellStyle name="20% - הדגשה2 2 2 2 4 2 2 3" xfId="13284"/>
    <cellStyle name="20% - הדגשה2 2 2 2 4 2 2 3 2" xfId="28271"/>
    <cellStyle name="20% - הדגשה2 2 2 2 4 2 2 3_נכסים" xfId="35164"/>
    <cellStyle name="20% - הדגשה2 2 2 2 4 2 2 4" xfId="21606"/>
    <cellStyle name="20% - הדגשה2 2 2 2 4 2 2_נכסים" xfId="35161"/>
    <cellStyle name="20% - הדגשה2 2 2 2 4 2 3" xfId="8172"/>
    <cellStyle name="20% - הדגשה2 2 2 2 4 2 3 2" xfId="14951"/>
    <cellStyle name="20% - הדגשה2 2 2 2 4 2 3 2 2" xfId="29937"/>
    <cellStyle name="20% - הדגשה2 2 2 2 4 2 3 2_נכסים" xfId="35166"/>
    <cellStyle name="20% - הדגשה2 2 2 2 4 2 3 3" xfId="23272"/>
    <cellStyle name="20% - הדגשה2 2 2 2 4 2 3_נכסים" xfId="35165"/>
    <cellStyle name="20% - הדגשה2 2 2 2 4 2 4" xfId="11618"/>
    <cellStyle name="20% - הדגשה2 2 2 2 4 2 4 2" xfId="26605"/>
    <cellStyle name="20% - הדגשה2 2 2 2 4 2 4_נכסים" xfId="35167"/>
    <cellStyle name="20% - הדגשה2 2 2 2 4 2 5" xfId="19940"/>
    <cellStyle name="20% - הדגשה2 2 2 2 4 2_נכסים" xfId="35160"/>
    <cellStyle name="20% - הדגשה2 2 2 2 4 3" xfId="5590"/>
    <cellStyle name="20% - הדגשה2 2 2 2 4 3 2" xfId="9131"/>
    <cellStyle name="20% - הדגשה2 2 2 2 4 3 2 2" xfId="15783"/>
    <cellStyle name="20% - הדגשה2 2 2 2 4 3 2 2 2" xfId="30769"/>
    <cellStyle name="20% - הדגשה2 2 2 2 4 3 2 2_נכסים" xfId="35170"/>
    <cellStyle name="20% - הדגשה2 2 2 2 4 3 2 3" xfId="24104"/>
    <cellStyle name="20% - הדגשה2 2 2 2 4 3 2_נכסים" xfId="35169"/>
    <cellStyle name="20% - הדגשה2 2 2 2 4 3 3" xfId="12451"/>
    <cellStyle name="20% - הדגשה2 2 2 2 4 3 3 2" xfId="27438"/>
    <cellStyle name="20% - הדגשה2 2 2 2 4 3 3_נכסים" xfId="35171"/>
    <cellStyle name="20% - הדגשה2 2 2 2 4 3 4" xfId="20773"/>
    <cellStyle name="20% - הדגשה2 2 2 2 4 3_נכסים" xfId="35168"/>
    <cellStyle name="20% - הדגשה2 2 2 2 4 4" xfId="7339"/>
    <cellStyle name="20% - הדגשה2 2 2 2 4 4 2" xfId="14118"/>
    <cellStyle name="20% - הדגשה2 2 2 2 4 4 2 2" xfId="29104"/>
    <cellStyle name="20% - הדגשה2 2 2 2 4 4 2_נכסים" xfId="35173"/>
    <cellStyle name="20% - הדגשה2 2 2 2 4 4 3" xfId="22439"/>
    <cellStyle name="20% - הדגשה2 2 2 2 4 4_נכסים" xfId="35172"/>
    <cellStyle name="20% - הדגשה2 2 2 2 4 5" xfId="10785"/>
    <cellStyle name="20% - הדגשה2 2 2 2 4 5 2" xfId="25772"/>
    <cellStyle name="20% - הדגשה2 2 2 2 4 5_נכסים" xfId="35174"/>
    <cellStyle name="20% - הדגשה2 2 2 2 4 6" xfId="19107"/>
    <cellStyle name="20% - הדגשה2 2 2 2 4_נכסים" xfId="35159"/>
    <cellStyle name="20% - הדגשה2 2 2 2 5" xfId="4233"/>
    <cellStyle name="20% - הדגשה2 2 2 2 5 2" xfId="6007"/>
    <cellStyle name="20% - הדגשה2 2 2 2 5 2 2" xfId="9547"/>
    <cellStyle name="20% - הדגשה2 2 2 2 5 2 2 2" xfId="16199"/>
    <cellStyle name="20% - הדגשה2 2 2 2 5 2 2 2 2" xfId="31185"/>
    <cellStyle name="20% - הדגשה2 2 2 2 5 2 2 2_נכסים" xfId="35178"/>
    <cellStyle name="20% - הדגשה2 2 2 2 5 2 2 3" xfId="24520"/>
    <cellStyle name="20% - הדגשה2 2 2 2 5 2 2_נכסים" xfId="35177"/>
    <cellStyle name="20% - הדגשה2 2 2 2 5 2 3" xfId="12867"/>
    <cellStyle name="20% - הדגשה2 2 2 2 5 2 3 2" xfId="27854"/>
    <cellStyle name="20% - הדגשה2 2 2 2 5 2 3_נכסים" xfId="35179"/>
    <cellStyle name="20% - הדגשה2 2 2 2 5 2 4" xfId="21189"/>
    <cellStyle name="20% - הדגשה2 2 2 2 5 2_נכסים" xfId="35176"/>
    <cellStyle name="20% - הדגשה2 2 2 2 5 3" xfId="7755"/>
    <cellStyle name="20% - הדגשה2 2 2 2 5 3 2" xfId="14534"/>
    <cellStyle name="20% - הדגשה2 2 2 2 5 3 2 2" xfId="29520"/>
    <cellStyle name="20% - הדגשה2 2 2 2 5 3 2_נכסים" xfId="35181"/>
    <cellStyle name="20% - הדגשה2 2 2 2 5 3 3" xfId="22855"/>
    <cellStyle name="20% - הדגשה2 2 2 2 5 3_נכסים" xfId="35180"/>
    <cellStyle name="20% - הדגשה2 2 2 2 5 4" xfId="11201"/>
    <cellStyle name="20% - הדגשה2 2 2 2 5 4 2" xfId="26188"/>
    <cellStyle name="20% - הדגשה2 2 2 2 5 4_נכסים" xfId="35182"/>
    <cellStyle name="20% - הדגשה2 2 2 2 5 5" xfId="19523"/>
    <cellStyle name="20% - הדגשה2 2 2 2 5_נכסים" xfId="35175"/>
    <cellStyle name="20% - הדגשה2 2 2 2 6" xfId="5126"/>
    <cellStyle name="20% - הדגשה2 2 2 2 6 2" xfId="8714"/>
    <cellStyle name="20% - הדגשה2 2 2 2 6 2 2" xfId="15366"/>
    <cellStyle name="20% - הדגשה2 2 2 2 6 2 2 2" xfId="30352"/>
    <cellStyle name="20% - הדגשה2 2 2 2 6 2 2_נכסים" xfId="35185"/>
    <cellStyle name="20% - הדגשה2 2 2 2 6 2 3" xfId="23687"/>
    <cellStyle name="20% - הדגשה2 2 2 2 6 2_נכסים" xfId="35184"/>
    <cellStyle name="20% - הדגשה2 2 2 2 6 3" xfId="12034"/>
    <cellStyle name="20% - הדגשה2 2 2 2 6 3 2" xfId="27021"/>
    <cellStyle name="20% - הדגשה2 2 2 2 6 3_נכסים" xfId="35186"/>
    <cellStyle name="20% - הדגשה2 2 2 2 6 4" xfId="20356"/>
    <cellStyle name="20% - הדגשה2 2 2 2 6_נכסים" xfId="35183"/>
    <cellStyle name="20% - הדגשה2 2 2 2 7" xfId="6938"/>
    <cellStyle name="20% - הדגשה2 2 2 2 7 2" xfId="13701"/>
    <cellStyle name="20% - הדגשה2 2 2 2 7 2 2" xfId="28687"/>
    <cellStyle name="20% - הדגשה2 2 2 2 7 2_נכסים" xfId="35188"/>
    <cellStyle name="20% - הדגשה2 2 2 2 7 3" xfId="22022"/>
    <cellStyle name="20% - הדגשה2 2 2 2 7_נכסים" xfId="35187"/>
    <cellStyle name="20% - הדגשה2 2 2 2 8" xfId="10381"/>
    <cellStyle name="20% - הדגשה2 2 2 2 8 2" xfId="25359"/>
    <cellStyle name="20% - הדגשה2 2 2 2 8_נכסים" xfId="35189"/>
    <cellStyle name="20% - הדגשה2 2 2 2 9" xfId="18691"/>
    <cellStyle name="20% - הדגשה2 2 2 2_נכסים" xfId="35062"/>
    <cellStyle name="20% - הדגשה2 2 2 3" xfId="1840"/>
    <cellStyle name="20% - הדגשה2 2 2 3 2" xfId="3707"/>
    <cellStyle name="20% - הדגשה2 2 2 3 2 2" xfId="4131"/>
    <cellStyle name="20% - הדגשה2 2 2 3 2 2 2" xfId="4904"/>
    <cellStyle name="20% - הדגשה2 2 2 3 2 2 2 2" xfId="6695"/>
    <cellStyle name="20% - הדגשה2 2 2 3 2 2 2 2 2" xfId="10235"/>
    <cellStyle name="20% - הדגשה2 2 2 3 2 2 2 2 2 2" xfId="16887"/>
    <cellStyle name="20% - הדגשה2 2 2 3 2 2 2 2 2 2 2" xfId="31873"/>
    <cellStyle name="20% - הדגשה2 2 2 3 2 2 2 2 2 2_נכסים" xfId="35196"/>
    <cellStyle name="20% - הדגשה2 2 2 3 2 2 2 2 2 3" xfId="25208"/>
    <cellStyle name="20% - הדגשה2 2 2 3 2 2 2 2 2_נכסים" xfId="35195"/>
    <cellStyle name="20% - הדגשה2 2 2 3 2 2 2 2 3" xfId="13555"/>
    <cellStyle name="20% - הדגשה2 2 2 3 2 2 2 2 3 2" xfId="28542"/>
    <cellStyle name="20% - הדגשה2 2 2 3 2 2 2 2 3_נכסים" xfId="35197"/>
    <cellStyle name="20% - הדגשה2 2 2 3 2 2 2 2 4" xfId="21877"/>
    <cellStyle name="20% - הדגשה2 2 2 3 2 2 2 2_נכסים" xfId="35194"/>
    <cellStyle name="20% - הדגשה2 2 2 3 2 2 2 3" xfId="8443"/>
    <cellStyle name="20% - הדגשה2 2 2 3 2 2 2 3 2" xfId="15222"/>
    <cellStyle name="20% - הדגשה2 2 2 3 2 2 2 3 2 2" xfId="30208"/>
    <cellStyle name="20% - הדגשה2 2 2 3 2 2 2 3 2_נכסים" xfId="35199"/>
    <cellStyle name="20% - הדגשה2 2 2 3 2 2 2 3 3" xfId="23543"/>
    <cellStyle name="20% - הדגשה2 2 2 3 2 2 2 3_נכסים" xfId="35198"/>
    <cellStyle name="20% - הדגשה2 2 2 3 2 2 2 4" xfId="11889"/>
    <cellStyle name="20% - הדגשה2 2 2 3 2 2 2 4 2" xfId="26876"/>
    <cellStyle name="20% - הדגשה2 2 2 3 2 2 2 4_נכסים" xfId="35200"/>
    <cellStyle name="20% - הדגשה2 2 2 3 2 2 2 5" xfId="20211"/>
    <cellStyle name="20% - הדגשה2 2 2 3 2 2 2_נכסים" xfId="35193"/>
    <cellStyle name="20% - הדגשה2 2 2 3 2 2 3" xfId="5861"/>
    <cellStyle name="20% - הדגשה2 2 2 3 2 2 3 2" xfId="9402"/>
    <cellStyle name="20% - הדגשה2 2 2 3 2 2 3 2 2" xfId="16054"/>
    <cellStyle name="20% - הדגשה2 2 2 3 2 2 3 2 2 2" xfId="31040"/>
    <cellStyle name="20% - הדגשה2 2 2 3 2 2 3 2 2_נכסים" xfId="35203"/>
    <cellStyle name="20% - הדגשה2 2 2 3 2 2 3 2 3" xfId="24375"/>
    <cellStyle name="20% - הדגשה2 2 2 3 2 2 3 2_נכסים" xfId="35202"/>
    <cellStyle name="20% - הדגשה2 2 2 3 2 2 3 3" xfId="12722"/>
    <cellStyle name="20% - הדגשה2 2 2 3 2 2 3 3 2" xfId="27709"/>
    <cellStyle name="20% - הדגשה2 2 2 3 2 2 3 3_נכסים" xfId="35204"/>
    <cellStyle name="20% - הדגשה2 2 2 3 2 2 3 4" xfId="21044"/>
    <cellStyle name="20% - הדגשה2 2 2 3 2 2 3_נכסים" xfId="35201"/>
    <cellStyle name="20% - הדגשה2 2 2 3 2 2 4" xfId="7610"/>
    <cellStyle name="20% - הדגשה2 2 2 3 2 2 4 2" xfId="14389"/>
    <cellStyle name="20% - הדגשה2 2 2 3 2 2 4 2 2" xfId="29375"/>
    <cellStyle name="20% - הדגשה2 2 2 3 2 2 4 2_נכסים" xfId="35206"/>
    <cellStyle name="20% - הדגשה2 2 2 3 2 2 4 3" xfId="22710"/>
    <cellStyle name="20% - הדגשה2 2 2 3 2 2 4_נכסים" xfId="35205"/>
    <cellStyle name="20% - הדגשה2 2 2 3 2 2 5" xfId="11056"/>
    <cellStyle name="20% - הדגשה2 2 2 3 2 2 5 2" xfId="26043"/>
    <cellStyle name="20% - הדגשה2 2 2 3 2 2 5_נכסים" xfId="35207"/>
    <cellStyle name="20% - הדגשה2 2 2 3 2 2 6" xfId="19378"/>
    <cellStyle name="20% - הדגשה2 2 2 3 2 2_נכסים" xfId="35192"/>
    <cellStyle name="20% - הדגשה2 2 2 3 2 3" xfId="4488"/>
    <cellStyle name="20% - הדגשה2 2 2 3 2 3 2" xfId="6279"/>
    <cellStyle name="20% - הדגשה2 2 2 3 2 3 2 2" xfId="9819"/>
    <cellStyle name="20% - הדגשה2 2 2 3 2 3 2 2 2" xfId="16471"/>
    <cellStyle name="20% - הדגשה2 2 2 3 2 3 2 2 2 2" xfId="31457"/>
    <cellStyle name="20% - הדגשה2 2 2 3 2 3 2 2 2_נכסים" xfId="35211"/>
    <cellStyle name="20% - הדגשה2 2 2 3 2 3 2 2 3" xfId="24792"/>
    <cellStyle name="20% - הדגשה2 2 2 3 2 3 2 2_נכסים" xfId="35210"/>
    <cellStyle name="20% - הדגשה2 2 2 3 2 3 2 3" xfId="13139"/>
    <cellStyle name="20% - הדגשה2 2 2 3 2 3 2 3 2" xfId="28126"/>
    <cellStyle name="20% - הדגשה2 2 2 3 2 3 2 3_נכסים" xfId="35212"/>
    <cellStyle name="20% - הדגשה2 2 2 3 2 3 2 4" xfId="21461"/>
    <cellStyle name="20% - הדגשה2 2 2 3 2 3 2_נכסים" xfId="35209"/>
    <cellStyle name="20% - הדגשה2 2 2 3 2 3 3" xfId="8027"/>
    <cellStyle name="20% - הדגשה2 2 2 3 2 3 3 2" xfId="14806"/>
    <cellStyle name="20% - הדגשה2 2 2 3 2 3 3 2 2" xfId="29792"/>
    <cellStyle name="20% - הדגשה2 2 2 3 2 3 3 2_נכסים" xfId="35214"/>
    <cellStyle name="20% - הדגשה2 2 2 3 2 3 3 3" xfId="23127"/>
    <cellStyle name="20% - הדגשה2 2 2 3 2 3 3_נכסים" xfId="35213"/>
    <cellStyle name="20% - הדגשה2 2 2 3 2 3 4" xfId="11473"/>
    <cellStyle name="20% - הדגשה2 2 2 3 2 3 4 2" xfId="26460"/>
    <cellStyle name="20% - הדגשה2 2 2 3 2 3 4_נכסים" xfId="35215"/>
    <cellStyle name="20% - הדגשה2 2 2 3 2 3 5" xfId="19795"/>
    <cellStyle name="20% - הדגשה2 2 2 3 2 3_נכסים" xfId="35208"/>
    <cellStyle name="20% - הדגשה2 2 2 3 2 4" xfId="5381"/>
    <cellStyle name="20% - הדגשה2 2 2 3 2 4 2" xfId="8986"/>
    <cellStyle name="20% - הדגשה2 2 2 3 2 4 2 2" xfId="15638"/>
    <cellStyle name="20% - הדגשה2 2 2 3 2 4 2 2 2" xfId="30624"/>
    <cellStyle name="20% - הדגשה2 2 2 3 2 4 2 2_נכסים" xfId="35218"/>
    <cellStyle name="20% - הדגשה2 2 2 3 2 4 2 3" xfId="23959"/>
    <cellStyle name="20% - הדגשה2 2 2 3 2 4 2_נכסים" xfId="35217"/>
    <cellStyle name="20% - הדגשה2 2 2 3 2 4 3" xfId="12306"/>
    <cellStyle name="20% - הדגשה2 2 2 3 2 4 3 2" xfId="27293"/>
    <cellStyle name="20% - הדגשה2 2 2 3 2 4 3_נכסים" xfId="35219"/>
    <cellStyle name="20% - הדגשה2 2 2 3 2 4 4" xfId="20628"/>
    <cellStyle name="20% - הדגשה2 2 2 3 2 4_נכסים" xfId="35216"/>
    <cellStyle name="20% - הדגשה2 2 2 3 2 5" xfId="7194"/>
    <cellStyle name="20% - הדגשה2 2 2 3 2 5 2" xfId="13973"/>
    <cellStyle name="20% - הדגשה2 2 2 3 2 5 2 2" xfId="28959"/>
    <cellStyle name="20% - הדגשה2 2 2 3 2 5 2_נכסים" xfId="35221"/>
    <cellStyle name="20% - הדגשה2 2 2 3 2 5 3" xfId="22294"/>
    <cellStyle name="20% - הדגשה2 2 2 3 2 5_נכסים" xfId="35220"/>
    <cellStyle name="20% - הדגשה2 2 2 3 2 6" xfId="10640"/>
    <cellStyle name="20% - הדגשה2 2 2 3 2 6 2" xfId="25627"/>
    <cellStyle name="20% - הדגשה2 2 2 3 2 6_נכסים" xfId="35222"/>
    <cellStyle name="20% - הדגשה2 2 2 3 2 7" xfId="18962"/>
    <cellStyle name="20% - הדגשה2 2 2 3 2_נכסים" xfId="35191"/>
    <cellStyle name="20% - הדגשה2 2 2 3 3" xfId="3919"/>
    <cellStyle name="20% - הדגשה2 2 2 3 3 2" xfId="4695"/>
    <cellStyle name="20% - הדגשה2 2 2 3 3 2 2" xfId="6486"/>
    <cellStyle name="20% - הדגשה2 2 2 3 3 2 2 2" xfId="10026"/>
    <cellStyle name="20% - הדגשה2 2 2 3 3 2 2 2 2" xfId="16678"/>
    <cellStyle name="20% - הדגשה2 2 2 3 3 2 2 2 2 2" xfId="31664"/>
    <cellStyle name="20% - הדגשה2 2 2 3 3 2 2 2 2_נכסים" xfId="35227"/>
    <cellStyle name="20% - הדגשה2 2 2 3 3 2 2 2 3" xfId="24999"/>
    <cellStyle name="20% - הדגשה2 2 2 3 3 2 2 2_נכסים" xfId="35226"/>
    <cellStyle name="20% - הדגשה2 2 2 3 3 2 2 3" xfId="13346"/>
    <cellStyle name="20% - הדגשה2 2 2 3 3 2 2 3 2" xfId="28333"/>
    <cellStyle name="20% - הדגשה2 2 2 3 3 2 2 3_נכסים" xfId="35228"/>
    <cellStyle name="20% - הדגשה2 2 2 3 3 2 2 4" xfId="21668"/>
    <cellStyle name="20% - הדגשה2 2 2 3 3 2 2_נכסים" xfId="35225"/>
    <cellStyle name="20% - הדגשה2 2 2 3 3 2 3" xfId="8234"/>
    <cellStyle name="20% - הדגשה2 2 2 3 3 2 3 2" xfId="15013"/>
    <cellStyle name="20% - הדגשה2 2 2 3 3 2 3 2 2" xfId="29999"/>
    <cellStyle name="20% - הדגשה2 2 2 3 3 2 3 2_נכסים" xfId="35230"/>
    <cellStyle name="20% - הדגשה2 2 2 3 3 2 3 3" xfId="23334"/>
    <cellStyle name="20% - הדגשה2 2 2 3 3 2 3_נכסים" xfId="35229"/>
    <cellStyle name="20% - הדגשה2 2 2 3 3 2 4" xfId="11680"/>
    <cellStyle name="20% - הדגשה2 2 2 3 3 2 4 2" xfId="26667"/>
    <cellStyle name="20% - הדגשה2 2 2 3 3 2 4_נכסים" xfId="35231"/>
    <cellStyle name="20% - הדגשה2 2 2 3 3 2 5" xfId="20002"/>
    <cellStyle name="20% - הדגשה2 2 2 3 3 2_נכסים" xfId="35224"/>
    <cellStyle name="20% - הדגשה2 2 2 3 3 3" xfId="5652"/>
    <cellStyle name="20% - הדגשה2 2 2 3 3 3 2" xfId="9193"/>
    <cellStyle name="20% - הדגשה2 2 2 3 3 3 2 2" xfId="15845"/>
    <cellStyle name="20% - הדגשה2 2 2 3 3 3 2 2 2" xfId="30831"/>
    <cellStyle name="20% - הדגשה2 2 2 3 3 3 2 2_נכסים" xfId="35234"/>
    <cellStyle name="20% - הדגשה2 2 2 3 3 3 2 3" xfId="24166"/>
    <cellStyle name="20% - הדגשה2 2 2 3 3 3 2_נכסים" xfId="35233"/>
    <cellStyle name="20% - הדגשה2 2 2 3 3 3 3" xfId="12513"/>
    <cellStyle name="20% - הדגשה2 2 2 3 3 3 3 2" xfId="27500"/>
    <cellStyle name="20% - הדגשה2 2 2 3 3 3 3_נכסים" xfId="35235"/>
    <cellStyle name="20% - הדגשה2 2 2 3 3 3 4" xfId="20835"/>
    <cellStyle name="20% - הדגשה2 2 2 3 3 3_נכסים" xfId="35232"/>
    <cellStyle name="20% - הדגשה2 2 2 3 3 4" xfId="7401"/>
    <cellStyle name="20% - הדגשה2 2 2 3 3 4 2" xfId="14180"/>
    <cellStyle name="20% - הדגשה2 2 2 3 3 4 2 2" xfId="29166"/>
    <cellStyle name="20% - הדגשה2 2 2 3 3 4 2_נכסים" xfId="35237"/>
    <cellStyle name="20% - הדגשה2 2 2 3 3 4 3" xfId="22501"/>
    <cellStyle name="20% - הדגשה2 2 2 3 3 4_נכסים" xfId="35236"/>
    <cellStyle name="20% - הדגשה2 2 2 3 3 5" xfId="10847"/>
    <cellStyle name="20% - הדגשה2 2 2 3 3 5 2" xfId="25834"/>
    <cellStyle name="20% - הדגשה2 2 2 3 3 5_נכסים" xfId="35238"/>
    <cellStyle name="20% - הדגשה2 2 2 3 3 6" xfId="19169"/>
    <cellStyle name="20% - הדגשה2 2 2 3 3_נכסים" xfId="35223"/>
    <cellStyle name="20% - הדגשה2 2 2 3 4" xfId="4280"/>
    <cellStyle name="20% - הדגשה2 2 2 3 4 2" xfId="6069"/>
    <cellStyle name="20% - הדגשה2 2 2 3 4 2 2" xfId="9609"/>
    <cellStyle name="20% - הדגשה2 2 2 3 4 2 2 2" xfId="16261"/>
    <cellStyle name="20% - הדגשה2 2 2 3 4 2 2 2 2" xfId="31247"/>
    <cellStyle name="20% - הדגשה2 2 2 3 4 2 2 2_נכסים" xfId="35242"/>
    <cellStyle name="20% - הדגשה2 2 2 3 4 2 2 3" xfId="24582"/>
    <cellStyle name="20% - הדגשה2 2 2 3 4 2 2_נכסים" xfId="35241"/>
    <cellStyle name="20% - הדגשה2 2 2 3 4 2 3" xfId="12929"/>
    <cellStyle name="20% - הדגשה2 2 2 3 4 2 3 2" xfId="27916"/>
    <cellStyle name="20% - הדגשה2 2 2 3 4 2 3_נכסים" xfId="35243"/>
    <cellStyle name="20% - הדגשה2 2 2 3 4 2 4" xfId="21251"/>
    <cellStyle name="20% - הדגשה2 2 2 3 4 2_נכסים" xfId="35240"/>
    <cellStyle name="20% - הדגשה2 2 2 3 4 3" xfId="7817"/>
    <cellStyle name="20% - הדגשה2 2 2 3 4 3 2" xfId="14596"/>
    <cellStyle name="20% - הדגשה2 2 2 3 4 3 2 2" xfId="29582"/>
    <cellStyle name="20% - הדגשה2 2 2 3 4 3 2_נכסים" xfId="35245"/>
    <cellStyle name="20% - הדגשה2 2 2 3 4 3 3" xfId="22917"/>
    <cellStyle name="20% - הדגשה2 2 2 3 4 3_נכסים" xfId="35244"/>
    <cellStyle name="20% - הדגשה2 2 2 3 4 4" xfId="11263"/>
    <cellStyle name="20% - הדגשה2 2 2 3 4 4 2" xfId="26250"/>
    <cellStyle name="20% - הדגשה2 2 2 3 4 4_נכסים" xfId="35246"/>
    <cellStyle name="20% - הדגשה2 2 2 3 4 5" xfId="19585"/>
    <cellStyle name="20% - הדגשה2 2 2 3 4_נכסים" xfId="35239"/>
    <cellStyle name="20% - הדגשה2 2 2 3 5" xfId="5173"/>
    <cellStyle name="20% - הדגשה2 2 2 3 5 2" xfId="8776"/>
    <cellStyle name="20% - הדגשה2 2 2 3 5 2 2" xfId="15428"/>
    <cellStyle name="20% - הדגשה2 2 2 3 5 2 2 2" xfId="30414"/>
    <cellStyle name="20% - הדגשה2 2 2 3 5 2 2_נכסים" xfId="35249"/>
    <cellStyle name="20% - הדגשה2 2 2 3 5 2 3" xfId="23749"/>
    <cellStyle name="20% - הדגשה2 2 2 3 5 2_נכסים" xfId="35248"/>
    <cellStyle name="20% - הדגשה2 2 2 3 5 3" xfId="12096"/>
    <cellStyle name="20% - הדגשה2 2 2 3 5 3 2" xfId="27083"/>
    <cellStyle name="20% - הדגשה2 2 2 3 5 3_נכסים" xfId="35250"/>
    <cellStyle name="20% - הדגשה2 2 2 3 5 4" xfId="20418"/>
    <cellStyle name="20% - הדגשה2 2 2 3 5_נכסים" xfId="35247"/>
    <cellStyle name="20% - הדגשה2 2 2 3 6" xfId="6986"/>
    <cellStyle name="20% - הדגשה2 2 2 3 6 2" xfId="13763"/>
    <cellStyle name="20% - הדגשה2 2 2 3 6 2 2" xfId="28749"/>
    <cellStyle name="20% - הדגשה2 2 2 3 6 2_נכסים" xfId="35252"/>
    <cellStyle name="20% - הדגשה2 2 2 3 6 3" xfId="22084"/>
    <cellStyle name="20% - הדגשה2 2 2 3 6_נכסים" xfId="35251"/>
    <cellStyle name="20% - הדגשה2 2 2 3 7" xfId="10338"/>
    <cellStyle name="20% - הדגשה2 2 2 3 7 2" xfId="25314"/>
    <cellStyle name="20% - הדגשה2 2 2 3 7_נכסים" xfId="35253"/>
    <cellStyle name="20% - הדגשה2 2 2 3 8" xfId="18752"/>
    <cellStyle name="20% - הדגשה2 2 2 3_נכסים" xfId="35190"/>
    <cellStyle name="20% - הדגשה2 2 2 4" xfId="1624"/>
    <cellStyle name="20% - הדגשה2 2 2 4 2" xfId="3999"/>
    <cellStyle name="20% - הדגשה2 2 2 4 2 2" xfId="4770"/>
    <cellStyle name="20% - הדגשה2 2 2 4 2 2 2" xfId="6561"/>
    <cellStyle name="20% - הדגשה2 2 2 4 2 2 2 2" xfId="10101"/>
    <cellStyle name="20% - הדגשה2 2 2 4 2 2 2 2 2" xfId="16753"/>
    <cellStyle name="20% - הדגשה2 2 2 4 2 2 2 2 2 2" xfId="31739"/>
    <cellStyle name="20% - הדגשה2 2 2 4 2 2 2 2 2_נכסים" xfId="35259"/>
    <cellStyle name="20% - הדגשה2 2 2 4 2 2 2 2 3" xfId="25074"/>
    <cellStyle name="20% - הדגשה2 2 2 4 2 2 2 2_נכסים" xfId="35258"/>
    <cellStyle name="20% - הדגשה2 2 2 4 2 2 2 3" xfId="13421"/>
    <cellStyle name="20% - הדגשה2 2 2 4 2 2 2 3 2" xfId="28408"/>
    <cellStyle name="20% - הדגשה2 2 2 4 2 2 2 3_נכסים" xfId="35260"/>
    <cellStyle name="20% - הדגשה2 2 2 4 2 2 2 4" xfId="21743"/>
    <cellStyle name="20% - הדגשה2 2 2 4 2 2 2_נכסים" xfId="35257"/>
    <cellStyle name="20% - הדגשה2 2 2 4 2 2 3" xfId="8309"/>
    <cellStyle name="20% - הדגשה2 2 2 4 2 2 3 2" xfId="15088"/>
    <cellStyle name="20% - הדגשה2 2 2 4 2 2 3 2 2" xfId="30074"/>
    <cellStyle name="20% - הדגשה2 2 2 4 2 2 3 2_נכסים" xfId="35262"/>
    <cellStyle name="20% - הדגשה2 2 2 4 2 2 3 3" xfId="23409"/>
    <cellStyle name="20% - הדגשה2 2 2 4 2 2 3_נכסים" xfId="35261"/>
    <cellStyle name="20% - הדגשה2 2 2 4 2 2 4" xfId="11755"/>
    <cellStyle name="20% - הדגשה2 2 2 4 2 2 4 2" xfId="26742"/>
    <cellStyle name="20% - הדגשה2 2 2 4 2 2 4_נכסים" xfId="35263"/>
    <cellStyle name="20% - הדגשה2 2 2 4 2 2 5" xfId="20077"/>
    <cellStyle name="20% - הדגשה2 2 2 4 2 2_נכסים" xfId="35256"/>
    <cellStyle name="20% - הדגשה2 2 2 4 2 3" xfId="5727"/>
    <cellStyle name="20% - הדגשה2 2 2 4 2 3 2" xfId="9268"/>
    <cellStyle name="20% - הדגשה2 2 2 4 2 3 2 2" xfId="15920"/>
    <cellStyle name="20% - הדגשה2 2 2 4 2 3 2 2 2" xfId="30906"/>
    <cellStyle name="20% - הדגשה2 2 2 4 2 3 2 2_נכסים" xfId="35266"/>
    <cellStyle name="20% - הדגשה2 2 2 4 2 3 2 3" xfId="24241"/>
    <cellStyle name="20% - הדגשה2 2 2 4 2 3 2_נכסים" xfId="35265"/>
    <cellStyle name="20% - הדגשה2 2 2 4 2 3 3" xfId="12588"/>
    <cellStyle name="20% - הדגשה2 2 2 4 2 3 3 2" xfId="27575"/>
    <cellStyle name="20% - הדגשה2 2 2 4 2 3 3_נכסים" xfId="35267"/>
    <cellStyle name="20% - הדגשה2 2 2 4 2 3 4" xfId="20910"/>
    <cellStyle name="20% - הדגשה2 2 2 4 2 3_נכסים" xfId="35264"/>
    <cellStyle name="20% - הדגשה2 2 2 4 2 4" xfId="7476"/>
    <cellStyle name="20% - הדגשה2 2 2 4 2 4 2" xfId="14255"/>
    <cellStyle name="20% - הדגשה2 2 2 4 2 4 2 2" xfId="29241"/>
    <cellStyle name="20% - הדגשה2 2 2 4 2 4 2_נכסים" xfId="35269"/>
    <cellStyle name="20% - הדגשה2 2 2 4 2 4 3" xfId="22576"/>
    <cellStyle name="20% - הדגשה2 2 2 4 2 4_נכסים" xfId="35268"/>
    <cellStyle name="20% - הדגשה2 2 2 4 2 5" xfId="10922"/>
    <cellStyle name="20% - הדגשה2 2 2 4 2 5 2" xfId="25909"/>
    <cellStyle name="20% - הדגשה2 2 2 4 2 5_נכסים" xfId="35270"/>
    <cellStyle name="20% - הדגשה2 2 2 4 2 6" xfId="19244"/>
    <cellStyle name="20% - הדגשה2 2 2 4 2_נכסים" xfId="35255"/>
    <cellStyle name="20% - הדגשה2 2 2 4 3" xfId="4356"/>
    <cellStyle name="20% - הדגשה2 2 2 4 3 2" xfId="6145"/>
    <cellStyle name="20% - הדגשה2 2 2 4 3 2 2" xfId="9685"/>
    <cellStyle name="20% - הדגשה2 2 2 4 3 2 2 2" xfId="16337"/>
    <cellStyle name="20% - הדגשה2 2 2 4 3 2 2 2 2" xfId="31323"/>
    <cellStyle name="20% - הדגשה2 2 2 4 3 2 2 2_נכסים" xfId="35274"/>
    <cellStyle name="20% - הדגשה2 2 2 4 3 2 2 3" xfId="24658"/>
    <cellStyle name="20% - הדגשה2 2 2 4 3 2 2_נכסים" xfId="35273"/>
    <cellStyle name="20% - הדגשה2 2 2 4 3 2 3" xfId="13005"/>
    <cellStyle name="20% - הדגשה2 2 2 4 3 2 3 2" xfId="27992"/>
    <cellStyle name="20% - הדגשה2 2 2 4 3 2 3_נכסים" xfId="35275"/>
    <cellStyle name="20% - הדגשה2 2 2 4 3 2 4" xfId="21327"/>
    <cellStyle name="20% - הדגשה2 2 2 4 3 2_נכסים" xfId="35272"/>
    <cellStyle name="20% - הדגשה2 2 2 4 3 3" xfId="7893"/>
    <cellStyle name="20% - הדגשה2 2 2 4 3 3 2" xfId="14672"/>
    <cellStyle name="20% - הדגשה2 2 2 4 3 3 2 2" xfId="29658"/>
    <cellStyle name="20% - הדגשה2 2 2 4 3 3 2_נכסים" xfId="35277"/>
    <cellStyle name="20% - הדגשה2 2 2 4 3 3 3" xfId="22993"/>
    <cellStyle name="20% - הדגשה2 2 2 4 3 3_נכסים" xfId="35276"/>
    <cellStyle name="20% - הדגשה2 2 2 4 3 4" xfId="11339"/>
    <cellStyle name="20% - הדגשה2 2 2 4 3 4 2" xfId="26326"/>
    <cellStyle name="20% - הדגשה2 2 2 4 3 4_נכסים" xfId="35278"/>
    <cellStyle name="20% - הדגשה2 2 2 4 3 5" xfId="19661"/>
    <cellStyle name="20% - הדגשה2 2 2 4 3_נכסים" xfId="35271"/>
    <cellStyle name="20% - הדגשה2 2 2 4 4" xfId="5249"/>
    <cellStyle name="20% - הדגשה2 2 2 4 4 2" xfId="8852"/>
    <cellStyle name="20% - הדגשה2 2 2 4 4 2 2" xfId="15504"/>
    <cellStyle name="20% - הדגשה2 2 2 4 4 2 2 2" xfId="30490"/>
    <cellStyle name="20% - הדגשה2 2 2 4 4 2 2_נכסים" xfId="35281"/>
    <cellStyle name="20% - הדגשה2 2 2 4 4 2 3" xfId="23825"/>
    <cellStyle name="20% - הדגשה2 2 2 4 4 2_נכסים" xfId="35280"/>
    <cellStyle name="20% - הדגשה2 2 2 4 4 3" xfId="12172"/>
    <cellStyle name="20% - הדגשה2 2 2 4 4 3 2" xfId="27159"/>
    <cellStyle name="20% - הדגשה2 2 2 4 4 3_נכסים" xfId="35282"/>
    <cellStyle name="20% - הדגשה2 2 2 4 4 4" xfId="20494"/>
    <cellStyle name="20% - הדגשה2 2 2 4 4_נכסים" xfId="35279"/>
    <cellStyle name="20% - הדגשה2 2 2 4 5" xfId="7062"/>
    <cellStyle name="20% - הדגשה2 2 2 4 5 2" xfId="13839"/>
    <cellStyle name="20% - הדגשה2 2 2 4 5 2 2" xfId="28825"/>
    <cellStyle name="20% - הדגשה2 2 2 4 5 2_נכסים" xfId="35284"/>
    <cellStyle name="20% - הדגשה2 2 2 4 5 3" xfId="22160"/>
    <cellStyle name="20% - הדגשה2 2 2 4 5_נכסים" xfId="35283"/>
    <cellStyle name="20% - הדגשה2 2 2 4 6" xfId="10538"/>
    <cellStyle name="20% - הדגשה2 2 2 4 6 2" xfId="25523"/>
    <cellStyle name="20% - הדגשה2 2 2 4 6_נכסים" xfId="35285"/>
    <cellStyle name="20% - הדגשה2 2 2 4 7" xfId="18828"/>
    <cellStyle name="20% - הדגשה2 2 2 4_נכסים" xfId="35254"/>
    <cellStyle name="20% - הדגשה2 2 2 5" xfId="1772"/>
    <cellStyle name="20% - הדגשה2 2 2 5 2" xfId="4561"/>
    <cellStyle name="20% - הדגשה2 2 2 5 2 2" xfId="6352"/>
    <cellStyle name="20% - הדגשה2 2 2 5 2 2 2" xfId="9892"/>
    <cellStyle name="20% - הדגשה2 2 2 5 2 2 2 2" xfId="16544"/>
    <cellStyle name="20% - הדגשה2 2 2 5 2 2 2 2 2" xfId="31530"/>
    <cellStyle name="20% - הדגשה2 2 2 5 2 2 2 2_נכסים" xfId="35290"/>
    <cellStyle name="20% - הדגשה2 2 2 5 2 2 2 3" xfId="24865"/>
    <cellStyle name="20% - הדגשה2 2 2 5 2 2 2_נכסים" xfId="35289"/>
    <cellStyle name="20% - הדגשה2 2 2 5 2 2 3" xfId="13212"/>
    <cellStyle name="20% - הדגשה2 2 2 5 2 2 3 2" xfId="28199"/>
    <cellStyle name="20% - הדגשה2 2 2 5 2 2 3_נכסים" xfId="35291"/>
    <cellStyle name="20% - הדגשה2 2 2 5 2 2 4" xfId="21534"/>
    <cellStyle name="20% - הדגשה2 2 2 5 2 2_נכסים" xfId="35288"/>
    <cellStyle name="20% - הדגשה2 2 2 5 2 3" xfId="8100"/>
    <cellStyle name="20% - הדגשה2 2 2 5 2 3 2" xfId="14879"/>
    <cellStyle name="20% - הדגשה2 2 2 5 2 3 2 2" xfId="29865"/>
    <cellStyle name="20% - הדגשה2 2 2 5 2 3 2_נכסים" xfId="35293"/>
    <cellStyle name="20% - הדגשה2 2 2 5 2 3 3" xfId="23200"/>
    <cellStyle name="20% - הדגשה2 2 2 5 2 3_נכסים" xfId="35292"/>
    <cellStyle name="20% - הדגשה2 2 2 5 2 4" xfId="11546"/>
    <cellStyle name="20% - הדגשה2 2 2 5 2 4 2" xfId="26533"/>
    <cellStyle name="20% - הדגשה2 2 2 5 2 4_נכסים" xfId="35294"/>
    <cellStyle name="20% - הדגשה2 2 2 5 2 5" xfId="19868"/>
    <cellStyle name="20% - הדגשה2 2 2 5 2_נכסים" xfId="35287"/>
    <cellStyle name="20% - הדגשה2 2 2 5 3" xfId="5518"/>
    <cellStyle name="20% - הדגשה2 2 2 5 3 2" xfId="9059"/>
    <cellStyle name="20% - הדגשה2 2 2 5 3 2 2" xfId="15711"/>
    <cellStyle name="20% - הדגשה2 2 2 5 3 2 2 2" xfId="30697"/>
    <cellStyle name="20% - הדגשה2 2 2 5 3 2 2_נכסים" xfId="35297"/>
    <cellStyle name="20% - הדגשה2 2 2 5 3 2 3" xfId="24032"/>
    <cellStyle name="20% - הדגשה2 2 2 5 3 2_נכסים" xfId="35296"/>
    <cellStyle name="20% - הדגשה2 2 2 5 3 3" xfId="12379"/>
    <cellStyle name="20% - הדגשה2 2 2 5 3 3 2" xfId="27366"/>
    <cellStyle name="20% - הדגשה2 2 2 5 3 3_נכסים" xfId="35298"/>
    <cellStyle name="20% - הדגשה2 2 2 5 3 4" xfId="20701"/>
    <cellStyle name="20% - הדגשה2 2 2 5 3_נכסים" xfId="35295"/>
    <cellStyle name="20% - הדגשה2 2 2 5 4" xfId="7267"/>
    <cellStyle name="20% - הדגשה2 2 2 5 4 2" xfId="14046"/>
    <cellStyle name="20% - הדגשה2 2 2 5 4 2 2" xfId="29032"/>
    <cellStyle name="20% - הדגשה2 2 2 5 4 2_נכסים" xfId="35300"/>
    <cellStyle name="20% - הדגשה2 2 2 5 4 3" xfId="22367"/>
    <cellStyle name="20% - הדגשה2 2 2 5 4_נכסים" xfId="35299"/>
    <cellStyle name="20% - הדגשה2 2 2 5 5" xfId="10713"/>
    <cellStyle name="20% - הדגשה2 2 2 5 5 2" xfId="25700"/>
    <cellStyle name="20% - הדגשה2 2 2 5 5_נכסים" xfId="35301"/>
    <cellStyle name="20% - הדגשה2 2 2 5 6" xfId="19035"/>
    <cellStyle name="20% - הדגשה2 2 2 5_נכסים" xfId="35286"/>
    <cellStyle name="20% - הדגשה2 2 2 6" xfId="2211"/>
    <cellStyle name="20% - הדגשה2 2 2 6 2" xfId="5935"/>
    <cellStyle name="20% - הדגשה2 2 2 6 2 2" xfId="9475"/>
    <cellStyle name="20% - הדגשה2 2 2 6 2 2 2" xfId="16127"/>
    <cellStyle name="20% - הדגשה2 2 2 6 2 2 2 2" xfId="31113"/>
    <cellStyle name="20% - הדגשה2 2 2 6 2 2 2_נכסים" xfId="35305"/>
    <cellStyle name="20% - הדגשה2 2 2 6 2 2 3" xfId="24448"/>
    <cellStyle name="20% - הדגשה2 2 2 6 2 2_נכסים" xfId="35304"/>
    <cellStyle name="20% - הדגשה2 2 2 6 2 3" xfId="12795"/>
    <cellStyle name="20% - הדגשה2 2 2 6 2 3 2" xfId="27782"/>
    <cellStyle name="20% - הדגשה2 2 2 6 2 3_נכסים" xfId="35306"/>
    <cellStyle name="20% - הדגשה2 2 2 6 2 4" xfId="21117"/>
    <cellStyle name="20% - הדגשה2 2 2 6 2_נכסים" xfId="35303"/>
    <cellStyle name="20% - הדגשה2 2 2 6 3" xfId="7683"/>
    <cellStyle name="20% - הדגשה2 2 2 6 3 2" xfId="14462"/>
    <cellStyle name="20% - הדגשה2 2 2 6 3 2 2" xfId="29448"/>
    <cellStyle name="20% - הדגשה2 2 2 6 3 2_נכסים" xfId="35308"/>
    <cellStyle name="20% - הדגשה2 2 2 6 3 3" xfId="22783"/>
    <cellStyle name="20% - הדגשה2 2 2 6 3_נכסים" xfId="35307"/>
    <cellStyle name="20% - הדגשה2 2 2 6 4" xfId="11129"/>
    <cellStyle name="20% - הדגשה2 2 2 6 4 2" xfId="26116"/>
    <cellStyle name="20% - הדגשה2 2 2 6 4_נכסים" xfId="35309"/>
    <cellStyle name="20% - הדגשה2 2 2 6 5" xfId="19451"/>
    <cellStyle name="20% - הדגשה2 2 2 6_נכסים" xfId="35302"/>
    <cellStyle name="20% - הדגשה2 2 2 7" xfId="2551"/>
    <cellStyle name="20% - הדגשה2 2 2 7 2" xfId="8642"/>
    <cellStyle name="20% - הדגשה2 2 2 7 2 2" xfId="15294"/>
    <cellStyle name="20% - הדגשה2 2 2 7 2 2 2" xfId="30280"/>
    <cellStyle name="20% - הדגשה2 2 2 7 2 2_נכסים" xfId="35312"/>
    <cellStyle name="20% - הדגשה2 2 2 7 2 3" xfId="23615"/>
    <cellStyle name="20% - הדגשה2 2 2 7 2_נכסים" xfId="35311"/>
    <cellStyle name="20% - הדגשה2 2 2 7 3" xfId="11962"/>
    <cellStyle name="20% - הדגשה2 2 2 7 3 2" xfId="26949"/>
    <cellStyle name="20% - הדגשה2 2 2 7 3_נכסים" xfId="35313"/>
    <cellStyle name="20% - הדגשה2 2 2 7 4" xfId="20284"/>
    <cellStyle name="20% - הדגשה2 2 2 7_נכסים" xfId="35310"/>
    <cellStyle name="20% - הדגשה2 2 2 8" xfId="6901"/>
    <cellStyle name="20% - הדגשה2 2 2 8 2" xfId="13629"/>
    <cellStyle name="20% - הדגשה2 2 2 8 2 2" xfId="28615"/>
    <cellStyle name="20% - הדגשה2 2 2 8 2_נכסים" xfId="35315"/>
    <cellStyle name="20% - הדגשה2 2 2 8 3" xfId="21950"/>
    <cellStyle name="20% - הדגשה2 2 2 8_נכסים" xfId="35314"/>
    <cellStyle name="20% - הדגשה2 2 2 9" xfId="10398"/>
    <cellStyle name="20% - הדגשה2 2 2 9 2" xfId="25376"/>
    <cellStyle name="20% - הדגשה2 2 2 9_נכסים" xfId="35316"/>
    <cellStyle name="20% - הדגשה2 2 2_נכסים" xfId="35061"/>
    <cellStyle name="20% - הדגשה2 2 3" xfId="916"/>
    <cellStyle name="20% - הדגשה2 2 3 2" xfId="1137"/>
    <cellStyle name="20% - הדגשה2 2 3 3" xfId="2033"/>
    <cellStyle name="20% - הדגשה2 2 3 4" xfId="1979"/>
    <cellStyle name="20% - הדגשה2 2 3 5" xfId="1338"/>
    <cellStyle name="20% - הדגשה2 2 3 6" xfId="2513"/>
    <cellStyle name="20% - הדגשה2 2 3 7" xfId="2549"/>
    <cellStyle name="20% - הדגשה2 2 3 8" xfId="3209"/>
    <cellStyle name="20% - הדגשה2 2 4" xfId="820"/>
    <cellStyle name="20% - הדגשה2 2 4 2" xfId="18339"/>
    <cellStyle name="20% - הדגשה2 2 4 3" xfId="17508"/>
    <cellStyle name="20% - הדגשה2 2 4_נכסים" xfId="35317"/>
    <cellStyle name="20% - הדגשה2 2 5" xfId="1839"/>
    <cellStyle name="20% - הדגשה2 2 6" xfId="1717"/>
    <cellStyle name="20% - הדגשה2 2 7" xfId="1464"/>
    <cellStyle name="20% - הדגשה2 2 8" xfId="1731"/>
    <cellStyle name="20% - הדגשה2 2 9" xfId="2545"/>
    <cellStyle name="20% - הדגשה2 20" xfId="17653"/>
    <cellStyle name="20% - הדגשה2 20 2" xfId="18484"/>
    <cellStyle name="20% - הדגשה2 20_נכסים" xfId="35318"/>
    <cellStyle name="20% - הדגשה2 21" xfId="17666"/>
    <cellStyle name="20% - הדגשה2 21 2" xfId="18497"/>
    <cellStyle name="20% - הדגשה2 21_נכסים" xfId="35319"/>
    <cellStyle name="20% - הדגשה2 22" xfId="17814"/>
    <cellStyle name="20% - הדגשה2 22 2" xfId="18533"/>
    <cellStyle name="20% - הדגשה2 22_נכסים" xfId="35320"/>
    <cellStyle name="20% - הדגשה2 23" xfId="17827"/>
    <cellStyle name="20% - הדגשה2 23 2" xfId="18546"/>
    <cellStyle name="20% - הדגשה2 23_נכסים" xfId="35321"/>
    <cellStyle name="20% - הדגשה2 24" xfId="17965"/>
    <cellStyle name="20% - הדגשה2 24 2" xfId="18559"/>
    <cellStyle name="20% - הדגשה2 24_נכסים" xfId="35322"/>
    <cellStyle name="20% - הדגשה2 25" xfId="17979"/>
    <cellStyle name="20% - הדגשה2 25 2" xfId="18572"/>
    <cellStyle name="20% - הדגשה2 25_נכסים" xfId="35323"/>
    <cellStyle name="20% - הדגשה2 26" xfId="17992"/>
    <cellStyle name="20% - הדגשה2 26 2" xfId="18585"/>
    <cellStyle name="20% - הדגשה2 26_נכסים" xfId="35324"/>
    <cellStyle name="20% - הדגשה2 27" xfId="18005"/>
    <cellStyle name="20% - הדגשה2 27 2" xfId="18598"/>
    <cellStyle name="20% - הדגשה2 27_נכסים" xfId="35325"/>
    <cellStyle name="20% - הדגשה2 28" xfId="18053"/>
    <cellStyle name="20% - הדגשה2 29" xfId="18066"/>
    <cellStyle name="20% - הדגשה2 3" xfId="257"/>
    <cellStyle name="20% - הדגשה2 3 10" xfId="18620"/>
    <cellStyle name="20% - הדגשה2 3 11" xfId="32403"/>
    <cellStyle name="20% - הדגשה2 3 2" xfId="258"/>
    <cellStyle name="20% - הדגשה2 3 2 10" xfId="32289"/>
    <cellStyle name="20% - הדגשה2 3 2 2" xfId="1140"/>
    <cellStyle name="20% - הדגשה2 3 2 2 2" xfId="3757"/>
    <cellStyle name="20% - הדגשה2 3 2 2 2 2" xfId="4181"/>
    <cellStyle name="20% - הדגשה2 3 2 2 2 2 2" xfId="4954"/>
    <cellStyle name="20% - הדגשה2 3 2 2 2 2 2 2" xfId="6745"/>
    <cellStyle name="20% - הדגשה2 3 2 2 2 2 2 2 2" xfId="10285"/>
    <cellStyle name="20% - הדגשה2 3 2 2 2 2 2 2 2 2" xfId="16937"/>
    <cellStyle name="20% - הדגשה2 3 2 2 2 2 2 2 2 2 2" xfId="31923"/>
    <cellStyle name="20% - הדגשה2 3 2 2 2 2 2 2 2 2_נכסים" xfId="35334"/>
    <cellStyle name="20% - הדגשה2 3 2 2 2 2 2 2 2 3" xfId="25258"/>
    <cellStyle name="20% - הדגשה2 3 2 2 2 2 2 2 2_נכסים" xfId="35333"/>
    <cellStyle name="20% - הדגשה2 3 2 2 2 2 2 2 3" xfId="13605"/>
    <cellStyle name="20% - הדגשה2 3 2 2 2 2 2 2 3 2" xfId="28592"/>
    <cellStyle name="20% - הדגשה2 3 2 2 2 2 2 2 3_נכסים" xfId="35335"/>
    <cellStyle name="20% - הדגשה2 3 2 2 2 2 2 2 4" xfId="21927"/>
    <cellStyle name="20% - הדגשה2 3 2 2 2 2 2 2_נכסים" xfId="35332"/>
    <cellStyle name="20% - הדגשה2 3 2 2 2 2 2 3" xfId="8493"/>
    <cellStyle name="20% - הדגשה2 3 2 2 2 2 2 3 2" xfId="15272"/>
    <cellStyle name="20% - הדגשה2 3 2 2 2 2 2 3 2 2" xfId="30258"/>
    <cellStyle name="20% - הדגשה2 3 2 2 2 2 2 3 2_נכסים" xfId="35337"/>
    <cellStyle name="20% - הדגשה2 3 2 2 2 2 2 3 3" xfId="23593"/>
    <cellStyle name="20% - הדגשה2 3 2 2 2 2 2 3_נכסים" xfId="35336"/>
    <cellStyle name="20% - הדגשה2 3 2 2 2 2 2 4" xfId="11939"/>
    <cellStyle name="20% - הדגשה2 3 2 2 2 2 2 4 2" xfId="26926"/>
    <cellStyle name="20% - הדגשה2 3 2 2 2 2 2 4_נכסים" xfId="35338"/>
    <cellStyle name="20% - הדגשה2 3 2 2 2 2 2 5" xfId="20261"/>
    <cellStyle name="20% - הדגשה2 3 2 2 2 2 2_נכסים" xfId="35331"/>
    <cellStyle name="20% - הדגשה2 3 2 2 2 2 3" xfId="5911"/>
    <cellStyle name="20% - הדגשה2 3 2 2 2 2 3 2" xfId="9452"/>
    <cellStyle name="20% - הדגשה2 3 2 2 2 2 3 2 2" xfId="16104"/>
    <cellStyle name="20% - הדגשה2 3 2 2 2 2 3 2 2 2" xfId="31090"/>
    <cellStyle name="20% - הדגשה2 3 2 2 2 2 3 2 2_נכסים" xfId="35341"/>
    <cellStyle name="20% - הדגשה2 3 2 2 2 2 3 2 3" xfId="24425"/>
    <cellStyle name="20% - הדגשה2 3 2 2 2 2 3 2_נכסים" xfId="35340"/>
    <cellStyle name="20% - הדגשה2 3 2 2 2 2 3 3" xfId="12772"/>
    <cellStyle name="20% - הדגשה2 3 2 2 2 2 3 3 2" xfId="27759"/>
    <cellStyle name="20% - הדגשה2 3 2 2 2 2 3 3_נכסים" xfId="35342"/>
    <cellStyle name="20% - הדגשה2 3 2 2 2 2 3 4" xfId="21094"/>
    <cellStyle name="20% - הדגשה2 3 2 2 2 2 3_נכסים" xfId="35339"/>
    <cellStyle name="20% - הדגשה2 3 2 2 2 2 4" xfId="7660"/>
    <cellStyle name="20% - הדגשה2 3 2 2 2 2 4 2" xfId="14439"/>
    <cellStyle name="20% - הדגשה2 3 2 2 2 2 4 2 2" xfId="29425"/>
    <cellStyle name="20% - הדגשה2 3 2 2 2 2 4 2_נכסים" xfId="35344"/>
    <cellStyle name="20% - הדגשה2 3 2 2 2 2 4 3" xfId="22760"/>
    <cellStyle name="20% - הדגשה2 3 2 2 2 2 4_נכסים" xfId="35343"/>
    <cellStyle name="20% - הדגשה2 3 2 2 2 2 5" xfId="11106"/>
    <cellStyle name="20% - הדגשה2 3 2 2 2 2 5 2" xfId="26093"/>
    <cellStyle name="20% - הדגשה2 3 2 2 2 2 5_נכסים" xfId="35345"/>
    <cellStyle name="20% - הדגשה2 3 2 2 2 2 6" xfId="19428"/>
    <cellStyle name="20% - הדגשה2 3 2 2 2 2_נכסים" xfId="35330"/>
    <cellStyle name="20% - הדגשה2 3 2 2 2 3" xfId="4538"/>
    <cellStyle name="20% - הדגשה2 3 2 2 2 3 2" xfId="6329"/>
    <cellStyle name="20% - הדגשה2 3 2 2 2 3 2 2" xfId="9869"/>
    <cellStyle name="20% - הדגשה2 3 2 2 2 3 2 2 2" xfId="16521"/>
    <cellStyle name="20% - הדגשה2 3 2 2 2 3 2 2 2 2" xfId="31507"/>
    <cellStyle name="20% - הדגשה2 3 2 2 2 3 2 2 2_נכסים" xfId="35349"/>
    <cellStyle name="20% - הדגשה2 3 2 2 2 3 2 2 3" xfId="24842"/>
    <cellStyle name="20% - הדגשה2 3 2 2 2 3 2 2_נכסים" xfId="35348"/>
    <cellStyle name="20% - הדגשה2 3 2 2 2 3 2 3" xfId="13189"/>
    <cellStyle name="20% - הדגשה2 3 2 2 2 3 2 3 2" xfId="28176"/>
    <cellStyle name="20% - הדגשה2 3 2 2 2 3 2 3_נכסים" xfId="35350"/>
    <cellStyle name="20% - הדגשה2 3 2 2 2 3 2 4" xfId="21511"/>
    <cellStyle name="20% - הדגשה2 3 2 2 2 3 2_נכסים" xfId="35347"/>
    <cellStyle name="20% - הדגשה2 3 2 2 2 3 3" xfId="8077"/>
    <cellStyle name="20% - הדגשה2 3 2 2 2 3 3 2" xfId="14856"/>
    <cellStyle name="20% - הדגשה2 3 2 2 2 3 3 2 2" xfId="29842"/>
    <cellStyle name="20% - הדגשה2 3 2 2 2 3 3 2_נכסים" xfId="35352"/>
    <cellStyle name="20% - הדגשה2 3 2 2 2 3 3 3" xfId="23177"/>
    <cellStyle name="20% - הדגשה2 3 2 2 2 3 3_נכסים" xfId="35351"/>
    <cellStyle name="20% - הדגשה2 3 2 2 2 3 4" xfId="11523"/>
    <cellStyle name="20% - הדגשה2 3 2 2 2 3 4 2" xfId="26510"/>
    <cellStyle name="20% - הדגשה2 3 2 2 2 3 4_נכסים" xfId="35353"/>
    <cellStyle name="20% - הדגשה2 3 2 2 2 3 5" xfId="19845"/>
    <cellStyle name="20% - הדגשה2 3 2 2 2 3_נכסים" xfId="35346"/>
    <cellStyle name="20% - הדגשה2 3 2 2 2 4" xfId="5431"/>
    <cellStyle name="20% - הדגשה2 3 2 2 2 4 2" xfId="9036"/>
    <cellStyle name="20% - הדגשה2 3 2 2 2 4 2 2" xfId="15688"/>
    <cellStyle name="20% - הדגשה2 3 2 2 2 4 2 2 2" xfId="30674"/>
    <cellStyle name="20% - הדגשה2 3 2 2 2 4 2 2_נכסים" xfId="35356"/>
    <cellStyle name="20% - הדגשה2 3 2 2 2 4 2 3" xfId="24009"/>
    <cellStyle name="20% - הדגשה2 3 2 2 2 4 2_נכסים" xfId="35355"/>
    <cellStyle name="20% - הדגשה2 3 2 2 2 4 3" xfId="12356"/>
    <cellStyle name="20% - הדגשה2 3 2 2 2 4 3 2" xfId="27343"/>
    <cellStyle name="20% - הדגשה2 3 2 2 2 4 3_נכסים" xfId="35357"/>
    <cellStyle name="20% - הדגשה2 3 2 2 2 4 4" xfId="20678"/>
    <cellStyle name="20% - הדגשה2 3 2 2 2 4_נכסים" xfId="35354"/>
    <cellStyle name="20% - הדגשה2 3 2 2 2 5" xfId="7244"/>
    <cellStyle name="20% - הדגשה2 3 2 2 2 5 2" xfId="14023"/>
    <cellStyle name="20% - הדגשה2 3 2 2 2 5 2 2" xfId="29009"/>
    <cellStyle name="20% - הדגשה2 3 2 2 2 5 2_נכסים" xfId="35359"/>
    <cellStyle name="20% - הדגשה2 3 2 2 2 5 3" xfId="22344"/>
    <cellStyle name="20% - הדגשה2 3 2 2 2 5_נכסים" xfId="35358"/>
    <cellStyle name="20% - הדגשה2 3 2 2 2 6" xfId="10690"/>
    <cellStyle name="20% - הדגשה2 3 2 2 2 6 2" xfId="25677"/>
    <cellStyle name="20% - הדגשה2 3 2 2 2 6_נכסים" xfId="35360"/>
    <cellStyle name="20% - הדגשה2 3 2 2 2 7" xfId="19012"/>
    <cellStyle name="20% - הדגשה2 3 2 2 2_נכסים" xfId="35329"/>
    <cellStyle name="20% - הדגשה2 3 2 2 3" xfId="3970"/>
    <cellStyle name="20% - הדגשה2 3 2 2 3 2" xfId="4746"/>
    <cellStyle name="20% - הדגשה2 3 2 2 3 2 2" xfId="6537"/>
    <cellStyle name="20% - הדגשה2 3 2 2 3 2 2 2" xfId="10077"/>
    <cellStyle name="20% - הדגשה2 3 2 2 3 2 2 2 2" xfId="16729"/>
    <cellStyle name="20% - הדגשה2 3 2 2 3 2 2 2 2 2" xfId="31715"/>
    <cellStyle name="20% - הדגשה2 3 2 2 3 2 2 2 2_נכסים" xfId="35365"/>
    <cellStyle name="20% - הדגשה2 3 2 2 3 2 2 2 3" xfId="25050"/>
    <cellStyle name="20% - הדגשה2 3 2 2 3 2 2 2_נכסים" xfId="35364"/>
    <cellStyle name="20% - הדגשה2 3 2 2 3 2 2 3" xfId="13397"/>
    <cellStyle name="20% - הדגשה2 3 2 2 3 2 2 3 2" xfId="28384"/>
    <cellStyle name="20% - הדגשה2 3 2 2 3 2 2 3_נכסים" xfId="35366"/>
    <cellStyle name="20% - הדגשה2 3 2 2 3 2 2 4" xfId="21719"/>
    <cellStyle name="20% - הדגשה2 3 2 2 3 2 2_נכסים" xfId="35363"/>
    <cellStyle name="20% - הדגשה2 3 2 2 3 2 3" xfId="8285"/>
    <cellStyle name="20% - הדגשה2 3 2 2 3 2 3 2" xfId="15064"/>
    <cellStyle name="20% - הדגשה2 3 2 2 3 2 3 2 2" xfId="30050"/>
    <cellStyle name="20% - הדגשה2 3 2 2 3 2 3 2_נכסים" xfId="35368"/>
    <cellStyle name="20% - הדגשה2 3 2 2 3 2 3 3" xfId="23385"/>
    <cellStyle name="20% - הדגשה2 3 2 2 3 2 3_נכסים" xfId="35367"/>
    <cellStyle name="20% - הדגשה2 3 2 2 3 2 4" xfId="11731"/>
    <cellStyle name="20% - הדגשה2 3 2 2 3 2 4 2" xfId="26718"/>
    <cellStyle name="20% - הדגשה2 3 2 2 3 2 4_נכסים" xfId="35369"/>
    <cellStyle name="20% - הדגשה2 3 2 2 3 2 5" xfId="20053"/>
    <cellStyle name="20% - הדגשה2 3 2 2 3 2_נכסים" xfId="35362"/>
    <cellStyle name="20% - הדגשה2 3 2 2 3 3" xfId="5703"/>
    <cellStyle name="20% - הדגשה2 3 2 2 3 3 2" xfId="9244"/>
    <cellStyle name="20% - הדגשה2 3 2 2 3 3 2 2" xfId="15896"/>
    <cellStyle name="20% - הדגשה2 3 2 2 3 3 2 2 2" xfId="30882"/>
    <cellStyle name="20% - הדגשה2 3 2 2 3 3 2 2_נכסים" xfId="35372"/>
    <cellStyle name="20% - הדגשה2 3 2 2 3 3 2 3" xfId="24217"/>
    <cellStyle name="20% - הדגשה2 3 2 2 3 3 2_נכסים" xfId="35371"/>
    <cellStyle name="20% - הדגשה2 3 2 2 3 3 3" xfId="12564"/>
    <cellStyle name="20% - הדגשה2 3 2 2 3 3 3 2" xfId="27551"/>
    <cellStyle name="20% - הדגשה2 3 2 2 3 3 3_נכסים" xfId="35373"/>
    <cellStyle name="20% - הדגשה2 3 2 2 3 3 4" xfId="20886"/>
    <cellStyle name="20% - הדגשה2 3 2 2 3 3_נכסים" xfId="35370"/>
    <cellStyle name="20% - הדגשה2 3 2 2 3 4" xfId="7452"/>
    <cellStyle name="20% - הדגשה2 3 2 2 3 4 2" xfId="14231"/>
    <cellStyle name="20% - הדגשה2 3 2 2 3 4 2 2" xfId="29217"/>
    <cellStyle name="20% - הדגשה2 3 2 2 3 4 2_נכסים" xfId="35375"/>
    <cellStyle name="20% - הדגשה2 3 2 2 3 4 3" xfId="22552"/>
    <cellStyle name="20% - הדגשה2 3 2 2 3 4_נכסים" xfId="35374"/>
    <cellStyle name="20% - הדגשה2 3 2 2 3 5" xfId="10898"/>
    <cellStyle name="20% - הדגשה2 3 2 2 3 5 2" xfId="25885"/>
    <cellStyle name="20% - הדגשה2 3 2 2 3 5_נכסים" xfId="35376"/>
    <cellStyle name="20% - הדגשה2 3 2 2 3 6" xfId="19220"/>
    <cellStyle name="20% - הדגשה2 3 2 2 3_נכסים" xfId="35361"/>
    <cellStyle name="20% - הדגשה2 3 2 2 4" xfId="4331"/>
    <cellStyle name="20% - הדגשה2 3 2 2 4 2" xfId="6120"/>
    <cellStyle name="20% - הדגשה2 3 2 2 4 2 2" xfId="9660"/>
    <cellStyle name="20% - הדגשה2 3 2 2 4 2 2 2" xfId="16312"/>
    <cellStyle name="20% - הדגשה2 3 2 2 4 2 2 2 2" xfId="31298"/>
    <cellStyle name="20% - הדגשה2 3 2 2 4 2 2 2_נכסים" xfId="35380"/>
    <cellStyle name="20% - הדגשה2 3 2 2 4 2 2 3" xfId="24633"/>
    <cellStyle name="20% - הדגשה2 3 2 2 4 2 2_נכסים" xfId="35379"/>
    <cellStyle name="20% - הדגשה2 3 2 2 4 2 3" xfId="12980"/>
    <cellStyle name="20% - הדגשה2 3 2 2 4 2 3 2" xfId="27967"/>
    <cellStyle name="20% - הדגשה2 3 2 2 4 2 3_נכסים" xfId="35381"/>
    <cellStyle name="20% - הדגשה2 3 2 2 4 2 4" xfId="21302"/>
    <cellStyle name="20% - הדגשה2 3 2 2 4 2_נכסים" xfId="35378"/>
    <cellStyle name="20% - הדגשה2 3 2 2 4 3" xfId="7868"/>
    <cellStyle name="20% - הדגשה2 3 2 2 4 3 2" xfId="14647"/>
    <cellStyle name="20% - הדגשה2 3 2 2 4 3 2 2" xfId="29633"/>
    <cellStyle name="20% - הדגשה2 3 2 2 4 3 2_נכסים" xfId="35383"/>
    <cellStyle name="20% - הדגשה2 3 2 2 4 3 3" xfId="22968"/>
    <cellStyle name="20% - הדגשה2 3 2 2 4 3_נכסים" xfId="35382"/>
    <cellStyle name="20% - הדגשה2 3 2 2 4 4" xfId="11314"/>
    <cellStyle name="20% - הדגשה2 3 2 2 4 4 2" xfId="26301"/>
    <cellStyle name="20% - הדגשה2 3 2 2 4 4_נכסים" xfId="35384"/>
    <cellStyle name="20% - הדגשה2 3 2 2 4 5" xfId="19636"/>
    <cellStyle name="20% - הדגשה2 3 2 2 4_נכסים" xfId="35377"/>
    <cellStyle name="20% - הדגשה2 3 2 2 5" xfId="5224"/>
    <cellStyle name="20% - הדגשה2 3 2 2 5 2" xfId="8827"/>
    <cellStyle name="20% - הדגשה2 3 2 2 5 2 2" xfId="15479"/>
    <cellStyle name="20% - הדגשה2 3 2 2 5 2 2 2" xfId="30465"/>
    <cellStyle name="20% - הדגשה2 3 2 2 5 2 2_נכסים" xfId="35387"/>
    <cellStyle name="20% - הדגשה2 3 2 2 5 2 3" xfId="23800"/>
    <cellStyle name="20% - הדגשה2 3 2 2 5 2_נכסים" xfId="35386"/>
    <cellStyle name="20% - הדגשה2 3 2 2 5 3" xfId="12147"/>
    <cellStyle name="20% - הדגשה2 3 2 2 5 3 2" xfId="27134"/>
    <cellStyle name="20% - הדגשה2 3 2 2 5 3_נכסים" xfId="35388"/>
    <cellStyle name="20% - הדגשה2 3 2 2 5 4" xfId="20469"/>
    <cellStyle name="20% - הדגשה2 3 2 2 5_נכסים" xfId="35385"/>
    <cellStyle name="20% - הדגשה2 3 2 2 6" xfId="7037"/>
    <cellStyle name="20% - הדגשה2 3 2 2 6 2" xfId="13814"/>
    <cellStyle name="20% - הדגשה2 3 2 2 6 2 2" xfId="28800"/>
    <cellStyle name="20% - הדגשה2 3 2 2 6 2_נכסים" xfId="35390"/>
    <cellStyle name="20% - הדגשה2 3 2 2 6 3" xfId="22135"/>
    <cellStyle name="20% - הדגשה2 3 2 2 6_נכסים" xfId="35389"/>
    <cellStyle name="20% - הדגשה2 3 2 2 7" xfId="10384"/>
    <cellStyle name="20% - הדגשה2 3 2 2 7 2" xfId="25362"/>
    <cellStyle name="20% - הדגשה2 3 2 2 7_נכסים" xfId="35391"/>
    <cellStyle name="20% - הדגשה2 3 2 2 8" xfId="18803"/>
    <cellStyle name="20% - הדגשה2 3 2 2_נכסים" xfId="35328"/>
    <cellStyle name="20% - הדגשה2 3 2 3" xfId="1842"/>
    <cellStyle name="20% - הדגשה2 3 2 3 2" xfId="4053"/>
    <cellStyle name="20% - הדגשה2 3 2 3 2 2" xfId="4825"/>
    <cellStyle name="20% - הדגשה2 3 2 3 2 2 2" xfId="6616"/>
    <cellStyle name="20% - הדגשה2 3 2 3 2 2 2 2" xfId="10156"/>
    <cellStyle name="20% - הדגשה2 3 2 3 2 2 2 2 2" xfId="16808"/>
    <cellStyle name="20% - הדגשה2 3 2 3 2 2 2 2 2 2" xfId="31794"/>
    <cellStyle name="20% - הדגשה2 3 2 3 2 2 2 2 2_נכסים" xfId="35397"/>
    <cellStyle name="20% - הדגשה2 3 2 3 2 2 2 2 3" xfId="25129"/>
    <cellStyle name="20% - הדגשה2 3 2 3 2 2 2 2_נכסים" xfId="35396"/>
    <cellStyle name="20% - הדגשה2 3 2 3 2 2 2 3" xfId="13476"/>
    <cellStyle name="20% - הדגשה2 3 2 3 2 2 2 3 2" xfId="28463"/>
    <cellStyle name="20% - הדגשה2 3 2 3 2 2 2 3_נכסים" xfId="35398"/>
    <cellStyle name="20% - הדגשה2 3 2 3 2 2 2 4" xfId="21798"/>
    <cellStyle name="20% - הדגשה2 3 2 3 2 2 2_נכסים" xfId="35395"/>
    <cellStyle name="20% - הדגשה2 3 2 3 2 2 3" xfId="8364"/>
    <cellStyle name="20% - הדגשה2 3 2 3 2 2 3 2" xfId="15143"/>
    <cellStyle name="20% - הדגשה2 3 2 3 2 2 3 2 2" xfId="30129"/>
    <cellStyle name="20% - הדגשה2 3 2 3 2 2 3 2_נכסים" xfId="35400"/>
    <cellStyle name="20% - הדגשה2 3 2 3 2 2 3 3" xfId="23464"/>
    <cellStyle name="20% - הדגשה2 3 2 3 2 2 3_נכסים" xfId="35399"/>
    <cellStyle name="20% - הדגשה2 3 2 3 2 2 4" xfId="11810"/>
    <cellStyle name="20% - הדגשה2 3 2 3 2 2 4 2" xfId="26797"/>
    <cellStyle name="20% - הדגשה2 3 2 3 2 2 4_נכסים" xfId="35401"/>
    <cellStyle name="20% - הדגשה2 3 2 3 2 2 5" xfId="20132"/>
    <cellStyle name="20% - הדגשה2 3 2 3 2 2_נכסים" xfId="35394"/>
    <cellStyle name="20% - הדגשה2 3 2 3 2 3" xfId="5782"/>
    <cellStyle name="20% - הדגשה2 3 2 3 2 3 2" xfId="9323"/>
    <cellStyle name="20% - הדגשה2 3 2 3 2 3 2 2" xfId="15975"/>
    <cellStyle name="20% - הדגשה2 3 2 3 2 3 2 2 2" xfId="30961"/>
    <cellStyle name="20% - הדגשה2 3 2 3 2 3 2 2_נכסים" xfId="35404"/>
    <cellStyle name="20% - הדגשה2 3 2 3 2 3 2 3" xfId="24296"/>
    <cellStyle name="20% - הדגשה2 3 2 3 2 3 2_נכסים" xfId="35403"/>
    <cellStyle name="20% - הדגשה2 3 2 3 2 3 3" xfId="12643"/>
    <cellStyle name="20% - הדגשה2 3 2 3 2 3 3 2" xfId="27630"/>
    <cellStyle name="20% - הדגשה2 3 2 3 2 3 3_נכסים" xfId="35405"/>
    <cellStyle name="20% - הדגשה2 3 2 3 2 3 4" xfId="20965"/>
    <cellStyle name="20% - הדגשה2 3 2 3 2 3_נכסים" xfId="35402"/>
    <cellStyle name="20% - הדגשה2 3 2 3 2 4" xfId="7531"/>
    <cellStyle name="20% - הדגשה2 3 2 3 2 4 2" xfId="14310"/>
    <cellStyle name="20% - הדגשה2 3 2 3 2 4 2 2" xfId="29296"/>
    <cellStyle name="20% - הדגשה2 3 2 3 2 4 2_נכסים" xfId="35407"/>
    <cellStyle name="20% - הדגשה2 3 2 3 2 4 3" xfId="22631"/>
    <cellStyle name="20% - הדגשה2 3 2 3 2 4_נכסים" xfId="35406"/>
    <cellStyle name="20% - הדגשה2 3 2 3 2 5" xfId="10977"/>
    <cellStyle name="20% - הדגשה2 3 2 3 2 5 2" xfId="25964"/>
    <cellStyle name="20% - הדגשה2 3 2 3 2 5_נכסים" xfId="35408"/>
    <cellStyle name="20% - הדגשה2 3 2 3 2 6" xfId="19299"/>
    <cellStyle name="20% - הדגשה2 3 2 3 2_נכסים" xfId="35393"/>
    <cellStyle name="20% - הדגשה2 3 2 3 3" xfId="4410"/>
    <cellStyle name="20% - הדגשה2 3 2 3 3 2" xfId="6200"/>
    <cellStyle name="20% - הדגשה2 3 2 3 3 2 2" xfId="9740"/>
    <cellStyle name="20% - הדגשה2 3 2 3 3 2 2 2" xfId="16392"/>
    <cellStyle name="20% - הדגשה2 3 2 3 3 2 2 2 2" xfId="31378"/>
    <cellStyle name="20% - הדגשה2 3 2 3 3 2 2 2_נכסים" xfId="35412"/>
    <cellStyle name="20% - הדגשה2 3 2 3 3 2 2 3" xfId="24713"/>
    <cellStyle name="20% - הדגשה2 3 2 3 3 2 2_נכסים" xfId="35411"/>
    <cellStyle name="20% - הדגשה2 3 2 3 3 2 3" xfId="13060"/>
    <cellStyle name="20% - הדגשה2 3 2 3 3 2 3 2" xfId="28047"/>
    <cellStyle name="20% - הדגשה2 3 2 3 3 2 3_נכסים" xfId="35413"/>
    <cellStyle name="20% - הדגשה2 3 2 3 3 2 4" xfId="21382"/>
    <cellStyle name="20% - הדגשה2 3 2 3 3 2_נכסים" xfId="35410"/>
    <cellStyle name="20% - הדגשה2 3 2 3 3 3" xfId="7948"/>
    <cellStyle name="20% - הדגשה2 3 2 3 3 3 2" xfId="14727"/>
    <cellStyle name="20% - הדגשה2 3 2 3 3 3 2 2" xfId="29713"/>
    <cellStyle name="20% - הדגשה2 3 2 3 3 3 2_נכסים" xfId="35415"/>
    <cellStyle name="20% - הדגשה2 3 2 3 3 3 3" xfId="23048"/>
    <cellStyle name="20% - הדגשה2 3 2 3 3 3_נכסים" xfId="35414"/>
    <cellStyle name="20% - הדגשה2 3 2 3 3 4" xfId="11394"/>
    <cellStyle name="20% - הדגשה2 3 2 3 3 4 2" xfId="26381"/>
    <cellStyle name="20% - הדגשה2 3 2 3 3 4_נכסים" xfId="35416"/>
    <cellStyle name="20% - הדגשה2 3 2 3 3 5" xfId="19716"/>
    <cellStyle name="20% - הדגשה2 3 2 3 3_נכסים" xfId="35409"/>
    <cellStyle name="20% - הדגשה2 3 2 3 4" xfId="5303"/>
    <cellStyle name="20% - הדגשה2 3 2 3 4 2" xfId="8907"/>
    <cellStyle name="20% - הדגשה2 3 2 3 4 2 2" xfId="15559"/>
    <cellStyle name="20% - הדגשה2 3 2 3 4 2 2 2" xfId="30545"/>
    <cellStyle name="20% - הדגשה2 3 2 3 4 2 2_נכסים" xfId="35419"/>
    <cellStyle name="20% - הדגשה2 3 2 3 4 2 3" xfId="23880"/>
    <cellStyle name="20% - הדגשה2 3 2 3 4 2_נכסים" xfId="35418"/>
    <cellStyle name="20% - הדגשה2 3 2 3 4 3" xfId="12227"/>
    <cellStyle name="20% - הדגשה2 3 2 3 4 3 2" xfId="27214"/>
    <cellStyle name="20% - הדגשה2 3 2 3 4 3_נכסים" xfId="35420"/>
    <cellStyle name="20% - הדגשה2 3 2 3 4 4" xfId="20549"/>
    <cellStyle name="20% - הדגשה2 3 2 3 4_נכסים" xfId="35417"/>
    <cellStyle name="20% - הדגשה2 3 2 3 5" xfId="7116"/>
    <cellStyle name="20% - הדגשה2 3 2 3 5 2" xfId="13894"/>
    <cellStyle name="20% - הדגשה2 3 2 3 5 2 2" xfId="28880"/>
    <cellStyle name="20% - הדגשה2 3 2 3 5 2_נכסים" xfId="35422"/>
    <cellStyle name="20% - הדגשה2 3 2 3 5 3" xfId="22215"/>
    <cellStyle name="20% - הדגשה2 3 2 3 5_נכסים" xfId="35421"/>
    <cellStyle name="20% - הדגשה2 3 2 3 6" xfId="10562"/>
    <cellStyle name="20% - הדגשה2 3 2 3 6 2" xfId="25548"/>
    <cellStyle name="20% - הדגשה2 3 2 3 6_נכסים" xfId="35423"/>
    <cellStyle name="20% - הדגשה2 3 2 3 7" xfId="18883"/>
    <cellStyle name="20% - הדגשה2 3 2 3_נכסים" xfId="35392"/>
    <cellStyle name="20% - הדגשה2 3 2 4" xfId="1742"/>
    <cellStyle name="20% - הדגשה2 3 2 4 2" xfId="4616"/>
    <cellStyle name="20% - הדגשה2 3 2 4 2 2" xfId="6407"/>
    <cellStyle name="20% - הדגשה2 3 2 4 2 2 2" xfId="9947"/>
    <cellStyle name="20% - הדגשה2 3 2 4 2 2 2 2" xfId="16599"/>
    <cellStyle name="20% - הדגשה2 3 2 4 2 2 2 2 2" xfId="31585"/>
    <cellStyle name="20% - הדגשה2 3 2 4 2 2 2 2_נכסים" xfId="35428"/>
    <cellStyle name="20% - הדגשה2 3 2 4 2 2 2 3" xfId="24920"/>
    <cellStyle name="20% - הדגשה2 3 2 4 2 2 2_נכסים" xfId="35427"/>
    <cellStyle name="20% - הדגשה2 3 2 4 2 2 3" xfId="13267"/>
    <cellStyle name="20% - הדגשה2 3 2 4 2 2 3 2" xfId="28254"/>
    <cellStyle name="20% - הדגשה2 3 2 4 2 2 3_נכסים" xfId="35429"/>
    <cellStyle name="20% - הדגשה2 3 2 4 2 2 4" xfId="21589"/>
    <cellStyle name="20% - הדגשה2 3 2 4 2 2_נכסים" xfId="35426"/>
    <cellStyle name="20% - הדגשה2 3 2 4 2 3" xfId="8155"/>
    <cellStyle name="20% - הדגשה2 3 2 4 2 3 2" xfId="14934"/>
    <cellStyle name="20% - הדגשה2 3 2 4 2 3 2 2" xfId="29920"/>
    <cellStyle name="20% - הדגשה2 3 2 4 2 3 2_נכסים" xfId="35431"/>
    <cellStyle name="20% - הדגשה2 3 2 4 2 3 3" xfId="23255"/>
    <cellStyle name="20% - הדגשה2 3 2 4 2 3_נכסים" xfId="35430"/>
    <cellStyle name="20% - הדגשה2 3 2 4 2 4" xfId="11601"/>
    <cellStyle name="20% - הדגשה2 3 2 4 2 4 2" xfId="26588"/>
    <cellStyle name="20% - הדגשה2 3 2 4 2 4_נכסים" xfId="35432"/>
    <cellStyle name="20% - הדגשה2 3 2 4 2 5" xfId="19923"/>
    <cellStyle name="20% - הדגשה2 3 2 4 2_נכסים" xfId="35425"/>
    <cellStyle name="20% - הדגשה2 3 2 4 3" xfId="5573"/>
    <cellStyle name="20% - הדגשה2 3 2 4 3 2" xfId="9114"/>
    <cellStyle name="20% - הדגשה2 3 2 4 3 2 2" xfId="15766"/>
    <cellStyle name="20% - הדגשה2 3 2 4 3 2 2 2" xfId="30752"/>
    <cellStyle name="20% - הדגשה2 3 2 4 3 2 2_נכסים" xfId="35435"/>
    <cellStyle name="20% - הדגשה2 3 2 4 3 2 3" xfId="24087"/>
    <cellStyle name="20% - הדגשה2 3 2 4 3 2_נכסים" xfId="35434"/>
    <cellStyle name="20% - הדגשה2 3 2 4 3 3" xfId="12434"/>
    <cellStyle name="20% - הדגשה2 3 2 4 3 3 2" xfId="27421"/>
    <cellStyle name="20% - הדגשה2 3 2 4 3 3_נכסים" xfId="35436"/>
    <cellStyle name="20% - הדגשה2 3 2 4 3 4" xfId="20756"/>
    <cellStyle name="20% - הדגשה2 3 2 4 3_נכסים" xfId="35433"/>
    <cellStyle name="20% - הדגשה2 3 2 4 4" xfId="7322"/>
    <cellStyle name="20% - הדגשה2 3 2 4 4 2" xfId="14101"/>
    <cellStyle name="20% - הדגשה2 3 2 4 4 2 2" xfId="29087"/>
    <cellStyle name="20% - הדגשה2 3 2 4 4 2_נכסים" xfId="35438"/>
    <cellStyle name="20% - הדגשה2 3 2 4 4 3" xfId="22422"/>
    <cellStyle name="20% - הדגשה2 3 2 4 4_נכסים" xfId="35437"/>
    <cellStyle name="20% - הדגשה2 3 2 4 5" xfId="10768"/>
    <cellStyle name="20% - הדגשה2 3 2 4 5 2" xfId="25755"/>
    <cellStyle name="20% - הדגשה2 3 2 4 5_נכסים" xfId="35439"/>
    <cellStyle name="20% - הדגשה2 3 2 4 6" xfId="19090"/>
    <cellStyle name="20% - הדגשה2 3 2 4_נכסים" xfId="35424"/>
    <cellStyle name="20% - הדגשה2 3 2 5" xfId="2257"/>
    <cellStyle name="20% - הדגשה2 3 2 5 2" xfId="5990"/>
    <cellStyle name="20% - הדגשה2 3 2 5 2 2" xfId="9530"/>
    <cellStyle name="20% - הדגשה2 3 2 5 2 2 2" xfId="16182"/>
    <cellStyle name="20% - הדגשה2 3 2 5 2 2 2 2" xfId="31168"/>
    <cellStyle name="20% - הדגשה2 3 2 5 2 2 2_נכסים" xfId="35443"/>
    <cellStyle name="20% - הדגשה2 3 2 5 2 2 3" xfId="24503"/>
    <cellStyle name="20% - הדגשה2 3 2 5 2 2_נכסים" xfId="35442"/>
    <cellStyle name="20% - הדגשה2 3 2 5 2 3" xfId="12850"/>
    <cellStyle name="20% - הדגשה2 3 2 5 2 3 2" xfId="27837"/>
    <cellStyle name="20% - הדגשה2 3 2 5 2 3_נכסים" xfId="35444"/>
    <cellStyle name="20% - הדגשה2 3 2 5 2 4" xfId="21172"/>
    <cellStyle name="20% - הדגשה2 3 2 5 2_נכסים" xfId="35441"/>
    <cellStyle name="20% - הדגשה2 3 2 5 3" xfId="7738"/>
    <cellStyle name="20% - הדגשה2 3 2 5 3 2" xfId="14517"/>
    <cellStyle name="20% - הדגשה2 3 2 5 3 2 2" xfId="29503"/>
    <cellStyle name="20% - הדגשה2 3 2 5 3 2_נכסים" xfId="35446"/>
    <cellStyle name="20% - הדגשה2 3 2 5 3 3" xfId="22838"/>
    <cellStyle name="20% - הדגשה2 3 2 5 3_נכסים" xfId="35445"/>
    <cellStyle name="20% - הדגשה2 3 2 5 4" xfId="11184"/>
    <cellStyle name="20% - הדגשה2 3 2 5 4 2" xfId="26171"/>
    <cellStyle name="20% - הדגשה2 3 2 5 4_נכסים" xfId="35447"/>
    <cellStyle name="20% - הדגשה2 3 2 5 5" xfId="19506"/>
    <cellStyle name="20% - הדגשה2 3 2 5_נכסים" xfId="35440"/>
    <cellStyle name="20% - הדגשה2 3 2 6" xfId="1385"/>
    <cellStyle name="20% - הדגשה2 3 2 6 2" xfId="8697"/>
    <cellStyle name="20% - הדגשה2 3 2 6 2 2" xfId="15349"/>
    <cellStyle name="20% - הדגשה2 3 2 6 2 2 2" xfId="30335"/>
    <cellStyle name="20% - הדגשה2 3 2 6 2 2_נכסים" xfId="35450"/>
    <cellStyle name="20% - הדגשה2 3 2 6 2 3" xfId="23670"/>
    <cellStyle name="20% - הדגשה2 3 2 6 2_נכסים" xfId="35449"/>
    <cellStyle name="20% - הדגשה2 3 2 6 3" xfId="12017"/>
    <cellStyle name="20% - הדגשה2 3 2 6 3 2" xfId="27004"/>
    <cellStyle name="20% - הדגשה2 3 2 6 3_נכסים" xfId="35451"/>
    <cellStyle name="20% - הדגשה2 3 2 6 4" xfId="20339"/>
    <cellStyle name="20% - הדגשה2 3 2 6_נכסים" xfId="35448"/>
    <cellStyle name="20% - הדגשה2 3 2 7" xfId="1438"/>
    <cellStyle name="20% - הדגשה2 3 2 7 2" xfId="13684"/>
    <cellStyle name="20% - הדגשה2 3 2 7 2 2" xfId="28670"/>
    <cellStyle name="20% - הדגשה2 3 2 7 2_נכסים" xfId="35453"/>
    <cellStyle name="20% - הדגשה2 3 2 7 3" xfId="22005"/>
    <cellStyle name="20% - הדגשה2 3 2 7_נכסים" xfId="35452"/>
    <cellStyle name="20% - הדגשה2 3 2 8" xfId="10500"/>
    <cellStyle name="20% - הדגשה2 3 2 8 2" xfId="25483"/>
    <cellStyle name="20% - הדגשה2 3 2 8_נכסים" xfId="35454"/>
    <cellStyle name="20% - הדגשה2 3 2 9" xfId="18674"/>
    <cellStyle name="20% - הדגשה2 3 2_נכסים" xfId="35327"/>
    <cellStyle name="20% - הדגשה2 3 3" xfId="1139"/>
    <cellStyle name="20% - הדגשה2 3 3 2" xfId="3731"/>
    <cellStyle name="20% - הדגשה2 3 3 2 2" xfId="4155"/>
    <cellStyle name="20% - הדגשה2 3 3 2 2 2" xfId="4928"/>
    <cellStyle name="20% - הדגשה2 3 3 2 2 2 2" xfId="6719"/>
    <cellStyle name="20% - הדגשה2 3 3 2 2 2 2 2" xfId="10259"/>
    <cellStyle name="20% - הדגשה2 3 3 2 2 2 2 2 2" xfId="16911"/>
    <cellStyle name="20% - הדגשה2 3 3 2 2 2 2 2 2 2" xfId="31897"/>
    <cellStyle name="20% - הדגשה2 3 3 2 2 2 2 2 2_נכסים" xfId="35461"/>
    <cellStyle name="20% - הדגשה2 3 3 2 2 2 2 2 3" xfId="25232"/>
    <cellStyle name="20% - הדגשה2 3 3 2 2 2 2 2_נכסים" xfId="35460"/>
    <cellStyle name="20% - הדגשה2 3 3 2 2 2 2 3" xfId="13579"/>
    <cellStyle name="20% - הדגשה2 3 3 2 2 2 2 3 2" xfId="28566"/>
    <cellStyle name="20% - הדגשה2 3 3 2 2 2 2 3_נכסים" xfId="35462"/>
    <cellStyle name="20% - הדגשה2 3 3 2 2 2 2 4" xfId="21901"/>
    <cellStyle name="20% - הדגשה2 3 3 2 2 2 2_נכסים" xfId="35459"/>
    <cellStyle name="20% - הדגשה2 3 3 2 2 2 3" xfId="8467"/>
    <cellStyle name="20% - הדגשה2 3 3 2 2 2 3 2" xfId="15246"/>
    <cellStyle name="20% - הדגשה2 3 3 2 2 2 3 2 2" xfId="30232"/>
    <cellStyle name="20% - הדגשה2 3 3 2 2 2 3 2_נכסים" xfId="35464"/>
    <cellStyle name="20% - הדגשה2 3 3 2 2 2 3 3" xfId="23567"/>
    <cellStyle name="20% - הדגשה2 3 3 2 2 2 3_נכסים" xfId="35463"/>
    <cellStyle name="20% - הדגשה2 3 3 2 2 2 4" xfId="11913"/>
    <cellStyle name="20% - הדגשה2 3 3 2 2 2 4 2" xfId="26900"/>
    <cellStyle name="20% - הדגשה2 3 3 2 2 2 4_נכסים" xfId="35465"/>
    <cellStyle name="20% - הדגשה2 3 3 2 2 2 5" xfId="20235"/>
    <cellStyle name="20% - הדגשה2 3 3 2 2 2_נכסים" xfId="35458"/>
    <cellStyle name="20% - הדגשה2 3 3 2 2 3" xfId="5885"/>
    <cellStyle name="20% - הדגשה2 3 3 2 2 3 2" xfId="9426"/>
    <cellStyle name="20% - הדגשה2 3 3 2 2 3 2 2" xfId="16078"/>
    <cellStyle name="20% - הדגשה2 3 3 2 2 3 2 2 2" xfId="31064"/>
    <cellStyle name="20% - הדגשה2 3 3 2 2 3 2 2_נכסים" xfId="35468"/>
    <cellStyle name="20% - הדגשה2 3 3 2 2 3 2 3" xfId="24399"/>
    <cellStyle name="20% - הדגשה2 3 3 2 2 3 2_נכסים" xfId="35467"/>
    <cellStyle name="20% - הדגשה2 3 3 2 2 3 3" xfId="12746"/>
    <cellStyle name="20% - הדגשה2 3 3 2 2 3 3 2" xfId="27733"/>
    <cellStyle name="20% - הדגשה2 3 3 2 2 3 3_נכסים" xfId="35469"/>
    <cellStyle name="20% - הדגשה2 3 3 2 2 3 4" xfId="21068"/>
    <cellStyle name="20% - הדגשה2 3 3 2 2 3_נכסים" xfId="35466"/>
    <cellStyle name="20% - הדגשה2 3 3 2 2 4" xfId="7634"/>
    <cellStyle name="20% - הדגשה2 3 3 2 2 4 2" xfId="14413"/>
    <cellStyle name="20% - הדגשה2 3 3 2 2 4 2 2" xfId="29399"/>
    <cellStyle name="20% - הדגשה2 3 3 2 2 4 2_נכסים" xfId="35471"/>
    <cellStyle name="20% - הדגשה2 3 3 2 2 4 3" xfId="22734"/>
    <cellStyle name="20% - הדגשה2 3 3 2 2 4_נכסים" xfId="35470"/>
    <cellStyle name="20% - הדגשה2 3 3 2 2 5" xfId="11080"/>
    <cellStyle name="20% - הדגשה2 3 3 2 2 5 2" xfId="26067"/>
    <cellStyle name="20% - הדגשה2 3 3 2 2 5_נכסים" xfId="35472"/>
    <cellStyle name="20% - הדגשה2 3 3 2 2 6" xfId="19402"/>
    <cellStyle name="20% - הדגשה2 3 3 2 2_נכסים" xfId="35457"/>
    <cellStyle name="20% - הדגשה2 3 3 2 3" xfId="4512"/>
    <cellStyle name="20% - הדגשה2 3 3 2 3 2" xfId="6303"/>
    <cellStyle name="20% - הדגשה2 3 3 2 3 2 2" xfId="9843"/>
    <cellStyle name="20% - הדגשה2 3 3 2 3 2 2 2" xfId="16495"/>
    <cellStyle name="20% - הדגשה2 3 3 2 3 2 2 2 2" xfId="31481"/>
    <cellStyle name="20% - הדגשה2 3 3 2 3 2 2 2_נכסים" xfId="35476"/>
    <cellStyle name="20% - הדגשה2 3 3 2 3 2 2 3" xfId="24816"/>
    <cellStyle name="20% - הדגשה2 3 3 2 3 2 2_נכסים" xfId="35475"/>
    <cellStyle name="20% - הדגשה2 3 3 2 3 2 3" xfId="13163"/>
    <cellStyle name="20% - הדגשה2 3 3 2 3 2 3 2" xfId="28150"/>
    <cellStyle name="20% - הדגשה2 3 3 2 3 2 3_נכסים" xfId="35477"/>
    <cellStyle name="20% - הדגשה2 3 3 2 3 2 4" xfId="21485"/>
    <cellStyle name="20% - הדגשה2 3 3 2 3 2_נכסים" xfId="35474"/>
    <cellStyle name="20% - הדגשה2 3 3 2 3 3" xfId="8051"/>
    <cellStyle name="20% - הדגשה2 3 3 2 3 3 2" xfId="14830"/>
    <cellStyle name="20% - הדגשה2 3 3 2 3 3 2 2" xfId="29816"/>
    <cellStyle name="20% - הדגשה2 3 3 2 3 3 2_נכסים" xfId="35479"/>
    <cellStyle name="20% - הדגשה2 3 3 2 3 3 3" xfId="23151"/>
    <cellStyle name="20% - הדגשה2 3 3 2 3 3_נכסים" xfId="35478"/>
    <cellStyle name="20% - הדגשה2 3 3 2 3 4" xfId="11497"/>
    <cellStyle name="20% - הדגשה2 3 3 2 3 4 2" xfId="26484"/>
    <cellStyle name="20% - הדגשה2 3 3 2 3 4_נכסים" xfId="35480"/>
    <cellStyle name="20% - הדגשה2 3 3 2 3 5" xfId="19819"/>
    <cellStyle name="20% - הדגשה2 3 3 2 3_נכסים" xfId="35473"/>
    <cellStyle name="20% - הדגשה2 3 3 2 4" xfId="5405"/>
    <cellStyle name="20% - הדגשה2 3 3 2 4 2" xfId="9010"/>
    <cellStyle name="20% - הדגשה2 3 3 2 4 2 2" xfId="15662"/>
    <cellStyle name="20% - הדגשה2 3 3 2 4 2 2 2" xfId="30648"/>
    <cellStyle name="20% - הדגשה2 3 3 2 4 2 2_נכסים" xfId="35483"/>
    <cellStyle name="20% - הדגשה2 3 3 2 4 2 3" xfId="23983"/>
    <cellStyle name="20% - הדגשה2 3 3 2 4 2_נכסים" xfId="35482"/>
    <cellStyle name="20% - הדגשה2 3 3 2 4 3" xfId="12330"/>
    <cellStyle name="20% - הדגשה2 3 3 2 4 3 2" xfId="27317"/>
    <cellStyle name="20% - הדגשה2 3 3 2 4 3_נכסים" xfId="35484"/>
    <cellStyle name="20% - הדגשה2 3 3 2 4 4" xfId="20652"/>
    <cellStyle name="20% - הדגשה2 3 3 2 4_נכסים" xfId="35481"/>
    <cellStyle name="20% - הדגשה2 3 3 2 5" xfId="7218"/>
    <cellStyle name="20% - הדגשה2 3 3 2 5 2" xfId="13997"/>
    <cellStyle name="20% - הדגשה2 3 3 2 5 2 2" xfId="28983"/>
    <cellStyle name="20% - הדגשה2 3 3 2 5 2_נכסים" xfId="35486"/>
    <cellStyle name="20% - הדגשה2 3 3 2 5 3" xfId="22318"/>
    <cellStyle name="20% - הדגשה2 3 3 2 5_נכסים" xfId="35485"/>
    <cellStyle name="20% - הדגשה2 3 3 2 6" xfId="10664"/>
    <cellStyle name="20% - הדגשה2 3 3 2 6 2" xfId="25651"/>
    <cellStyle name="20% - הדגשה2 3 3 2 6_נכסים" xfId="35487"/>
    <cellStyle name="20% - הדגשה2 3 3 2 7" xfId="18986"/>
    <cellStyle name="20% - הדגשה2 3 3 2_נכסים" xfId="35456"/>
    <cellStyle name="20% - הדגשה2 3 3 3" xfId="3944"/>
    <cellStyle name="20% - הדגשה2 3 3 3 2" xfId="4720"/>
    <cellStyle name="20% - הדגשה2 3 3 3 2 2" xfId="6511"/>
    <cellStyle name="20% - הדגשה2 3 3 3 2 2 2" xfId="10051"/>
    <cellStyle name="20% - הדגשה2 3 3 3 2 2 2 2" xfId="16703"/>
    <cellStyle name="20% - הדגשה2 3 3 3 2 2 2 2 2" xfId="31689"/>
    <cellStyle name="20% - הדגשה2 3 3 3 2 2 2 2_נכסים" xfId="35492"/>
    <cellStyle name="20% - הדגשה2 3 3 3 2 2 2 3" xfId="25024"/>
    <cellStyle name="20% - הדגשה2 3 3 3 2 2 2_נכסים" xfId="35491"/>
    <cellStyle name="20% - הדגשה2 3 3 3 2 2 3" xfId="13371"/>
    <cellStyle name="20% - הדגשה2 3 3 3 2 2 3 2" xfId="28358"/>
    <cellStyle name="20% - הדגשה2 3 3 3 2 2 3_נכסים" xfId="35493"/>
    <cellStyle name="20% - הדגשה2 3 3 3 2 2 4" xfId="21693"/>
    <cellStyle name="20% - הדגשה2 3 3 3 2 2_נכסים" xfId="35490"/>
    <cellStyle name="20% - הדגשה2 3 3 3 2 3" xfId="8259"/>
    <cellStyle name="20% - הדגשה2 3 3 3 2 3 2" xfId="15038"/>
    <cellStyle name="20% - הדגשה2 3 3 3 2 3 2 2" xfId="30024"/>
    <cellStyle name="20% - הדגשה2 3 3 3 2 3 2_נכסים" xfId="35495"/>
    <cellStyle name="20% - הדגשה2 3 3 3 2 3 3" xfId="23359"/>
    <cellStyle name="20% - הדגשה2 3 3 3 2 3_נכסים" xfId="35494"/>
    <cellStyle name="20% - הדגשה2 3 3 3 2 4" xfId="11705"/>
    <cellStyle name="20% - הדגשה2 3 3 3 2 4 2" xfId="26692"/>
    <cellStyle name="20% - הדגשה2 3 3 3 2 4_נכסים" xfId="35496"/>
    <cellStyle name="20% - הדגשה2 3 3 3 2 5" xfId="20027"/>
    <cellStyle name="20% - הדגשה2 3 3 3 2_נכסים" xfId="35489"/>
    <cellStyle name="20% - הדגשה2 3 3 3 3" xfId="5677"/>
    <cellStyle name="20% - הדגשה2 3 3 3 3 2" xfId="9218"/>
    <cellStyle name="20% - הדגשה2 3 3 3 3 2 2" xfId="15870"/>
    <cellStyle name="20% - הדגשה2 3 3 3 3 2 2 2" xfId="30856"/>
    <cellStyle name="20% - הדגשה2 3 3 3 3 2 2_נכסים" xfId="35499"/>
    <cellStyle name="20% - הדגשה2 3 3 3 3 2 3" xfId="24191"/>
    <cellStyle name="20% - הדגשה2 3 3 3 3 2_נכסים" xfId="35498"/>
    <cellStyle name="20% - הדגשה2 3 3 3 3 3" xfId="12538"/>
    <cellStyle name="20% - הדגשה2 3 3 3 3 3 2" xfId="27525"/>
    <cellStyle name="20% - הדגשה2 3 3 3 3 3_נכסים" xfId="35500"/>
    <cellStyle name="20% - הדגשה2 3 3 3 3 4" xfId="20860"/>
    <cellStyle name="20% - הדגשה2 3 3 3 3_נכסים" xfId="35497"/>
    <cellStyle name="20% - הדגשה2 3 3 3 4" xfId="7426"/>
    <cellStyle name="20% - הדגשה2 3 3 3 4 2" xfId="14205"/>
    <cellStyle name="20% - הדגשה2 3 3 3 4 2 2" xfId="29191"/>
    <cellStyle name="20% - הדגשה2 3 3 3 4 2_נכסים" xfId="35502"/>
    <cellStyle name="20% - הדגשה2 3 3 3 4 3" xfId="22526"/>
    <cellStyle name="20% - הדגשה2 3 3 3 4_נכסים" xfId="35501"/>
    <cellStyle name="20% - הדגשה2 3 3 3 5" xfId="10872"/>
    <cellStyle name="20% - הדגשה2 3 3 3 5 2" xfId="25859"/>
    <cellStyle name="20% - הדגשה2 3 3 3 5_נכסים" xfId="35503"/>
    <cellStyle name="20% - הדגשה2 3 3 3 6" xfId="19194"/>
    <cellStyle name="20% - הדגשה2 3 3 3_נכסים" xfId="35488"/>
    <cellStyle name="20% - הדגשה2 3 3 4" xfId="4305"/>
    <cellStyle name="20% - הדגשה2 3 3 4 2" xfId="6094"/>
    <cellStyle name="20% - הדגשה2 3 3 4 2 2" xfId="9634"/>
    <cellStyle name="20% - הדגשה2 3 3 4 2 2 2" xfId="16286"/>
    <cellStyle name="20% - הדגשה2 3 3 4 2 2 2 2" xfId="31272"/>
    <cellStyle name="20% - הדגשה2 3 3 4 2 2 2_נכסים" xfId="35507"/>
    <cellStyle name="20% - הדגשה2 3 3 4 2 2 3" xfId="24607"/>
    <cellStyle name="20% - הדגשה2 3 3 4 2 2_נכסים" xfId="35506"/>
    <cellStyle name="20% - הדגשה2 3 3 4 2 3" xfId="12954"/>
    <cellStyle name="20% - הדגשה2 3 3 4 2 3 2" xfId="27941"/>
    <cellStyle name="20% - הדגשה2 3 3 4 2 3_נכסים" xfId="35508"/>
    <cellStyle name="20% - הדגשה2 3 3 4 2 4" xfId="21276"/>
    <cellStyle name="20% - הדגשה2 3 3 4 2_נכסים" xfId="35505"/>
    <cellStyle name="20% - הדגשה2 3 3 4 3" xfId="7842"/>
    <cellStyle name="20% - הדגשה2 3 3 4 3 2" xfId="14621"/>
    <cellStyle name="20% - הדגשה2 3 3 4 3 2 2" xfId="29607"/>
    <cellStyle name="20% - הדגשה2 3 3 4 3 2_נכסים" xfId="35510"/>
    <cellStyle name="20% - הדגשה2 3 3 4 3 3" xfId="22942"/>
    <cellStyle name="20% - הדגשה2 3 3 4 3_נכסים" xfId="35509"/>
    <cellStyle name="20% - הדגשה2 3 3 4 4" xfId="11288"/>
    <cellStyle name="20% - הדגשה2 3 3 4 4 2" xfId="26275"/>
    <cellStyle name="20% - הדגשה2 3 3 4 4_נכסים" xfId="35511"/>
    <cellStyle name="20% - הדגשה2 3 3 4 5" xfId="19610"/>
    <cellStyle name="20% - הדגשה2 3 3 4_נכסים" xfId="35504"/>
    <cellStyle name="20% - הדגשה2 3 3 5" xfId="5198"/>
    <cellStyle name="20% - הדגשה2 3 3 5 2" xfId="8801"/>
    <cellStyle name="20% - הדגשה2 3 3 5 2 2" xfId="15453"/>
    <cellStyle name="20% - הדגשה2 3 3 5 2 2 2" xfId="30439"/>
    <cellStyle name="20% - הדגשה2 3 3 5 2 2_נכסים" xfId="35514"/>
    <cellStyle name="20% - הדגשה2 3 3 5 2 3" xfId="23774"/>
    <cellStyle name="20% - הדגשה2 3 3 5 2_נכסים" xfId="35513"/>
    <cellStyle name="20% - הדגשה2 3 3 5 3" xfId="12121"/>
    <cellStyle name="20% - הדגשה2 3 3 5 3 2" xfId="27108"/>
    <cellStyle name="20% - הדגשה2 3 3 5 3_נכסים" xfId="35515"/>
    <cellStyle name="20% - הדגשה2 3 3 5 4" xfId="20443"/>
    <cellStyle name="20% - הדגשה2 3 3 5_נכסים" xfId="35512"/>
    <cellStyle name="20% - הדגשה2 3 3 6" xfId="7011"/>
    <cellStyle name="20% - הדגשה2 3 3 6 2" xfId="13788"/>
    <cellStyle name="20% - הדגשה2 3 3 6 2 2" xfId="28774"/>
    <cellStyle name="20% - הדגשה2 3 3 6 2_נכסים" xfId="35517"/>
    <cellStyle name="20% - הדגשה2 3 3 6 3" xfId="22109"/>
    <cellStyle name="20% - הדגשה2 3 3 6_נכסים" xfId="35516"/>
    <cellStyle name="20% - הדגשה2 3 3 7" xfId="10516"/>
    <cellStyle name="20% - הדגשה2 3 3 7 2" xfId="25499"/>
    <cellStyle name="20% - הדגשה2 3 3 7_נכסים" xfId="35518"/>
    <cellStyle name="20% - הדגשה2 3 3 8" xfId="17319"/>
    <cellStyle name="20% - הדגשה2 3 3 9" xfId="18777"/>
    <cellStyle name="20% - הדגשה2 3 3_נכסים" xfId="35455"/>
    <cellStyle name="20% - הדגשה2 3 4" xfId="1841"/>
    <cellStyle name="20% - הדגשה2 3 4 2" xfId="4000"/>
    <cellStyle name="20% - הדגשה2 3 4 2 2" xfId="4771"/>
    <cellStyle name="20% - הדגשה2 3 4 2 2 2" xfId="6562"/>
    <cellStyle name="20% - הדגשה2 3 4 2 2 2 2" xfId="10102"/>
    <cellStyle name="20% - הדגשה2 3 4 2 2 2 2 2" xfId="16754"/>
    <cellStyle name="20% - הדגשה2 3 4 2 2 2 2 2 2" xfId="31740"/>
    <cellStyle name="20% - הדגשה2 3 4 2 2 2 2 2_נכסים" xfId="35524"/>
    <cellStyle name="20% - הדגשה2 3 4 2 2 2 2 3" xfId="25075"/>
    <cellStyle name="20% - הדגשה2 3 4 2 2 2 2_נכסים" xfId="35523"/>
    <cellStyle name="20% - הדגשה2 3 4 2 2 2 3" xfId="13422"/>
    <cellStyle name="20% - הדגשה2 3 4 2 2 2 3 2" xfId="28409"/>
    <cellStyle name="20% - הדגשה2 3 4 2 2 2 3_נכסים" xfId="35525"/>
    <cellStyle name="20% - הדגשה2 3 4 2 2 2 4" xfId="21744"/>
    <cellStyle name="20% - הדגשה2 3 4 2 2 2_נכסים" xfId="35522"/>
    <cellStyle name="20% - הדגשה2 3 4 2 2 3" xfId="8310"/>
    <cellStyle name="20% - הדגשה2 3 4 2 2 3 2" xfId="15089"/>
    <cellStyle name="20% - הדגשה2 3 4 2 2 3 2 2" xfId="30075"/>
    <cellStyle name="20% - הדגשה2 3 4 2 2 3 2_נכסים" xfId="35527"/>
    <cellStyle name="20% - הדגשה2 3 4 2 2 3 3" xfId="23410"/>
    <cellStyle name="20% - הדגשה2 3 4 2 2 3_נכסים" xfId="35526"/>
    <cellStyle name="20% - הדגשה2 3 4 2 2 4" xfId="11756"/>
    <cellStyle name="20% - הדגשה2 3 4 2 2 4 2" xfId="26743"/>
    <cellStyle name="20% - הדגשה2 3 4 2 2 4_נכסים" xfId="35528"/>
    <cellStyle name="20% - הדגשה2 3 4 2 2 5" xfId="20078"/>
    <cellStyle name="20% - הדגשה2 3 4 2 2_נכסים" xfId="35521"/>
    <cellStyle name="20% - הדגשה2 3 4 2 3" xfId="5728"/>
    <cellStyle name="20% - הדגשה2 3 4 2 3 2" xfId="9269"/>
    <cellStyle name="20% - הדגשה2 3 4 2 3 2 2" xfId="15921"/>
    <cellStyle name="20% - הדגשה2 3 4 2 3 2 2 2" xfId="30907"/>
    <cellStyle name="20% - הדגשה2 3 4 2 3 2 2_נכסים" xfId="35531"/>
    <cellStyle name="20% - הדגשה2 3 4 2 3 2 3" xfId="24242"/>
    <cellStyle name="20% - הדגשה2 3 4 2 3 2_נכסים" xfId="35530"/>
    <cellStyle name="20% - הדגשה2 3 4 2 3 3" xfId="12589"/>
    <cellStyle name="20% - הדגשה2 3 4 2 3 3 2" xfId="27576"/>
    <cellStyle name="20% - הדגשה2 3 4 2 3 3_נכסים" xfId="35532"/>
    <cellStyle name="20% - הדגשה2 3 4 2 3 4" xfId="20911"/>
    <cellStyle name="20% - הדגשה2 3 4 2 3_נכסים" xfId="35529"/>
    <cellStyle name="20% - הדגשה2 3 4 2 4" xfId="7477"/>
    <cellStyle name="20% - הדגשה2 3 4 2 4 2" xfId="14256"/>
    <cellStyle name="20% - הדגשה2 3 4 2 4 2 2" xfId="29242"/>
    <cellStyle name="20% - הדגשה2 3 4 2 4 2_נכסים" xfId="35534"/>
    <cellStyle name="20% - הדגשה2 3 4 2 4 3" xfId="22577"/>
    <cellStyle name="20% - הדגשה2 3 4 2 4_נכסים" xfId="35533"/>
    <cellStyle name="20% - הדגשה2 3 4 2 5" xfId="10923"/>
    <cellStyle name="20% - הדגשה2 3 4 2 5 2" xfId="25910"/>
    <cellStyle name="20% - הדגשה2 3 4 2 5_נכסים" xfId="35535"/>
    <cellStyle name="20% - הדגשה2 3 4 2 6" xfId="19245"/>
    <cellStyle name="20% - הדגשה2 3 4 2_נכסים" xfId="35520"/>
    <cellStyle name="20% - הדגשה2 3 4 3" xfId="4357"/>
    <cellStyle name="20% - הדגשה2 3 4 3 2" xfId="6146"/>
    <cellStyle name="20% - הדגשה2 3 4 3 2 2" xfId="9686"/>
    <cellStyle name="20% - הדגשה2 3 4 3 2 2 2" xfId="16338"/>
    <cellStyle name="20% - הדגשה2 3 4 3 2 2 2 2" xfId="31324"/>
    <cellStyle name="20% - הדגשה2 3 4 3 2 2 2_נכסים" xfId="35539"/>
    <cellStyle name="20% - הדגשה2 3 4 3 2 2 3" xfId="24659"/>
    <cellStyle name="20% - הדגשה2 3 4 3 2 2_נכסים" xfId="35538"/>
    <cellStyle name="20% - הדגשה2 3 4 3 2 3" xfId="13006"/>
    <cellStyle name="20% - הדגשה2 3 4 3 2 3 2" xfId="27993"/>
    <cellStyle name="20% - הדגשה2 3 4 3 2 3_נכסים" xfId="35540"/>
    <cellStyle name="20% - הדגשה2 3 4 3 2 4" xfId="21328"/>
    <cellStyle name="20% - הדגשה2 3 4 3 2_נכסים" xfId="35537"/>
    <cellStyle name="20% - הדגשה2 3 4 3 3" xfId="7894"/>
    <cellStyle name="20% - הדגשה2 3 4 3 3 2" xfId="14673"/>
    <cellStyle name="20% - הדגשה2 3 4 3 3 2 2" xfId="29659"/>
    <cellStyle name="20% - הדגשה2 3 4 3 3 2_נכסים" xfId="35542"/>
    <cellStyle name="20% - הדגשה2 3 4 3 3 3" xfId="22994"/>
    <cellStyle name="20% - הדגשה2 3 4 3 3_נכסים" xfId="35541"/>
    <cellStyle name="20% - הדגשה2 3 4 3 4" xfId="11340"/>
    <cellStyle name="20% - הדגשה2 3 4 3 4 2" xfId="26327"/>
    <cellStyle name="20% - הדגשה2 3 4 3 4_נכסים" xfId="35543"/>
    <cellStyle name="20% - הדגשה2 3 4 3 5" xfId="19662"/>
    <cellStyle name="20% - הדגשה2 3 4 3_נכסים" xfId="35536"/>
    <cellStyle name="20% - הדגשה2 3 4 4" xfId="5250"/>
    <cellStyle name="20% - הדגשה2 3 4 4 2" xfId="8853"/>
    <cellStyle name="20% - הדגשה2 3 4 4 2 2" xfId="15505"/>
    <cellStyle name="20% - הדגשה2 3 4 4 2 2 2" xfId="30491"/>
    <cellStyle name="20% - הדגשה2 3 4 4 2 2_נכסים" xfId="35546"/>
    <cellStyle name="20% - הדגשה2 3 4 4 2 3" xfId="23826"/>
    <cellStyle name="20% - הדגשה2 3 4 4 2_נכסים" xfId="35545"/>
    <cellStyle name="20% - הדגשה2 3 4 4 3" xfId="12173"/>
    <cellStyle name="20% - הדגשה2 3 4 4 3 2" xfId="27160"/>
    <cellStyle name="20% - הדגשה2 3 4 4 3_נכסים" xfId="35547"/>
    <cellStyle name="20% - הדגשה2 3 4 4 4" xfId="20495"/>
    <cellStyle name="20% - הדגשה2 3 4 4_נכסים" xfId="35544"/>
    <cellStyle name="20% - הדגשה2 3 4 5" xfId="7063"/>
    <cellStyle name="20% - הדגשה2 3 4 5 2" xfId="13840"/>
    <cellStyle name="20% - הדגשה2 3 4 5 2 2" xfId="28826"/>
    <cellStyle name="20% - הדגשה2 3 4 5 2_נכסים" xfId="35549"/>
    <cellStyle name="20% - הדגשה2 3 4 5 3" xfId="22161"/>
    <cellStyle name="20% - הדגשה2 3 4 5_נכסים" xfId="35548"/>
    <cellStyle name="20% - הדגשה2 3 4 6" xfId="10424"/>
    <cellStyle name="20% - הדגשה2 3 4 6 2" xfId="25403"/>
    <cellStyle name="20% - הדגשה2 3 4 6_נכסים" xfId="35550"/>
    <cellStyle name="20% - הדגשה2 3 4 7" xfId="18829"/>
    <cellStyle name="20% - הדגשה2 3 4_נכסים" xfId="35519"/>
    <cellStyle name="20% - הדגשה2 3 5" xfId="1685"/>
    <cellStyle name="20% - הדגשה2 3 5 2" xfId="4562"/>
    <cellStyle name="20% - הדגשה2 3 5 2 2" xfId="6353"/>
    <cellStyle name="20% - הדגשה2 3 5 2 2 2" xfId="9893"/>
    <cellStyle name="20% - הדגשה2 3 5 2 2 2 2" xfId="16545"/>
    <cellStyle name="20% - הדגשה2 3 5 2 2 2 2 2" xfId="31531"/>
    <cellStyle name="20% - הדגשה2 3 5 2 2 2 2_נכסים" xfId="35555"/>
    <cellStyle name="20% - הדגשה2 3 5 2 2 2 3" xfId="24866"/>
    <cellStyle name="20% - הדגשה2 3 5 2 2 2_נכסים" xfId="35554"/>
    <cellStyle name="20% - הדגשה2 3 5 2 2 3" xfId="13213"/>
    <cellStyle name="20% - הדגשה2 3 5 2 2 3 2" xfId="28200"/>
    <cellStyle name="20% - הדגשה2 3 5 2 2 3_נכסים" xfId="35556"/>
    <cellStyle name="20% - הדגשה2 3 5 2 2 4" xfId="21535"/>
    <cellStyle name="20% - הדגשה2 3 5 2 2_נכסים" xfId="35553"/>
    <cellStyle name="20% - הדגשה2 3 5 2 3" xfId="8101"/>
    <cellStyle name="20% - הדגשה2 3 5 2 3 2" xfId="14880"/>
    <cellStyle name="20% - הדגשה2 3 5 2 3 2 2" xfId="29866"/>
    <cellStyle name="20% - הדגשה2 3 5 2 3 2_נכסים" xfId="35558"/>
    <cellStyle name="20% - הדגשה2 3 5 2 3 3" xfId="23201"/>
    <cellStyle name="20% - הדגשה2 3 5 2 3_נכסים" xfId="35557"/>
    <cellStyle name="20% - הדגשה2 3 5 2 4" xfId="11547"/>
    <cellStyle name="20% - הדגשה2 3 5 2 4 2" xfId="26534"/>
    <cellStyle name="20% - הדגשה2 3 5 2 4_נכסים" xfId="35559"/>
    <cellStyle name="20% - הדגשה2 3 5 2 5" xfId="19869"/>
    <cellStyle name="20% - הדגשה2 3 5 2_נכסים" xfId="35552"/>
    <cellStyle name="20% - הדגשה2 3 5 3" xfId="5519"/>
    <cellStyle name="20% - הדגשה2 3 5 3 2" xfId="9060"/>
    <cellStyle name="20% - הדגשה2 3 5 3 2 2" xfId="15712"/>
    <cellStyle name="20% - הדגשה2 3 5 3 2 2 2" xfId="30698"/>
    <cellStyle name="20% - הדגשה2 3 5 3 2 2_נכסים" xfId="35562"/>
    <cellStyle name="20% - הדגשה2 3 5 3 2 3" xfId="24033"/>
    <cellStyle name="20% - הדגשה2 3 5 3 2_נכסים" xfId="35561"/>
    <cellStyle name="20% - הדגשה2 3 5 3 3" xfId="12380"/>
    <cellStyle name="20% - הדגשה2 3 5 3 3 2" xfId="27367"/>
    <cellStyle name="20% - הדגשה2 3 5 3 3_נכסים" xfId="35563"/>
    <cellStyle name="20% - הדגשה2 3 5 3 4" xfId="20702"/>
    <cellStyle name="20% - הדגשה2 3 5 3_נכסים" xfId="35560"/>
    <cellStyle name="20% - הדגשה2 3 5 4" xfId="7268"/>
    <cellStyle name="20% - הדגשה2 3 5 4 2" xfId="14047"/>
    <cellStyle name="20% - הדגשה2 3 5 4 2 2" xfId="29033"/>
    <cellStyle name="20% - הדגשה2 3 5 4 2_נכסים" xfId="35565"/>
    <cellStyle name="20% - הדגשה2 3 5 4 3" xfId="22368"/>
    <cellStyle name="20% - הדגשה2 3 5 4_נכסים" xfId="35564"/>
    <cellStyle name="20% - הדגשה2 3 5 5" xfId="10714"/>
    <cellStyle name="20% - הדגשה2 3 5 5 2" xfId="25701"/>
    <cellStyle name="20% - הדגשה2 3 5 5_נכסים" xfId="35566"/>
    <cellStyle name="20% - הדגשה2 3 5 6" xfId="19036"/>
    <cellStyle name="20% - הדגשה2 3 5_נכסים" xfId="35551"/>
    <cellStyle name="20% - הדגשה2 3 6" xfId="2146"/>
    <cellStyle name="20% - הדגשה2 3 6 2" xfId="5936"/>
    <cellStyle name="20% - הדגשה2 3 6 2 2" xfId="9476"/>
    <cellStyle name="20% - הדגשה2 3 6 2 2 2" xfId="16128"/>
    <cellStyle name="20% - הדגשה2 3 6 2 2 2 2" xfId="31114"/>
    <cellStyle name="20% - הדגשה2 3 6 2 2 2_נכסים" xfId="35570"/>
    <cellStyle name="20% - הדגשה2 3 6 2 2 3" xfId="24449"/>
    <cellStyle name="20% - הדגשה2 3 6 2 2_נכסים" xfId="35569"/>
    <cellStyle name="20% - הדגשה2 3 6 2 3" xfId="12796"/>
    <cellStyle name="20% - הדגשה2 3 6 2 3 2" xfId="27783"/>
    <cellStyle name="20% - הדגשה2 3 6 2 3_נכסים" xfId="35571"/>
    <cellStyle name="20% - הדגשה2 3 6 2 4" xfId="21118"/>
    <cellStyle name="20% - הדגשה2 3 6 2_נכסים" xfId="35568"/>
    <cellStyle name="20% - הדגשה2 3 6 3" xfId="7684"/>
    <cellStyle name="20% - הדגשה2 3 6 3 2" xfId="14463"/>
    <cellStyle name="20% - הדגשה2 3 6 3 2 2" xfId="29449"/>
    <cellStyle name="20% - הדגשה2 3 6 3 2_נכסים" xfId="35573"/>
    <cellStyle name="20% - הדגשה2 3 6 3 3" xfId="22784"/>
    <cellStyle name="20% - הדגשה2 3 6 3_נכסים" xfId="35572"/>
    <cellStyle name="20% - הדגשה2 3 6 4" xfId="11130"/>
    <cellStyle name="20% - הדגשה2 3 6 4 2" xfId="26117"/>
    <cellStyle name="20% - הדגשה2 3 6 4_נכסים" xfId="35574"/>
    <cellStyle name="20% - הדגשה2 3 6 5" xfId="19452"/>
    <cellStyle name="20% - הדגשה2 3 6_נכסים" xfId="35567"/>
    <cellStyle name="20% - הדגשה2 3 7" xfId="1344"/>
    <cellStyle name="20% - הדגשה2 3 7 2" xfId="8643"/>
    <cellStyle name="20% - הדגשה2 3 7 2 2" xfId="15295"/>
    <cellStyle name="20% - הדגשה2 3 7 2 2 2" xfId="30281"/>
    <cellStyle name="20% - הדגשה2 3 7 2 2_נכסים" xfId="35577"/>
    <cellStyle name="20% - הדגשה2 3 7 2 3" xfId="23616"/>
    <cellStyle name="20% - הדגשה2 3 7 2_נכסים" xfId="35576"/>
    <cellStyle name="20% - הדגשה2 3 7 3" xfId="11963"/>
    <cellStyle name="20% - הדגשה2 3 7 3 2" xfId="26950"/>
    <cellStyle name="20% - הדגשה2 3 7 3_נכסים" xfId="35578"/>
    <cellStyle name="20% - הדגשה2 3 7 4" xfId="20285"/>
    <cellStyle name="20% - הדגשה2 3 7_נכסים" xfId="35575"/>
    <cellStyle name="20% - הדגשה2 3 8" xfId="2536"/>
    <cellStyle name="20% - הדגשה2 3 8 2" xfId="13630"/>
    <cellStyle name="20% - הדגשה2 3 8 2 2" xfId="28616"/>
    <cellStyle name="20% - הדגשה2 3 8 2_נכסים" xfId="35580"/>
    <cellStyle name="20% - הדגשה2 3 8 3" xfId="21951"/>
    <cellStyle name="20% - הדגשה2 3 8_נכסים" xfId="35579"/>
    <cellStyle name="20% - הדגשה2 3 9" xfId="10484"/>
    <cellStyle name="20% - הדגשה2 3 9 2" xfId="25466"/>
    <cellStyle name="20% - הדגשה2 3 9_נכסים" xfId="35581"/>
    <cellStyle name="20% - הדגשה2 3_נכסים" xfId="35326"/>
    <cellStyle name="20% - הדגשה2 30" xfId="18153"/>
    <cellStyle name="20% - הדגשה2 31" xfId="18654"/>
    <cellStyle name="20% - הדגשה2 32" xfId="32005"/>
    <cellStyle name="20% - הדגשה2 4" xfId="259"/>
    <cellStyle name="20% - הדגשה2 4 2" xfId="1141"/>
    <cellStyle name="20% - הדגשה2 4 2 2" xfId="4100"/>
    <cellStyle name="20% - הדגשה2 4 2 2 2" xfId="4873"/>
    <cellStyle name="20% - הדגשה2 4 2 2 2 2" xfId="6664"/>
    <cellStyle name="20% - הדגשה2 4 2 2 2 2 2" xfId="10204"/>
    <cellStyle name="20% - הדגשה2 4 2 2 2 2 2 2" xfId="16856"/>
    <cellStyle name="20% - הדגשה2 4 2 2 2 2 2 2 2" xfId="31842"/>
    <cellStyle name="20% - הדגשה2 4 2 2 2 2 2 2_נכסים" xfId="35588"/>
    <cellStyle name="20% - הדגשה2 4 2 2 2 2 2 3" xfId="25177"/>
    <cellStyle name="20% - הדגשה2 4 2 2 2 2 2_נכסים" xfId="35587"/>
    <cellStyle name="20% - הדגשה2 4 2 2 2 2 3" xfId="13524"/>
    <cellStyle name="20% - הדגשה2 4 2 2 2 2 3 2" xfId="28511"/>
    <cellStyle name="20% - הדגשה2 4 2 2 2 2 3_נכסים" xfId="35589"/>
    <cellStyle name="20% - הדגשה2 4 2 2 2 2 4" xfId="21846"/>
    <cellStyle name="20% - הדגשה2 4 2 2 2 2_נכסים" xfId="35586"/>
    <cellStyle name="20% - הדגשה2 4 2 2 2 3" xfId="8412"/>
    <cellStyle name="20% - הדגשה2 4 2 2 2 3 2" xfId="15191"/>
    <cellStyle name="20% - הדגשה2 4 2 2 2 3 2 2" xfId="30177"/>
    <cellStyle name="20% - הדגשה2 4 2 2 2 3 2_נכסים" xfId="35591"/>
    <cellStyle name="20% - הדגשה2 4 2 2 2 3 3" xfId="23512"/>
    <cellStyle name="20% - הדגשה2 4 2 2 2 3_נכסים" xfId="35590"/>
    <cellStyle name="20% - הדגשה2 4 2 2 2 4" xfId="11858"/>
    <cellStyle name="20% - הדגשה2 4 2 2 2 4 2" xfId="26845"/>
    <cellStyle name="20% - הדגשה2 4 2 2 2 4_נכסים" xfId="35592"/>
    <cellStyle name="20% - הדגשה2 4 2 2 2 5" xfId="20180"/>
    <cellStyle name="20% - הדגשה2 4 2 2 2_נכסים" xfId="35585"/>
    <cellStyle name="20% - הדגשה2 4 2 2 3" xfId="5830"/>
    <cellStyle name="20% - הדגשה2 4 2 2 3 2" xfId="9371"/>
    <cellStyle name="20% - הדגשה2 4 2 2 3 2 2" xfId="16023"/>
    <cellStyle name="20% - הדגשה2 4 2 2 3 2 2 2" xfId="31009"/>
    <cellStyle name="20% - הדגשה2 4 2 2 3 2 2_נכסים" xfId="35595"/>
    <cellStyle name="20% - הדגשה2 4 2 2 3 2 3" xfId="24344"/>
    <cellStyle name="20% - הדגשה2 4 2 2 3 2_נכסים" xfId="35594"/>
    <cellStyle name="20% - הדגשה2 4 2 2 3 3" xfId="12691"/>
    <cellStyle name="20% - הדגשה2 4 2 2 3 3 2" xfId="27678"/>
    <cellStyle name="20% - הדגשה2 4 2 2 3 3_נכסים" xfId="35596"/>
    <cellStyle name="20% - הדגשה2 4 2 2 3 4" xfId="21013"/>
    <cellStyle name="20% - הדגשה2 4 2 2 3_נכסים" xfId="35593"/>
    <cellStyle name="20% - הדגשה2 4 2 2 4" xfId="7579"/>
    <cellStyle name="20% - הדגשה2 4 2 2 4 2" xfId="14358"/>
    <cellStyle name="20% - הדגשה2 4 2 2 4 2 2" xfId="29344"/>
    <cellStyle name="20% - הדגשה2 4 2 2 4 2_נכסים" xfId="35598"/>
    <cellStyle name="20% - הדגשה2 4 2 2 4 3" xfId="22679"/>
    <cellStyle name="20% - הדגשה2 4 2 2 4_נכסים" xfId="35597"/>
    <cellStyle name="20% - הדגשה2 4 2 2 5" xfId="11025"/>
    <cellStyle name="20% - הדגשה2 4 2 2 5 2" xfId="26012"/>
    <cellStyle name="20% - הדגשה2 4 2 2 5_נכסים" xfId="35599"/>
    <cellStyle name="20% - הדגשה2 4 2 2 6" xfId="19347"/>
    <cellStyle name="20% - הדגשה2 4 2 2_נכסים" xfId="35584"/>
    <cellStyle name="20% - הדגשה2 4 2 3" xfId="4457"/>
    <cellStyle name="20% - הדגשה2 4 2 3 2" xfId="6248"/>
    <cellStyle name="20% - הדגשה2 4 2 3 2 2" xfId="9788"/>
    <cellStyle name="20% - הדגשה2 4 2 3 2 2 2" xfId="16440"/>
    <cellStyle name="20% - הדגשה2 4 2 3 2 2 2 2" xfId="31426"/>
    <cellStyle name="20% - הדגשה2 4 2 3 2 2 2_נכסים" xfId="35603"/>
    <cellStyle name="20% - הדגשה2 4 2 3 2 2 3" xfId="24761"/>
    <cellStyle name="20% - הדגשה2 4 2 3 2 2_נכסים" xfId="35602"/>
    <cellStyle name="20% - הדגשה2 4 2 3 2 3" xfId="13108"/>
    <cellStyle name="20% - הדגשה2 4 2 3 2 3 2" xfId="28095"/>
    <cellStyle name="20% - הדגשה2 4 2 3 2 3_נכסים" xfId="35604"/>
    <cellStyle name="20% - הדגשה2 4 2 3 2 4" xfId="21430"/>
    <cellStyle name="20% - הדגשה2 4 2 3 2_נכסים" xfId="35601"/>
    <cellStyle name="20% - הדגשה2 4 2 3 3" xfId="7996"/>
    <cellStyle name="20% - הדגשה2 4 2 3 3 2" xfId="14775"/>
    <cellStyle name="20% - הדגשה2 4 2 3 3 2 2" xfId="29761"/>
    <cellStyle name="20% - הדגשה2 4 2 3 3 2_נכסים" xfId="35606"/>
    <cellStyle name="20% - הדגשה2 4 2 3 3 3" xfId="23096"/>
    <cellStyle name="20% - הדגשה2 4 2 3 3_נכסים" xfId="35605"/>
    <cellStyle name="20% - הדגשה2 4 2 3 4" xfId="11442"/>
    <cellStyle name="20% - הדגשה2 4 2 3 4 2" xfId="26429"/>
    <cellStyle name="20% - הדגשה2 4 2 3 4_נכסים" xfId="35607"/>
    <cellStyle name="20% - הדגשה2 4 2 3 5" xfId="19764"/>
    <cellStyle name="20% - הדגשה2 4 2 3_נכסים" xfId="35600"/>
    <cellStyle name="20% - הדגשה2 4 2 4" xfId="5350"/>
    <cellStyle name="20% - הדגשה2 4 2 4 2" xfId="8955"/>
    <cellStyle name="20% - הדגשה2 4 2 4 2 2" xfId="15607"/>
    <cellStyle name="20% - הדגשה2 4 2 4 2 2 2" xfId="30593"/>
    <cellStyle name="20% - הדגשה2 4 2 4 2 2_נכסים" xfId="35610"/>
    <cellStyle name="20% - הדגשה2 4 2 4 2 3" xfId="23928"/>
    <cellStyle name="20% - הדגשה2 4 2 4 2_נכסים" xfId="35609"/>
    <cellStyle name="20% - הדגשה2 4 2 4 3" xfId="12275"/>
    <cellStyle name="20% - הדגשה2 4 2 4 3 2" xfId="27262"/>
    <cellStyle name="20% - הדגשה2 4 2 4 3_נכסים" xfId="35611"/>
    <cellStyle name="20% - הדגשה2 4 2 4 4" xfId="20597"/>
    <cellStyle name="20% - הדגשה2 4 2 4_נכסים" xfId="35608"/>
    <cellStyle name="20% - הדגשה2 4 2 5" xfId="7163"/>
    <cellStyle name="20% - הדגשה2 4 2 5 2" xfId="13942"/>
    <cellStyle name="20% - הדגשה2 4 2 5 2 2" xfId="28928"/>
    <cellStyle name="20% - הדגשה2 4 2 5 2_נכסים" xfId="35613"/>
    <cellStyle name="20% - הדגשה2 4 2 5 3" xfId="22263"/>
    <cellStyle name="20% - הדגשה2 4 2 5_נכסים" xfId="35612"/>
    <cellStyle name="20% - הדגשה2 4 2 6" xfId="10609"/>
    <cellStyle name="20% - הדגשה2 4 2 6 2" xfId="25596"/>
    <cellStyle name="20% - הדגשה2 4 2 6_נכסים" xfId="35614"/>
    <cellStyle name="20% - הדגשה2 4 2 7" xfId="18931"/>
    <cellStyle name="20% - הדגשה2 4 2_נכסים" xfId="35583"/>
    <cellStyle name="20% - הדגשה2 4 3" xfId="1843"/>
    <cellStyle name="20% - הדגשה2 4 3 2" xfId="4664"/>
    <cellStyle name="20% - הדגשה2 4 3 2 2" xfId="6455"/>
    <cellStyle name="20% - הדגשה2 4 3 2 2 2" xfId="9995"/>
    <cellStyle name="20% - הדגשה2 4 3 2 2 2 2" xfId="16647"/>
    <cellStyle name="20% - הדגשה2 4 3 2 2 2 2 2" xfId="31633"/>
    <cellStyle name="20% - הדגשה2 4 3 2 2 2 2_נכסים" xfId="35619"/>
    <cellStyle name="20% - הדגשה2 4 3 2 2 2 3" xfId="24968"/>
    <cellStyle name="20% - הדגשה2 4 3 2 2 2_נכסים" xfId="35618"/>
    <cellStyle name="20% - הדגשה2 4 3 2 2 3" xfId="13315"/>
    <cellStyle name="20% - הדגשה2 4 3 2 2 3 2" xfId="28302"/>
    <cellStyle name="20% - הדגשה2 4 3 2 2 3_נכסים" xfId="35620"/>
    <cellStyle name="20% - הדגשה2 4 3 2 2 4" xfId="21637"/>
    <cellStyle name="20% - הדגשה2 4 3 2 2_נכסים" xfId="35617"/>
    <cellStyle name="20% - הדגשה2 4 3 2 3" xfId="8203"/>
    <cellStyle name="20% - הדגשה2 4 3 2 3 2" xfId="14982"/>
    <cellStyle name="20% - הדגשה2 4 3 2 3 2 2" xfId="29968"/>
    <cellStyle name="20% - הדגשה2 4 3 2 3 2_נכסים" xfId="35622"/>
    <cellStyle name="20% - הדגשה2 4 3 2 3 3" xfId="23303"/>
    <cellStyle name="20% - הדגשה2 4 3 2 3_נכסים" xfId="35621"/>
    <cellStyle name="20% - הדגשה2 4 3 2 4" xfId="11649"/>
    <cellStyle name="20% - הדגשה2 4 3 2 4 2" xfId="26636"/>
    <cellStyle name="20% - הדגשה2 4 3 2 4_נכסים" xfId="35623"/>
    <cellStyle name="20% - הדגשה2 4 3 2 5" xfId="19971"/>
    <cellStyle name="20% - הדגשה2 4 3 2_נכסים" xfId="35616"/>
    <cellStyle name="20% - הדגשה2 4 3 3" xfId="5621"/>
    <cellStyle name="20% - הדגשה2 4 3 3 2" xfId="9162"/>
    <cellStyle name="20% - הדגשה2 4 3 3 2 2" xfId="15814"/>
    <cellStyle name="20% - הדגשה2 4 3 3 2 2 2" xfId="30800"/>
    <cellStyle name="20% - הדגשה2 4 3 3 2 2_נכסים" xfId="35626"/>
    <cellStyle name="20% - הדגשה2 4 3 3 2 3" xfId="24135"/>
    <cellStyle name="20% - הדגשה2 4 3 3 2_נכסים" xfId="35625"/>
    <cellStyle name="20% - הדגשה2 4 3 3 3" xfId="12482"/>
    <cellStyle name="20% - הדגשה2 4 3 3 3 2" xfId="27469"/>
    <cellStyle name="20% - הדגשה2 4 3 3 3_נכסים" xfId="35627"/>
    <cellStyle name="20% - הדגשה2 4 3 3 4" xfId="20804"/>
    <cellStyle name="20% - הדגשה2 4 3 3_נכסים" xfId="35624"/>
    <cellStyle name="20% - הדגשה2 4 3 4" xfId="7370"/>
    <cellStyle name="20% - הדגשה2 4 3 4 2" xfId="14149"/>
    <cellStyle name="20% - הדגשה2 4 3 4 2 2" xfId="29135"/>
    <cellStyle name="20% - הדגשה2 4 3 4 2_נכסים" xfId="35629"/>
    <cellStyle name="20% - הדגשה2 4 3 4 3" xfId="22470"/>
    <cellStyle name="20% - הדגשה2 4 3 4_נכסים" xfId="35628"/>
    <cellStyle name="20% - הדגשה2 4 3 5" xfId="10816"/>
    <cellStyle name="20% - הדגשה2 4 3 5 2" xfId="25803"/>
    <cellStyle name="20% - הדגשה2 4 3 5_נכסים" xfId="35630"/>
    <cellStyle name="20% - הדגשה2 4 3 6" xfId="19138"/>
    <cellStyle name="20% - הדגשה2 4 3_נכסים" xfId="35615"/>
    <cellStyle name="20% - הדגשה2 4 4" xfId="1352"/>
    <cellStyle name="20% - הדגשה2 4 4 2" xfId="6038"/>
    <cellStyle name="20% - הדגשה2 4 4 2 2" xfId="9578"/>
    <cellStyle name="20% - הדגשה2 4 4 2 2 2" xfId="16230"/>
    <cellStyle name="20% - הדגשה2 4 4 2 2 2 2" xfId="31216"/>
    <cellStyle name="20% - הדגשה2 4 4 2 2 2_נכסים" xfId="35634"/>
    <cellStyle name="20% - הדגשה2 4 4 2 2 3" xfId="24551"/>
    <cellStyle name="20% - הדגשה2 4 4 2 2_נכסים" xfId="35633"/>
    <cellStyle name="20% - הדגשה2 4 4 2 3" xfId="12898"/>
    <cellStyle name="20% - הדגשה2 4 4 2 3 2" xfId="27885"/>
    <cellStyle name="20% - הדגשה2 4 4 2 3_נכסים" xfId="35635"/>
    <cellStyle name="20% - הדגשה2 4 4 2 4" xfId="21220"/>
    <cellStyle name="20% - הדגשה2 4 4 2_נכסים" xfId="35632"/>
    <cellStyle name="20% - הדגשה2 4 4 3" xfId="7786"/>
    <cellStyle name="20% - הדגשה2 4 4 3 2" xfId="14565"/>
    <cellStyle name="20% - הדגשה2 4 4 3 2 2" xfId="29551"/>
    <cellStyle name="20% - הדגשה2 4 4 3 2_נכסים" xfId="35637"/>
    <cellStyle name="20% - הדגשה2 4 4 3 3" xfId="22886"/>
    <cellStyle name="20% - הדגשה2 4 4 3_נכסים" xfId="35636"/>
    <cellStyle name="20% - הדגשה2 4 4 4" xfId="11232"/>
    <cellStyle name="20% - הדגשה2 4 4 4 2" xfId="26219"/>
    <cellStyle name="20% - הדגשה2 4 4 4_נכסים" xfId="35638"/>
    <cellStyle name="20% - הדגשה2 4 4 5" xfId="19554"/>
    <cellStyle name="20% - הדגשה2 4 4_נכסים" xfId="35631"/>
    <cellStyle name="20% - הדגשה2 4 5" xfId="1802"/>
    <cellStyle name="20% - הדגשה2 4 5 2" xfId="8745"/>
    <cellStyle name="20% - הדגשה2 4 5 2 2" xfId="15397"/>
    <cellStyle name="20% - הדגשה2 4 5 2 2 2" xfId="30383"/>
    <cellStyle name="20% - הדגשה2 4 5 2 2_נכסים" xfId="35641"/>
    <cellStyle name="20% - הדגשה2 4 5 2 3" xfId="23718"/>
    <cellStyle name="20% - הדגשה2 4 5 2_נכסים" xfId="35640"/>
    <cellStyle name="20% - הדגשה2 4 5 3" xfId="12065"/>
    <cellStyle name="20% - הדגשה2 4 5 3 2" xfId="27052"/>
    <cellStyle name="20% - הדגשה2 4 5 3_נכסים" xfId="35642"/>
    <cellStyle name="20% - הדגשה2 4 5 4" xfId="20387"/>
    <cellStyle name="20% - הדגשה2 4 5_נכסים" xfId="35639"/>
    <cellStyle name="20% - הדגשה2 4 6" xfId="2375"/>
    <cellStyle name="20% - הדגשה2 4 6 2" xfId="13732"/>
    <cellStyle name="20% - הדגשה2 4 6 2 2" xfId="28718"/>
    <cellStyle name="20% - הדגשה2 4 6 2_נכסים" xfId="35644"/>
    <cellStyle name="20% - הדגשה2 4 6 3" xfId="22053"/>
    <cellStyle name="20% - הדגשה2 4 6_נכסים" xfId="35643"/>
    <cellStyle name="20% - הדגשה2 4 7" xfId="2278"/>
    <cellStyle name="20% - הדגשה2 4 7 2" xfId="25284"/>
    <cellStyle name="20% - הדגשה2 4 7_נכסים" xfId="35645"/>
    <cellStyle name="20% - הדגשה2 4 8" xfId="18721"/>
    <cellStyle name="20% - הדגשה2 4 9" xfId="32023"/>
    <cellStyle name="20% - הדגשה2 4_נכסים" xfId="35582"/>
    <cellStyle name="20% - הדגשה2 5" xfId="488"/>
    <cellStyle name="20% - הדגשה2 5 2" xfId="18322"/>
    <cellStyle name="20% - הדגשה2 5 3" xfId="17544"/>
    <cellStyle name="20% - הדגשה2 6" xfId="1076"/>
    <cellStyle name="20% - הדגשה2 6 2" xfId="3722"/>
    <cellStyle name="20% - הדגשה2 6 2 2" xfId="4146"/>
    <cellStyle name="20% - הדגשה2 6 2 2 2" xfId="4919"/>
    <cellStyle name="20% - הדגשה2 6 2 2 2 2" xfId="6710"/>
    <cellStyle name="20% - הדגשה2 6 2 2 2 2 2" xfId="10250"/>
    <cellStyle name="20% - הדגשה2 6 2 2 2 2 2 2" xfId="16902"/>
    <cellStyle name="20% - הדגשה2 6 2 2 2 2 2 2 2" xfId="31888"/>
    <cellStyle name="20% - הדגשה2 6 2 2 2 2 2 2_נכסים" xfId="35652"/>
    <cellStyle name="20% - הדגשה2 6 2 2 2 2 2 3" xfId="25223"/>
    <cellStyle name="20% - הדגשה2 6 2 2 2 2 2_נכסים" xfId="35651"/>
    <cellStyle name="20% - הדגשה2 6 2 2 2 2 3" xfId="13570"/>
    <cellStyle name="20% - הדגשה2 6 2 2 2 2 3 2" xfId="28557"/>
    <cellStyle name="20% - הדגשה2 6 2 2 2 2 3_נכסים" xfId="35653"/>
    <cellStyle name="20% - הדגשה2 6 2 2 2 2 4" xfId="21892"/>
    <cellStyle name="20% - הדגשה2 6 2 2 2 2_נכסים" xfId="35650"/>
    <cellStyle name="20% - הדגשה2 6 2 2 2 3" xfId="8458"/>
    <cellStyle name="20% - הדגשה2 6 2 2 2 3 2" xfId="15237"/>
    <cellStyle name="20% - הדגשה2 6 2 2 2 3 2 2" xfId="30223"/>
    <cellStyle name="20% - הדגשה2 6 2 2 2 3 2_נכסים" xfId="35655"/>
    <cellStyle name="20% - הדגשה2 6 2 2 2 3 3" xfId="23558"/>
    <cellStyle name="20% - הדגשה2 6 2 2 2 3_נכסים" xfId="35654"/>
    <cellStyle name="20% - הדגשה2 6 2 2 2 4" xfId="11904"/>
    <cellStyle name="20% - הדגשה2 6 2 2 2 4 2" xfId="26891"/>
    <cellStyle name="20% - הדגשה2 6 2 2 2 4_נכסים" xfId="35656"/>
    <cellStyle name="20% - הדגשה2 6 2 2 2 5" xfId="20226"/>
    <cellStyle name="20% - הדגשה2 6 2 2 2_נכסים" xfId="35649"/>
    <cellStyle name="20% - הדגשה2 6 2 2 3" xfId="5876"/>
    <cellStyle name="20% - הדגשה2 6 2 2 3 2" xfId="9417"/>
    <cellStyle name="20% - הדגשה2 6 2 2 3 2 2" xfId="16069"/>
    <cellStyle name="20% - הדגשה2 6 2 2 3 2 2 2" xfId="31055"/>
    <cellStyle name="20% - הדגשה2 6 2 2 3 2 2_נכסים" xfId="35659"/>
    <cellStyle name="20% - הדגשה2 6 2 2 3 2 3" xfId="24390"/>
    <cellStyle name="20% - הדגשה2 6 2 2 3 2_נכסים" xfId="35658"/>
    <cellStyle name="20% - הדגשה2 6 2 2 3 3" xfId="12737"/>
    <cellStyle name="20% - הדגשה2 6 2 2 3 3 2" xfId="27724"/>
    <cellStyle name="20% - הדגשה2 6 2 2 3 3_נכסים" xfId="35660"/>
    <cellStyle name="20% - הדגשה2 6 2 2 3 4" xfId="21059"/>
    <cellStyle name="20% - הדגשה2 6 2 2 3_נכסים" xfId="35657"/>
    <cellStyle name="20% - הדגשה2 6 2 2 4" xfId="7625"/>
    <cellStyle name="20% - הדגשה2 6 2 2 4 2" xfId="14404"/>
    <cellStyle name="20% - הדגשה2 6 2 2 4 2 2" xfId="29390"/>
    <cellStyle name="20% - הדגשה2 6 2 2 4 2_נכסים" xfId="35662"/>
    <cellStyle name="20% - הדגשה2 6 2 2 4 3" xfId="22725"/>
    <cellStyle name="20% - הדגשה2 6 2 2 4_נכסים" xfId="35661"/>
    <cellStyle name="20% - הדגשה2 6 2 2 5" xfId="11071"/>
    <cellStyle name="20% - הדגשה2 6 2 2 5 2" xfId="26058"/>
    <cellStyle name="20% - הדגשה2 6 2 2 5_נכסים" xfId="35663"/>
    <cellStyle name="20% - הדגשה2 6 2 2 6" xfId="19393"/>
    <cellStyle name="20% - הדגשה2 6 2 2_נכסים" xfId="35648"/>
    <cellStyle name="20% - הדגשה2 6 2 3" xfId="4503"/>
    <cellStyle name="20% - הדגשה2 6 2 3 2" xfId="6294"/>
    <cellStyle name="20% - הדגשה2 6 2 3 2 2" xfId="9834"/>
    <cellStyle name="20% - הדגשה2 6 2 3 2 2 2" xfId="16486"/>
    <cellStyle name="20% - הדגשה2 6 2 3 2 2 2 2" xfId="31472"/>
    <cellStyle name="20% - הדגשה2 6 2 3 2 2 2_נכסים" xfId="35667"/>
    <cellStyle name="20% - הדגשה2 6 2 3 2 2 3" xfId="24807"/>
    <cellStyle name="20% - הדגשה2 6 2 3 2 2_נכסים" xfId="35666"/>
    <cellStyle name="20% - הדגשה2 6 2 3 2 3" xfId="13154"/>
    <cellStyle name="20% - הדגשה2 6 2 3 2 3 2" xfId="28141"/>
    <cellStyle name="20% - הדגשה2 6 2 3 2 3_נכסים" xfId="35668"/>
    <cellStyle name="20% - הדגשה2 6 2 3 2 4" xfId="21476"/>
    <cellStyle name="20% - הדגשה2 6 2 3 2_נכסים" xfId="35665"/>
    <cellStyle name="20% - הדגשה2 6 2 3 3" xfId="8042"/>
    <cellStyle name="20% - הדגשה2 6 2 3 3 2" xfId="14821"/>
    <cellStyle name="20% - הדגשה2 6 2 3 3 2 2" xfId="29807"/>
    <cellStyle name="20% - הדגשה2 6 2 3 3 2_נכסים" xfId="35670"/>
    <cellStyle name="20% - הדגשה2 6 2 3 3 3" xfId="23142"/>
    <cellStyle name="20% - הדגשה2 6 2 3 3_נכסים" xfId="35669"/>
    <cellStyle name="20% - הדגשה2 6 2 3 4" xfId="11488"/>
    <cellStyle name="20% - הדגשה2 6 2 3 4 2" xfId="26475"/>
    <cellStyle name="20% - הדגשה2 6 2 3 4_נכסים" xfId="35671"/>
    <cellStyle name="20% - הדגשה2 6 2 3 5" xfId="19810"/>
    <cellStyle name="20% - הדגשה2 6 2 3_נכסים" xfId="35664"/>
    <cellStyle name="20% - הדגשה2 6 2 4" xfId="5396"/>
    <cellStyle name="20% - הדגשה2 6 2 4 2" xfId="9001"/>
    <cellStyle name="20% - הדגשה2 6 2 4 2 2" xfId="15653"/>
    <cellStyle name="20% - הדגשה2 6 2 4 2 2 2" xfId="30639"/>
    <cellStyle name="20% - הדגשה2 6 2 4 2 2_נכסים" xfId="35674"/>
    <cellStyle name="20% - הדגשה2 6 2 4 2 3" xfId="23974"/>
    <cellStyle name="20% - הדגשה2 6 2 4 2_נכסים" xfId="35673"/>
    <cellStyle name="20% - הדגשה2 6 2 4 3" xfId="12321"/>
    <cellStyle name="20% - הדגשה2 6 2 4 3 2" xfId="27308"/>
    <cellStyle name="20% - הדגשה2 6 2 4 3_נכסים" xfId="35675"/>
    <cellStyle name="20% - הדגשה2 6 2 4 4" xfId="20643"/>
    <cellStyle name="20% - הדגשה2 6 2 4_נכסים" xfId="35672"/>
    <cellStyle name="20% - הדגשה2 6 2 5" xfId="7209"/>
    <cellStyle name="20% - הדגשה2 6 2 5 2" xfId="13988"/>
    <cellStyle name="20% - הדגשה2 6 2 5 2 2" xfId="28974"/>
    <cellStyle name="20% - הדגשה2 6 2 5 2_נכסים" xfId="35677"/>
    <cellStyle name="20% - הדגשה2 6 2 5 3" xfId="22309"/>
    <cellStyle name="20% - הדגשה2 6 2 5_נכסים" xfId="35676"/>
    <cellStyle name="20% - הדגשה2 6 2 6" xfId="10655"/>
    <cellStyle name="20% - הדגשה2 6 2 6 2" xfId="25642"/>
    <cellStyle name="20% - הדגשה2 6 2 6_נכסים" xfId="35678"/>
    <cellStyle name="20% - הדגשה2 6 2 7" xfId="18977"/>
    <cellStyle name="20% - הדגשה2 6 2_נכסים" xfId="35647"/>
    <cellStyle name="20% - הדגשה2 6 3" xfId="3935"/>
    <cellStyle name="20% - הדגשה2 6 3 2" xfId="4711"/>
    <cellStyle name="20% - הדגשה2 6 3 2 2" xfId="6502"/>
    <cellStyle name="20% - הדגשה2 6 3 2 2 2" xfId="10042"/>
    <cellStyle name="20% - הדגשה2 6 3 2 2 2 2" xfId="16694"/>
    <cellStyle name="20% - הדגשה2 6 3 2 2 2 2 2" xfId="31680"/>
    <cellStyle name="20% - הדגשה2 6 3 2 2 2 2_נכסים" xfId="35683"/>
    <cellStyle name="20% - הדגשה2 6 3 2 2 2 3" xfId="25015"/>
    <cellStyle name="20% - הדגשה2 6 3 2 2 2_נכסים" xfId="35682"/>
    <cellStyle name="20% - הדגשה2 6 3 2 2 3" xfId="13362"/>
    <cellStyle name="20% - הדגשה2 6 3 2 2 3 2" xfId="28349"/>
    <cellStyle name="20% - הדגשה2 6 3 2 2 3_נכסים" xfId="35684"/>
    <cellStyle name="20% - הדגשה2 6 3 2 2 4" xfId="21684"/>
    <cellStyle name="20% - הדגשה2 6 3 2 2_נכסים" xfId="35681"/>
    <cellStyle name="20% - הדגשה2 6 3 2 3" xfId="8250"/>
    <cellStyle name="20% - הדגשה2 6 3 2 3 2" xfId="15029"/>
    <cellStyle name="20% - הדגשה2 6 3 2 3 2 2" xfId="30015"/>
    <cellStyle name="20% - הדגשה2 6 3 2 3 2_נכסים" xfId="35686"/>
    <cellStyle name="20% - הדגשה2 6 3 2 3 3" xfId="23350"/>
    <cellStyle name="20% - הדגשה2 6 3 2 3_נכסים" xfId="35685"/>
    <cellStyle name="20% - הדגשה2 6 3 2 4" xfId="11696"/>
    <cellStyle name="20% - הדגשה2 6 3 2 4 2" xfId="26683"/>
    <cellStyle name="20% - הדגשה2 6 3 2 4_נכסים" xfId="35687"/>
    <cellStyle name="20% - הדגשה2 6 3 2 5" xfId="20018"/>
    <cellStyle name="20% - הדגשה2 6 3 2_נכסים" xfId="35680"/>
    <cellStyle name="20% - הדגשה2 6 3 3" xfId="5668"/>
    <cellStyle name="20% - הדגשה2 6 3 3 2" xfId="9209"/>
    <cellStyle name="20% - הדגשה2 6 3 3 2 2" xfId="15861"/>
    <cellStyle name="20% - הדגשה2 6 3 3 2 2 2" xfId="30847"/>
    <cellStyle name="20% - הדגשה2 6 3 3 2 2_נכסים" xfId="35690"/>
    <cellStyle name="20% - הדגשה2 6 3 3 2 3" xfId="24182"/>
    <cellStyle name="20% - הדגשה2 6 3 3 2_נכסים" xfId="35689"/>
    <cellStyle name="20% - הדגשה2 6 3 3 3" xfId="12529"/>
    <cellStyle name="20% - הדגשה2 6 3 3 3 2" xfId="27516"/>
    <cellStyle name="20% - הדגשה2 6 3 3 3_נכסים" xfId="35691"/>
    <cellStyle name="20% - הדגשה2 6 3 3 4" xfId="20851"/>
    <cellStyle name="20% - הדגשה2 6 3 3_נכסים" xfId="35688"/>
    <cellStyle name="20% - הדגשה2 6 3 4" xfId="7417"/>
    <cellStyle name="20% - הדגשה2 6 3 4 2" xfId="14196"/>
    <cellStyle name="20% - הדגשה2 6 3 4 2 2" xfId="29182"/>
    <cellStyle name="20% - הדגשה2 6 3 4 2_נכסים" xfId="35693"/>
    <cellStyle name="20% - הדגשה2 6 3 4 3" xfId="22517"/>
    <cellStyle name="20% - הדגשה2 6 3 4_נכסים" xfId="35692"/>
    <cellStyle name="20% - הדגשה2 6 3 5" xfId="10863"/>
    <cellStyle name="20% - הדגשה2 6 3 5 2" xfId="25850"/>
    <cellStyle name="20% - הדגשה2 6 3 5_נכסים" xfId="35694"/>
    <cellStyle name="20% - הדגשה2 6 3 6" xfId="19185"/>
    <cellStyle name="20% - הדגשה2 6 3_נכסים" xfId="35679"/>
    <cellStyle name="20% - הדגשה2 6 4" xfId="4296"/>
    <cellStyle name="20% - הדגשה2 6 4 2" xfId="6085"/>
    <cellStyle name="20% - הדגשה2 6 4 2 2" xfId="9625"/>
    <cellStyle name="20% - הדגשה2 6 4 2 2 2" xfId="16277"/>
    <cellStyle name="20% - הדגשה2 6 4 2 2 2 2" xfId="31263"/>
    <cellStyle name="20% - הדגשה2 6 4 2 2 2_נכסים" xfId="35698"/>
    <cellStyle name="20% - הדגשה2 6 4 2 2 3" xfId="24598"/>
    <cellStyle name="20% - הדגשה2 6 4 2 2_נכסים" xfId="35697"/>
    <cellStyle name="20% - הדגשה2 6 4 2 3" xfId="12945"/>
    <cellStyle name="20% - הדגשה2 6 4 2 3 2" xfId="27932"/>
    <cellStyle name="20% - הדגשה2 6 4 2 3_נכסים" xfId="35699"/>
    <cellStyle name="20% - הדגשה2 6 4 2 4" xfId="21267"/>
    <cellStyle name="20% - הדגשה2 6 4 2_נכסים" xfId="35696"/>
    <cellStyle name="20% - הדגשה2 6 4 3" xfId="7833"/>
    <cellStyle name="20% - הדגשה2 6 4 3 2" xfId="14612"/>
    <cellStyle name="20% - הדגשה2 6 4 3 2 2" xfId="29598"/>
    <cellStyle name="20% - הדגשה2 6 4 3 2_נכסים" xfId="35701"/>
    <cellStyle name="20% - הדגשה2 6 4 3 3" xfId="22933"/>
    <cellStyle name="20% - הדגשה2 6 4 3_נכסים" xfId="35700"/>
    <cellStyle name="20% - הדגשה2 6 4 4" xfId="11279"/>
    <cellStyle name="20% - הדגשה2 6 4 4 2" xfId="26266"/>
    <cellStyle name="20% - הדגשה2 6 4 4_נכסים" xfId="35702"/>
    <cellStyle name="20% - הדגשה2 6 4 5" xfId="19601"/>
    <cellStyle name="20% - הדגשה2 6 4_נכסים" xfId="35695"/>
    <cellStyle name="20% - הדגשה2 6 5" xfId="5189"/>
    <cellStyle name="20% - הדגשה2 6 5 2" xfId="8792"/>
    <cellStyle name="20% - הדגשה2 6 5 2 2" xfId="15444"/>
    <cellStyle name="20% - הדגשה2 6 5 2 2 2" xfId="30430"/>
    <cellStyle name="20% - הדגשה2 6 5 2 2_נכסים" xfId="35705"/>
    <cellStyle name="20% - הדגשה2 6 5 2 3" xfId="23765"/>
    <cellStyle name="20% - הדגשה2 6 5 2_נכסים" xfId="35704"/>
    <cellStyle name="20% - הדגשה2 6 5 3" xfId="12112"/>
    <cellStyle name="20% - הדגשה2 6 5 3 2" xfId="27099"/>
    <cellStyle name="20% - הדגשה2 6 5 3_נכסים" xfId="35706"/>
    <cellStyle name="20% - הדגשה2 6 5 4" xfId="20434"/>
    <cellStyle name="20% - הדגשה2 6 5_נכסים" xfId="35703"/>
    <cellStyle name="20% - הדגשה2 6 6" xfId="7002"/>
    <cellStyle name="20% - הדגשה2 6 6 2" xfId="13779"/>
    <cellStyle name="20% - הדגשה2 6 6 2 2" xfId="28765"/>
    <cellStyle name="20% - הדגשה2 6 6 2_נכסים" xfId="35708"/>
    <cellStyle name="20% - הדגשה2 6 6 3" xfId="22100"/>
    <cellStyle name="20% - הדגשה2 6 6_נכסים" xfId="35707"/>
    <cellStyle name="20% - הדגשה2 6 7" xfId="10334"/>
    <cellStyle name="20% - הדגשה2 6 7 2" xfId="25310"/>
    <cellStyle name="20% - הדגשה2 6 7_נכסים" xfId="35709"/>
    <cellStyle name="20% - הדגשה2 6 8" xfId="18768"/>
    <cellStyle name="20% - הדגשה2 6 9" xfId="32096"/>
    <cellStyle name="20% - הדגשה2 6_נכסים" xfId="35646"/>
    <cellStyle name="20% - הדגשה2 7" xfId="1815"/>
    <cellStyle name="20% - הדגשה2 7 2" xfId="4033"/>
    <cellStyle name="20% - הדגשה2 7 2 2" xfId="4805"/>
    <cellStyle name="20% - הדגשה2 7 2 2 2" xfId="6596"/>
    <cellStyle name="20% - הדגשה2 7 2 2 2 2" xfId="10136"/>
    <cellStyle name="20% - הדגשה2 7 2 2 2 2 2" xfId="16788"/>
    <cellStyle name="20% - הדגשה2 7 2 2 2 2 2 2" xfId="31774"/>
    <cellStyle name="20% - הדגשה2 7 2 2 2 2 2_נכסים" xfId="35715"/>
    <cellStyle name="20% - הדגשה2 7 2 2 2 2 3" xfId="25109"/>
    <cellStyle name="20% - הדגשה2 7 2 2 2 2_נכסים" xfId="35714"/>
    <cellStyle name="20% - הדגשה2 7 2 2 2 3" xfId="13456"/>
    <cellStyle name="20% - הדגשה2 7 2 2 2 3 2" xfId="28443"/>
    <cellStyle name="20% - הדגשה2 7 2 2 2 3_נכסים" xfId="35716"/>
    <cellStyle name="20% - הדגשה2 7 2 2 2 4" xfId="21778"/>
    <cellStyle name="20% - הדגשה2 7 2 2 2_נכסים" xfId="35713"/>
    <cellStyle name="20% - הדגשה2 7 2 2 3" xfId="8344"/>
    <cellStyle name="20% - הדגשה2 7 2 2 3 2" xfId="15123"/>
    <cellStyle name="20% - הדגשה2 7 2 2 3 2 2" xfId="30109"/>
    <cellStyle name="20% - הדגשה2 7 2 2 3 2_נכסים" xfId="35718"/>
    <cellStyle name="20% - הדגשה2 7 2 2 3 3" xfId="23444"/>
    <cellStyle name="20% - הדגשה2 7 2 2 3_נכסים" xfId="35717"/>
    <cellStyle name="20% - הדגשה2 7 2 2 4" xfId="11790"/>
    <cellStyle name="20% - הדגשה2 7 2 2 4 2" xfId="26777"/>
    <cellStyle name="20% - הדגשה2 7 2 2 4_נכסים" xfId="35719"/>
    <cellStyle name="20% - הדגשה2 7 2 2 5" xfId="20112"/>
    <cellStyle name="20% - הדגשה2 7 2 2_נכסים" xfId="35712"/>
    <cellStyle name="20% - הדגשה2 7 2 3" xfId="5762"/>
    <cellStyle name="20% - הדגשה2 7 2 3 2" xfId="9303"/>
    <cellStyle name="20% - הדגשה2 7 2 3 2 2" xfId="15955"/>
    <cellStyle name="20% - הדגשה2 7 2 3 2 2 2" xfId="30941"/>
    <cellStyle name="20% - הדגשה2 7 2 3 2 2_נכסים" xfId="35722"/>
    <cellStyle name="20% - הדגשה2 7 2 3 2 3" xfId="24276"/>
    <cellStyle name="20% - הדגשה2 7 2 3 2_נכסים" xfId="35721"/>
    <cellStyle name="20% - הדגשה2 7 2 3 3" xfId="12623"/>
    <cellStyle name="20% - הדגשה2 7 2 3 3 2" xfId="27610"/>
    <cellStyle name="20% - הדגשה2 7 2 3 3_נכסים" xfId="35723"/>
    <cellStyle name="20% - הדגשה2 7 2 3 4" xfId="20945"/>
    <cellStyle name="20% - הדגשה2 7 2 3_נכסים" xfId="35720"/>
    <cellStyle name="20% - הדגשה2 7 2 4" xfId="7511"/>
    <cellStyle name="20% - הדגשה2 7 2 4 2" xfId="14290"/>
    <cellStyle name="20% - הדגשה2 7 2 4 2 2" xfId="29276"/>
    <cellStyle name="20% - הדגשה2 7 2 4 2_נכסים" xfId="35725"/>
    <cellStyle name="20% - הדגשה2 7 2 4 3" xfId="22611"/>
    <cellStyle name="20% - הדגשה2 7 2 4_נכסים" xfId="35724"/>
    <cellStyle name="20% - הדגשה2 7 2 5" xfId="10957"/>
    <cellStyle name="20% - הדגשה2 7 2 5 2" xfId="25944"/>
    <cellStyle name="20% - הדגשה2 7 2 5_נכסים" xfId="35726"/>
    <cellStyle name="20% - הדגשה2 7 2 6" xfId="19279"/>
    <cellStyle name="20% - הדגשה2 7 2_נכסים" xfId="35711"/>
    <cellStyle name="20% - הדגשה2 7 3" xfId="4390"/>
    <cellStyle name="20% - הדגשה2 7 3 2" xfId="6180"/>
    <cellStyle name="20% - הדגשה2 7 3 2 2" xfId="9720"/>
    <cellStyle name="20% - הדגשה2 7 3 2 2 2" xfId="16372"/>
    <cellStyle name="20% - הדגשה2 7 3 2 2 2 2" xfId="31358"/>
    <cellStyle name="20% - הדגשה2 7 3 2 2 2_נכסים" xfId="35730"/>
    <cellStyle name="20% - הדגשה2 7 3 2 2 3" xfId="24693"/>
    <cellStyle name="20% - הדגשה2 7 3 2 2_נכסים" xfId="35729"/>
    <cellStyle name="20% - הדגשה2 7 3 2 3" xfId="13040"/>
    <cellStyle name="20% - הדגשה2 7 3 2 3 2" xfId="28027"/>
    <cellStyle name="20% - הדגשה2 7 3 2 3_נכסים" xfId="35731"/>
    <cellStyle name="20% - הדגשה2 7 3 2 4" xfId="21362"/>
    <cellStyle name="20% - הדגשה2 7 3 2_נכסים" xfId="35728"/>
    <cellStyle name="20% - הדגשה2 7 3 3" xfId="7928"/>
    <cellStyle name="20% - הדגשה2 7 3 3 2" xfId="14707"/>
    <cellStyle name="20% - הדגשה2 7 3 3 2 2" xfId="29693"/>
    <cellStyle name="20% - הדגשה2 7 3 3 2_נכסים" xfId="35733"/>
    <cellStyle name="20% - הדגשה2 7 3 3 3" xfId="23028"/>
    <cellStyle name="20% - הדגשה2 7 3 3_נכסים" xfId="35732"/>
    <cellStyle name="20% - הדגשה2 7 3 4" xfId="11374"/>
    <cellStyle name="20% - הדגשה2 7 3 4 2" xfId="26361"/>
    <cellStyle name="20% - הדגשה2 7 3 4_נכסים" xfId="35734"/>
    <cellStyle name="20% - הדגשה2 7 3 5" xfId="19696"/>
    <cellStyle name="20% - הדגשה2 7 3_נכסים" xfId="35727"/>
    <cellStyle name="20% - הדגשה2 7 4" xfId="5283"/>
    <cellStyle name="20% - הדגשה2 7 4 2" xfId="8887"/>
    <cellStyle name="20% - הדגשה2 7 4 2 2" xfId="15539"/>
    <cellStyle name="20% - הדגשה2 7 4 2 2 2" xfId="30525"/>
    <cellStyle name="20% - הדגשה2 7 4 2 2_נכסים" xfId="35737"/>
    <cellStyle name="20% - הדגשה2 7 4 2 3" xfId="23860"/>
    <cellStyle name="20% - הדגשה2 7 4 2_נכסים" xfId="35736"/>
    <cellStyle name="20% - הדגשה2 7 4 3" xfId="12207"/>
    <cellStyle name="20% - הדגשה2 7 4 3 2" xfId="27194"/>
    <cellStyle name="20% - הדגשה2 7 4 3_נכסים" xfId="35738"/>
    <cellStyle name="20% - הדגשה2 7 4 4" xfId="20529"/>
    <cellStyle name="20% - הדגשה2 7 4_נכסים" xfId="35735"/>
    <cellStyle name="20% - הדגשה2 7 5" xfId="7096"/>
    <cellStyle name="20% - הדגשה2 7 5 2" xfId="13874"/>
    <cellStyle name="20% - הדגשה2 7 5 2 2" xfId="28860"/>
    <cellStyle name="20% - הדגשה2 7 5 2_נכסים" xfId="35740"/>
    <cellStyle name="20% - הדגשה2 7 5 3" xfId="22195"/>
    <cellStyle name="20% - הדגשה2 7 5_נכסים" xfId="35739"/>
    <cellStyle name="20% - הדגשה2 7 6" xfId="10306"/>
    <cellStyle name="20% - הדגשה2 7 6 2" xfId="25278"/>
    <cellStyle name="20% - הדגשה2 7 6_נכסים" xfId="35741"/>
    <cellStyle name="20% - הדגשה2 7 7" xfId="18863"/>
    <cellStyle name="20% - הדגשה2 7 8" xfId="32271"/>
    <cellStyle name="20% - הדגשה2 7_נכסים" xfId="35710"/>
    <cellStyle name="20% - הדגשה2 8" xfId="1337"/>
    <cellStyle name="20% - הדגשה2 8 2" xfId="4596"/>
    <cellStyle name="20% - הדגשה2 8 2 2" xfId="6387"/>
    <cellStyle name="20% - הדגשה2 8 2 2 2" xfId="9927"/>
    <cellStyle name="20% - הדגשה2 8 2 2 2 2" xfId="16579"/>
    <cellStyle name="20% - הדגשה2 8 2 2 2 2 2" xfId="31565"/>
    <cellStyle name="20% - הדגשה2 8 2 2 2 2_נכסים" xfId="35746"/>
    <cellStyle name="20% - הדגשה2 8 2 2 2 3" xfId="24900"/>
    <cellStyle name="20% - הדגשה2 8 2 2 2_נכסים" xfId="35745"/>
    <cellStyle name="20% - הדגשה2 8 2 2 3" xfId="13247"/>
    <cellStyle name="20% - הדגשה2 8 2 2 3 2" xfId="28234"/>
    <cellStyle name="20% - הדגשה2 8 2 2 3_נכסים" xfId="35747"/>
    <cellStyle name="20% - הדגשה2 8 2 2 4" xfId="21569"/>
    <cellStyle name="20% - הדגשה2 8 2 2_נכסים" xfId="35744"/>
    <cellStyle name="20% - הדגשה2 8 2 3" xfId="8135"/>
    <cellStyle name="20% - הדגשה2 8 2 3 2" xfId="14914"/>
    <cellStyle name="20% - הדגשה2 8 2 3 2 2" xfId="29900"/>
    <cellStyle name="20% - הדגשה2 8 2 3 2_נכסים" xfId="35749"/>
    <cellStyle name="20% - הדגשה2 8 2 3 3" xfId="23235"/>
    <cellStyle name="20% - הדגשה2 8 2 3_נכסים" xfId="35748"/>
    <cellStyle name="20% - הדגשה2 8 2 4" xfId="11581"/>
    <cellStyle name="20% - הדגשה2 8 2 4 2" xfId="26568"/>
    <cellStyle name="20% - הדגשה2 8 2 4_נכסים" xfId="35750"/>
    <cellStyle name="20% - הדגשה2 8 2 5" xfId="19903"/>
    <cellStyle name="20% - הדגשה2 8 2_נכסים" xfId="35743"/>
    <cellStyle name="20% - הדגשה2 8 3" xfId="5553"/>
    <cellStyle name="20% - הדגשה2 8 3 2" xfId="9094"/>
    <cellStyle name="20% - הדגשה2 8 3 2 2" xfId="15746"/>
    <cellStyle name="20% - הדגשה2 8 3 2 2 2" xfId="30732"/>
    <cellStyle name="20% - הדגשה2 8 3 2 2_נכסים" xfId="35753"/>
    <cellStyle name="20% - הדגשה2 8 3 2 3" xfId="24067"/>
    <cellStyle name="20% - הדגשה2 8 3 2_נכסים" xfId="35752"/>
    <cellStyle name="20% - הדגשה2 8 3 3" xfId="12414"/>
    <cellStyle name="20% - הדגשה2 8 3 3 2" xfId="27401"/>
    <cellStyle name="20% - הדגשה2 8 3 3_נכסים" xfId="35754"/>
    <cellStyle name="20% - הדגשה2 8 3 4" xfId="20736"/>
    <cellStyle name="20% - הדגשה2 8 3_נכסים" xfId="35751"/>
    <cellStyle name="20% - הדגשה2 8 4" xfId="7302"/>
    <cellStyle name="20% - הדגשה2 8 4 2" xfId="14081"/>
    <cellStyle name="20% - הדגשה2 8 4 2 2" xfId="29067"/>
    <cellStyle name="20% - הדגשה2 8 4 2_נכסים" xfId="35756"/>
    <cellStyle name="20% - הדגשה2 8 4 3" xfId="22402"/>
    <cellStyle name="20% - הדגשה2 8 4_נכסים" xfId="35755"/>
    <cellStyle name="20% - הדגשה2 8 5" xfId="10748"/>
    <cellStyle name="20% - הדגשה2 8 5 2" xfId="25735"/>
    <cellStyle name="20% - הדגשה2 8 5_נכסים" xfId="35757"/>
    <cellStyle name="20% - הדגשה2 8 6" xfId="19070"/>
    <cellStyle name="20% - הדגשה2 8 7" xfId="31957"/>
    <cellStyle name="20% - הדגשה2 8_נכסים" xfId="35742"/>
    <cellStyle name="20% - הדגשה2 9" xfId="1527"/>
    <cellStyle name="20% - הדגשה2 9 2" xfId="5970"/>
    <cellStyle name="20% - הדגשה2 9 2 2" xfId="9510"/>
    <cellStyle name="20% - הדגשה2 9 2 2 2" xfId="16162"/>
    <cellStyle name="20% - הדגשה2 9 2 2 2 2" xfId="31148"/>
    <cellStyle name="20% - הדגשה2 9 2 2 2_נכסים" xfId="35761"/>
    <cellStyle name="20% - הדגשה2 9 2 2 3" xfId="24483"/>
    <cellStyle name="20% - הדגשה2 9 2 2_נכסים" xfId="35760"/>
    <cellStyle name="20% - הדגשה2 9 2 3" xfId="12830"/>
    <cellStyle name="20% - הדגשה2 9 2 3 2" xfId="27817"/>
    <cellStyle name="20% - הדגשה2 9 2 3_נכסים" xfId="35762"/>
    <cellStyle name="20% - הדגשה2 9 2 4" xfId="21152"/>
    <cellStyle name="20% - הדגשה2 9 2_נכסים" xfId="35759"/>
    <cellStyle name="20% - הדגשה2 9 3" xfId="7718"/>
    <cellStyle name="20% - הדגשה2 9 3 2" xfId="14497"/>
    <cellStyle name="20% - הדגשה2 9 3 2 2" xfId="29483"/>
    <cellStyle name="20% - הדגשה2 9 3 2_נכסים" xfId="35764"/>
    <cellStyle name="20% - הדגשה2 9 3 3" xfId="22818"/>
    <cellStyle name="20% - הדגשה2 9 3_נכסים" xfId="35763"/>
    <cellStyle name="20% - הדגשה2 9 4" xfId="11164"/>
    <cellStyle name="20% - הדגשה2 9 4 2" xfId="26151"/>
    <cellStyle name="20% - הדגשה2 9 4_נכסים" xfId="35765"/>
    <cellStyle name="20% - הדגשה2 9 5" xfId="19486"/>
    <cellStyle name="20% - הדגשה2 9_נכסים" xfId="35758"/>
    <cellStyle name="20% - הדגשה3" xfId="44" builtinId="38" customBuiltin="1"/>
    <cellStyle name="20% - הדגשה3 10" xfId="2310"/>
    <cellStyle name="20% - הדגשה3 10 2" xfId="8679"/>
    <cellStyle name="20% - הדגשה3 10 2 2" xfId="15331"/>
    <cellStyle name="20% - הדגשה3 10 2 2 2" xfId="30317"/>
    <cellStyle name="20% - הדגשה3 10 2 2_נכסים" xfId="35768"/>
    <cellStyle name="20% - הדגשה3 10 2 3" xfId="23652"/>
    <cellStyle name="20% - הדגשה3 10 2_נכסים" xfId="35767"/>
    <cellStyle name="20% - הדגשה3 10 3" xfId="11999"/>
    <cellStyle name="20% - הדגשה3 10 3 2" xfId="26986"/>
    <cellStyle name="20% - הדגשה3 10 3_נכסים" xfId="35769"/>
    <cellStyle name="20% - הדגשה3 10 4" xfId="20321"/>
    <cellStyle name="20% - הדגשה3 10_נכסים" xfId="35766"/>
    <cellStyle name="20% - הדגשה3 11" xfId="2295"/>
    <cellStyle name="20% - הדגשה3 11 2" xfId="13666"/>
    <cellStyle name="20% - הדגשה3 11 2 2" xfId="28652"/>
    <cellStyle name="20% - הדגשה3 11 2_נכסים" xfId="35771"/>
    <cellStyle name="20% - הדגשה3 11 3" xfId="21987"/>
    <cellStyle name="20% - הדגשה3 11_נכסים" xfId="35770"/>
    <cellStyle name="20% - הדגשה3 12" xfId="10329"/>
    <cellStyle name="20% - הדגשה3 12 2" xfId="18383"/>
    <cellStyle name="20% - הדגשה3 12 3" xfId="25304"/>
    <cellStyle name="20% - הדגשה3 12_נכסים" xfId="35772"/>
    <cellStyle name="20% - הדגשה3 13" xfId="17566"/>
    <cellStyle name="20% - הדגשה3 13 2" xfId="18397"/>
    <cellStyle name="20% - הדגשה3 13_נכסים" xfId="35773"/>
    <cellStyle name="20% - הדגשה3 14" xfId="17579"/>
    <cellStyle name="20% - הדגשה3 14 2" xfId="18410"/>
    <cellStyle name="20% - הדגשה3 14_נכסים" xfId="35774"/>
    <cellStyle name="20% - הדגשה3 15" xfId="17591"/>
    <cellStyle name="20% - הדגשה3 15 2" xfId="18422"/>
    <cellStyle name="20% - הדגשה3 15_נכסים" xfId="35775"/>
    <cellStyle name="20% - הדגשה3 16" xfId="17603"/>
    <cellStyle name="20% - הדגשה3 16 2" xfId="18434"/>
    <cellStyle name="20% - הדגשה3 16_נכסים" xfId="35776"/>
    <cellStyle name="20% - הדגשה3 17" xfId="17615"/>
    <cellStyle name="20% - הדגשה3 17 2" xfId="18447"/>
    <cellStyle name="20% - הדגשה3 17_נכסים" xfId="35777"/>
    <cellStyle name="20% - הדגשה3 18" xfId="17628"/>
    <cellStyle name="20% - הדגשה3 18 2" xfId="18460"/>
    <cellStyle name="20% - הדגשה3 18_נכסים" xfId="35778"/>
    <cellStyle name="20% - הדגשה3 19" xfId="17642"/>
    <cellStyle name="20% - הדגשה3 19 2" xfId="18473"/>
    <cellStyle name="20% - הדגשה3 19_נכסים" xfId="35779"/>
    <cellStyle name="20% - הדגשה3 2" xfId="260"/>
    <cellStyle name="20% - הדגשה3 2 10" xfId="2638"/>
    <cellStyle name="20% - הדגשה3 2 11" xfId="50190"/>
    <cellStyle name="20% - הדגשה3 2 2" xfId="261"/>
    <cellStyle name="20% - הדגשה3 2 2 10" xfId="18621"/>
    <cellStyle name="20% - הדגשה3 2 2 11" xfId="32118"/>
    <cellStyle name="20% - הדגשה3 2 2 2" xfId="1143"/>
    <cellStyle name="20% - הדגשה3 2 2 2 10" xfId="32377"/>
    <cellStyle name="20% - הדגשה3 2 2 2 2" xfId="3461"/>
    <cellStyle name="20% - הדגשה3 2 2 2 2 2" xfId="3688"/>
    <cellStyle name="20% - הדגשה3 2 2 2 2 2 2" xfId="4112"/>
    <cellStyle name="20% - הדגשה3 2 2 2 2 2 2 2" xfId="4885"/>
    <cellStyle name="20% - הדגשה3 2 2 2 2 2 2 2 2" xfId="6676"/>
    <cellStyle name="20% - הדגשה3 2 2 2 2 2 2 2 2 2" xfId="10216"/>
    <cellStyle name="20% - הדגשה3 2 2 2 2 2 2 2 2 2 2" xfId="16868"/>
    <cellStyle name="20% - הדגשה3 2 2 2 2 2 2 2 2 2 2 2" xfId="31854"/>
    <cellStyle name="20% - הדגשה3 2 2 2 2 2 2 2 2 2 2_נכסים" xfId="35788"/>
    <cellStyle name="20% - הדגשה3 2 2 2 2 2 2 2 2 2 3" xfId="25189"/>
    <cellStyle name="20% - הדגשה3 2 2 2 2 2 2 2 2 2_נכסים" xfId="35787"/>
    <cellStyle name="20% - הדגשה3 2 2 2 2 2 2 2 2 3" xfId="13536"/>
    <cellStyle name="20% - הדגשה3 2 2 2 2 2 2 2 2 3 2" xfId="28523"/>
    <cellStyle name="20% - הדגשה3 2 2 2 2 2 2 2 2 3_נכסים" xfId="35789"/>
    <cellStyle name="20% - הדגשה3 2 2 2 2 2 2 2 2 4" xfId="21858"/>
    <cellStyle name="20% - הדגשה3 2 2 2 2 2 2 2 2_נכסים" xfId="35786"/>
    <cellStyle name="20% - הדגשה3 2 2 2 2 2 2 2 3" xfId="8424"/>
    <cellStyle name="20% - הדגשה3 2 2 2 2 2 2 2 3 2" xfId="15203"/>
    <cellStyle name="20% - הדגשה3 2 2 2 2 2 2 2 3 2 2" xfId="30189"/>
    <cellStyle name="20% - הדגשה3 2 2 2 2 2 2 2 3 2_נכסים" xfId="35791"/>
    <cellStyle name="20% - הדגשה3 2 2 2 2 2 2 2 3 3" xfId="23524"/>
    <cellStyle name="20% - הדגשה3 2 2 2 2 2 2 2 3_נכסים" xfId="35790"/>
    <cellStyle name="20% - הדגשה3 2 2 2 2 2 2 2 4" xfId="11870"/>
    <cellStyle name="20% - הדגשה3 2 2 2 2 2 2 2 4 2" xfId="26857"/>
    <cellStyle name="20% - הדגשה3 2 2 2 2 2 2 2 4_נכסים" xfId="35792"/>
    <cellStyle name="20% - הדגשה3 2 2 2 2 2 2 2 5" xfId="20192"/>
    <cellStyle name="20% - הדגשה3 2 2 2 2 2 2 2_נכסים" xfId="35785"/>
    <cellStyle name="20% - הדגשה3 2 2 2 2 2 2 3" xfId="5842"/>
    <cellStyle name="20% - הדגשה3 2 2 2 2 2 2 3 2" xfId="9383"/>
    <cellStyle name="20% - הדגשה3 2 2 2 2 2 2 3 2 2" xfId="16035"/>
    <cellStyle name="20% - הדגשה3 2 2 2 2 2 2 3 2 2 2" xfId="31021"/>
    <cellStyle name="20% - הדגשה3 2 2 2 2 2 2 3 2 2_נכסים" xfId="35795"/>
    <cellStyle name="20% - הדגשה3 2 2 2 2 2 2 3 2 3" xfId="24356"/>
    <cellStyle name="20% - הדגשה3 2 2 2 2 2 2 3 2_נכסים" xfId="35794"/>
    <cellStyle name="20% - הדגשה3 2 2 2 2 2 2 3 3" xfId="12703"/>
    <cellStyle name="20% - הדגשה3 2 2 2 2 2 2 3 3 2" xfId="27690"/>
    <cellStyle name="20% - הדגשה3 2 2 2 2 2 2 3 3_נכסים" xfId="35796"/>
    <cellStyle name="20% - הדגשה3 2 2 2 2 2 2 3 4" xfId="21025"/>
    <cellStyle name="20% - הדגשה3 2 2 2 2 2 2 3_נכסים" xfId="35793"/>
    <cellStyle name="20% - הדגשה3 2 2 2 2 2 2 4" xfId="7591"/>
    <cellStyle name="20% - הדגשה3 2 2 2 2 2 2 4 2" xfId="14370"/>
    <cellStyle name="20% - הדגשה3 2 2 2 2 2 2 4 2 2" xfId="29356"/>
    <cellStyle name="20% - הדגשה3 2 2 2 2 2 2 4 2_נכסים" xfId="35798"/>
    <cellStyle name="20% - הדגשה3 2 2 2 2 2 2 4 3" xfId="22691"/>
    <cellStyle name="20% - הדגשה3 2 2 2 2 2 2 4_נכסים" xfId="35797"/>
    <cellStyle name="20% - הדגשה3 2 2 2 2 2 2 5" xfId="11037"/>
    <cellStyle name="20% - הדגשה3 2 2 2 2 2 2 5 2" xfId="26024"/>
    <cellStyle name="20% - הדגשה3 2 2 2 2 2 2 5_נכסים" xfId="35799"/>
    <cellStyle name="20% - הדגשה3 2 2 2 2 2 2 6" xfId="19359"/>
    <cellStyle name="20% - הדגשה3 2 2 2 2 2 2_נכסים" xfId="35784"/>
    <cellStyle name="20% - הדגשה3 2 2 2 2 2 3" xfId="4469"/>
    <cellStyle name="20% - הדגשה3 2 2 2 2 2 3 2" xfId="6260"/>
    <cellStyle name="20% - הדגשה3 2 2 2 2 2 3 2 2" xfId="9800"/>
    <cellStyle name="20% - הדגשה3 2 2 2 2 2 3 2 2 2" xfId="16452"/>
    <cellStyle name="20% - הדגשה3 2 2 2 2 2 3 2 2 2 2" xfId="31438"/>
    <cellStyle name="20% - הדגשה3 2 2 2 2 2 3 2 2 2_נכסים" xfId="35803"/>
    <cellStyle name="20% - הדגשה3 2 2 2 2 2 3 2 2 3" xfId="24773"/>
    <cellStyle name="20% - הדגשה3 2 2 2 2 2 3 2 2_נכסים" xfId="35802"/>
    <cellStyle name="20% - הדגשה3 2 2 2 2 2 3 2 3" xfId="13120"/>
    <cellStyle name="20% - הדגשה3 2 2 2 2 2 3 2 3 2" xfId="28107"/>
    <cellStyle name="20% - הדגשה3 2 2 2 2 2 3 2 3_נכסים" xfId="35804"/>
    <cellStyle name="20% - הדגשה3 2 2 2 2 2 3 2 4" xfId="21442"/>
    <cellStyle name="20% - הדגשה3 2 2 2 2 2 3 2_נכסים" xfId="35801"/>
    <cellStyle name="20% - הדגשה3 2 2 2 2 2 3 3" xfId="8008"/>
    <cellStyle name="20% - הדגשה3 2 2 2 2 2 3 3 2" xfId="14787"/>
    <cellStyle name="20% - הדגשה3 2 2 2 2 2 3 3 2 2" xfId="29773"/>
    <cellStyle name="20% - הדגשה3 2 2 2 2 2 3 3 2_נכסים" xfId="35806"/>
    <cellStyle name="20% - הדגשה3 2 2 2 2 2 3 3 3" xfId="23108"/>
    <cellStyle name="20% - הדגשה3 2 2 2 2 2 3 3_נכסים" xfId="35805"/>
    <cellStyle name="20% - הדגשה3 2 2 2 2 2 3 4" xfId="11454"/>
    <cellStyle name="20% - הדגשה3 2 2 2 2 2 3 4 2" xfId="26441"/>
    <cellStyle name="20% - הדגשה3 2 2 2 2 2 3 4_נכסים" xfId="35807"/>
    <cellStyle name="20% - הדגשה3 2 2 2 2 2 3 5" xfId="19776"/>
    <cellStyle name="20% - הדגשה3 2 2 2 2 2 3_נכסים" xfId="35800"/>
    <cellStyle name="20% - הדגשה3 2 2 2 2 2 4" xfId="5362"/>
    <cellStyle name="20% - הדגשה3 2 2 2 2 2 4 2" xfId="8967"/>
    <cellStyle name="20% - הדגשה3 2 2 2 2 2 4 2 2" xfId="15619"/>
    <cellStyle name="20% - הדגשה3 2 2 2 2 2 4 2 2 2" xfId="30605"/>
    <cellStyle name="20% - הדגשה3 2 2 2 2 2 4 2 2_נכסים" xfId="35810"/>
    <cellStyle name="20% - הדגשה3 2 2 2 2 2 4 2 3" xfId="23940"/>
    <cellStyle name="20% - הדגשה3 2 2 2 2 2 4 2_נכסים" xfId="35809"/>
    <cellStyle name="20% - הדגשה3 2 2 2 2 2 4 3" xfId="12287"/>
    <cellStyle name="20% - הדגשה3 2 2 2 2 2 4 3 2" xfId="27274"/>
    <cellStyle name="20% - הדגשה3 2 2 2 2 2 4 3_נכסים" xfId="35811"/>
    <cellStyle name="20% - הדגשה3 2 2 2 2 2 4 4" xfId="20609"/>
    <cellStyle name="20% - הדגשה3 2 2 2 2 2 4_נכסים" xfId="35808"/>
    <cellStyle name="20% - הדגשה3 2 2 2 2 2 5" xfId="7175"/>
    <cellStyle name="20% - הדגשה3 2 2 2 2 2 5 2" xfId="13954"/>
    <cellStyle name="20% - הדגשה3 2 2 2 2 2 5 2 2" xfId="28940"/>
    <cellStyle name="20% - הדגשה3 2 2 2 2 2 5 2_נכסים" xfId="35813"/>
    <cellStyle name="20% - הדגשה3 2 2 2 2 2 5 3" xfId="22275"/>
    <cellStyle name="20% - הדגשה3 2 2 2 2 2 5_נכסים" xfId="35812"/>
    <cellStyle name="20% - הדגשה3 2 2 2 2 2 6" xfId="10621"/>
    <cellStyle name="20% - הדגשה3 2 2 2 2 2 6 2" xfId="25608"/>
    <cellStyle name="20% - הדגשה3 2 2 2 2 2 6_נכסים" xfId="35814"/>
    <cellStyle name="20% - הדגשה3 2 2 2 2 2 7" xfId="18943"/>
    <cellStyle name="20% - הדגשה3 2 2 2 2 2_נכסים" xfId="35783"/>
    <cellStyle name="20% - הדגשה3 2 2 2 2 3" xfId="3900"/>
    <cellStyle name="20% - הדגשה3 2 2 2 2 3 2" xfId="4676"/>
    <cellStyle name="20% - הדגשה3 2 2 2 2 3 2 2" xfId="6467"/>
    <cellStyle name="20% - הדגשה3 2 2 2 2 3 2 2 2" xfId="10007"/>
    <cellStyle name="20% - הדגשה3 2 2 2 2 3 2 2 2 2" xfId="16659"/>
    <cellStyle name="20% - הדגשה3 2 2 2 2 3 2 2 2 2 2" xfId="31645"/>
    <cellStyle name="20% - הדגשה3 2 2 2 2 3 2 2 2 2_נכסים" xfId="35819"/>
    <cellStyle name="20% - הדגשה3 2 2 2 2 3 2 2 2 3" xfId="24980"/>
    <cellStyle name="20% - הדגשה3 2 2 2 2 3 2 2 2_נכסים" xfId="35818"/>
    <cellStyle name="20% - הדגשה3 2 2 2 2 3 2 2 3" xfId="13327"/>
    <cellStyle name="20% - הדגשה3 2 2 2 2 3 2 2 3 2" xfId="28314"/>
    <cellStyle name="20% - הדגשה3 2 2 2 2 3 2 2 3_נכסים" xfId="35820"/>
    <cellStyle name="20% - הדגשה3 2 2 2 2 3 2 2 4" xfId="21649"/>
    <cellStyle name="20% - הדגשה3 2 2 2 2 3 2 2_נכסים" xfId="35817"/>
    <cellStyle name="20% - הדגשה3 2 2 2 2 3 2 3" xfId="8215"/>
    <cellStyle name="20% - הדגשה3 2 2 2 2 3 2 3 2" xfId="14994"/>
    <cellStyle name="20% - הדגשה3 2 2 2 2 3 2 3 2 2" xfId="29980"/>
    <cellStyle name="20% - הדגשה3 2 2 2 2 3 2 3 2_נכסים" xfId="35822"/>
    <cellStyle name="20% - הדגשה3 2 2 2 2 3 2 3 3" xfId="23315"/>
    <cellStyle name="20% - הדגשה3 2 2 2 2 3 2 3_נכסים" xfId="35821"/>
    <cellStyle name="20% - הדגשה3 2 2 2 2 3 2 4" xfId="11661"/>
    <cellStyle name="20% - הדגשה3 2 2 2 2 3 2 4 2" xfId="26648"/>
    <cellStyle name="20% - הדגשה3 2 2 2 2 3 2 4_נכסים" xfId="35823"/>
    <cellStyle name="20% - הדגשה3 2 2 2 2 3 2 5" xfId="19983"/>
    <cellStyle name="20% - הדגשה3 2 2 2 2 3 2_נכסים" xfId="35816"/>
    <cellStyle name="20% - הדגשה3 2 2 2 2 3 3" xfId="5633"/>
    <cellStyle name="20% - הדגשה3 2 2 2 2 3 3 2" xfId="9174"/>
    <cellStyle name="20% - הדגשה3 2 2 2 2 3 3 2 2" xfId="15826"/>
    <cellStyle name="20% - הדגשה3 2 2 2 2 3 3 2 2 2" xfId="30812"/>
    <cellStyle name="20% - הדגשה3 2 2 2 2 3 3 2 2_נכסים" xfId="35826"/>
    <cellStyle name="20% - הדגשה3 2 2 2 2 3 3 2 3" xfId="24147"/>
    <cellStyle name="20% - הדגשה3 2 2 2 2 3 3 2_נכסים" xfId="35825"/>
    <cellStyle name="20% - הדגשה3 2 2 2 2 3 3 3" xfId="12494"/>
    <cellStyle name="20% - הדגשה3 2 2 2 2 3 3 3 2" xfId="27481"/>
    <cellStyle name="20% - הדגשה3 2 2 2 2 3 3 3_נכסים" xfId="35827"/>
    <cellStyle name="20% - הדגשה3 2 2 2 2 3 3 4" xfId="20816"/>
    <cellStyle name="20% - הדגשה3 2 2 2 2 3 3_נכסים" xfId="35824"/>
    <cellStyle name="20% - הדגשה3 2 2 2 2 3 4" xfId="7382"/>
    <cellStyle name="20% - הדגשה3 2 2 2 2 3 4 2" xfId="14161"/>
    <cellStyle name="20% - הדגשה3 2 2 2 2 3 4 2 2" xfId="29147"/>
    <cellStyle name="20% - הדגשה3 2 2 2 2 3 4 2_נכסים" xfId="35829"/>
    <cellStyle name="20% - הדגשה3 2 2 2 2 3 4 3" xfId="22482"/>
    <cellStyle name="20% - הדגשה3 2 2 2 2 3 4_נכסים" xfId="35828"/>
    <cellStyle name="20% - הדגשה3 2 2 2 2 3 5" xfId="10828"/>
    <cellStyle name="20% - הדגשה3 2 2 2 2 3 5 2" xfId="25815"/>
    <cellStyle name="20% - הדגשה3 2 2 2 2 3 5_נכסים" xfId="35830"/>
    <cellStyle name="20% - הדגשה3 2 2 2 2 3 6" xfId="19150"/>
    <cellStyle name="20% - הדגשה3 2 2 2 2 3_נכסים" xfId="35815"/>
    <cellStyle name="20% - הדגשה3 2 2 2 2 4" xfId="4261"/>
    <cellStyle name="20% - הדגשה3 2 2 2 2 4 2" xfId="6050"/>
    <cellStyle name="20% - הדגשה3 2 2 2 2 4 2 2" xfId="9590"/>
    <cellStyle name="20% - הדגשה3 2 2 2 2 4 2 2 2" xfId="16242"/>
    <cellStyle name="20% - הדגשה3 2 2 2 2 4 2 2 2 2" xfId="31228"/>
    <cellStyle name="20% - הדגשה3 2 2 2 2 4 2 2 2_נכסים" xfId="35834"/>
    <cellStyle name="20% - הדגשה3 2 2 2 2 4 2 2 3" xfId="24563"/>
    <cellStyle name="20% - הדגשה3 2 2 2 2 4 2 2_נכסים" xfId="35833"/>
    <cellStyle name="20% - הדגשה3 2 2 2 2 4 2 3" xfId="12910"/>
    <cellStyle name="20% - הדגשה3 2 2 2 2 4 2 3 2" xfId="27897"/>
    <cellStyle name="20% - הדגשה3 2 2 2 2 4 2 3_נכסים" xfId="35835"/>
    <cellStyle name="20% - הדגשה3 2 2 2 2 4 2 4" xfId="21232"/>
    <cellStyle name="20% - הדגשה3 2 2 2 2 4 2_נכסים" xfId="35832"/>
    <cellStyle name="20% - הדגשה3 2 2 2 2 4 3" xfId="7798"/>
    <cellStyle name="20% - הדגשה3 2 2 2 2 4 3 2" xfId="14577"/>
    <cellStyle name="20% - הדגשה3 2 2 2 2 4 3 2 2" xfId="29563"/>
    <cellStyle name="20% - הדגשה3 2 2 2 2 4 3 2_נכסים" xfId="35837"/>
    <cellStyle name="20% - הדגשה3 2 2 2 2 4 3 3" xfId="22898"/>
    <cellStyle name="20% - הדגשה3 2 2 2 2 4 3_נכסים" xfId="35836"/>
    <cellStyle name="20% - הדגשה3 2 2 2 2 4 4" xfId="11244"/>
    <cellStyle name="20% - הדגשה3 2 2 2 2 4 4 2" xfId="26231"/>
    <cellStyle name="20% - הדגשה3 2 2 2 2 4 4_נכסים" xfId="35838"/>
    <cellStyle name="20% - הדגשה3 2 2 2 2 4 5" xfId="19566"/>
    <cellStyle name="20% - הדגשה3 2 2 2 2 4_נכסים" xfId="35831"/>
    <cellStyle name="20% - הדגשה3 2 2 2 2 5" xfId="5154"/>
    <cellStyle name="20% - הדגשה3 2 2 2 2 5 2" xfId="8757"/>
    <cellStyle name="20% - הדגשה3 2 2 2 2 5 2 2" xfId="15409"/>
    <cellStyle name="20% - הדגשה3 2 2 2 2 5 2 2 2" xfId="30395"/>
    <cellStyle name="20% - הדגשה3 2 2 2 2 5 2 2_נכסים" xfId="35841"/>
    <cellStyle name="20% - הדגשה3 2 2 2 2 5 2 3" xfId="23730"/>
    <cellStyle name="20% - הדגשה3 2 2 2 2 5 2_נכסים" xfId="35840"/>
    <cellStyle name="20% - הדגשה3 2 2 2 2 5 3" xfId="12077"/>
    <cellStyle name="20% - הדגשה3 2 2 2 2 5 3 2" xfId="27064"/>
    <cellStyle name="20% - הדגשה3 2 2 2 2 5 3_נכסים" xfId="35842"/>
    <cellStyle name="20% - הדגשה3 2 2 2 2 5 4" xfId="20399"/>
    <cellStyle name="20% - הדגשה3 2 2 2 2 5_נכסים" xfId="35839"/>
    <cellStyle name="20% - הדגשה3 2 2 2 2 6" xfId="6967"/>
    <cellStyle name="20% - הדגשה3 2 2 2 2 6 2" xfId="13744"/>
    <cellStyle name="20% - הדגשה3 2 2 2 2 6 2 2" xfId="28730"/>
    <cellStyle name="20% - הדגשה3 2 2 2 2 6 2_נכסים" xfId="35844"/>
    <cellStyle name="20% - הדגשה3 2 2 2 2 6 3" xfId="22065"/>
    <cellStyle name="20% - הדגשה3 2 2 2 2 6_נכסים" xfId="35843"/>
    <cellStyle name="20% - הדגשה3 2 2 2 2 7" xfId="10476"/>
    <cellStyle name="20% - הדגשה3 2 2 2 2 7 2" xfId="25458"/>
    <cellStyle name="20% - הדגשה3 2 2 2 2 7_נכסים" xfId="35845"/>
    <cellStyle name="20% - הדגשה3 2 2 2 2 8" xfId="18733"/>
    <cellStyle name="20% - הדגשה3 2 2 2 2_נכסים" xfId="35782"/>
    <cellStyle name="20% - הדגשה3 2 2 2 3" xfId="3659"/>
    <cellStyle name="20% - הדגשה3 2 2 2 3 2" xfId="4069"/>
    <cellStyle name="20% - הדגשה3 2 2 2 3 2 2" xfId="4841"/>
    <cellStyle name="20% - הדגשה3 2 2 2 3 2 2 2" xfId="6632"/>
    <cellStyle name="20% - הדגשה3 2 2 2 3 2 2 2 2" xfId="10172"/>
    <cellStyle name="20% - הדגשה3 2 2 2 3 2 2 2 2 2" xfId="16824"/>
    <cellStyle name="20% - הדגשה3 2 2 2 3 2 2 2 2 2 2" xfId="31810"/>
    <cellStyle name="20% - הדגשה3 2 2 2 3 2 2 2 2 2_נכסים" xfId="35851"/>
    <cellStyle name="20% - הדגשה3 2 2 2 3 2 2 2 2 3" xfId="25145"/>
    <cellStyle name="20% - הדגשה3 2 2 2 3 2 2 2 2_נכסים" xfId="35850"/>
    <cellStyle name="20% - הדגשה3 2 2 2 3 2 2 2 3" xfId="13492"/>
    <cellStyle name="20% - הדגשה3 2 2 2 3 2 2 2 3 2" xfId="28479"/>
    <cellStyle name="20% - הדגשה3 2 2 2 3 2 2 2 3_נכסים" xfId="35852"/>
    <cellStyle name="20% - הדגשה3 2 2 2 3 2 2 2 4" xfId="21814"/>
    <cellStyle name="20% - הדגשה3 2 2 2 3 2 2 2_נכסים" xfId="35849"/>
    <cellStyle name="20% - הדגשה3 2 2 2 3 2 2 3" xfId="8380"/>
    <cellStyle name="20% - הדגשה3 2 2 2 3 2 2 3 2" xfId="15159"/>
    <cellStyle name="20% - הדגשה3 2 2 2 3 2 2 3 2 2" xfId="30145"/>
    <cellStyle name="20% - הדגשה3 2 2 2 3 2 2 3 2_נכסים" xfId="35854"/>
    <cellStyle name="20% - הדגשה3 2 2 2 3 2 2 3 3" xfId="23480"/>
    <cellStyle name="20% - הדגשה3 2 2 2 3 2 2 3_נכסים" xfId="35853"/>
    <cellStyle name="20% - הדגשה3 2 2 2 3 2 2 4" xfId="11826"/>
    <cellStyle name="20% - הדגשה3 2 2 2 3 2 2 4 2" xfId="26813"/>
    <cellStyle name="20% - הדגשה3 2 2 2 3 2 2 4_נכסים" xfId="35855"/>
    <cellStyle name="20% - הדגשה3 2 2 2 3 2 2 5" xfId="20148"/>
    <cellStyle name="20% - הדגשה3 2 2 2 3 2 2_נכסים" xfId="35848"/>
    <cellStyle name="20% - הדגשה3 2 2 2 3 2 3" xfId="5798"/>
    <cellStyle name="20% - הדגשה3 2 2 2 3 2 3 2" xfId="9339"/>
    <cellStyle name="20% - הדגשה3 2 2 2 3 2 3 2 2" xfId="15991"/>
    <cellStyle name="20% - הדגשה3 2 2 2 3 2 3 2 2 2" xfId="30977"/>
    <cellStyle name="20% - הדגשה3 2 2 2 3 2 3 2 2_נכסים" xfId="35858"/>
    <cellStyle name="20% - הדגשה3 2 2 2 3 2 3 2 3" xfId="24312"/>
    <cellStyle name="20% - הדגשה3 2 2 2 3 2 3 2_נכסים" xfId="35857"/>
    <cellStyle name="20% - הדגשה3 2 2 2 3 2 3 3" xfId="12659"/>
    <cellStyle name="20% - הדגשה3 2 2 2 3 2 3 3 2" xfId="27646"/>
    <cellStyle name="20% - הדגשה3 2 2 2 3 2 3 3_נכסים" xfId="35859"/>
    <cellStyle name="20% - הדגשה3 2 2 2 3 2 3 4" xfId="20981"/>
    <cellStyle name="20% - הדגשה3 2 2 2 3 2 3_נכסים" xfId="35856"/>
    <cellStyle name="20% - הדגשה3 2 2 2 3 2 4" xfId="7547"/>
    <cellStyle name="20% - הדגשה3 2 2 2 3 2 4 2" xfId="14326"/>
    <cellStyle name="20% - הדגשה3 2 2 2 3 2 4 2 2" xfId="29312"/>
    <cellStyle name="20% - הדגשה3 2 2 2 3 2 4 2_נכסים" xfId="35861"/>
    <cellStyle name="20% - הדגשה3 2 2 2 3 2 4 3" xfId="22647"/>
    <cellStyle name="20% - הדגשה3 2 2 2 3 2 4_נכסים" xfId="35860"/>
    <cellStyle name="20% - הדגשה3 2 2 2 3 2 5" xfId="10993"/>
    <cellStyle name="20% - הדגשה3 2 2 2 3 2 5 2" xfId="25980"/>
    <cellStyle name="20% - הדגשה3 2 2 2 3 2 5_נכסים" xfId="35862"/>
    <cellStyle name="20% - הדגשה3 2 2 2 3 2 6" xfId="19315"/>
    <cellStyle name="20% - הדגשה3 2 2 2 3 2_נכסים" xfId="35847"/>
    <cellStyle name="20% - הדגשה3 2 2 2 3 3" xfId="4426"/>
    <cellStyle name="20% - הדגשה3 2 2 2 3 3 2" xfId="6216"/>
    <cellStyle name="20% - הדגשה3 2 2 2 3 3 2 2" xfId="9756"/>
    <cellStyle name="20% - הדגשה3 2 2 2 3 3 2 2 2" xfId="16408"/>
    <cellStyle name="20% - הדגשה3 2 2 2 3 3 2 2 2 2" xfId="31394"/>
    <cellStyle name="20% - הדגשה3 2 2 2 3 3 2 2 2_נכסים" xfId="35866"/>
    <cellStyle name="20% - הדגשה3 2 2 2 3 3 2 2 3" xfId="24729"/>
    <cellStyle name="20% - הדגשה3 2 2 2 3 3 2 2_נכסים" xfId="35865"/>
    <cellStyle name="20% - הדגשה3 2 2 2 3 3 2 3" xfId="13076"/>
    <cellStyle name="20% - הדגשה3 2 2 2 3 3 2 3 2" xfId="28063"/>
    <cellStyle name="20% - הדגשה3 2 2 2 3 3 2 3_נכסים" xfId="35867"/>
    <cellStyle name="20% - הדגשה3 2 2 2 3 3 2 4" xfId="21398"/>
    <cellStyle name="20% - הדגשה3 2 2 2 3 3 2_נכסים" xfId="35864"/>
    <cellStyle name="20% - הדגשה3 2 2 2 3 3 3" xfId="7964"/>
    <cellStyle name="20% - הדגשה3 2 2 2 3 3 3 2" xfId="14743"/>
    <cellStyle name="20% - הדגשה3 2 2 2 3 3 3 2 2" xfId="29729"/>
    <cellStyle name="20% - הדגשה3 2 2 2 3 3 3 2_נכסים" xfId="35869"/>
    <cellStyle name="20% - הדגשה3 2 2 2 3 3 3 3" xfId="23064"/>
    <cellStyle name="20% - הדגשה3 2 2 2 3 3 3_נכסים" xfId="35868"/>
    <cellStyle name="20% - הדגשה3 2 2 2 3 3 4" xfId="11410"/>
    <cellStyle name="20% - הדגשה3 2 2 2 3 3 4 2" xfId="26397"/>
    <cellStyle name="20% - הדגשה3 2 2 2 3 3 4_נכסים" xfId="35870"/>
    <cellStyle name="20% - הדגשה3 2 2 2 3 3 5" xfId="19732"/>
    <cellStyle name="20% - הדגשה3 2 2 2 3 3_נכסים" xfId="35863"/>
    <cellStyle name="20% - הדגשה3 2 2 2 3 4" xfId="5319"/>
    <cellStyle name="20% - הדגשה3 2 2 2 3 4 2" xfId="8923"/>
    <cellStyle name="20% - הדגשה3 2 2 2 3 4 2 2" xfId="15575"/>
    <cellStyle name="20% - הדגשה3 2 2 2 3 4 2 2 2" xfId="30561"/>
    <cellStyle name="20% - הדגשה3 2 2 2 3 4 2 2_נכסים" xfId="35873"/>
    <cellStyle name="20% - הדגשה3 2 2 2 3 4 2 3" xfId="23896"/>
    <cellStyle name="20% - הדגשה3 2 2 2 3 4 2_נכסים" xfId="35872"/>
    <cellStyle name="20% - הדגשה3 2 2 2 3 4 3" xfId="12243"/>
    <cellStyle name="20% - הדגשה3 2 2 2 3 4 3 2" xfId="27230"/>
    <cellStyle name="20% - הדגשה3 2 2 2 3 4 3_נכסים" xfId="35874"/>
    <cellStyle name="20% - הדגשה3 2 2 2 3 4 4" xfId="20565"/>
    <cellStyle name="20% - הדגשה3 2 2 2 3 4_נכסים" xfId="35871"/>
    <cellStyle name="20% - הדגשה3 2 2 2 3 5" xfId="7132"/>
    <cellStyle name="20% - הדגשה3 2 2 2 3 5 2" xfId="13910"/>
    <cellStyle name="20% - הדגשה3 2 2 2 3 5 2 2" xfId="28896"/>
    <cellStyle name="20% - הדגשה3 2 2 2 3 5 2_נכסים" xfId="35876"/>
    <cellStyle name="20% - הדגשה3 2 2 2 3 5 3" xfId="22231"/>
    <cellStyle name="20% - הדגשה3 2 2 2 3 5_נכסים" xfId="35875"/>
    <cellStyle name="20% - הדגשה3 2 2 2 3 6" xfId="10578"/>
    <cellStyle name="20% - הדגשה3 2 2 2 3 6 2" xfId="25564"/>
    <cellStyle name="20% - הדגשה3 2 2 2 3 6_נכסים" xfId="35877"/>
    <cellStyle name="20% - הדגשה3 2 2 2 3 7" xfId="18899"/>
    <cellStyle name="20% - הדגשה3 2 2 2 3_נכסים" xfId="35846"/>
    <cellStyle name="20% - הדגשה3 2 2 2 4" xfId="3870"/>
    <cellStyle name="20% - הדגשה3 2 2 2 4 2" xfId="4632"/>
    <cellStyle name="20% - הדגשה3 2 2 2 4 2 2" xfId="6423"/>
    <cellStyle name="20% - הדגשה3 2 2 2 4 2 2 2" xfId="9963"/>
    <cellStyle name="20% - הדגשה3 2 2 2 4 2 2 2 2" xfId="16615"/>
    <cellStyle name="20% - הדגשה3 2 2 2 4 2 2 2 2 2" xfId="31601"/>
    <cellStyle name="20% - הדגשה3 2 2 2 4 2 2 2 2_נכסים" xfId="35882"/>
    <cellStyle name="20% - הדגשה3 2 2 2 4 2 2 2 3" xfId="24936"/>
    <cellStyle name="20% - הדגשה3 2 2 2 4 2 2 2_נכסים" xfId="35881"/>
    <cellStyle name="20% - הדגשה3 2 2 2 4 2 2 3" xfId="13283"/>
    <cellStyle name="20% - הדגשה3 2 2 2 4 2 2 3 2" xfId="28270"/>
    <cellStyle name="20% - הדגשה3 2 2 2 4 2 2 3_נכסים" xfId="35883"/>
    <cellStyle name="20% - הדגשה3 2 2 2 4 2 2 4" xfId="21605"/>
    <cellStyle name="20% - הדגשה3 2 2 2 4 2 2_נכסים" xfId="35880"/>
    <cellStyle name="20% - הדגשה3 2 2 2 4 2 3" xfId="8171"/>
    <cellStyle name="20% - הדגשה3 2 2 2 4 2 3 2" xfId="14950"/>
    <cellStyle name="20% - הדגשה3 2 2 2 4 2 3 2 2" xfId="29936"/>
    <cellStyle name="20% - הדגשה3 2 2 2 4 2 3 2_נכסים" xfId="35885"/>
    <cellStyle name="20% - הדגשה3 2 2 2 4 2 3 3" xfId="23271"/>
    <cellStyle name="20% - הדגשה3 2 2 2 4 2 3_נכסים" xfId="35884"/>
    <cellStyle name="20% - הדגשה3 2 2 2 4 2 4" xfId="11617"/>
    <cellStyle name="20% - הדגשה3 2 2 2 4 2 4 2" xfId="26604"/>
    <cellStyle name="20% - הדגשה3 2 2 2 4 2 4_נכסים" xfId="35886"/>
    <cellStyle name="20% - הדגשה3 2 2 2 4 2 5" xfId="19939"/>
    <cellStyle name="20% - הדגשה3 2 2 2 4 2_נכסים" xfId="35879"/>
    <cellStyle name="20% - הדגשה3 2 2 2 4 3" xfId="5589"/>
    <cellStyle name="20% - הדגשה3 2 2 2 4 3 2" xfId="9130"/>
    <cellStyle name="20% - הדגשה3 2 2 2 4 3 2 2" xfId="15782"/>
    <cellStyle name="20% - הדגשה3 2 2 2 4 3 2 2 2" xfId="30768"/>
    <cellStyle name="20% - הדגשה3 2 2 2 4 3 2 2_נכסים" xfId="35889"/>
    <cellStyle name="20% - הדגשה3 2 2 2 4 3 2 3" xfId="24103"/>
    <cellStyle name="20% - הדגשה3 2 2 2 4 3 2_נכסים" xfId="35888"/>
    <cellStyle name="20% - הדגשה3 2 2 2 4 3 3" xfId="12450"/>
    <cellStyle name="20% - הדגשה3 2 2 2 4 3 3 2" xfId="27437"/>
    <cellStyle name="20% - הדגשה3 2 2 2 4 3 3_נכסים" xfId="35890"/>
    <cellStyle name="20% - הדגשה3 2 2 2 4 3 4" xfId="20772"/>
    <cellStyle name="20% - הדגשה3 2 2 2 4 3_נכסים" xfId="35887"/>
    <cellStyle name="20% - הדגשה3 2 2 2 4 4" xfId="7338"/>
    <cellStyle name="20% - הדגשה3 2 2 2 4 4 2" xfId="14117"/>
    <cellStyle name="20% - הדגשה3 2 2 2 4 4 2 2" xfId="29103"/>
    <cellStyle name="20% - הדגשה3 2 2 2 4 4 2_נכסים" xfId="35892"/>
    <cellStyle name="20% - הדגשה3 2 2 2 4 4 3" xfId="22438"/>
    <cellStyle name="20% - הדגשה3 2 2 2 4 4_נכסים" xfId="35891"/>
    <cellStyle name="20% - הדגשה3 2 2 2 4 5" xfId="10784"/>
    <cellStyle name="20% - הדגשה3 2 2 2 4 5 2" xfId="25771"/>
    <cellStyle name="20% - הדגשה3 2 2 2 4 5_נכסים" xfId="35893"/>
    <cellStyle name="20% - הדגשה3 2 2 2 4 6" xfId="19106"/>
    <cellStyle name="20% - הדגשה3 2 2 2 4_נכסים" xfId="35878"/>
    <cellStyle name="20% - הדגשה3 2 2 2 5" xfId="4232"/>
    <cellStyle name="20% - הדגשה3 2 2 2 5 2" xfId="6006"/>
    <cellStyle name="20% - הדגשה3 2 2 2 5 2 2" xfId="9546"/>
    <cellStyle name="20% - הדגשה3 2 2 2 5 2 2 2" xfId="16198"/>
    <cellStyle name="20% - הדגשה3 2 2 2 5 2 2 2 2" xfId="31184"/>
    <cellStyle name="20% - הדגשה3 2 2 2 5 2 2 2_נכסים" xfId="35897"/>
    <cellStyle name="20% - הדגשה3 2 2 2 5 2 2 3" xfId="24519"/>
    <cellStyle name="20% - הדגשה3 2 2 2 5 2 2_נכסים" xfId="35896"/>
    <cellStyle name="20% - הדגשה3 2 2 2 5 2 3" xfId="12866"/>
    <cellStyle name="20% - הדגשה3 2 2 2 5 2 3 2" xfId="27853"/>
    <cellStyle name="20% - הדגשה3 2 2 2 5 2 3_נכסים" xfId="35898"/>
    <cellStyle name="20% - הדגשה3 2 2 2 5 2 4" xfId="21188"/>
    <cellStyle name="20% - הדגשה3 2 2 2 5 2_נכסים" xfId="35895"/>
    <cellStyle name="20% - הדגשה3 2 2 2 5 3" xfId="7754"/>
    <cellStyle name="20% - הדגשה3 2 2 2 5 3 2" xfId="14533"/>
    <cellStyle name="20% - הדגשה3 2 2 2 5 3 2 2" xfId="29519"/>
    <cellStyle name="20% - הדגשה3 2 2 2 5 3 2_נכסים" xfId="35900"/>
    <cellStyle name="20% - הדגשה3 2 2 2 5 3 3" xfId="22854"/>
    <cellStyle name="20% - הדגשה3 2 2 2 5 3_נכסים" xfId="35899"/>
    <cellStyle name="20% - הדגשה3 2 2 2 5 4" xfId="11200"/>
    <cellStyle name="20% - הדגשה3 2 2 2 5 4 2" xfId="26187"/>
    <cellStyle name="20% - הדגשה3 2 2 2 5 4_נכסים" xfId="35901"/>
    <cellStyle name="20% - הדגשה3 2 2 2 5 5" xfId="19522"/>
    <cellStyle name="20% - הדגשה3 2 2 2 5_נכסים" xfId="35894"/>
    <cellStyle name="20% - הדגשה3 2 2 2 6" xfId="5125"/>
    <cellStyle name="20% - הדגשה3 2 2 2 6 2" xfId="8713"/>
    <cellStyle name="20% - הדגשה3 2 2 2 6 2 2" xfId="15365"/>
    <cellStyle name="20% - הדגשה3 2 2 2 6 2 2 2" xfId="30351"/>
    <cellStyle name="20% - הדגשה3 2 2 2 6 2 2_נכסים" xfId="35904"/>
    <cellStyle name="20% - הדגשה3 2 2 2 6 2 3" xfId="23686"/>
    <cellStyle name="20% - הדגשה3 2 2 2 6 2_נכסים" xfId="35903"/>
    <cellStyle name="20% - הדגשה3 2 2 2 6 3" xfId="12033"/>
    <cellStyle name="20% - הדגשה3 2 2 2 6 3 2" xfId="27020"/>
    <cellStyle name="20% - הדגשה3 2 2 2 6 3_נכסים" xfId="35905"/>
    <cellStyle name="20% - הדגשה3 2 2 2 6 4" xfId="20355"/>
    <cellStyle name="20% - הדגשה3 2 2 2 6_נכסים" xfId="35902"/>
    <cellStyle name="20% - הדגשה3 2 2 2 7" xfId="6937"/>
    <cellStyle name="20% - הדגשה3 2 2 2 7 2" xfId="13700"/>
    <cellStyle name="20% - הדגשה3 2 2 2 7 2 2" xfId="28686"/>
    <cellStyle name="20% - הדגשה3 2 2 2 7 2_נכסים" xfId="35907"/>
    <cellStyle name="20% - הדגשה3 2 2 2 7 3" xfId="22021"/>
    <cellStyle name="20% - הדגשה3 2 2 2 7_נכסים" xfId="35906"/>
    <cellStyle name="20% - הדגשה3 2 2 2 8" xfId="10496"/>
    <cellStyle name="20% - הדגשה3 2 2 2 8 2" xfId="25480"/>
    <cellStyle name="20% - הדגשה3 2 2 2 8_נכסים" xfId="35908"/>
    <cellStyle name="20% - הדגשה3 2 2 2 9" xfId="18690"/>
    <cellStyle name="20% - הדגשה3 2 2 2_נכסים" xfId="35781"/>
    <cellStyle name="20% - הדגשה3 2 2 3" xfId="1845"/>
    <cellStyle name="20% - הדגשה3 2 2 3 2" xfId="3706"/>
    <cellStyle name="20% - הדגשה3 2 2 3 2 2" xfId="4130"/>
    <cellStyle name="20% - הדגשה3 2 2 3 2 2 2" xfId="4903"/>
    <cellStyle name="20% - הדגשה3 2 2 3 2 2 2 2" xfId="6694"/>
    <cellStyle name="20% - הדגשה3 2 2 3 2 2 2 2 2" xfId="10234"/>
    <cellStyle name="20% - הדגשה3 2 2 3 2 2 2 2 2 2" xfId="16886"/>
    <cellStyle name="20% - הדגשה3 2 2 3 2 2 2 2 2 2 2" xfId="31872"/>
    <cellStyle name="20% - הדגשה3 2 2 3 2 2 2 2 2 2_נכסים" xfId="35915"/>
    <cellStyle name="20% - הדגשה3 2 2 3 2 2 2 2 2 3" xfId="25207"/>
    <cellStyle name="20% - הדגשה3 2 2 3 2 2 2 2 2_נכסים" xfId="35914"/>
    <cellStyle name="20% - הדגשה3 2 2 3 2 2 2 2 3" xfId="13554"/>
    <cellStyle name="20% - הדגשה3 2 2 3 2 2 2 2 3 2" xfId="28541"/>
    <cellStyle name="20% - הדגשה3 2 2 3 2 2 2 2 3_נכסים" xfId="35916"/>
    <cellStyle name="20% - הדגשה3 2 2 3 2 2 2 2 4" xfId="21876"/>
    <cellStyle name="20% - הדגשה3 2 2 3 2 2 2 2_נכסים" xfId="35913"/>
    <cellStyle name="20% - הדגשה3 2 2 3 2 2 2 3" xfId="8442"/>
    <cellStyle name="20% - הדגשה3 2 2 3 2 2 2 3 2" xfId="15221"/>
    <cellStyle name="20% - הדגשה3 2 2 3 2 2 2 3 2 2" xfId="30207"/>
    <cellStyle name="20% - הדגשה3 2 2 3 2 2 2 3 2_נכסים" xfId="35918"/>
    <cellStyle name="20% - הדגשה3 2 2 3 2 2 2 3 3" xfId="23542"/>
    <cellStyle name="20% - הדגשה3 2 2 3 2 2 2 3_נכסים" xfId="35917"/>
    <cellStyle name="20% - הדגשה3 2 2 3 2 2 2 4" xfId="11888"/>
    <cellStyle name="20% - הדגשה3 2 2 3 2 2 2 4 2" xfId="26875"/>
    <cellStyle name="20% - הדגשה3 2 2 3 2 2 2 4_נכסים" xfId="35919"/>
    <cellStyle name="20% - הדגשה3 2 2 3 2 2 2 5" xfId="20210"/>
    <cellStyle name="20% - הדגשה3 2 2 3 2 2 2_נכסים" xfId="35912"/>
    <cellStyle name="20% - הדגשה3 2 2 3 2 2 3" xfId="5860"/>
    <cellStyle name="20% - הדגשה3 2 2 3 2 2 3 2" xfId="9401"/>
    <cellStyle name="20% - הדגשה3 2 2 3 2 2 3 2 2" xfId="16053"/>
    <cellStyle name="20% - הדגשה3 2 2 3 2 2 3 2 2 2" xfId="31039"/>
    <cellStyle name="20% - הדגשה3 2 2 3 2 2 3 2 2_נכסים" xfId="35922"/>
    <cellStyle name="20% - הדגשה3 2 2 3 2 2 3 2 3" xfId="24374"/>
    <cellStyle name="20% - הדגשה3 2 2 3 2 2 3 2_נכסים" xfId="35921"/>
    <cellStyle name="20% - הדגשה3 2 2 3 2 2 3 3" xfId="12721"/>
    <cellStyle name="20% - הדגשה3 2 2 3 2 2 3 3 2" xfId="27708"/>
    <cellStyle name="20% - הדגשה3 2 2 3 2 2 3 3_נכסים" xfId="35923"/>
    <cellStyle name="20% - הדגשה3 2 2 3 2 2 3 4" xfId="21043"/>
    <cellStyle name="20% - הדגשה3 2 2 3 2 2 3_נכסים" xfId="35920"/>
    <cellStyle name="20% - הדגשה3 2 2 3 2 2 4" xfId="7609"/>
    <cellStyle name="20% - הדגשה3 2 2 3 2 2 4 2" xfId="14388"/>
    <cellStyle name="20% - הדגשה3 2 2 3 2 2 4 2 2" xfId="29374"/>
    <cellStyle name="20% - הדגשה3 2 2 3 2 2 4 2_נכסים" xfId="35925"/>
    <cellStyle name="20% - הדגשה3 2 2 3 2 2 4 3" xfId="22709"/>
    <cellStyle name="20% - הדגשה3 2 2 3 2 2 4_נכסים" xfId="35924"/>
    <cellStyle name="20% - הדגשה3 2 2 3 2 2 5" xfId="11055"/>
    <cellStyle name="20% - הדגשה3 2 2 3 2 2 5 2" xfId="26042"/>
    <cellStyle name="20% - הדגשה3 2 2 3 2 2 5_נכסים" xfId="35926"/>
    <cellStyle name="20% - הדגשה3 2 2 3 2 2 6" xfId="19377"/>
    <cellStyle name="20% - הדגשה3 2 2 3 2 2_נכסים" xfId="35911"/>
    <cellStyle name="20% - הדגשה3 2 2 3 2 3" xfId="4487"/>
    <cellStyle name="20% - הדגשה3 2 2 3 2 3 2" xfId="6278"/>
    <cellStyle name="20% - הדגשה3 2 2 3 2 3 2 2" xfId="9818"/>
    <cellStyle name="20% - הדגשה3 2 2 3 2 3 2 2 2" xfId="16470"/>
    <cellStyle name="20% - הדגשה3 2 2 3 2 3 2 2 2 2" xfId="31456"/>
    <cellStyle name="20% - הדגשה3 2 2 3 2 3 2 2 2_נכסים" xfId="35930"/>
    <cellStyle name="20% - הדגשה3 2 2 3 2 3 2 2 3" xfId="24791"/>
    <cellStyle name="20% - הדגשה3 2 2 3 2 3 2 2_נכסים" xfId="35929"/>
    <cellStyle name="20% - הדגשה3 2 2 3 2 3 2 3" xfId="13138"/>
    <cellStyle name="20% - הדגשה3 2 2 3 2 3 2 3 2" xfId="28125"/>
    <cellStyle name="20% - הדגשה3 2 2 3 2 3 2 3_נכסים" xfId="35931"/>
    <cellStyle name="20% - הדגשה3 2 2 3 2 3 2 4" xfId="21460"/>
    <cellStyle name="20% - הדגשה3 2 2 3 2 3 2_נכסים" xfId="35928"/>
    <cellStyle name="20% - הדגשה3 2 2 3 2 3 3" xfId="8026"/>
    <cellStyle name="20% - הדגשה3 2 2 3 2 3 3 2" xfId="14805"/>
    <cellStyle name="20% - הדגשה3 2 2 3 2 3 3 2 2" xfId="29791"/>
    <cellStyle name="20% - הדגשה3 2 2 3 2 3 3 2_נכסים" xfId="35933"/>
    <cellStyle name="20% - הדגשה3 2 2 3 2 3 3 3" xfId="23126"/>
    <cellStyle name="20% - הדגשה3 2 2 3 2 3 3_נכסים" xfId="35932"/>
    <cellStyle name="20% - הדגשה3 2 2 3 2 3 4" xfId="11472"/>
    <cellStyle name="20% - הדגשה3 2 2 3 2 3 4 2" xfId="26459"/>
    <cellStyle name="20% - הדגשה3 2 2 3 2 3 4_נכסים" xfId="35934"/>
    <cellStyle name="20% - הדגשה3 2 2 3 2 3 5" xfId="19794"/>
    <cellStyle name="20% - הדגשה3 2 2 3 2 3_נכסים" xfId="35927"/>
    <cellStyle name="20% - הדגשה3 2 2 3 2 4" xfId="5380"/>
    <cellStyle name="20% - הדגשה3 2 2 3 2 4 2" xfId="8985"/>
    <cellStyle name="20% - הדגשה3 2 2 3 2 4 2 2" xfId="15637"/>
    <cellStyle name="20% - הדגשה3 2 2 3 2 4 2 2 2" xfId="30623"/>
    <cellStyle name="20% - הדגשה3 2 2 3 2 4 2 2_נכסים" xfId="35937"/>
    <cellStyle name="20% - הדגשה3 2 2 3 2 4 2 3" xfId="23958"/>
    <cellStyle name="20% - הדגשה3 2 2 3 2 4 2_נכסים" xfId="35936"/>
    <cellStyle name="20% - הדגשה3 2 2 3 2 4 3" xfId="12305"/>
    <cellStyle name="20% - הדגשה3 2 2 3 2 4 3 2" xfId="27292"/>
    <cellStyle name="20% - הדגשה3 2 2 3 2 4 3_נכסים" xfId="35938"/>
    <cellStyle name="20% - הדגשה3 2 2 3 2 4 4" xfId="20627"/>
    <cellStyle name="20% - הדגשה3 2 2 3 2 4_נכסים" xfId="35935"/>
    <cellStyle name="20% - הדגשה3 2 2 3 2 5" xfId="7193"/>
    <cellStyle name="20% - הדגשה3 2 2 3 2 5 2" xfId="13972"/>
    <cellStyle name="20% - הדגשה3 2 2 3 2 5 2 2" xfId="28958"/>
    <cellStyle name="20% - הדגשה3 2 2 3 2 5 2_נכסים" xfId="35940"/>
    <cellStyle name="20% - הדגשה3 2 2 3 2 5 3" xfId="22293"/>
    <cellStyle name="20% - הדגשה3 2 2 3 2 5_נכסים" xfId="35939"/>
    <cellStyle name="20% - הדגשה3 2 2 3 2 6" xfId="10639"/>
    <cellStyle name="20% - הדגשה3 2 2 3 2 6 2" xfId="25626"/>
    <cellStyle name="20% - הדגשה3 2 2 3 2 6_נכסים" xfId="35941"/>
    <cellStyle name="20% - הדגשה3 2 2 3 2 7" xfId="18961"/>
    <cellStyle name="20% - הדגשה3 2 2 3 2_נכסים" xfId="35910"/>
    <cellStyle name="20% - הדגשה3 2 2 3 3" xfId="3918"/>
    <cellStyle name="20% - הדגשה3 2 2 3 3 2" xfId="4694"/>
    <cellStyle name="20% - הדגשה3 2 2 3 3 2 2" xfId="6485"/>
    <cellStyle name="20% - הדגשה3 2 2 3 3 2 2 2" xfId="10025"/>
    <cellStyle name="20% - הדגשה3 2 2 3 3 2 2 2 2" xfId="16677"/>
    <cellStyle name="20% - הדגשה3 2 2 3 3 2 2 2 2 2" xfId="31663"/>
    <cellStyle name="20% - הדגשה3 2 2 3 3 2 2 2 2_נכסים" xfId="35946"/>
    <cellStyle name="20% - הדגשה3 2 2 3 3 2 2 2 3" xfId="24998"/>
    <cellStyle name="20% - הדגשה3 2 2 3 3 2 2 2_נכסים" xfId="35945"/>
    <cellStyle name="20% - הדגשה3 2 2 3 3 2 2 3" xfId="13345"/>
    <cellStyle name="20% - הדגשה3 2 2 3 3 2 2 3 2" xfId="28332"/>
    <cellStyle name="20% - הדגשה3 2 2 3 3 2 2 3_נכסים" xfId="35947"/>
    <cellStyle name="20% - הדגשה3 2 2 3 3 2 2 4" xfId="21667"/>
    <cellStyle name="20% - הדגשה3 2 2 3 3 2 2_נכסים" xfId="35944"/>
    <cellStyle name="20% - הדגשה3 2 2 3 3 2 3" xfId="8233"/>
    <cellStyle name="20% - הדגשה3 2 2 3 3 2 3 2" xfId="15012"/>
    <cellStyle name="20% - הדגשה3 2 2 3 3 2 3 2 2" xfId="29998"/>
    <cellStyle name="20% - הדגשה3 2 2 3 3 2 3 2_נכסים" xfId="35949"/>
    <cellStyle name="20% - הדגשה3 2 2 3 3 2 3 3" xfId="23333"/>
    <cellStyle name="20% - הדגשה3 2 2 3 3 2 3_נכסים" xfId="35948"/>
    <cellStyle name="20% - הדגשה3 2 2 3 3 2 4" xfId="11679"/>
    <cellStyle name="20% - הדגשה3 2 2 3 3 2 4 2" xfId="26666"/>
    <cellStyle name="20% - הדגשה3 2 2 3 3 2 4_נכסים" xfId="35950"/>
    <cellStyle name="20% - הדגשה3 2 2 3 3 2 5" xfId="20001"/>
    <cellStyle name="20% - הדגשה3 2 2 3 3 2_נכסים" xfId="35943"/>
    <cellStyle name="20% - הדגשה3 2 2 3 3 3" xfId="5651"/>
    <cellStyle name="20% - הדגשה3 2 2 3 3 3 2" xfId="9192"/>
    <cellStyle name="20% - הדגשה3 2 2 3 3 3 2 2" xfId="15844"/>
    <cellStyle name="20% - הדגשה3 2 2 3 3 3 2 2 2" xfId="30830"/>
    <cellStyle name="20% - הדגשה3 2 2 3 3 3 2 2_נכסים" xfId="35953"/>
    <cellStyle name="20% - הדגשה3 2 2 3 3 3 2 3" xfId="24165"/>
    <cellStyle name="20% - הדגשה3 2 2 3 3 3 2_נכסים" xfId="35952"/>
    <cellStyle name="20% - הדגשה3 2 2 3 3 3 3" xfId="12512"/>
    <cellStyle name="20% - הדגשה3 2 2 3 3 3 3 2" xfId="27499"/>
    <cellStyle name="20% - הדגשה3 2 2 3 3 3 3_נכסים" xfId="35954"/>
    <cellStyle name="20% - הדגשה3 2 2 3 3 3 4" xfId="20834"/>
    <cellStyle name="20% - הדגשה3 2 2 3 3 3_נכסים" xfId="35951"/>
    <cellStyle name="20% - הדגשה3 2 2 3 3 4" xfId="7400"/>
    <cellStyle name="20% - הדגשה3 2 2 3 3 4 2" xfId="14179"/>
    <cellStyle name="20% - הדגשה3 2 2 3 3 4 2 2" xfId="29165"/>
    <cellStyle name="20% - הדגשה3 2 2 3 3 4 2_נכסים" xfId="35956"/>
    <cellStyle name="20% - הדגשה3 2 2 3 3 4 3" xfId="22500"/>
    <cellStyle name="20% - הדגשה3 2 2 3 3 4_נכסים" xfId="35955"/>
    <cellStyle name="20% - הדגשה3 2 2 3 3 5" xfId="10846"/>
    <cellStyle name="20% - הדגשה3 2 2 3 3 5 2" xfId="25833"/>
    <cellStyle name="20% - הדגשה3 2 2 3 3 5_נכסים" xfId="35957"/>
    <cellStyle name="20% - הדגשה3 2 2 3 3 6" xfId="19168"/>
    <cellStyle name="20% - הדגשה3 2 2 3 3_נכסים" xfId="35942"/>
    <cellStyle name="20% - הדגשה3 2 2 3 4" xfId="4279"/>
    <cellStyle name="20% - הדגשה3 2 2 3 4 2" xfId="6068"/>
    <cellStyle name="20% - הדגשה3 2 2 3 4 2 2" xfId="9608"/>
    <cellStyle name="20% - הדגשה3 2 2 3 4 2 2 2" xfId="16260"/>
    <cellStyle name="20% - הדגשה3 2 2 3 4 2 2 2 2" xfId="31246"/>
    <cellStyle name="20% - הדגשה3 2 2 3 4 2 2 2_נכסים" xfId="35961"/>
    <cellStyle name="20% - הדגשה3 2 2 3 4 2 2 3" xfId="24581"/>
    <cellStyle name="20% - הדגשה3 2 2 3 4 2 2_נכסים" xfId="35960"/>
    <cellStyle name="20% - הדגשה3 2 2 3 4 2 3" xfId="12928"/>
    <cellStyle name="20% - הדגשה3 2 2 3 4 2 3 2" xfId="27915"/>
    <cellStyle name="20% - הדגשה3 2 2 3 4 2 3_נכסים" xfId="35962"/>
    <cellStyle name="20% - הדגשה3 2 2 3 4 2 4" xfId="21250"/>
    <cellStyle name="20% - הדגשה3 2 2 3 4 2_נכסים" xfId="35959"/>
    <cellStyle name="20% - הדגשה3 2 2 3 4 3" xfId="7816"/>
    <cellStyle name="20% - הדגשה3 2 2 3 4 3 2" xfId="14595"/>
    <cellStyle name="20% - הדגשה3 2 2 3 4 3 2 2" xfId="29581"/>
    <cellStyle name="20% - הדגשה3 2 2 3 4 3 2_נכסים" xfId="35964"/>
    <cellStyle name="20% - הדגשה3 2 2 3 4 3 3" xfId="22916"/>
    <cellStyle name="20% - הדגשה3 2 2 3 4 3_נכסים" xfId="35963"/>
    <cellStyle name="20% - הדגשה3 2 2 3 4 4" xfId="11262"/>
    <cellStyle name="20% - הדגשה3 2 2 3 4 4 2" xfId="26249"/>
    <cellStyle name="20% - הדגשה3 2 2 3 4 4_נכסים" xfId="35965"/>
    <cellStyle name="20% - הדגשה3 2 2 3 4 5" xfId="19584"/>
    <cellStyle name="20% - הדגשה3 2 2 3 4_נכסים" xfId="35958"/>
    <cellStyle name="20% - הדגשה3 2 2 3 5" xfId="5172"/>
    <cellStyle name="20% - הדגשה3 2 2 3 5 2" xfId="8775"/>
    <cellStyle name="20% - הדגשה3 2 2 3 5 2 2" xfId="15427"/>
    <cellStyle name="20% - הדגשה3 2 2 3 5 2 2 2" xfId="30413"/>
    <cellStyle name="20% - הדגשה3 2 2 3 5 2 2_נכסים" xfId="35968"/>
    <cellStyle name="20% - הדגשה3 2 2 3 5 2 3" xfId="23748"/>
    <cellStyle name="20% - הדגשה3 2 2 3 5 2_נכסים" xfId="35967"/>
    <cellStyle name="20% - הדגשה3 2 2 3 5 3" xfId="12095"/>
    <cellStyle name="20% - הדגשה3 2 2 3 5 3 2" xfId="27082"/>
    <cellStyle name="20% - הדגשה3 2 2 3 5 3_נכסים" xfId="35969"/>
    <cellStyle name="20% - הדגשה3 2 2 3 5 4" xfId="20417"/>
    <cellStyle name="20% - הדגשה3 2 2 3 5_נכסים" xfId="35966"/>
    <cellStyle name="20% - הדגשה3 2 2 3 6" xfId="6985"/>
    <cellStyle name="20% - הדגשה3 2 2 3 6 2" xfId="13762"/>
    <cellStyle name="20% - הדגשה3 2 2 3 6 2 2" xfId="28748"/>
    <cellStyle name="20% - הדגשה3 2 2 3 6 2_נכסים" xfId="35971"/>
    <cellStyle name="20% - הדגשה3 2 2 3 6 3" xfId="22083"/>
    <cellStyle name="20% - הדגשה3 2 2 3 6_נכסים" xfId="35970"/>
    <cellStyle name="20% - הדגשה3 2 2 3 7" xfId="10367"/>
    <cellStyle name="20% - הדגשה3 2 2 3 7 2" xfId="25344"/>
    <cellStyle name="20% - הדגשה3 2 2 3 7_נכסים" xfId="35972"/>
    <cellStyle name="20% - הדגשה3 2 2 3 8" xfId="18751"/>
    <cellStyle name="20% - הדגשה3 2 2 3_נכסים" xfId="35909"/>
    <cellStyle name="20% - הדגשה3 2 2 4" xfId="1762"/>
    <cellStyle name="20% - הדגשה3 2 2 4 2" xfId="4001"/>
    <cellStyle name="20% - הדגשה3 2 2 4 2 2" xfId="4772"/>
    <cellStyle name="20% - הדגשה3 2 2 4 2 2 2" xfId="6563"/>
    <cellStyle name="20% - הדגשה3 2 2 4 2 2 2 2" xfId="10103"/>
    <cellStyle name="20% - הדגשה3 2 2 4 2 2 2 2 2" xfId="16755"/>
    <cellStyle name="20% - הדגשה3 2 2 4 2 2 2 2 2 2" xfId="31741"/>
    <cellStyle name="20% - הדגשה3 2 2 4 2 2 2 2 2_נכסים" xfId="35978"/>
    <cellStyle name="20% - הדגשה3 2 2 4 2 2 2 2 3" xfId="25076"/>
    <cellStyle name="20% - הדגשה3 2 2 4 2 2 2 2_נכסים" xfId="35977"/>
    <cellStyle name="20% - הדגשה3 2 2 4 2 2 2 3" xfId="13423"/>
    <cellStyle name="20% - הדגשה3 2 2 4 2 2 2 3 2" xfId="28410"/>
    <cellStyle name="20% - הדגשה3 2 2 4 2 2 2 3_נכסים" xfId="35979"/>
    <cellStyle name="20% - הדגשה3 2 2 4 2 2 2 4" xfId="21745"/>
    <cellStyle name="20% - הדגשה3 2 2 4 2 2 2_נכסים" xfId="35976"/>
    <cellStyle name="20% - הדגשה3 2 2 4 2 2 3" xfId="8311"/>
    <cellStyle name="20% - הדגשה3 2 2 4 2 2 3 2" xfId="15090"/>
    <cellStyle name="20% - הדגשה3 2 2 4 2 2 3 2 2" xfId="30076"/>
    <cellStyle name="20% - הדגשה3 2 2 4 2 2 3 2_נכסים" xfId="35981"/>
    <cellStyle name="20% - הדגשה3 2 2 4 2 2 3 3" xfId="23411"/>
    <cellStyle name="20% - הדגשה3 2 2 4 2 2 3_נכסים" xfId="35980"/>
    <cellStyle name="20% - הדגשה3 2 2 4 2 2 4" xfId="11757"/>
    <cellStyle name="20% - הדגשה3 2 2 4 2 2 4 2" xfId="26744"/>
    <cellStyle name="20% - הדגשה3 2 2 4 2 2 4_נכסים" xfId="35982"/>
    <cellStyle name="20% - הדגשה3 2 2 4 2 2 5" xfId="20079"/>
    <cellStyle name="20% - הדגשה3 2 2 4 2 2_נכסים" xfId="35975"/>
    <cellStyle name="20% - הדגשה3 2 2 4 2 3" xfId="5729"/>
    <cellStyle name="20% - הדגשה3 2 2 4 2 3 2" xfId="9270"/>
    <cellStyle name="20% - הדגשה3 2 2 4 2 3 2 2" xfId="15922"/>
    <cellStyle name="20% - הדגשה3 2 2 4 2 3 2 2 2" xfId="30908"/>
    <cellStyle name="20% - הדגשה3 2 2 4 2 3 2 2_נכסים" xfId="35985"/>
    <cellStyle name="20% - הדגשה3 2 2 4 2 3 2 3" xfId="24243"/>
    <cellStyle name="20% - הדגשה3 2 2 4 2 3 2_נכסים" xfId="35984"/>
    <cellStyle name="20% - הדגשה3 2 2 4 2 3 3" xfId="12590"/>
    <cellStyle name="20% - הדגשה3 2 2 4 2 3 3 2" xfId="27577"/>
    <cellStyle name="20% - הדגשה3 2 2 4 2 3 3_נכסים" xfId="35986"/>
    <cellStyle name="20% - הדגשה3 2 2 4 2 3 4" xfId="20912"/>
    <cellStyle name="20% - הדגשה3 2 2 4 2 3_נכסים" xfId="35983"/>
    <cellStyle name="20% - הדגשה3 2 2 4 2 4" xfId="7478"/>
    <cellStyle name="20% - הדגשה3 2 2 4 2 4 2" xfId="14257"/>
    <cellStyle name="20% - הדגשה3 2 2 4 2 4 2 2" xfId="29243"/>
    <cellStyle name="20% - הדגשה3 2 2 4 2 4 2_נכסים" xfId="35988"/>
    <cellStyle name="20% - הדגשה3 2 2 4 2 4 3" xfId="22578"/>
    <cellStyle name="20% - הדגשה3 2 2 4 2 4_נכסים" xfId="35987"/>
    <cellStyle name="20% - הדגשה3 2 2 4 2 5" xfId="10924"/>
    <cellStyle name="20% - הדגשה3 2 2 4 2 5 2" xfId="25911"/>
    <cellStyle name="20% - הדגשה3 2 2 4 2 5_נכסים" xfId="35989"/>
    <cellStyle name="20% - הדגשה3 2 2 4 2 6" xfId="19246"/>
    <cellStyle name="20% - הדגשה3 2 2 4 2_נכסים" xfId="35974"/>
    <cellStyle name="20% - הדגשה3 2 2 4 3" xfId="4358"/>
    <cellStyle name="20% - הדגשה3 2 2 4 3 2" xfId="6147"/>
    <cellStyle name="20% - הדגשה3 2 2 4 3 2 2" xfId="9687"/>
    <cellStyle name="20% - הדגשה3 2 2 4 3 2 2 2" xfId="16339"/>
    <cellStyle name="20% - הדגשה3 2 2 4 3 2 2 2 2" xfId="31325"/>
    <cellStyle name="20% - הדגשה3 2 2 4 3 2 2 2_נכסים" xfId="35993"/>
    <cellStyle name="20% - הדגשה3 2 2 4 3 2 2 3" xfId="24660"/>
    <cellStyle name="20% - הדגשה3 2 2 4 3 2 2_נכסים" xfId="35992"/>
    <cellStyle name="20% - הדגשה3 2 2 4 3 2 3" xfId="13007"/>
    <cellStyle name="20% - הדגשה3 2 2 4 3 2 3 2" xfId="27994"/>
    <cellStyle name="20% - הדגשה3 2 2 4 3 2 3_נכסים" xfId="35994"/>
    <cellStyle name="20% - הדגשה3 2 2 4 3 2 4" xfId="21329"/>
    <cellStyle name="20% - הדגשה3 2 2 4 3 2_נכסים" xfId="35991"/>
    <cellStyle name="20% - הדגשה3 2 2 4 3 3" xfId="7895"/>
    <cellStyle name="20% - הדגשה3 2 2 4 3 3 2" xfId="14674"/>
    <cellStyle name="20% - הדגשה3 2 2 4 3 3 2 2" xfId="29660"/>
    <cellStyle name="20% - הדגשה3 2 2 4 3 3 2_נכסים" xfId="35996"/>
    <cellStyle name="20% - הדגשה3 2 2 4 3 3 3" xfId="22995"/>
    <cellStyle name="20% - הדגשה3 2 2 4 3 3_נכסים" xfId="35995"/>
    <cellStyle name="20% - הדגשה3 2 2 4 3 4" xfId="11341"/>
    <cellStyle name="20% - הדגשה3 2 2 4 3 4 2" xfId="26328"/>
    <cellStyle name="20% - הדגשה3 2 2 4 3 4_נכסים" xfId="35997"/>
    <cellStyle name="20% - הדגשה3 2 2 4 3 5" xfId="19663"/>
    <cellStyle name="20% - הדגשה3 2 2 4 3_נכסים" xfId="35990"/>
    <cellStyle name="20% - הדגשה3 2 2 4 4" xfId="5251"/>
    <cellStyle name="20% - הדגשה3 2 2 4 4 2" xfId="8854"/>
    <cellStyle name="20% - הדגשה3 2 2 4 4 2 2" xfId="15506"/>
    <cellStyle name="20% - הדגשה3 2 2 4 4 2 2 2" xfId="30492"/>
    <cellStyle name="20% - הדגשה3 2 2 4 4 2 2_נכסים" xfId="36000"/>
    <cellStyle name="20% - הדגשה3 2 2 4 4 2 3" xfId="23827"/>
    <cellStyle name="20% - הדגשה3 2 2 4 4 2_נכסים" xfId="35999"/>
    <cellStyle name="20% - הדגשה3 2 2 4 4 3" xfId="12174"/>
    <cellStyle name="20% - הדגשה3 2 2 4 4 3 2" xfId="27161"/>
    <cellStyle name="20% - הדגשה3 2 2 4 4 3_נכסים" xfId="36001"/>
    <cellStyle name="20% - הדגשה3 2 2 4 4 4" xfId="20496"/>
    <cellStyle name="20% - הדגשה3 2 2 4 4_נכסים" xfId="35998"/>
    <cellStyle name="20% - הדגשה3 2 2 4 5" xfId="7064"/>
    <cellStyle name="20% - הדגשה3 2 2 4 5 2" xfId="13841"/>
    <cellStyle name="20% - הדגשה3 2 2 4 5 2 2" xfId="28827"/>
    <cellStyle name="20% - הדגשה3 2 2 4 5 2_נכסים" xfId="36003"/>
    <cellStyle name="20% - הדגשה3 2 2 4 5 3" xfId="22162"/>
    <cellStyle name="20% - הדגשה3 2 2 4 5_נכסים" xfId="36002"/>
    <cellStyle name="20% - הדגשה3 2 2 4 6" xfId="10365"/>
    <cellStyle name="20% - הדגשה3 2 2 4 6 2" xfId="25342"/>
    <cellStyle name="20% - הדגשה3 2 2 4 6_נכסים" xfId="36004"/>
    <cellStyle name="20% - הדגשה3 2 2 4 7" xfId="18830"/>
    <cellStyle name="20% - הדגשה3 2 2 4_נכסים" xfId="35973"/>
    <cellStyle name="20% - הדגשה3 2 2 5" xfId="1797"/>
    <cellStyle name="20% - הדגשה3 2 2 5 2" xfId="4563"/>
    <cellStyle name="20% - הדגשה3 2 2 5 2 2" xfId="6354"/>
    <cellStyle name="20% - הדגשה3 2 2 5 2 2 2" xfId="9894"/>
    <cellStyle name="20% - הדגשה3 2 2 5 2 2 2 2" xfId="16546"/>
    <cellStyle name="20% - הדגשה3 2 2 5 2 2 2 2 2" xfId="31532"/>
    <cellStyle name="20% - הדגשה3 2 2 5 2 2 2 2_נכסים" xfId="36009"/>
    <cellStyle name="20% - הדגשה3 2 2 5 2 2 2 3" xfId="24867"/>
    <cellStyle name="20% - הדגשה3 2 2 5 2 2 2_נכסים" xfId="36008"/>
    <cellStyle name="20% - הדגשה3 2 2 5 2 2 3" xfId="13214"/>
    <cellStyle name="20% - הדגשה3 2 2 5 2 2 3 2" xfId="28201"/>
    <cellStyle name="20% - הדגשה3 2 2 5 2 2 3_נכסים" xfId="36010"/>
    <cellStyle name="20% - הדגשה3 2 2 5 2 2 4" xfId="21536"/>
    <cellStyle name="20% - הדגשה3 2 2 5 2 2_נכסים" xfId="36007"/>
    <cellStyle name="20% - הדגשה3 2 2 5 2 3" xfId="8102"/>
    <cellStyle name="20% - הדגשה3 2 2 5 2 3 2" xfId="14881"/>
    <cellStyle name="20% - הדגשה3 2 2 5 2 3 2 2" xfId="29867"/>
    <cellStyle name="20% - הדגשה3 2 2 5 2 3 2_נכסים" xfId="36012"/>
    <cellStyle name="20% - הדגשה3 2 2 5 2 3 3" xfId="23202"/>
    <cellStyle name="20% - הדגשה3 2 2 5 2 3_נכסים" xfId="36011"/>
    <cellStyle name="20% - הדגשה3 2 2 5 2 4" xfId="11548"/>
    <cellStyle name="20% - הדגשה3 2 2 5 2 4 2" xfId="26535"/>
    <cellStyle name="20% - הדגשה3 2 2 5 2 4_נכסים" xfId="36013"/>
    <cellStyle name="20% - הדגשה3 2 2 5 2 5" xfId="19870"/>
    <cellStyle name="20% - הדגשה3 2 2 5 2_נכסים" xfId="36006"/>
    <cellStyle name="20% - הדגשה3 2 2 5 3" xfId="5520"/>
    <cellStyle name="20% - הדגשה3 2 2 5 3 2" xfId="9061"/>
    <cellStyle name="20% - הדגשה3 2 2 5 3 2 2" xfId="15713"/>
    <cellStyle name="20% - הדגשה3 2 2 5 3 2 2 2" xfId="30699"/>
    <cellStyle name="20% - הדגשה3 2 2 5 3 2 2_נכסים" xfId="36016"/>
    <cellStyle name="20% - הדגשה3 2 2 5 3 2 3" xfId="24034"/>
    <cellStyle name="20% - הדגשה3 2 2 5 3 2_נכסים" xfId="36015"/>
    <cellStyle name="20% - הדגשה3 2 2 5 3 3" xfId="12381"/>
    <cellStyle name="20% - הדגשה3 2 2 5 3 3 2" xfId="27368"/>
    <cellStyle name="20% - הדגשה3 2 2 5 3 3_נכסים" xfId="36017"/>
    <cellStyle name="20% - הדגשה3 2 2 5 3 4" xfId="20703"/>
    <cellStyle name="20% - הדגשה3 2 2 5 3_נכסים" xfId="36014"/>
    <cellStyle name="20% - הדגשה3 2 2 5 4" xfId="7269"/>
    <cellStyle name="20% - הדגשה3 2 2 5 4 2" xfId="14048"/>
    <cellStyle name="20% - הדגשה3 2 2 5 4 2 2" xfId="29034"/>
    <cellStyle name="20% - הדגשה3 2 2 5 4 2_נכסים" xfId="36019"/>
    <cellStyle name="20% - הדגשה3 2 2 5 4 3" xfId="22369"/>
    <cellStyle name="20% - הדגשה3 2 2 5 4_נכסים" xfId="36018"/>
    <cellStyle name="20% - הדגשה3 2 2 5 5" xfId="10715"/>
    <cellStyle name="20% - הדגשה3 2 2 5 5 2" xfId="25702"/>
    <cellStyle name="20% - הדגשה3 2 2 5 5_נכסים" xfId="36020"/>
    <cellStyle name="20% - הדגשה3 2 2 5 6" xfId="19037"/>
    <cellStyle name="20% - הדגשה3 2 2 5_נכסים" xfId="36005"/>
    <cellStyle name="20% - הדגשה3 2 2 6" xfId="2486"/>
    <cellStyle name="20% - הדגשה3 2 2 6 2" xfId="5937"/>
    <cellStyle name="20% - הדגשה3 2 2 6 2 2" xfId="9477"/>
    <cellStyle name="20% - הדגשה3 2 2 6 2 2 2" xfId="16129"/>
    <cellStyle name="20% - הדגשה3 2 2 6 2 2 2 2" xfId="31115"/>
    <cellStyle name="20% - הדגשה3 2 2 6 2 2 2_נכסים" xfId="36024"/>
    <cellStyle name="20% - הדגשה3 2 2 6 2 2 3" xfId="24450"/>
    <cellStyle name="20% - הדגשה3 2 2 6 2 2_נכסים" xfId="36023"/>
    <cellStyle name="20% - הדגשה3 2 2 6 2 3" xfId="12797"/>
    <cellStyle name="20% - הדגשה3 2 2 6 2 3 2" xfId="27784"/>
    <cellStyle name="20% - הדגשה3 2 2 6 2 3_נכסים" xfId="36025"/>
    <cellStyle name="20% - הדגשה3 2 2 6 2 4" xfId="21119"/>
    <cellStyle name="20% - הדגשה3 2 2 6 2_נכסים" xfId="36022"/>
    <cellStyle name="20% - הדגשה3 2 2 6 3" xfId="7685"/>
    <cellStyle name="20% - הדגשה3 2 2 6 3 2" xfId="14464"/>
    <cellStyle name="20% - הדגשה3 2 2 6 3 2 2" xfId="29450"/>
    <cellStyle name="20% - הדגשה3 2 2 6 3 2_נכסים" xfId="36027"/>
    <cellStyle name="20% - הדגשה3 2 2 6 3 3" xfId="22785"/>
    <cellStyle name="20% - הדגשה3 2 2 6 3_נכסים" xfId="36026"/>
    <cellStyle name="20% - הדגשה3 2 2 6 4" xfId="11131"/>
    <cellStyle name="20% - הדגשה3 2 2 6 4 2" xfId="26118"/>
    <cellStyle name="20% - הדגשה3 2 2 6 4_נכסים" xfId="36028"/>
    <cellStyle name="20% - הדגשה3 2 2 6 5" xfId="19453"/>
    <cellStyle name="20% - הדגשה3 2 2 6_נכסים" xfId="36021"/>
    <cellStyle name="20% - הדגשה3 2 2 7" xfId="2198"/>
    <cellStyle name="20% - הדגשה3 2 2 7 2" xfId="8644"/>
    <cellStyle name="20% - הדגשה3 2 2 7 2 2" xfId="15296"/>
    <cellStyle name="20% - הדגשה3 2 2 7 2 2 2" xfId="30282"/>
    <cellStyle name="20% - הדגשה3 2 2 7 2 2_נכסים" xfId="36031"/>
    <cellStyle name="20% - הדגשה3 2 2 7 2 3" xfId="23617"/>
    <cellStyle name="20% - הדגשה3 2 2 7 2_נכסים" xfId="36030"/>
    <cellStyle name="20% - הדגשה3 2 2 7 3" xfId="11964"/>
    <cellStyle name="20% - הדגשה3 2 2 7 3 2" xfId="26951"/>
    <cellStyle name="20% - הדגשה3 2 2 7 3_נכסים" xfId="36032"/>
    <cellStyle name="20% - הדגשה3 2 2 7 4" xfId="20286"/>
    <cellStyle name="20% - הדגשה3 2 2 7_נכסים" xfId="36029"/>
    <cellStyle name="20% - הדגשה3 2 2 8" xfId="6902"/>
    <cellStyle name="20% - הדגשה3 2 2 8 2" xfId="13631"/>
    <cellStyle name="20% - הדגשה3 2 2 8 2 2" xfId="28617"/>
    <cellStyle name="20% - הדגשה3 2 2 8 2_נכסים" xfId="36034"/>
    <cellStyle name="20% - הדגשה3 2 2 8 3" xfId="21952"/>
    <cellStyle name="20% - הדגשה3 2 2 8_נכסים" xfId="36033"/>
    <cellStyle name="20% - הדגשה3 2 2 9" xfId="10541"/>
    <cellStyle name="20% - הדגשה3 2 2 9 2" xfId="25526"/>
    <cellStyle name="20% - הדגשה3 2 2 9_נכסים" xfId="36035"/>
    <cellStyle name="20% - הדגשה3 2 2_נכסים" xfId="35780"/>
    <cellStyle name="20% - הדגשה3 2 3" xfId="917"/>
    <cellStyle name="20% - הדגשה3 2 3 2" xfId="1142"/>
    <cellStyle name="20% - הדגשה3 2 3 3" xfId="2034"/>
    <cellStyle name="20% - הדגשה3 2 3 4" xfId="1557"/>
    <cellStyle name="20% - הדגשה3 2 3 5" xfId="1423"/>
    <cellStyle name="20% - הדגשה3 2 3 6" xfId="1479"/>
    <cellStyle name="20% - הדגשה3 2 3 7" xfId="2534"/>
    <cellStyle name="20% - הדגשה3 2 3 8" xfId="3212"/>
    <cellStyle name="20% - הדגשה3 2 4" xfId="821"/>
    <cellStyle name="20% - הדגשה3 2 4 2" xfId="18364"/>
    <cellStyle name="20% - הדגשה3 2 4 3" xfId="17497"/>
    <cellStyle name="20% - הדגשה3 2 4_נכסים" xfId="36036"/>
    <cellStyle name="20% - הדגשה3 2 5" xfId="1844"/>
    <cellStyle name="20% - הדגשה3 2 6" xfId="1738"/>
    <cellStyle name="20% - הדגשה3 2 7" xfId="1974"/>
    <cellStyle name="20% - הדגשה3 2 8" xfId="2142"/>
    <cellStyle name="20% - הדגשה3 2 9" xfId="2462"/>
    <cellStyle name="20% - הדגשה3 20" xfId="17655"/>
    <cellStyle name="20% - הדגשה3 20 2" xfId="18486"/>
    <cellStyle name="20% - הדגשה3 20_נכסים" xfId="36037"/>
    <cellStyle name="20% - הדגשה3 21" xfId="17668"/>
    <cellStyle name="20% - הדגשה3 21 2" xfId="18499"/>
    <cellStyle name="20% - הדגשה3 21_נכסים" xfId="36038"/>
    <cellStyle name="20% - הדגשה3 22" xfId="17816"/>
    <cellStyle name="20% - הדגשה3 22 2" xfId="18535"/>
    <cellStyle name="20% - הדגשה3 22_נכסים" xfId="36039"/>
    <cellStyle name="20% - הדגשה3 23" xfId="17829"/>
    <cellStyle name="20% - הדגשה3 23 2" xfId="18548"/>
    <cellStyle name="20% - הדגשה3 23_נכסים" xfId="36040"/>
    <cellStyle name="20% - הדגשה3 24" xfId="17967"/>
    <cellStyle name="20% - הדגשה3 24 2" xfId="18561"/>
    <cellStyle name="20% - הדגשה3 24_נכסים" xfId="36041"/>
    <cellStyle name="20% - הדגשה3 25" xfId="17981"/>
    <cellStyle name="20% - הדגשה3 25 2" xfId="18574"/>
    <cellStyle name="20% - הדגשה3 25_נכסים" xfId="36042"/>
    <cellStyle name="20% - הדגשה3 26" xfId="17994"/>
    <cellStyle name="20% - הדגשה3 26 2" xfId="18587"/>
    <cellStyle name="20% - הדגשה3 26_נכסים" xfId="36043"/>
    <cellStyle name="20% - הדגשה3 27" xfId="18007"/>
    <cellStyle name="20% - הדגשה3 27 2" xfId="18600"/>
    <cellStyle name="20% - הדגשה3 27_נכסים" xfId="36044"/>
    <cellStyle name="20% - הדגשה3 28" xfId="18055"/>
    <cellStyle name="20% - הדגשה3 29" xfId="18068"/>
    <cellStyle name="20% - הדגשה3 3" xfId="262"/>
    <cellStyle name="20% - הדגשה3 3 10" xfId="18622"/>
    <cellStyle name="20% - הדגשה3 3 11" xfId="32021"/>
    <cellStyle name="20% - הדגשה3 3 2" xfId="263"/>
    <cellStyle name="20% - הדגשה3 3 2 10" xfId="32280"/>
    <cellStyle name="20% - הדגשה3 3 2 2" xfId="1145"/>
    <cellStyle name="20% - הדגשה3 3 2 2 2" xfId="3713"/>
    <cellStyle name="20% - הדגשה3 3 2 2 2 2" xfId="4137"/>
    <cellStyle name="20% - הדגשה3 3 2 2 2 2 2" xfId="4910"/>
    <cellStyle name="20% - הדגשה3 3 2 2 2 2 2 2" xfId="6701"/>
    <cellStyle name="20% - הדגשה3 3 2 2 2 2 2 2 2" xfId="10241"/>
    <cellStyle name="20% - הדגשה3 3 2 2 2 2 2 2 2 2" xfId="16893"/>
    <cellStyle name="20% - הדגשה3 3 2 2 2 2 2 2 2 2 2" xfId="31879"/>
    <cellStyle name="20% - הדגשה3 3 2 2 2 2 2 2 2 2_נכסים" xfId="36053"/>
    <cellStyle name="20% - הדגשה3 3 2 2 2 2 2 2 2 3" xfId="25214"/>
    <cellStyle name="20% - הדגשה3 3 2 2 2 2 2 2 2_נכסים" xfId="36052"/>
    <cellStyle name="20% - הדגשה3 3 2 2 2 2 2 2 3" xfId="13561"/>
    <cellStyle name="20% - הדגשה3 3 2 2 2 2 2 2 3 2" xfId="28548"/>
    <cellStyle name="20% - הדגשה3 3 2 2 2 2 2 2 3_נכסים" xfId="36054"/>
    <cellStyle name="20% - הדגשה3 3 2 2 2 2 2 2 4" xfId="21883"/>
    <cellStyle name="20% - הדגשה3 3 2 2 2 2 2 2_נכסים" xfId="36051"/>
    <cellStyle name="20% - הדגשה3 3 2 2 2 2 2 3" xfId="8449"/>
    <cellStyle name="20% - הדגשה3 3 2 2 2 2 2 3 2" xfId="15228"/>
    <cellStyle name="20% - הדגשה3 3 2 2 2 2 2 3 2 2" xfId="30214"/>
    <cellStyle name="20% - הדגשה3 3 2 2 2 2 2 3 2_נכסים" xfId="36056"/>
    <cellStyle name="20% - הדגשה3 3 2 2 2 2 2 3 3" xfId="23549"/>
    <cellStyle name="20% - הדגשה3 3 2 2 2 2 2 3_נכסים" xfId="36055"/>
    <cellStyle name="20% - הדגשה3 3 2 2 2 2 2 4" xfId="11895"/>
    <cellStyle name="20% - הדגשה3 3 2 2 2 2 2 4 2" xfId="26882"/>
    <cellStyle name="20% - הדגשה3 3 2 2 2 2 2 4_נכסים" xfId="36057"/>
    <cellStyle name="20% - הדגשה3 3 2 2 2 2 2 5" xfId="20217"/>
    <cellStyle name="20% - הדגשה3 3 2 2 2 2 2_נכסים" xfId="36050"/>
    <cellStyle name="20% - הדגשה3 3 2 2 2 2 3" xfId="5867"/>
    <cellStyle name="20% - הדגשה3 3 2 2 2 2 3 2" xfId="9408"/>
    <cellStyle name="20% - הדגשה3 3 2 2 2 2 3 2 2" xfId="16060"/>
    <cellStyle name="20% - הדגשה3 3 2 2 2 2 3 2 2 2" xfId="31046"/>
    <cellStyle name="20% - הדגשה3 3 2 2 2 2 3 2 2_נכסים" xfId="36060"/>
    <cellStyle name="20% - הדגשה3 3 2 2 2 2 3 2 3" xfId="24381"/>
    <cellStyle name="20% - הדגשה3 3 2 2 2 2 3 2_נכסים" xfId="36059"/>
    <cellStyle name="20% - הדגשה3 3 2 2 2 2 3 3" xfId="12728"/>
    <cellStyle name="20% - הדגשה3 3 2 2 2 2 3 3 2" xfId="27715"/>
    <cellStyle name="20% - הדגשה3 3 2 2 2 2 3 3_נכסים" xfId="36061"/>
    <cellStyle name="20% - הדגשה3 3 2 2 2 2 3 4" xfId="21050"/>
    <cellStyle name="20% - הדגשה3 3 2 2 2 2 3_נכסים" xfId="36058"/>
    <cellStyle name="20% - הדגשה3 3 2 2 2 2 4" xfId="7616"/>
    <cellStyle name="20% - הדגשה3 3 2 2 2 2 4 2" xfId="14395"/>
    <cellStyle name="20% - הדגשה3 3 2 2 2 2 4 2 2" xfId="29381"/>
    <cellStyle name="20% - הדגשה3 3 2 2 2 2 4 2_נכסים" xfId="36063"/>
    <cellStyle name="20% - הדגשה3 3 2 2 2 2 4 3" xfId="22716"/>
    <cellStyle name="20% - הדגשה3 3 2 2 2 2 4_נכסים" xfId="36062"/>
    <cellStyle name="20% - הדגשה3 3 2 2 2 2 5" xfId="11062"/>
    <cellStyle name="20% - הדגשה3 3 2 2 2 2 5 2" xfId="26049"/>
    <cellStyle name="20% - הדגשה3 3 2 2 2 2 5_נכסים" xfId="36064"/>
    <cellStyle name="20% - הדגשה3 3 2 2 2 2 6" xfId="19384"/>
    <cellStyle name="20% - הדגשה3 3 2 2 2 2_נכסים" xfId="36049"/>
    <cellStyle name="20% - הדגשה3 3 2 2 2 3" xfId="4494"/>
    <cellStyle name="20% - הדגשה3 3 2 2 2 3 2" xfId="6285"/>
    <cellStyle name="20% - הדגשה3 3 2 2 2 3 2 2" xfId="9825"/>
    <cellStyle name="20% - הדגשה3 3 2 2 2 3 2 2 2" xfId="16477"/>
    <cellStyle name="20% - הדגשה3 3 2 2 2 3 2 2 2 2" xfId="31463"/>
    <cellStyle name="20% - הדגשה3 3 2 2 2 3 2 2 2_נכסים" xfId="36068"/>
    <cellStyle name="20% - הדגשה3 3 2 2 2 3 2 2 3" xfId="24798"/>
    <cellStyle name="20% - הדגשה3 3 2 2 2 3 2 2_נכסים" xfId="36067"/>
    <cellStyle name="20% - הדגשה3 3 2 2 2 3 2 3" xfId="13145"/>
    <cellStyle name="20% - הדגשה3 3 2 2 2 3 2 3 2" xfId="28132"/>
    <cellStyle name="20% - הדגשה3 3 2 2 2 3 2 3_נכסים" xfId="36069"/>
    <cellStyle name="20% - הדגשה3 3 2 2 2 3 2 4" xfId="21467"/>
    <cellStyle name="20% - הדגשה3 3 2 2 2 3 2_נכסים" xfId="36066"/>
    <cellStyle name="20% - הדגשה3 3 2 2 2 3 3" xfId="8033"/>
    <cellStyle name="20% - הדגשה3 3 2 2 2 3 3 2" xfId="14812"/>
    <cellStyle name="20% - הדגשה3 3 2 2 2 3 3 2 2" xfId="29798"/>
    <cellStyle name="20% - הדגשה3 3 2 2 2 3 3 2_נכסים" xfId="36071"/>
    <cellStyle name="20% - הדגשה3 3 2 2 2 3 3 3" xfId="23133"/>
    <cellStyle name="20% - הדגשה3 3 2 2 2 3 3_נכסים" xfId="36070"/>
    <cellStyle name="20% - הדגשה3 3 2 2 2 3 4" xfId="11479"/>
    <cellStyle name="20% - הדגשה3 3 2 2 2 3 4 2" xfId="26466"/>
    <cellStyle name="20% - הדגשה3 3 2 2 2 3 4_נכסים" xfId="36072"/>
    <cellStyle name="20% - הדגשה3 3 2 2 2 3 5" xfId="19801"/>
    <cellStyle name="20% - הדגשה3 3 2 2 2 3_נכסים" xfId="36065"/>
    <cellStyle name="20% - הדגשה3 3 2 2 2 4" xfId="5387"/>
    <cellStyle name="20% - הדגשה3 3 2 2 2 4 2" xfId="8992"/>
    <cellStyle name="20% - הדגשה3 3 2 2 2 4 2 2" xfId="15644"/>
    <cellStyle name="20% - הדגשה3 3 2 2 2 4 2 2 2" xfId="30630"/>
    <cellStyle name="20% - הדגשה3 3 2 2 2 4 2 2_נכסים" xfId="36075"/>
    <cellStyle name="20% - הדגשה3 3 2 2 2 4 2 3" xfId="23965"/>
    <cellStyle name="20% - הדגשה3 3 2 2 2 4 2_נכסים" xfId="36074"/>
    <cellStyle name="20% - הדגשה3 3 2 2 2 4 3" xfId="12312"/>
    <cellStyle name="20% - הדגשה3 3 2 2 2 4 3 2" xfId="27299"/>
    <cellStyle name="20% - הדגשה3 3 2 2 2 4 3_נכסים" xfId="36076"/>
    <cellStyle name="20% - הדגשה3 3 2 2 2 4 4" xfId="20634"/>
    <cellStyle name="20% - הדגשה3 3 2 2 2 4_נכסים" xfId="36073"/>
    <cellStyle name="20% - הדגשה3 3 2 2 2 5" xfId="7200"/>
    <cellStyle name="20% - הדגשה3 3 2 2 2 5 2" xfId="13979"/>
    <cellStyle name="20% - הדגשה3 3 2 2 2 5 2 2" xfId="28965"/>
    <cellStyle name="20% - הדגשה3 3 2 2 2 5 2_נכסים" xfId="36078"/>
    <cellStyle name="20% - הדגשה3 3 2 2 2 5 3" xfId="22300"/>
    <cellStyle name="20% - הדגשה3 3 2 2 2 5_נכסים" xfId="36077"/>
    <cellStyle name="20% - הדגשה3 3 2 2 2 6" xfId="10646"/>
    <cellStyle name="20% - הדגשה3 3 2 2 2 6 2" xfId="25633"/>
    <cellStyle name="20% - הדגשה3 3 2 2 2 6_נכסים" xfId="36079"/>
    <cellStyle name="20% - הדגשה3 3 2 2 2 7" xfId="18968"/>
    <cellStyle name="20% - הדגשה3 3 2 2 2_נכסים" xfId="36048"/>
    <cellStyle name="20% - הדגשה3 3 2 2 3" xfId="3926"/>
    <cellStyle name="20% - הדגשה3 3 2 2 3 2" xfId="4702"/>
    <cellStyle name="20% - הדגשה3 3 2 2 3 2 2" xfId="6493"/>
    <cellStyle name="20% - הדגשה3 3 2 2 3 2 2 2" xfId="10033"/>
    <cellStyle name="20% - הדגשה3 3 2 2 3 2 2 2 2" xfId="16685"/>
    <cellStyle name="20% - הדגשה3 3 2 2 3 2 2 2 2 2" xfId="31671"/>
    <cellStyle name="20% - הדגשה3 3 2 2 3 2 2 2 2_נכסים" xfId="36084"/>
    <cellStyle name="20% - הדגשה3 3 2 2 3 2 2 2 3" xfId="25006"/>
    <cellStyle name="20% - הדגשה3 3 2 2 3 2 2 2_נכסים" xfId="36083"/>
    <cellStyle name="20% - הדגשה3 3 2 2 3 2 2 3" xfId="13353"/>
    <cellStyle name="20% - הדגשה3 3 2 2 3 2 2 3 2" xfId="28340"/>
    <cellStyle name="20% - הדגשה3 3 2 2 3 2 2 3_נכסים" xfId="36085"/>
    <cellStyle name="20% - הדגשה3 3 2 2 3 2 2 4" xfId="21675"/>
    <cellStyle name="20% - הדגשה3 3 2 2 3 2 2_נכסים" xfId="36082"/>
    <cellStyle name="20% - הדגשה3 3 2 2 3 2 3" xfId="8241"/>
    <cellStyle name="20% - הדגשה3 3 2 2 3 2 3 2" xfId="15020"/>
    <cellStyle name="20% - הדגשה3 3 2 2 3 2 3 2 2" xfId="30006"/>
    <cellStyle name="20% - הדגשה3 3 2 2 3 2 3 2_נכסים" xfId="36087"/>
    <cellStyle name="20% - הדגשה3 3 2 2 3 2 3 3" xfId="23341"/>
    <cellStyle name="20% - הדגשה3 3 2 2 3 2 3_נכסים" xfId="36086"/>
    <cellStyle name="20% - הדגשה3 3 2 2 3 2 4" xfId="11687"/>
    <cellStyle name="20% - הדגשה3 3 2 2 3 2 4 2" xfId="26674"/>
    <cellStyle name="20% - הדגשה3 3 2 2 3 2 4_נכסים" xfId="36088"/>
    <cellStyle name="20% - הדגשה3 3 2 2 3 2 5" xfId="20009"/>
    <cellStyle name="20% - הדגשה3 3 2 2 3 2_נכסים" xfId="36081"/>
    <cellStyle name="20% - הדגשה3 3 2 2 3 3" xfId="5659"/>
    <cellStyle name="20% - הדגשה3 3 2 2 3 3 2" xfId="9200"/>
    <cellStyle name="20% - הדגשה3 3 2 2 3 3 2 2" xfId="15852"/>
    <cellStyle name="20% - הדגשה3 3 2 2 3 3 2 2 2" xfId="30838"/>
    <cellStyle name="20% - הדגשה3 3 2 2 3 3 2 2_נכסים" xfId="36091"/>
    <cellStyle name="20% - הדגשה3 3 2 2 3 3 2 3" xfId="24173"/>
    <cellStyle name="20% - הדגשה3 3 2 2 3 3 2_נכסים" xfId="36090"/>
    <cellStyle name="20% - הדגשה3 3 2 2 3 3 3" xfId="12520"/>
    <cellStyle name="20% - הדגשה3 3 2 2 3 3 3 2" xfId="27507"/>
    <cellStyle name="20% - הדגשה3 3 2 2 3 3 3_נכסים" xfId="36092"/>
    <cellStyle name="20% - הדגשה3 3 2 2 3 3 4" xfId="20842"/>
    <cellStyle name="20% - הדגשה3 3 2 2 3 3_נכסים" xfId="36089"/>
    <cellStyle name="20% - הדגשה3 3 2 2 3 4" xfId="7408"/>
    <cellStyle name="20% - הדגשה3 3 2 2 3 4 2" xfId="14187"/>
    <cellStyle name="20% - הדגשה3 3 2 2 3 4 2 2" xfId="29173"/>
    <cellStyle name="20% - הדגשה3 3 2 2 3 4 2_נכסים" xfId="36094"/>
    <cellStyle name="20% - הדגשה3 3 2 2 3 4 3" xfId="22508"/>
    <cellStyle name="20% - הדגשה3 3 2 2 3 4_נכסים" xfId="36093"/>
    <cellStyle name="20% - הדגשה3 3 2 2 3 5" xfId="10854"/>
    <cellStyle name="20% - הדגשה3 3 2 2 3 5 2" xfId="25841"/>
    <cellStyle name="20% - הדגשה3 3 2 2 3 5_נכסים" xfId="36095"/>
    <cellStyle name="20% - הדגשה3 3 2 2 3 6" xfId="19176"/>
    <cellStyle name="20% - הדגשה3 3 2 2 3_נכסים" xfId="36080"/>
    <cellStyle name="20% - הדגשה3 3 2 2 4" xfId="4287"/>
    <cellStyle name="20% - הדגשה3 3 2 2 4 2" xfId="6076"/>
    <cellStyle name="20% - הדגשה3 3 2 2 4 2 2" xfId="9616"/>
    <cellStyle name="20% - הדגשה3 3 2 2 4 2 2 2" xfId="16268"/>
    <cellStyle name="20% - הדגשה3 3 2 2 4 2 2 2 2" xfId="31254"/>
    <cellStyle name="20% - הדגשה3 3 2 2 4 2 2 2_נכסים" xfId="36099"/>
    <cellStyle name="20% - הדגשה3 3 2 2 4 2 2 3" xfId="24589"/>
    <cellStyle name="20% - הדגשה3 3 2 2 4 2 2_נכסים" xfId="36098"/>
    <cellStyle name="20% - הדגשה3 3 2 2 4 2 3" xfId="12936"/>
    <cellStyle name="20% - הדגשה3 3 2 2 4 2 3 2" xfId="27923"/>
    <cellStyle name="20% - הדגשה3 3 2 2 4 2 3_נכסים" xfId="36100"/>
    <cellStyle name="20% - הדגשה3 3 2 2 4 2 4" xfId="21258"/>
    <cellStyle name="20% - הדגשה3 3 2 2 4 2_נכסים" xfId="36097"/>
    <cellStyle name="20% - הדגשה3 3 2 2 4 3" xfId="7824"/>
    <cellStyle name="20% - הדגשה3 3 2 2 4 3 2" xfId="14603"/>
    <cellStyle name="20% - הדגשה3 3 2 2 4 3 2 2" xfId="29589"/>
    <cellStyle name="20% - הדגשה3 3 2 2 4 3 2_נכסים" xfId="36102"/>
    <cellStyle name="20% - הדגשה3 3 2 2 4 3 3" xfId="22924"/>
    <cellStyle name="20% - הדגשה3 3 2 2 4 3_נכסים" xfId="36101"/>
    <cellStyle name="20% - הדגשה3 3 2 2 4 4" xfId="11270"/>
    <cellStyle name="20% - הדגשה3 3 2 2 4 4 2" xfId="26257"/>
    <cellStyle name="20% - הדגשה3 3 2 2 4 4_נכסים" xfId="36103"/>
    <cellStyle name="20% - הדגשה3 3 2 2 4 5" xfId="19592"/>
    <cellStyle name="20% - הדגשה3 3 2 2 4_נכסים" xfId="36096"/>
    <cellStyle name="20% - הדגשה3 3 2 2 5" xfId="5180"/>
    <cellStyle name="20% - הדגשה3 3 2 2 5 2" xfId="8783"/>
    <cellStyle name="20% - הדגשה3 3 2 2 5 2 2" xfId="15435"/>
    <cellStyle name="20% - הדגשה3 3 2 2 5 2 2 2" xfId="30421"/>
    <cellStyle name="20% - הדגשה3 3 2 2 5 2 2_נכסים" xfId="36106"/>
    <cellStyle name="20% - הדגשה3 3 2 2 5 2 3" xfId="23756"/>
    <cellStyle name="20% - הדגשה3 3 2 2 5 2_נכסים" xfId="36105"/>
    <cellStyle name="20% - הדגשה3 3 2 2 5 3" xfId="12103"/>
    <cellStyle name="20% - הדגשה3 3 2 2 5 3 2" xfId="27090"/>
    <cellStyle name="20% - הדגשה3 3 2 2 5 3_נכסים" xfId="36107"/>
    <cellStyle name="20% - הדגשה3 3 2 2 5 4" xfId="20425"/>
    <cellStyle name="20% - הדגשה3 3 2 2 5_נכסים" xfId="36104"/>
    <cellStyle name="20% - הדגשה3 3 2 2 6" xfId="6993"/>
    <cellStyle name="20% - הדגשה3 3 2 2 6 2" xfId="13770"/>
    <cellStyle name="20% - הדגשה3 3 2 2 6 2 2" xfId="28756"/>
    <cellStyle name="20% - הדגשה3 3 2 2 6 2_נכסים" xfId="36109"/>
    <cellStyle name="20% - הדגשה3 3 2 2 6 3" xfId="22091"/>
    <cellStyle name="20% - הדגשה3 3 2 2 6_נכסים" xfId="36108"/>
    <cellStyle name="20% - הדגשה3 3 2 2 7" xfId="10407"/>
    <cellStyle name="20% - הדגשה3 3 2 2 7 2" xfId="25386"/>
    <cellStyle name="20% - הדגשה3 3 2 2 7_נכסים" xfId="36110"/>
    <cellStyle name="20% - הדגשה3 3 2 2 8" xfId="18759"/>
    <cellStyle name="20% - הדגשה3 3 2 2_נכסים" xfId="36047"/>
    <cellStyle name="20% - הדגשה3 3 2 3" xfId="1847"/>
    <cellStyle name="20% - הדגשה3 3 2 3 2" xfId="4068"/>
    <cellStyle name="20% - הדגשה3 3 2 3 2 2" xfId="4840"/>
    <cellStyle name="20% - הדגשה3 3 2 3 2 2 2" xfId="6631"/>
    <cellStyle name="20% - הדגשה3 3 2 3 2 2 2 2" xfId="10171"/>
    <cellStyle name="20% - הדגשה3 3 2 3 2 2 2 2 2" xfId="16823"/>
    <cellStyle name="20% - הדגשה3 3 2 3 2 2 2 2 2 2" xfId="31809"/>
    <cellStyle name="20% - הדגשה3 3 2 3 2 2 2 2 2_נכסים" xfId="36116"/>
    <cellStyle name="20% - הדגשה3 3 2 3 2 2 2 2 3" xfId="25144"/>
    <cellStyle name="20% - הדגשה3 3 2 3 2 2 2 2_נכסים" xfId="36115"/>
    <cellStyle name="20% - הדגשה3 3 2 3 2 2 2 3" xfId="13491"/>
    <cellStyle name="20% - הדגשה3 3 2 3 2 2 2 3 2" xfId="28478"/>
    <cellStyle name="20% - הדגשה3 3 2 3 2 2 2 3_נכסים" xfId="36117"/>
    <cellStyle name="20% - הדגשה3 3 2 3 2 2 2 4" xfId="21813"/>
    <cellStyle name="20% - הדגשה3 3 2 3 2 2 2_נכסים" xfId="36114"/>
    <cellStyle name="20% - הדגשה3 3 2 3 2 2 3" xfId="8379"/>
    <cellStyle name="20% - הדגשה3 3 2 3 2 2 3 2" xfId="15158"/>
    <cellStyle name="20% - הדגשה3 3 2 3 2 2 3 2 2" xfId="30144"/>
    <cellStyle name="20% - הדגשה3 3 2 3 2 2 3 2_נכסים" xfId="36119"/>
    <cellStyle name="20% - הדגשה3 3 2 3 2 2 3 3" xfId="23479"/>
    <cellStyle name="20% - הדגשה3 3 2 3 2 2 3_נכסים" xfId="36118"/>
    <cellStyle name="20% - הדגשה3 3 2 3 2 2 4" xfId="11825"/>
    <cellStyle name="20% - הדגשה3 3 2 3 2 2 4 2" xfId="26812"/>
    <cellStyle name="20% - הדגשה3 3 2 3 2 2 4_נכסים" xfId="36120"/>
    <cellStyle name="20% - הדגשה3 3 2 3 2 2 5" xfId="20147"/>
    <cellStyle name="20% - הדגשה3 3 2 3 2 2_נכסים" xfId="36113"/>
    <cellStyle name="20% - הדגשה3 3 2 3 2 3" xfId="5797"/>
    <cellStyle name="20% - הדגשה3 3 2 3 2 3 2" xfId="9338"/>
    <cellStyle name="20% - הדגשה3 3 2 3 2 3 2 2" xfId="15990"/>
    <cellStyle name="20% - הדגשה3 3 2 3 2 3 2 2 2" xfId="30976"/>
    <cellStyle name="20% - הדגשה3 3 2 3 2 3 2 2_נכסים" xfId="36123"/>
    <cellStyle name="20% - הדגשה3 3 2 3 2 3 2 3" xfId="24311"/>
    <cellStyle name="20% - הדגשה3 3 2 3 2 3 2_נכסים" xfId="36122"/>
    <cellStyle name="20% - הדגשה3 3 2 3 2 3 3" xfId="12658"/>
    <cellStyle name="20% - הדגשה3 3 2 3 2 3 3 2" xfId="27645"/>
    <cellStyle name="20% - הדגשה3 3 2 3 2 3 3_נכסים" xfId="36124"/>
    <cellStyle name="20% - הדגשה3 3 2 3 2 3 4" xfId="20980"/>
    <cellStyle name="20% - הדגשה3 3 2 3 2 3_נכסים" xfId="36121"/>
    <cellStyle name="20% - הדגשה3 3 2 3 2 4" xfId="7546"/>
    <cellStyle name="20% - הדגשה3 3 2 3 2 4 2" xfId="14325"/>
    <cellStyle name="20% - הדגשה3 3 2 3 2 4 2 2" xfId="29311"/>
    <cellStyle name="20% - הדגשה3 3 2 3 2 4 2_נכסים" xfId="36126"/>
    <cellStyle name="20% - הדגשה3 3 2 3 2 4 3" xfId="22646"/>
    <cellStyle name="20% - הדגשה3 3 2 3 2 4_נכסים" xfId="36125"/>
    <cellStyle name="20% - הדגשה3 3 2 3 2 5" xfId="10992"/>
    <cellStyle name="20% - הדגשה3 3 2 3 2 5 2" xfId="25979"/>
    <cellStyle name="20% - הדגשה3 3 2 3 2 5_נכסים" xfId="36127"/>
    <cellStyle name="20% - הדגשה3 3 2 3 2 6" xfId="19314"/>
    <cellStyle name="20% - הדגשה3 3 2 3 2_נכסים" xfId="36112"/>
    <cellStyle name="20% - הדגשה3 3 2 3 3" xfId="4425"/>
    <cellStyle name="20% - הדגשה3 3 2 3 3 2" xfId="6215"/>
    <cellStyle name="20% - הדגשה3 3 2 3 3 2 2" xfId="9755"/>
    <cellStyle name="20% - הדגשה3 3 2 3 3 2 2 2" xfId="16407"/>
    <cellStyle name="20% - הדגשה3 3 2 3 3 2 2 2 2" xfId="31393"/>
    <cellStyle name="20% - הדגשה3 3 2 3 3 2 2 2_נכסים" xfId="36131"/>
    <cellStyle name="20% - הדגשה3 3 2 3 3 2 2 3" xfId="24728"/>
    <cellStyle name="20% - הדגשה3 3 2 3 3 2 2_נכסים" xfId="36130"/>
    <cellStyle name="20% - הדגשה3 3 2 3 3 2 3" xfId="13075"/>
    <cellStyle name="20% - הדגשה3 3 2 3 3 2 3 2" xfId="28062"/>
    <cellStyle name="20% - הדגשה3 3 2 3 3 2 3_נכסים" xfId="36132"/>
    <cellStyle name="20% - הדגשה3 3 2 3 3 2 4" xfId="21397"/>
    <cellStyle name="20% - הדגשה3 3 2 3 3 2_נכסים" xfId="36129"/>
    <cellStyle name="20% - הדגשה3 3 2 3 3 3" xfId="7963"/>
    <cellStyle name="20% - הדגשה3 3 2 3 3 3 2" xfId="14742"/>
    <cellStyle name="20% - הדגשה3 3 2 3 3 3 2 2" xfId="29728"/>
    <cellStyle name="20% - הדגשה3 3 2 3 3 3 2_נכסים" xfId="36134"/>
    <cellStyle name="20% - הדגשה3 3 2 3 3 3 3" xfId="23063"/>
    <cellStyle name="20% - הדגשה3 3 2 3 3 3_נכסים" xfId="36133"/>
    <cellStyle name="20% - הדגשה3 3 2 3 3 4" xfId="11409"/>
    <cellStyle name="20% - הדגשה3 3 2 3 3 4 2" xfId="26396"/>
    <cellStyle name="20% - הדגשה3 3 2 3 3 4_נכסים" xfId="36135"/>
    <cellStyle name="20% - הדגשה3 3 2 3 3 5" xfId="19731"/>
    <cellStyle name="20% - הדגשה3 3 2 3 3_נכסים" xfId="36128"/>
    <cellStyle name="20% - הדגשה3 3 2 3 4" xfId="5318"/>
    <cellStyle name="20% - הדגשה3 3 2 3 4 2" xfId="8922"/>
    <cellStyle name="20% - הדגשה3 3 2 3 4 2 2" xfId="15574"/>
    <cellStyle name="20% - הדגשה3 3 2 3 4 2 2 2" xfId="30560"/>
    <cellStyle name="20% - הדגשה3 3 2 3 4 2 2_נכסים" xfId="36138"/>
    <cellStyle name="20% - הדגשה3 3 2 3 4 2 3" xfId="23895"/>
    <cellStyle name="20% - הדגשה3 3 2 3 4 2_נכסים" xfId="36137"/>
    <cellStyle name="20% - הדגשה3 3 2 3 4 3" xfId="12242"/>
    <cellStyle name="20% - הדגשה3 3 2 3 4 3 2" xfId="27229"/>
    <cellStyle name="20% - הדגשה3 3 2 3 4 3_נכסים" xfId="36139"/>
    <cellStyle name="20% - הדגשה3 3 2 3 4 4" xfId="20564"/>
    <cellStyle name="20% - הדגשה3 3 2 3 4_נכסים" xfId="36136"/>
    <cellStyle name="20% - הדגשה3 3 2 3 5" xfId="7131"/>
    <cellStyle name="20% - הדגשה3 3 2 3 5 2" xfId="13909"/>
    <cellStyle name="20% - הדגשה3 3 2 3 5 2 2" xfId="28895"/>
    <cellStyle name="20% - הדגשה3 3 2 3 5 2_נכסים" xfId="36141"/>
    <cellStyle name="20% - הדגשה3 3 2 3 5 3" xfId="22230"/>
    <cellStyle name="20% - הדגשה3 3 2 3 5_נכסים" xfId="36140"/>
    <cellStyle name="20% - הדגשה3 3 2 3 6" xfId="10577"/>
    <cellStyle name="20% - הדגשה3 3 2 3 6 2" xfId="25563"/>
    <cellStyle name="20% - הדגשה3 3 2 3 6_נכסים" xfId="36142"/>
    <cellStyle name="20% - הדגשה3 3 2 3 7" xfId="18898"/>
    <cellStyle name="20% - הדגשה3 3 2 3_נכסים" xfId="36111"/>
    <cellStyle name="20% - הדגשה3 3 2 4" xfId="1729"/>
    <cellStyle name="20% - הדגשה3 3 2 4 2" xfId="4631"/>
    <cellStyle name="20% - הדגשה3 3 2 4 2 2" xfId="6422"/>
    <cellStyle name="20% - הדגשה3 3 2 4 2 2 2" xfId="9962"/>
    <cellStyle name="20% - הדגשה3 3 2 4 2 2 2 2" xfId="16614"/>
    <cellStyle name="20% - הדגשה3 3 2 4 2 2 2 2 2" xfId="31600"/>
    <cellStyle name="20% - הדגשה3 3 2 4 2 2 2 2_נכסים" xfId="36147"/>
    <cellStyle name="20% - הדגשה3 3 2 4 2 2 2 3" xfId="24935"/>
    <cellStyle name="20% - הדגשה3 3 2 4 2 2 2_נכסים" xfId="36146"/>
    <cellStyle name="20% - הדגשה3 3 2 4 2 2 3" xfId="13282"/>
    <cellStyle name="20% - הדגשה3 3 2 4 2 2 3 2" xfId="28269"/>
    <cellStyle name="20% - הדגשה3 3 2 4 2 2 3_נכסים" xfId="36148"/>
    <cellStyle name="20% - הדגשה3 3 2 4 2 2 4" xfId="21604"/>
    <cellStyle name="20% - הדגשה3 3 2 4 2 2_נכסים" xfId="36145"/>
    <cellStyle name="20% - הדגשה3 3 2 4 2 3" xfId="8170"/>
    <cellStyle name="20% - הדגשה3 3 2 4 2 3 2" xfId="14949"/>
    <cellStyle name="20% - הדגשה3 3 2 4 2 3 2 2" xfId="29935"/>
    <cellStyle name="20% - הדגשה3 3 2 4 2 3 2_נכסים" xfId="36150"/>
    <cellStyle name="20% - הדגשה3 3 2 4 2 3 3" xfId="23270"/>
    <cellStyle name="20% - הדגשה3 3 2 4 2 3_נכסים" xfId="36149"/>
    <cellStyle name="20% - הדגשה3 3 2 4 2 4" xfId="11616"/>
    <cellStyle name="20% - הדגשה3 3 2 4 2 4 2" xfId="26603"/>
    <cellStyle name="20% - הדגשה3 3 2 4 2 4_נכסים" xfId="36151"/>
    <cellStyle name="20% - הדגשה3 3 2 4 2 5" xfId="19938"/>
    <cellStyle name="20% - הדגשה3 3 2 4 2_נכסים" xfId="36144"/>
    <cellStyle name="20% - הדגשה3 3 2 4 3" xfId="5588"/>
    <cellStyle name="20% - הדגשה3 3 2 4 3 2" xfId="9129"/>
    <cellStyle name="20% - הדגשה3 3 2 4 3 2 2" xfId="15781"/>
    <cellStyle name="20% - הדגשה3 3 2 4 3 2 2 2" xfId="30767"/>
    <cellStyle name="20% - הדגשה3 3 2 4 3 2 2_נכסים" xfId="36154"/>
    <cellStyle name="20% - הדגשה3 3 2 4 3 2 3" xfId="24102"/>
    <cellStyle name="20% - הדגשה3 3 2 4 3 2_נכסים" xfId="36153"/>
    <cellStyle name="20% - הדגשה3 3 2 4 3 3" xfId="12449"/>
    <cellStyle name="20% - הדגשה3 3 2 4 3 3 2" xfId="27436"/>
    <cellStyle name="20% - הדגשה3 3 2 4 3 3_נכסים" xfId="36155"/>
    <cellStyle name="20% - הדגשה3 3 2 4 3 4" xfId="20771"/>
    <cellStyle name="20% - הדגשה3 3 2 4 3_נכסים" xfId="36152"/>
    <cellStyle name="20% - הדגשה3 3 2 4 4" xfId="7337"/>
    <cellStyle name="20% - הדגשה3 3 2 4 4 2" xfId="14116"/>
    <cellStyle name="20% - הדגשה3 3 2 4 4 2 2" xfId="29102"/>
    <cellStyle name="20% - הדגשה3 3 2 4 4 2_נכסים" xfId="36157"/>
    <cellStyle name="20% - הדגשה3 3 2 4 4 3" xfId="22437"/>
    <cellStyle name="20% - הדגשה3 3 2 4 4_נכסים" xfId="36156"/>
    <cellStyle name="20% - הדגשה3 3 2 4 5" xfId="10783"/>
    <cellStyle name="20% - הדגשה3 3 2 4 5 2" xfId="25770"/>
    <cellStyle name="20% - הדגשה3 3 2 4 5_נכסים" xfId="36158"/>
    <cellStyle name="20% - הדגשה3 3 2 4 6" xfId="19105"/>
    <cellStyle name="20% - הדגשה3 3 2 4_נכסים" xfId="36143"/>
    <cellStyle name="20% - הדגשה3 3 2 5" xfId="1697"/>
    <cellStyle name="20% - הדגשה3 3 2 5 2" xfId="6005"/>
    <cellStyle name="20% - הדגשה3 3 2 5 2 2" xfId="9545"/>
    <cellStyle name="20% - הדגשה3 3 2 5 2 2 2" xfId="16197"/>
    <cellStyle name="20% - הדגשה3 3 2 5 2 2 2 2" xfId="31183"/>
    <cellStyle name="20% - הדגשה3 3 2 5 2 2 2_נכסים" xfId="36162"/>
    <cellStyle name="20% - הדגשה3 3 2 5 2 2 3" xfId="24518"/>
    <cellStyle name="20% - הדגשה3 3 2 5 2 2_נכסים" xfId="36161"/>
    <cellStyle name="20% - הדגשה3 3 2 5 2 3" xfId="12865"/>
    <cellStyle name="20% - הדגשה3 3 2 5 2 3 2" xfId="27852"/>
    <cellStyle name="20% - הדגשה3 3 2 5 2 3_נכסים" xfId="36163"/>
    <cellStyle name="20% - הדגשה3 3 2 5 2 4" xfId="21187"/>
    <cellStyle name="20% - הדגשה3 3 2 5 2_נכסים" xfId="36160"/>
    <cellStyle name="20% - הדגשה3 3 2 5 3" xfId="7753"/>
    <cellStyle name="20% - הדגשה3 3 2 5 3 2" xfId="14532"/>
    <cellStyle name="20% - הדגשה3 3 2 5 3 2 2" xfId="29518"/>
    <cellStyle name="20% - הדגשה3 3 2 5 3 2_נכסים" xfId="36165"/>
    <cellStyle name="20% - הדגשה3 3 2 5 3 3" xfId="22853"/>
    <cellStyle name="20% - הדגשה3 3 2 5 3_נכסים" xfId="36164"/>
    <cellStyle name="20% - הדגשה3 3 2 5 4" xfId="11199"/>
    <cellStyle name="20% - הדגשה3 3 2 5 4 2" xfId="26186"/>
    <cellStyle name="20% - הדגשה3 3 2 5 4_נכסים" xfId="36166"/>
    <cellStyle name="20% - הדגשה3 3 2 5 5" xfId="19521"/>
    <cellStyle name="20% - הדגשה3 3 2 5_נכסים" xfId="36159"/>
    <cellStyle name="20% - הדגשה3 3 2 6" xfId="1579"/>
    <cellStyle name="20% - הדגשה3 3 2 6 2" xfId="8712"/>
    <cellStyle name="20% - הדגשה3 3 2 6 2 2" xfId="15364"/>
    <cellStyle name="20% - הדגשה3 3 2 6 2 2 2" xfId="30350"/>
    <cellStyle name="20% - הדגשה3 3 2 6 2 2_נכסים" xfId="36169"/>
    <cellStyle name="20% - הדגשה3 3 2 6 2 3" xfId="23685"/>
    <cellStyle name="20% - הדגשה3 3 2 6 2_נכסים" xfId="36168"/>
    <cellStyle name="20% - הדגשה3 3 2 6 3" xfId="12032"/>
    <cellStyle name="20% - הדגשה3 3 2 6 3 2" xfId="27019"/>
    <cellStyle name="20% - הדגשה3 3 2 6 3_נכסים" xfId="36170"/>
    <cellStyle name="20% - הדגשה3 3 2 6 4" xfId="20354"/>
    <cellStyle name="20% - הדגשה3 3 2 6_נכסים" xfId="36167"/>
    <cellStyle name="20% - הדגשה3 3 2 7" xfId="2081"/>
    <cellStyle name="20% - הדגשה3 3 2 7 2" xfId="13699"/>
    <cellStyle name="20% - הדגשה3 3 2 7 2 2" xfId="28685"/>
    <cellStyle name="20% - הדגשה3 3 2 7 2_נכסים" xfId="36172"/>
    <cellStyle name="20% - הדגשה3 3 2 7 3" xfId="22020"/>
    <cellStyle name="20% - הדגשה3 3 2 7_נכסים" xfId="36171"/>
    <cellStyle name="20% - הדגשה3 3 2 8" xfId="10440"/>
    <cellStyle name="20% - הדגשה3 3 2 8 2" xfId="25420"/>
    <cellStyle name="20% - הדגשה3 3 2 8_נכסים" xfId="36173"/>
    <cellStyle name="20% - הדגשה3 3 2 9" xfId="18689"/>
    <cellStyle name="20% - הדגשה3 3 2_נכסים" xfId="36046"/>
    <cellStyle name="20% - הדגשה3 3 3" xfId="1144"/>
    <cellStyle name="20% - הדגשה3 3 3 2" xfId="3730"/>
    <cellStyle name="20% - הדגשה3 3 3 2 2" xfId="4154"/>
    <cellStyle name="20% - הדגשה3 3 3 2 2 2" xfId="4927"/>
    <cellStyle name="20% - הדגשה3 3 3 2 2 2 2" xfId="6718"/>
    <cellStyle name="20% - הדגשה3 3 3 2 2 2 2 2" xfId="10258"/>
    <cellStyle name="20% - הדגשה3 3 3 2 2 2 2 2 2" xfId="16910"/>
    <cellStyle name="20% - הדגשה3 3 3 2 2 2 2 2 2 2" xfId="31896"/>
    <cellStyle name="20% - הדגשה3 3 3 2 2 2 2 2 2_נכסים" xfId="36180"/>
    <cellStyle name="20% - הדגשה3 3 3 2 2 2 2 2 3" xfId="25231"/>
    <cellStyle name="20% - הדגשה3 3 3 2 2 2 2 2_נכסים" xfId="36179"/>
    <cellStyle name="20% - הדגשה3 3 3 2 2 2 2 3" xfId="13578"/>
    <cellStyle name="20% - הדגשה3 3 3 2 2 2 2 3 2" xfId="28565"/>
    <cellStyle name="20% - הדגשה3 3 3 2 2 2 2 3_נכסים" xfId="36181"/>
    <cellStyle name="20% - הדגשה3 3 3 2 2 2 2 4" xfId="21900"/>
    <cellStyle name="20% - הדגשה3 3 3 2 2 2 2_נכסים" xfId="36178"/>
    <cellStyle name="20% - הדגשה3 3 3 2 2 2 3" xfId="8466"/>
    <cellStyle name="20% - הדגשה3 3 3 2 2 2 3 2" xfId="15245"/>
    <cellStyle name="20% - הדגשה3 3 3 2 2 2 3 2 2" xfId="30231"/>
    <cellStyle name="20% - הדגשה3 3 3 2 2 2 3 2_נכסים" xfId="36183"/>
    <cellStyle name="20% - הדגשה3 3 3 2 2 2 3 3" xfId="23566"/>
    <cellStyle name="20% - הדגשה3 3 3 2 2 2 3_נכסים" xfId="36182"/>
    <cellStyle name="20% - הדגשה3 3 3 2 2 2 4" xfId="11912"/>
    <cellStyle name="20% - הדגשה3 3 3 2 2 2 4 2" xfId="26899"/>
    <cellStyle name="20% - הדגשה3 3 3 2 2 2 4_נכסים" xfId="36184"/>
    <cellStyle name="20% - הדגשה3 3 3 2 2 2 5" xfId="20234"/>
    <cellStyle name="20% - הדגשה3 3 3 2 2 2_נכסים" xfId="36177"/>
    <cellStyle name="20% - הדגשה3 3 3 2 2 3" xfId="5884"/>
    <cellStyle name="20% - הדגשה3 3 3 2 2 3 2" xfId="9425"/>
    <cellStyle name="20% - הדגשה3 3 3 2 2 3 2 2" xfId="16077"/>
    <cellStyle name="20% - הדגשה3 3 3 2 2 3 2 2 2" xfId="31063"/>
    <cellStyle name="20% - הדגשה3 3 3 2 2 3 2 2_נכסים" xfId="36187"/>
    <cellStyle name="20% - הדגשה3 3 3 2 2 3 2 3" xfId="24398"/>
    <cellStyle name="20% - הדגשה3 3 3 2 2 3 2_נכסים" xfId="36186"/>
    <cellStyle name="20% - הדגשה3 3 3 2 2 3 3" xfId="12745"/>
    <cellStyle name="20% - הדגשה3 3 3 2 2 3 3 2" xfId="27732"/>
    <cellStyle name="20% - הדגשה3 3 3 2 2 3 3_נכסים" xfId="36188"/>
    <cellStyle name="20% - הדגשה3 3 3 2 2 3 4" xfId="21067"/>
    <cellStyle name="20% - הדגשה3 3 3 2 2 3_נכסים" xfId="36185"/>
    <cellStyle name="20% - הדגשה3 3 3 2 2 4" xfId="7633"/>
    <cellStyle name="20% - הדגשה3 3 3 2 2 4 2" xfId="14412"/>
    <cellStyle name="20% - הדגשה3 3 3 2 2 4 2 2" xfId="29398"/>
    <cellStyle name="20% - הדגשה3 3 3 2 2 4 2_נכסים" xfId="36190"/>
    <cellStyle name="20% - הדגשה3 3 3 2 2 4 3" xfId="22733"/>
    <cellStyle name="20% - הדגשה3 3 3 2 2 4_נכסים" xfId="36189"/>
    <cellStyle name="20% - הדגשה3 3 3 2 2 5" xfId="11079"/>
    <cellStyle name="20% - הדגשה3 3 3 2 2 5 2" xfId="26066"/>
    <cellStyle name="20% - הדגשה3 3 3 2 2 5_נכסים" xfId="36191"/>
    <cellStyle name="20% - הדגשה3 3 3 2 2 6" xfId="19401"/>
    <cellStyle name="20% - הדגשה3 3 3 2 2_נכסים" xfId="36176"/>
    <cellStyle name="20% - הדגשה3 3 3 2 3" xfId="4511"/>
    <cellStyle name="20% - הדגשה3 3 3 2 3 2" xfId="6302"/>
    <cellStyle name="20% - הדגשה3 3 3 2 3 2 2" xfId="9842"/>
    <cellStyle name="20% - הדגשה3 3 3 2 3 2 2 2" xfId="16494"/>
    <cellStyle name="20% - הדגשה3 3 3 2 3 2 2 2 2" xfId="31480"/>
    <cellStyle name="20% - הדגשה3 3 3 2 3 2 2 2_נכסים" xfId="36195"/>
    <cellStyle name="20% - הדגשה3 3 3 2 3 2 2 3" xfId="24815"/>
    <cellStyle name="20% - הדגשה3 3 3 2 3 2 2_נכסים" xfId="36194"/>
    <cellStyle name="20% - הדגשה3 3 3 2 3 2 3" xfId="13162"/>
    <cellStyle name="20% - הדגשה3 3 3 2 3 2 3 2" xfId="28149"/>
    <cellStyle name="20% - הדגשה3 3 3 2 3 2 3_נכסים" xfId="36196"/>
    <cellStyle name="20% - הדגשה3 3 3 2 3 2 4" xfId="21484"/>
    <cellStyle name="20% - הדגשה3 3 3 2 3 2_נכסים" xfId="36193"/>
    <cellStyle name="20% - הדגשה3 3 3 2 3 3" xfId="8050"/>
    <cellStyle name="20% - הדגשה3 3 3 2 3 3 2" xfId="14829"/>
    <cellStyle name="20% - הדגשה3 3 3 2 3 3 2 2" xfId="29815"/>
    <cellStyle name="20% - הדגשה3 3 3 2 3 3 2_נכסים" xfId="36198"/>
    <cellStyle name="20% - הדגשה3 3 3 2 3 3 3" xfId="23150"/>
    <cellStyle name="20% - הדגשה3 3 3 2 3 3_נכסים" xfId="36197"/>
    <cellStyle name="20% - הדגשה3 3 3 2 3 4" xfId="11496"/>
    <cellStyle name="20% - הדגשה3 3 3 2 3 4 2" xfId="26483"/>
    <cellStyle name="20% - הדגשה3 3 3 2 3 4_נכסים" xfId="36199"/>
    <cellStyle name="20% - הדגשה3 3 3 2 3 5" xfId="19818"/>
    <cellStyle name="20% - הדגשה3 3 3 2 3_נכסים" xfId="36192"/>
    <cellStyle name="20% - הדגשה3 3 3 2 4" xfId="5404"/>
    <cellStyle name="20% - הדגשה3 3 3 2 4 2" xfId="9009"/>
    <cellStyle name="20% - הדגשה3 3 3 2 4 2 2" xfId="15661"/>
    <cellStyle name="20% - הדגשה3 3 3 2 4 2 2 2" xfId="30647"/>
    <cellStyle name="20% - הדגשה3 3 3 2 4 2 2_נכסים" xfId="36202"/>
    <cellStyle name="20% - הדגשה3 3 3 2 4 2 3" xfId="23982"/>
    <cellStyle name="20% - הדגשה3 3 3 2 4 2_נכסים" xfId="36201"/>
    <cellStyle name="20% - הדגשה3 3 3 2 4 3" xfId="12329"/>
    <cellStyle name="20% - הדגשה3 3 3 2 4 3 2" xfId="27316"/>
    <cellStyle name="20% - הדגשה3 3 3 2 4 3_נכסים" xfId="36203"/>
    <cellStyle name="20% - הדגשה3 3 3 2 4 4" xfId="20651"/>
    <cellStyle name="20% - הדגשה3 3 3 2 4_נכסים" xfId="36200"/>
    <cellStyle name="20% - הדגשה3 3 3 2 5" xfId="7217"/>
    <cellStyle name="20% - הדגשה3 3 3 2 5 2" xfId="13996"/>
    <cellStyle name="20% - הדגשה3 3 3 2 5 2 2" xfId="28982"/>
    <cellStyle name="20% - הדגשה3 3 3 2 5 2_נכסים" xfId="36205"/>
    <cellStyle name="20% - הדגשה3 3 3 2 5 3" xfId="22317"/>
    <cellStyle name="20% - הדגשה3 3 3 2 5_נכסים" xfId="36204"/>
    <cellStyle name="20% - הדגשה3 3 3 2 6" xfId="10663"/>
    <cellStyle name="20% - הדגשה3 3 3 2 6 2" xfId="25650"/>
    <cellStyle name="20% - הדגשה3 3 3 2 6_נכסים" xfId="36206"/>
    <cellStyle name="20% - הדגשה3 3 3 2 7" xfId="18985"/>
    <cellStyle name="20% - הדגשה3 3 3 2_נכסים" xfId="36175"/>
    <cellStyle name="20% - הדגשה3 3 3 3" xfId="3943"/>
    <cellStyle name="20% - הדגשה3 3 3 3 2" xfId="4719"/>
    <cellStyle name="20% - הדגשה3 3 3 3 2 2" xfId="6510"/>
    <cellStyle name="20% - הדגשה3 3 3 3 2 2 2" xfId="10050"/>
    <cellStyle name="20% - הדגשה3 3 3 3 2 2 2 2" xfId="16702"/>
    <cellStyle name="20% - הדגשה3 3 3 3 2 2 2 2 2" xfId="31688"/>
    <cellStyle name="20% - הדגשה3 3 3 3 2 2 2 2_נכסים" xfId="36211"/>
    <cellStyle name="20% - הדגשה3 3 3 3 2 2 2 3" xfId="25023"/>
    <cellStyle name="20% - הדגשה3 3 3 3 2 2 2_נכסים" xfId="36210"/>
    <cellStyle name="20% - הדגשה3 3 3 3 2 2 3" xfId="13370"/>
    <cellStyle name="20% - הדגשה3 3 3 3 2 2 3 2" xfId="28357"/>
    <cellStyle name="20% - הדגשה3 3 3 3 2 2 3_נכסים" xfId="36212"/>
    <cellStyle name="20% - הדגשה3 3 3 3 2 2 4" xfId="21692"/>
    <cellStyle name="20% - הדגשה3 3 3 3 2 2_נכסים" xfId="36209"/>
    <cellStyle name="20% - הדגשה3 3 3 3 2 3" xfId="8258"/>
    <cellStyle name="20% - הדגשה3 3 3 3 2 3 2" xfId="15037"/>
    <cellStyle name="20% - הדגשה3 3 3 3 2 3 2 2" xfId="30023"/>
    <cellStyle name="20% - הדגשה3 3 3 3 2 3 2_נכסים" xfId="36214"/>
    <cellStyle name="20% - הדגשה3 3 3 3 2 3 3" xfId="23358"/>
    <cellStyle name="20% - הדגשה3 3 3 3 2 3_נכסים" xfId="36213"/>
    <cellStyle name="20% - הדגשה3 3 3 3 2 4" xfId="11704"/>
    <cellStyle name="20% - הדגשה3 3 3 3 2 4 2" xfId="26691"/>
    <cellStyle name="20% - הדגשה3 3 3 3 2 4_נכסים" xfId="36215"/>
    <cellStyle name="20% - הדגשה3 3 3 3 2 5" xfId="20026"/>
    <cellStyle name="20% - הדגשה3 3 3 3 2_נכסים" xfId="36208"/>
    <cellStyle name="20% - הדגשה3 3 3 3 3" xfId="5676"/>
    <cellStyle name="20% - הדגשה3 3 3 3 3 2" xfId="9217"/>
    <cellStyle name="20% - הדגשה3 3 3 3 3 2 2" xfId="15869"/>
    <cellStyle name="20% - הדגשה3 3 3 3 3 2 2 2" xfId="30855"/>
    <cellStyle name="20% - הדגשה3 3 3 3 3 2 2_נכסים" xfId="36218"/>
    <cellStyle name="20% - הדגשה3 3 3 3 3 2 3" xfId="24190"/>
    <cellStyle name="20% - הדגשה3 3 3 3 3 2_נכסים" xfId="36217"/>
    <cellStyle name="20% - הדגשה3 3 3 3 3 3" xfId="12537"/>
    <cellStyle name="20% - הדגשה3 3 3 3 3 3 2" xfId="27524"/>
    <cellStyle name="20% - הדגשה3 3 3 3 3 3_נכסים" xfId="36219"/>
    <cellStyle name="20% - הדגשה3 3 3 3 3 4" xfId="20859"/>
    <cellStyle name="20% - הדגשה3 3 3 3 3_נכסים" xfId="36216"/>
    <cellStyle name="20% - הדגשה3 3 3 3 4" xfId="7425"/>
    <cellStyle name="20% - הדגשה3 3 3 3 4 2" xfId="14204"/>
    <cellStyle name="20% - הדגשה3 3 3 3 4 2 2" xfId="29190"/>
    <cellStyle name="20% - הדגשה3 3 3 3 4 2_נכסים" xfId="36221"/>
    <cellStyle name="20% - הדגשה3 3 3 3 4 3" xfId="22525"/>
    <cellStyle name="20% - הדגשה3 3 3 3 4_נכסים" xfId="36220"/>
    <cellStyle name="20% - הדגשה3 3 3 3 5" xfId="10871"/>
    <cellStyle name="20% - הדגשה3 3 3 3 5 2" xfId="25858"/>
    <cellStyle name="20% - הדגשה3 3 3 3 5_נכסים" xfId="36222"/>
    <cellStyle name="20% - הדגשה3 3 3 3 6" xfId="19193"/>
    <cellStyle name="20% - הדגשה3 3 3 3_נכסים" xfId="36207"/>
    <cellStyle name="20% - הדגשה3 3 3 4" xfId="4304"/>
    <cellStyle name="20% - הדגשה3 3 3 4 2" xfId="6093"/>
    <cellStyle name="20% - הדגשה3 3 3 4 2 2" xfId="9633"/>
    <cellStyle name="20% - הדגשה3 3 3 4 2 2 2" xfId="16285"/>
    <cellStyle name="20% - הדגשה3 3 3 4 2 2 2 2" xfId="31271"/>
    <cellStyle name="20% - הדגשה3 3 3 4 2 2 2_נכסים" xfId="36226"/>
    <cellStyle name="20% - הדגשה3 3 3 4 2 2 3" xfId="24606"/>
    <cellStyle name="20% - הדגשה3 3 3 4 2 2_נכסים" xfId="36225"/>
    <cellStyle name="20% - הדגשה3 3 3 4 2 3" xfId="12953"/>
    <cellStyle name="20% - הדגשה3 3 3 4 2 3 2" xfId="27940"/>
    <cellStyle name="20% - הדגשה3 3 3 4 2 3_נכסים" xfId="36227"/>
    <cellStyle name="20% - הדגשה3 3 3 4 2 4" xfId="21275"/>
    <cellStyle name="20% - הדגשה3 3 3 4 2_נכסים" xfId="36224"/>
    <cellStyle name="20% - הדגשה3 3 3 4 3" xfId="7841"/>
    <cellStyle name="20% - הדגשה3 3 3 4 3 2" xfId="14620"/>
    <cellStyle name="20% - הדגשה3 3 3 4 3 2 2" xfId="29606"/>
    <cellStyle name="20% - הדגשה3 3 3 4 3 2_נכסים" xfId="36229"/>
    <cellStyle name="20% - הדגשה3 3 3 4 3 3" xfId="22941"/>
    <cellStyle name="20% - הדגשה3 3 3 4 3_נכסים" xfId="36228"/>
    <cellStyle name="20% - הדגשה3 3 3 4 4" xfId="11287"/>
    <cellStyle name="20% - הדגשה3 3 3 4 4 2" xfId="26274"/>
    <cellStyle name="20% - הדגשה3 3 3 4 4_נכסים" xfId="36230"/>
    <cellStyle name="20% - הדגשה3 3 3 4 5" xfId="19609"/>
    <cellStyle name="20% - הדגשה3 3 3 4_נכסים" xfId="36223"/>
    <cellStyle name="20% - הדגשה3 3 3 5" xfId="5197"/>
    <cellStyle name="20% - הדגשה3 3 3 5 2" xfId="8800"/>
    <cellStyle name="20% - הדגשה3 3 3 5 2 2" xfId="15452"/>
    <cellStyle name="20% - הדגשה3 3 3 5 2 2 2" xfId="30438"/>
    <cellStyle name="20% - הדגשה3 3 3 5 2 2_נכסים" xfId="36233"/>
    <cellStyle name="20% - הדגשה3 3 3 5 2 3" xfId="23773"/>
    <cellStyle name="20% - הדגשה3 3 3 5 2_נכסים" xfId="36232"/>
    <cellStyle name="20% - הדגשה3 3 3 5 3" xfId="12120"/>
    <cellStyle name="20% - הדגשה3 3 3 5 3 2" xfId="27107"/>
    <cellStyle name="20% - הדגשה3 3 3 5 3_נכסים" xfId="36234"/>
    <cellStyle name="20% - הדגשה3 3 3 5 4" xfId="20442"/>
    <cellStyle name="20% - הדגשה3 3 3 5_נכסים" xfId="36231"/>
    <cellStyle name="20% - הדגשה3 3 3 6" xfId="7010"/>
    <cellStyle name="20% - הדגשה3 3 3 6 2" xfId="13787"/>
    <cellStyle name="20% - הדגשה3 3 3 6 2 2" xfId="28773"/>
    <cellStyle name="20% - הדגשה3 3 3 6 2_נכסים" xfId="36236"/>
    <cellStyle name="20% - הדגשה3 3 3 6 3" xfId="22108"/>
    <cellStyle name="20% - הדגשה3 3 3 6_נכסים" xfId="36235"/>
    <cellStyle name="20% - הדגשה3 3 3 7" xfId="10459"/>
    <cellStyle name="20% - הדגשה3 3 3 7 2" xfId="25439"/>
    <cellStyle name="20% - הדגשה3 3 3 7_נכסים" xfId="36237"/>
    <cellStyle name="20% - הדגשה3 3 3 8" xfId="17476"/>
    <cellStyle name="20% - הדגשה3 3 3 9" xfId="18776"/>
    <cellStyle name="20% - הדגשה3 3 3_נכסים" xfId="36174"/>
    <cellStyle name="20% - הדגשה3 3 4" xfId="1846"/>
    <cellStyle name="20% - הדגשה3 3 4 2" xfId="4002"/>
    <cellStyle name="20% - הדגשה3 3 4 2 2" xfId="4773"/>
    <cellStyle name="20% - הדגשה3 3 4 2 2 2" xfId="6564"/>
    <cellStyle name="20% - הדגשה3 3 4 2 2 2 2" xfId="10104"/>
    <cellStyle name="20% - הדגשה3 3 4 2 2 2 2 2" xfId="16756"/>
    <cellStyle name="20% - הדגשה3 3 4 2 2 2 2 2 2" xfId="31742"/>
    <cellStyle name="20% - הדגשה3 3 4 2 2 2 2 2_נכסים" xfId="36243"/>
    <cellStyle name="20% - הדגשה3 3 4 2 2 2 2 3" xfId="25077"/>
    <cellStyle name="20% - הדגשה3 3 4 2 2 2 2_נכסים" xfId="36242"/>
    <cellStyle name="20% - הדגשה3 3 4 2 2 2 3" xfId="13424"/>
    <cellStyle name="20% - הדגשה3 3 4 2 2 2 3 2" xfId="28411"/>
    <cellStyle name="20% - הדגשה3 3 4 2 2 2 3_נכסים" xfId="36244"/>
    <cellStyle name="20% - הדגשה3 3 4 2 2 2 4" xfId="21746"/>
    <cellStyle name="20% - הדגשה3 3 4 2 2 2_נכסים" xfId="36241"/>
    <cellStyle name="20% - הדגשה3 3 4 2 2 3" xfId="8312"/>
    <cellStyle name="20% - הדגשה3 3 4 2 2 3 2" xfId="15091"/>
    <cellStyle name="20% - הדגשה3 3 4 2 2 3 2 2" xfId="30077"/>
    <cellStyle name="20% - הדגשה3 3 4 2 2 3 2_נכסים" xfId="36246"/>
    <cellStyle name="20% - הדגשה3 3 4 2 2 3 3" xfId="23412"/>
    <cellStyle name="20% - הדגשה3 3 4 2 2 3_נכסים" xfId="36245"/>
    <cellStyle name="20% - הדגשה3 3 4 2 2 4" xfId="11758"/>
    <cellStyle name="20% - הדגשה3 3 4 2 2 4 2" xfId="26745"/>
    <cellStyle name="20% - הדגשה3 3 4 2 2 4_נכסים" xfId="36247"/>
    <cellStyle name="20% - הדגשה3 3 4 2 2 5" xfId="20080"/>
    <cellStyle name="20% - הדגשה3 3 4 2 2_נכסים" xfId="36240"/>
    <cellStyle name="20% - הדגשה3 3 4 2 3" xfId="5730"/>
    <cellStyle name="20% - הדגשה3 3 4 2 3 2" xfId="9271"/>
    <cellStyle name="20% - הדגשה3 3 4 2 3 2 2" xfId="15923"/>
    <cellStyle name="20% - הדגשה3 3 4 2 3 2 2 2" xfId="30909"/>
    <cellStyle name="20% - הדגשה3 3 4 2 3 2 2_נכסים" xfId="36250"/>
    <cellStyle name="20% - הדגשה3 3 4 2 3 2 3" xfId="24244"/>
    <cellStyle name="20% - הדגשה3 3 4 2 3 2_נכסים" xfId="36249"/>
    <cellStyle name="20% - הדגשה3 3 4 2 3 3" xfId="12591"/>
    <cellStyle name="20% - הדגשה3 3 4 2 3 3 2" xfId="27578"/>
    <cellStyle name="20% - הדגשה3 3 4 2 3 3_נכסים" xfId="36251"/>
    <cellStyle name="20% - הדגשה3 3 4 2 3 4" xfId="20913"/>
    <cellStyle name="20% - הדגשה3 3 4 2 3_נכסים" xfId="36248"/>
    <cellStyle name="20% - הדגשה3 3 4 2 4" xfId="7479"/>
    <cellStyle name="20% - הדגשה3 3 4 2 4 2" xfId="14258"/>
    <cellStyle name="20% - הדגשה3 3 4 2 4 2 2" xfId="29244"/>
    <cellStyle name="20% - הדגשה3 3 4 2 4 2_נכסים" xfId="36253"/>
    <cellStyle name="20% - הדגשה3 3 4 2 4 3" xfId="22579"/>
    <cellStyle name="20% - הדגשה3 3 4 2 4_נכסים" xfId="36252"/>
    <cellStyle name="20% - הדגשה3 3 4 2 5" xfId="10925"/>
    <cellStyle name="20% - הדגשה3 3 4 2 5 2" xfId="25912"/>
    <cellStyle name="20% - הדגשה3 3 4 2 5_נכסים" xfId="36254"/>
    <cellStyle name="20% - הדגשה3 3 4 2 6" xfId="19247"/>
    <cellStyle name="20% - הדגשה3 3 4 2_נכסים" xfId="36239"/>
    <cellStyle name="20% - הדגשה3 3 4 3" xfId="4359"/>
    <cellStyle name="20% - הדגשה3 3 4 3 2" xfId="6148"/>
    <cellStyle name="20% - הדגשה3 3 4 3 2 2" xfId="9688"/>
    <cellStyle name="20% - הדגשה3 3 4 3 2 2 2" xfId="16340"/>
    <cellStyle name="20% - הדגשה3 3 4 3 2 2 2 2" xfId="31326"/>
    <cellStyle name="20% - הדגשה3 3 4 3 2 2 2_נכסים" xfId="36258"/>
    <cellStyle name="20% - הדגשה3 3 4 3 2 2 3" xfId="24661"/>
    <cellStyle name="20% - הדגשה3 3 4 3 2 2_נכסים" xfId="36257"/>
    <cellStyle name="20% - הדגשה3 3 4 3 2 3" xfId="13008"/>
    <cellStyle name="20% - הדגשה3 3 4 3 2 3 2" xfId="27995"/>
    <cellStyle name="20% - הדגשה3 3 4 3 2 3_נכסים" xfId="36259"/>
    <cellStyle name="20% - הדגשה3 3 4 3 2 4" xfId="21330"/>
    <cellStyle name="20% - הדגשה3 3 4 3 2_נכסים" xfId="36256"/>
    <cellStyle name="20% - הדגשה3 3 4 3 3" xfId="7896"/>
    <cellStyle name="20% - הדגשה3 3 4 3 3 2" xfId="14675"/>
    <cellStyle name="20% - הדגשה3 3 4 3 3 2 2" xfId="29661"/>
    <cellStyle name="20% - הדגשה3 3 4 3 3 2_נכסים" xfId="36261"/>
    <cellStyle name="20% - הדגשה3 3 4 3 3 3" xfId="22996"/>
    <cellStyle name="20% - הדגשה3 3 4 3 3_נכסים" xfId="36260"/>
    <cellStyle name="20% - הדגשה3 3 4 3 4" xfId="11342"/>
    <cellStyle name="20% - הדגשה3 3 4 3 4 2" xfId="26329"/>
    <cellStyle name="20% - הדגשה3 3 4 3 4_נכסים" xfId="36262"/>
    <cellStyle name="20% - הדגשה3 3 4 3 5" xfId="19664"/>
    <cellStyle name="20% - הדגשה3 3 4 3_נכסים" xfId="36255"/>
    <cellStyle name="20% - הדגשה3 3 4 4" xfId="5252"/>
    <cellStyle name="20% - הדגשה3 3 4 4 2" xfId="8855"/>
    <cellStyle name="20% - הדגשה3 3 4 4 2 2" xfId="15507"/>
    <cellStyle name="20% - הדגשה3 3 4 4 2 2 2" xfId="30493"/>
    <cellStyle name="20% - הדגשה3 3 4 4 2 2_נכסים" xfId="36265"/>
    <cellStyle name="20% - הדגשה3 3 4 4 2 3" xfId="23828"/>
    <cellStyle name="20% - הדגשה3 3 4 4 2_נכסים" xfId="36264"/>
    <cellStyle name="20% - הדגשה3 3 4 4 3" xfId="12175"/>
    <cellStyle name="20% - הדגשה3 3 4 4 3 2" xfId="27162"/>
    <cellStyle name="20% - הדגשה3 3 4 4 3_נכסים" xfId="36266"/>
    <cellStyle name="20% - הדגשה3 3 4 4 4" xfId="20497"/>
    <cellStyle name="20% - הדגשה3 3 4 4_נכסים" xfId="36263"/>
    <cellStyle name="20% - הדגשה3 3 4 5" xfId="7065"/>
    <cellStyle name="20% - הדגשה3 3 4 5 2" xfId="13842"/>
    <cellStyle name="20% - הדגשה3 3 4 5 2 2" xfId="28828"/>
    <cellStyle name="20% - הדגשה3 3 4 5 2_נכסים" xfId="36268"/>
    <cellStyle name="20% - הדגשה3 3 4 5 3" xfId="22163"/>
    <cellStyle name="20% - הדגשה3 3 4 5_נכסים" xfId="36267"/>
    <cellStyle name="20% - הדגשה3 3 4 6" xfId="10336"/>
    <cellStyle name="20% - הדגשה3 3 4 6 2" xfId="25312"/>
    <cellStyle name="20% - הדגשה3 3 4 6_נכסים" xfId="36269"/>
    <cellStyle name="20% - הדגשה3 3 4 7" xfId="18831"/>
    <cellStyle name="20% - הדגשה3 3 4_נכסים" xfId="36238"/>
    <cellStyle name="20% - הדגשה3 3 5" xfId="1643"/>
    <cellStyle name="20% - הדגשה3 3 5 2" xfId="4564"/>
    <cellStyle name="20% - הדגשה3 3 5 2 2" xfId="6355"/>
    <cellStyle name="20% - הדגשה3 3 5 2 2 2" xfId="9895"/>
    <cellStyle name="20% - הדגשה3 3 5 2 2 2 2" xfId="16547"/>
    <cellStyle name="20% - הדגשה3 3 5 2 2 2 2 2" xfId="31533"/>
    <cellStyle name="20% - הדגשה3 3 5 2 2 2 2_נכסים" xfId="36274"/>
    <cellStyle name="20% - הדגשה3 3 5 2 2 2 3" xfId="24868"/>
    <cellStyle name="20% - הדגשה3 3 5 2 2 2_נכסים" xfId="36273"/>
    <cellStyle name="20% - הדגשה3 3 5 2 2 3" xfId="13215"/>
    <cellStyle name="20% - הדגשה3 3 5 2 2 3 2" xfId="28202"/>
    <cellStyle name="20% - הדגשה3 3 5 2 2 3_נכסים" xfId="36275"/>
    <cellStyle name="20% - הדגשה3 3 5 2 2 4" xfId="21537"/>
    <cellStyle name="20% - הדגשה3 3 5 2 2_נכסים" xfId="36272"/>
    <cellStyle name="20% - הדגשה3 3 5 2 3" xfId="8103"/>
    <cellStyle name="20% - הדגשה3 3 5 2 3 2" xfId="14882"/>
    <cellStyle name="20% - הדגשה3 3 5 2 3 2 2" xfId="29868"/>
    <cellStyle name="20% - הדגשה3 3 5 2 3 2_נכסים" xfId="36277"/>
    <cellStyle name="20% - הדגשה3 3 5 2 3 3" xfId="23203"/>
    <cellStyle name="20% - הדגשה3 3 5 2 3_נכסים" xfId="36276"/>
    <cellStyle name="20% - הדגשה3 3 5 2 4" xfId="11549"/>
    <cellStyle name="20% - הדגשה3 3 5 2 4 2" xfId="26536"/>
    <cellStyle name="20% - הדגשה3 3 5 2 4_נכסים" xfId="36278"/>
    <cellStyle name="20% - הדגשה3 3 5 2 5" xfId="19871"/>
    <cellStyle name="20% - הדגשה3 3 5 2_נכסים" xfId="36271"/>
    <cellStyle name="20% - הדגשה3 3 5 3" xfId="5521"/>
    <cellStyle name="20% - הדגשה3 3 5 3 2" xfId="9062"/>
    <cellStyle name="20% - הדגשה3 3 5 3 2 2" xfId="15714"/>
    <cellStyle name="20% - הדגשה3 3 5 3 2 2 2" xfId="30700"/>
    <cellStyle name="20% - הדגשה3 3 5 3 2 2_נכסים" xfId="36281"/>
    <cellStyle name="20% - הדגשה3 3 5 3 2 3" xfId="24035"/>
    <cellStyle name="20% - הדגשה3 3 5 3 2_נכסים" xfId="36280"/>
    <cellStyle name="20% - הדגשה3 3 5 3 3" xfId="12382"/>
    <cellStyle name="20% - הדגשה3 3 5 3 3 2" xfId="27369"/>
    <cellStyle name="20% - הדגשה3 3 5 3 3_נכסים" xfId="36282"/>
    <cellStyle name="20% - הדגשה3 3 5 3 4" xfId="20704"/>
    <cellStyle name="20% - הדגשה3 3 5 3_נכסים" xfId="36279"/>
    <cellStyle name="20% - הדגשה3 3 5 4" xfId="7270"/>
    <cellStyle name="20% - הדגשה3 3 5 4 2" xfId="14049"/>
    <cellStyle name="20% - הדגשה3 3 5 4 2 2" xfId="29035"/>
    <cellStyle name="20% - הדגשה3 3 5 4 2_נכסים" xfId="36284"/>
    <cellStyle name="20% - הדגשה3 3 5 4 3" xfId="22370"/>
    <cellStyle name="20% - הדגשה3 3 5 4_נכסים" xfId="36283"/>
    <cellStyle name="20% - הדגשה3 3 5 5" xfId="10716"/>
    <cellStyle name="20% - הדגשה3 3 5 5 2" xfId="25703"/>
    <cellStyle name="20% - הדגשה3 3 5 5_נכסים" xfId="36285"/>
    <cellStyle name="20% - הדגשה3 3 5 6" xfId="19038"/>
    <cellStyle name="20% - הדגשה3 3 5_נכסים" xfId="36270"/>
    <cellStyle name="20% - הדגשה3 3 6" xfId="1589"/>
    <cellStyle name="20% - הדגשה3 3 6 2" xfId="5938"/>
    <cellStyle name="20% - הדגשה3 3 6 2 2" xfId="9478"/>
    <cellStyle name="20% - הדגשה3 3 6 2 2 2" xfId="16130"/>
    <cellStyle name="20% - הדגשה3 3 6 2 2 2 2" xfId="31116"/>
    <cellStyle name="20% - הדגשה3 3 6 2 2 2_נכסים" xfId="36289"/>
    <cellStyle name="20% - הדגשה3 3 6 2 2 3" xfId="24451"/>
    <cellStyle name="20% - הדגשה3 3 6 2 2_נכסים" xfId="36288"/>
    <cellStyle name="20% - הדגשה3 3 6 2 3" xfId="12798"/>
    <cellStyle name="20% - הדגשה3 3 6 2 3 2" xfId="27785"/>
    <cellStyle name="20% - הדגשה3 3 6 2 3_נכסים" xfId="36290"/>
    <cellStyle name="20% - הדגשה3 3 6 2 4" xfId="21120"/>
    <cellStyle name="20% - הדגשה3 3 6 2_נכסים" xfId="36287"/>
    <cellStyle name="20% - הדגשה3 3 6 3" xfId="7686"/>
    <cellStyle name="20% - הדגשה3 3 6 3 2" xfId="14465"/>
    <cellStyle name="20% - הדגשה3 3 6 3 2 2" xfId="29451"/>
    <cellStyle name="20% - הדגשה3 3 6 3 2_נכסים" xfId="36292"/>
    <cellStyle name="20% - הדגשה3 3 6 3 3" xfId="22786"/>
    <cellStyle name="20% - הדגשה3 3 6 3_נכסים" xfId="36291"/>
    <cellStyle name="20% - הדגשה3 3 6 4" xfId="11132"/>
    <cellStyle name="20% - הדגשה3 3 6 4 2" xfId="26119"/>
    <cellStyle name="20% - הדגשה3 3 6 4_נכסים" xfId="36293"/>
    <cellStyle name="20% - הדגשה3 3 6 5" xfId="19454"/>
    <cellStyle name="20% - הדגשה3 3 6_נכסים" xfId="36286"/>
    <cellStyle name="20% - הדגשה3 3 7" xfId="1769"/>
    <cellStyle name="20% - הדגשה3 3 7 2" xfId="8645"/>
    <cellStyle name="20% - הדגשה3 3 7 2 2" xfId="15297"/>
    <cellStyle name="20% - הדגשה3 3 7 2 2 2" xfId="30283"/>
    <cellStyle name="20% - הדגשה3 3 7 2 2_נכסים" xfId="36296"/>
    <cellStyle name="20% - הדגשה3 3 7 2 3" xfId="23618"/>
    <cellStyle name="20% - הדגשה3 3 7 2_נכסים" xfId="36295"/>
    <cellStyle name="20% - הדגשה3 3 7 3" xfId="11965"/>
    <cellStyle name="20% - הדגשה3 3 7 3 2" xfId="26952"/>
    <cellStyle name="20% - הדגשה3 3 7 3_נכסים" xfId="36297"/>
    <cellStyle name="20% - הדגשה3 3 7 4" xfId="20287"/>
    <cellStyle name="20% - הדגשה3 3 7_נכסים" xfId="36294"/>
    <cellStyle name="20% - הדגשה3 3 8" xfId="1362"/>
    <cellStyle name="20% - הדגשה3 3 8 2" xfId="13632"/>
    <cellStyle name="20% - הדגשה3 3 8 2 2" xfId="28618"/>
    <cellStyle name="20% - הדגשה3 3 8 2_נכסים" xfId="36299"/>
    <cellStyle name="20% - הדגשה3 3 8 3" xfId="21953"/>
    <cellStyle name="20% - הדגשה3 3 8_נכסים" xfId="36298"/>
    <cellStyle name="20% - הדגשה3 3 9" xfId="10427"/>
    <cellStyle name="20% - הדגשה3 3 9 2" xfId="25406"/>
    <cellStyle name="20% - הדגשה3 3 9_נכסים" xfId="36300"/>
    <cellStyle name="20% - הדגשה3 3_נכסים" xfId="36045"/>
    <cellStyle name="20% - הדגשה3 30" xfId="18155"/>
    <cellStyle name="20% - הדגשה3 31" xfId="18656"/>
    <cellStyle name="20% - הדגשה3 32" xfId="31974"/>
    <cellStyle name="20% - הדגשה3 4" xfId="264"/>
    <cellStyle name="20% - הדגשה3 4 2" xfId="1146"/>
    <cellStyle name="20% - הדגשה3 4 2 2" xfId="4096"/>
    <cellStyle name="20% - הדגשה3 4 2 2 2" xfId="4869"/>
    <cellStyle name="20% - הדגשה3 4 2 2 2 2" xfId="6660"/>
    <cellStyle name="20% - הדגשה3 4 2 2 2 2 2" xfId="10200"/>
    <cellStyle name="20% - הדגשה3 4 2 2 2 2 2 2" xfId="16852"/>
    <cellStyle name="20% - הדגשה3 4 2 2 2 2 2 2 2" xfId="31838"/>
    <cellStyle name="20% - הדגשה3 4 2 2 2 2 2 2_נכסים" xfId="36307"/>
    <cellStyle name="20% - הדגשה3 4 2 2 2 2 2 3" xfId="25173"/>
    <cellStyle name="20% - הדגשה3 4 2 2 2 2 2_נכסים" xfId="36306"/>
    <cellStyle name="20% - הדגשה3 4 2 2 2 2 3" xfId="13520"/>
    <cellStyle name="20% - הדגשה3 4 2 2 2 2 3 2" xfId="28507"/>
    <cellStyle name="20% - הדגשה3 4 2 2 2 2 3_נכסים" xfId="36308"/>
    <cellStyle name="20% - הדגשה3 4 2 2 2 2 4" xfId="21842"/>
    <cellStyle name="20% - הדגשה3 4 2 2 2 2_נכסים" xfId="36305"/>
    <cellStyle name="20% - הדגשה3 4 2 2 2 3" xfId="8408"/>
    <cellStyle name="20% - הדגשה3 4 2 2 2 3 2" xfId="15187"/>
    <cellStyle name="20% - הדגשה3 4 2 2 2 3 2 2" xfId="30173"/>
    <cellStyle name="20% - הדגשה3 4 2 2 2 3 2_נכסים" xfId="36310"/>
    <cellStyle name="20% - הדגשה3 4 2 2 2 3 3" xfId="23508"/>
    <cellStyle name="20% - הדגשה3 4 2 2 2 3_נכסים" xfId="36309"/>
    <cellStyle name="20% - הדגשה3 4 2 2 2 4" xfId="11854"/>
    <cellStyle name="20% - הדגשה3 4 2 2 2 4 2" xfId="26841"/>
    <cellStyle name="20% - הדגשה3 4 2 2 2 4_נכסים" xfId="36311"/>
    <cellStyle name="20% - הדגשה3 4 2 2 2 5" xfId="20176"/>
    <cellStyle name="20% - הדגשה3 4 2 2 2_נכסים" xfId="36304"/>
    <cellStyle name="20% - הדגשה3 4 2 2 3" xfId="5826"/>
    <cellStyle name="20% - הדגשה3 4 2 2 3 2" xfId="9367"/>
    <cellStyle name="20% - הדגשה3 4 2 2 3 2 2" xfId="16019"/>
    <cellStyle name="20% - הדגשה3 4 2 2 3 2 2 2" xfId="31005"/>
    <cellStyle name="20% - הדגשה3 4 2 2 3 2 2_נכסים" xfId="36314"/>
    <cellStyle name="20% - הדגשה3 4 2 2 3 2 3" xfId="24340"/>
    <cellStyle name="20% - הדגשה3 4 2 2 3 2_נכסים" xfId="36313"/>
    <cellStyle name="20% - הדגשה3 4 2 2 3 3" xfId="12687"/>
    <cellStyle name="20% - הדגשה3 4 2 2 3 3 2" xfId="27674"/>
    <cellStyle name="20% - הדגשה3 4 2 2 3 3_נכסים" xfId="36315"/>
    <cellStyle name="20% - הדגשה3 4 2 2 3 4" xfId="21009"/>
    <cellStyle name="20% - הדגשה3 4 2 2 3_נכסים" xfId="36312"/>
    <cellStyle name="20% - הדגשה3 4 2 2 4" xfId="7575"/>
    <cellStyle name="20% - הדגשה3 4 2 2 4 2" xfId="14354"/>
    <cellStyle name="20% - הדגשה3 4 2 2 4 2 2" xfId="29340"/>
    <cellStyle name="20% - הדגשה3 4 2 2 4 2_נכסים" xfId="36317"/>
    <cellStyle name="20% - הדגשה3 4 2 2 4 3" xfId="22675"/>
    <cellStyle name="20% - הדגשה3 4 2 2 4_נכסים" xfId="36316"/>
    <cellStyle name="20% - הדגשה3 4 2 2 5" xfId="11021"/>
    <cellStyle name="20% - הדגשה3 4 2 2 5 2" xfId="26008"/>
    <cellStyle name="20% - הדגשה3 4 2 2 5_נכסים" xfId="36318"/>
    <cellStyle name="20% - הדגשה3 4 2 2 6" xfId="19343"/>
    <cellStyle name="20% - הדגשה3 4 2 2_נכסים" xfId="36303"/>
    <cellStyle name="20% - הדגשה3 4 2 3" xfId="4453"/>
    <cellStyle name="20% - הדגשה3 4 2 3 2" xfId="6244"/>
    <cellStyle name="20% - הדגשה3 4 2 3 2 2" xfId="9784"/>
    <cellStyle name="20% - הדגשה3 4 2 3 2 2 2" xfId="16436"/>
    <cellStyle name="20% - הדגשה3 4 2 3 2 2 2 2" xfId="31422"/>
    <cellStyle name="20% - הדגשה3 4 2 3 2 2 2_נכסים" xfId="36322"/>
    <cellStyle name="20% - הדגשה3 4 2 3 2 2 3" xfId="24757"/>
    <cellStyle name="20% - הדגשה3 4 2 3 2 2_נכסים" xfId="36321"/>
    <cellStyle name="20% - הדגשה3 4 2 3 2 3" xfId="13104"/>
    <cellStyle name="20% - הדגשה3 4 2 3 2 3 2" xfId="28091"/>
    <cellStyle name="20% - הדגשה3 4 2 3 2 3_נכסים" xfId="36323"/>
    <cellStyle name="20% - הדגשה3 4 2 3 2 4" xfId="21426"/>
    <cellStyle name="20% - הדגשה3 4 2 3 2_נכסים" xfId="36320"/>
    <cellStyle name="20% - הדגשה3 4 2 3 3" xfId="7992"/>
    <cellStyle name="20% - הדגשה3 4 2 3 3 2" xfId="14771"/>
    <cellStyle name="20% - הדגשה3 4 2 3 3 2 2" xfId="29757"/>
    <cellStyle name="20% - הדגשה3 4 2 3 3 2_נכסים" xfId="36325"/>
    <cellStyle name="20% - הדגשה3 4 2 3 3 3" xfId="23092"/>
    <cellStyle name="20% - הדגשה3 4 2 3 3_נכסים" xfId="36324"/>
    <cellStyle name="20% - הדגשה3 4 2 3 4" xfId="11438"/>
    <cellStyle name="20% - הדגשה3 4 2 3 4 2" xfId="26425"/>
    <cellStyle name="20% - הדגשה3 4 2 3 4_נכסים" xfId="36326"/>
    <cellStyle name="20% - הדגשה3 4 2 3 5" xfId="19760"/>
    <cellStyle name="20% - הדגשה3 4 2 3_נכסים" xfId="36319"/>
    <cellStyle name="20% - הדגשה3 4 2 4" xfId="5346"/>
    <cellStyle name="20% - הדגשה3 4 2 4 2" xfId="8951"/>
    <cellStyle name="20% - הדגשה3 4 2 4 2 2" xfId="15603"/>
    <cellStyle name="20% - הדגשה3 4 2 4 2 2 2" xfId="30589"/>
    <cellStyle name="20% - הדגשה3 4 2 4 2 2_נכסים" xfId="36329"/>
    <cellStyle name="20% - הדגשה3 4 2 4 2 3" xfId="23924"/>
    <cellStyle name="20% - הדגשה3 4 2 4 2_נכסים" xfId="36328"/>
    <cellStyle name="20% - הדגשה3 4 2 4 3" xfId="12271"/>
    <cellStyle name="20% - הדגשה3 4 2 4 3 2" xfId="27258"/>
    <cellStyle name="20% - הדגשה3 4 2 4 3_נכסים" xfId="36330"/>
    <cellStyle name="20% - הדגשה3 4 2 4 4" xfId="20593"/>
    <cellStyle name="20% - הדגשה3 4 2 4_נכסים" xfId="36327"/>
    <cellStyle name="20% - הדגשה3 4 2 5" xfId="7159"/>
    <cellStyle name="20% - הדגשה3 4 2 5 2" xfId="13938"/>
    <cellStyle name="20% - הדגשה3 4 2 5 2 2" xfId="28924"/>
    <cellStyle name="20% - הדגשה3 4 2 5 2_נכסים" xfId="36332"/>
    <cellStyle name="20% - הדגשה3 4 2 5 3" xfId="22259"/>
    <cellStyle name="20% - הדגשה3 4 2 5_נכסים" xfId="36331"/>
    <cellStyle name="20% - הדגשה3 4 2 6" xfId="10605"/>
    <cellStyle name="20% - הדגשה3 4 2 6 2" xfId="25592"/>
    <cellStyle name="20% - הדגשה3 4 2 6_נכסים" xfId="36333"/>
    <cellStyle name="20% - הדגשה3 4 2 7" xfId="18927"/>
    <cellStyle name="20% - הדגשה3 4 2_נכסים" xfId="36302"/>
    <cellStyle name="20% - הדגשה3 4 3" xfId="1848"/>
    <cellStyle name="20% - הדגשה3 4 3 2" xfId="4660"/>
    <cellStyle name="20% - הדגשה3 4 3 2 2" xfId="6451"/>
    <cellStyle name="20% - הדגשה3 4 3 2 2 2" xfId="9991"/>
    <cellStyle name="20% - הדגשה3 4 3 2 2 2 2" xfId="16643"/>
    <cellStyle name="20% - הדגשה3 4 3 2 2 2 2 2" xfId="31629"/>
    <cellStyle name="20% - הדגשה3 4 3 2 2 2 2_נכסים" xfId="36338"/>
    <cellStyle name="20% - הדגשה3 4 3 2 2 2 3" xfId="24964"/>
    <cellStyle name="20% - הדגשה3 4 3 2 2 2_נכסים" xfId="36337"/>
    <cellStyle name="20% - הדגשה3 4 3 2 2 3" xfId="13311"/>
    <cellStyle name="20% - הדגשה3 4 3 2 2 3 2" xfId="28298"/>
    <cellStyle name="20% - הדגשה3 4 3 2 2 3_נכסים" xfId="36339"/>
    <cellStyle name="20% - הדגשה3 4 3 2 2 4" xfId="21633"/>
    <cellStyle name="20% - הדגשה3 4 3 2 2_נכסים" xfId="36336"/>
    <cellStyle name="20% - הדגשה3 4 3 2 3" xfId="8199"/>
    <cellStyle name="20% - הדגשה3 4 3 2 3 2" xfId="14978"/>
    <cellStyle name="20% - הדגשה3 4 3 2 3 2 2" xfId="29964"/>
    <cellStyle name="20% - הדגשה3 4 3 2 3 2_נכסים" xfId="36341"/>
    <cellStyle name="20% - הדגשה3 4 3 2 3 3" xfId="23299"/>
    <cellStyle name="20% - הדגשה3 4 3 2 3_נכסים" xfId="36340"/>
    <cellStyle name="20% - הדגשה3 4 3 2 4" xfId="11645"/>
    <cellStyle name="20% - הדגשה3 4 3 2 4 2" xfId="26632"/>
    <cellStyle name="20% - הדגשה3 4 3 2 4_נכסים" xfId="36342"/>
    <cellStyle name="20% - הדגשה3 4 3 2 5" xfId="19967"/>
    <cellStyle name="20% - הדגשה3 4 3 2_נכסים" xfId="36335"/>
    <cellStyle name="20% - הדגשה3 4 3 3" xfId="5617"/>
    <cellStyle name="20% - הדגשה3 4 3 3 2" xfId="9158"/>
    <cellStyle name="20% - הדגשה3 4 3 3 2 2" xfId="15810"/>
    <cellStyle name="20% - הדגשה3 4 3 3 2 2 2" xfId="30796"/>
    <cellStyle name="20% - הדגשה3 4 3 3 2 2_נכסים" xfId="36345"/>
    <cellStyle name="20% - הדגשה3 4 3 3 2 3" xfId="24131"/>
    <cellStyle name="20% - הדגשה3 4 3 3 2_נכסים" xfId="36344"/>
    <cellStyle name="20% - הדגשה3 4 3 3 3" xfId="12478"/>
    <cellStyle name="20% - הדגשה3 4 3 3 3 2" xfId="27465"/>
    <cellStyle name="20% - הדגשה3 4 3 3 3_נכסים" xfId="36346"/>
    <cellStyle name="20% - הדגשה3 4 3 3 4" xfId="20800"/>
    <cellStyle name="20% - הדגשה3 4 3 3_נכסים" xfId="36343"/>
    <cellStyle name="20% - הדגשה3 4 3 4" xfId="7366"/>
    <cellStyle name="20% - הדגשה3 4 3 4 2" xfId="14145"/>
    <cellStyle name="20% - הדגשה3 4 3 4 2 2" xfId="29131"/>
    <cellStyle name="20% - הדגשה3 4 3 4 2_נכסים" xfId="36348"/>
    <cellStyle name="20% - הדגשה3 4 3 4 3" xfId="22466"/>
    <cellStyle name="20% - הדגשה3 4 3 4_נכסים" xfId="36347"/>
    <cellStyle name="20% - הדגשה3 4 3 5" xfId="10812"/>
    <cellStyle name="20% - הדגשה3 4 3 5 2" xfId="25799"/>
    <cellStyle name="20% - הדגשה3 4 3 5_נכסים" xfId="36349"/>
    <cellStyle name="20% - הדגשה3 4 3 6" xfId="19134"/>
    <cellStyle name="20% - הדגשה3 4 3_נכסים" xfId="36334"/>
    <cellStyle name="20% - הדגשה3 4 4" xfId="1355"/>
    <cellStyle name="20% - הדגשה3 4 4 2" xfId="6034"/>
    <cellStyle name="20% - הדגשה3 4 4 2 2" xfId="9574"/>
    <cellStyle name="20% - הדגשה3 4 4 2 2 2" xfId="16226"/>
    <cellStyle name="20% - הדגשה3 4 4 2 2 2 2" xfId="31212"/>
    <cellStyle name="20% - הדגשה3 4 4 2 2 2_נכסים" xfId="36353"/>
    <cellStyle name="20% - הדגשה3 4 4 2 2 3" xfId="24547"/>
    <cellStyle name="20% - הדגשה3 4 4 2 2_נכסים" xfId="36352"/>
    <cellStyle name="20% - הדגשה3 4 4 2 3" xfId="12894"/>
    <cellStyle name="20% - הדגשה3 4 4 2 3 2" xfId="27881"/>
    <cellStyle name="20% - הדגשה3 4 4 2 3_נכסים" xfId="36354"/>
    <cellStyle name="20% - הדגשה3 4 4 2 4" xfId="21216"/>
    <cellStyle name="20% - הדגשה3 4 4 2_נכסים" xfId="36351"/>
    <cellStyle name="20% - הדגשה3 4 4 3" xfId="7782"/>
    <cellStyle name="20% - הדגשה3 4 4 3 2" xfId="14561"/>
    <cellStyle name="20% - הדגשה3 4 4 3 2 2" xfId="29547"/>
    <cellStyle name="20% - הדגשה3 4 4 3 2_נכסים" xfId="36356"/>
    <cellStyle name="20% - הדגשה3 4 4 3 3" xfId="22882"/>
    <cellStyle name="20% - הדגשה3 4 4 3_נכסים" xfId="36355"/>
    <cellStyle name="20% - הדגשה3 4 4 4" xfId="11228"/>
    <cellStyle name="20% - הדגשה3 4 4 4 2" xfId="26215"/>
    <cellStyle name="20% - הדגשה3 4 4 4_נכסים" xfId="36357"/>
    <cellStyle name="20% - הדגשה3 4 4 5" xfId="19550"/>
    <cellStyle name="20% - הדגשה3 4 4_נכסים" xfId="36350"/>
    <cellStyle name="20% - הדגשה3 4 5" xfId="2114"/>
    <cellStyle name="20% - הדגשה3 4 5 2" xfId="8741"/>
    <cellStyle name="20% - הדגשה3 4 5 2 2" xfId="15393"/>
    <cellStyle name="20% - הדגשה3 4 5 2 2 2" xfId="30379"/>
    <cellStyle name="20% - הדגשה3 4 5 2 2_נכסים" xfId="36360"/>
    <cellStyle name="20% - הדגשה3 4 5 2 3" xfId="23714"/>
    <cellStyle name="20% - הדגשה3 4 5 2_נכסים" xfId="36359"/>
    <cellStyle name="20% - הדגשה3 4 5 3" xfId="12061"/>
    <cellStyle name="20% - הדגשה3 4 5 3 2" xfId="27048"/>
    <cellStyle name="20% - הדגשה3 4 5 3_נכסים" xfId="36361"/>
    <cellStyle name="20% - הדגשה3 4 5 4" xfId="20383"/>
    <cellStyle name="20% - הדגשה3 4 5_נכסים" xfId="36358"/>
    <cellStyle name="20% - הדגשה3 4 6" xfId="1506"/>
    <cellStyle name="20% - הדגשה3 4 6 2" xfId="13728"/>
    <cellStyle name="20% - הדגשה3 4 6 2 2" xfId="28714"/>
    <cellStyle name="20% - הדגשה3 4 6 2_נכסים" xfId="36363"/>
    <cellStyle name="20% - הדגשה3 4 6 3" xfId="22049"/>
    <cellStyle name="20% - הדגשה3 4 6_נכסים" xfId="36362"/>
    <cellStyle name="20% - הדגשה3 4 7" xfId="2333"/>
    <cellStyle name="20% - הדגשה3 4 7 2" xfId="25321"/>
    <cellStyle name="20% - הדגשה3 4 7_נכסים" xfId="36364"/>
    <cellStyle name="20% - הדגשה3 4 8" xfId="18717"/>
    <cellStyle name="20% - הדגשה3 4 9" xfId="32361"/>
    <cellStyle name="20% - הדגשה3 4_נכסים" xfId="36301"/>
    <cellStyle name="20% - הדגשה3 5" xfId="489"/>
    <cellStyle name="20% - הדגשה3 5 2" xfId="18367"/>
    <cellStyle name="20% - הדגשה3 5 3" xfId="17546"/>
    <cellStyle name="20% - הדגשה3 5_נכסים" xfId="36365"/>
    <cellStyle name="20% - הדגשה3 6" xfId="1067"/>
    <cellStyle name="20% - הדגשה3 6 2" xfId="3721"/>
    <cellStyle name="20% - הדגשה3 6 2 2" xfId="4145"/>
    <cellStyle name="20% - הדגשה3 6 2 2 2" xfId="4918"/>
    <cellStyle name="20% - הדגשה3 6 2 2 2 2" xfId="6709"/>
    <cellStyle name="20% - הדגשה3 6 2 2 2 2 2" xfId="10249"/>
    <cellStyle name="20% - הדגשה3 6 2 2 2 2 2 2" xfId="16901"/>
    <cellStyle name="20% - הדגשה3 6 2 2 2 2 2 2 2" xfId="31887"/>
    <cellStyle name="20% - הדגשה3 6 2 2 2 2 2 2_נכסים" xfId="36372"/>
    <cellStyle name="20% - הדגשה3 6 2 2 2 2 2 3" xfId="25222"/>
    <cellStyle name="20% - הדגשה3 6 2 2 2 2 2_נכסים" xfId="36371"/>
    <cellStyle name="20% - הדגשה3 6 2 2 2 2 3" xfId="13569"/>
    <cellStyle name="20% - הדגשה3 6 2 2 2 2 3 2" xfId="28556"/>
    <cellStyle name="20% - הדגשה3 6 2 2 2 2 3_נכסים" xfId="36373"/>
    <cellStyle name="20% - הדגשה3 6 2 2 2 2 4" xfId="21891"/>
    <cellStyle name="20% - הדגשה3 6 2 2 2 2_נכסים" xfId="36370"/>
    <cellStyle name="20% - הדגשה3 6 2 2 2 3" xfId="8457"/>
    <cellStyle name="20% - הדגשה3 6 2 2 2 3 2" xfId="15236"/>
    <cellStyle name="20% - הדגשה3 6 2 2 2 3 2 2" xfId="30222"/>
    <cellStyle name="20% - הדגשה3 6 2 2 2 3 2_נכסים" xfId="36375"/>
    <cellStyle name="20% - הדגשה3 6 2 2 2 3 3" xfId="23557"/>
    <cellStyle name="20% - הדגשה3 6 2 2 2 3_נכסים" xfId="36374"/>
    <cellStyle name="20% - הדגשה3 6 2 2 2 4" xfId="11903"/>
    <cellStyle name="20% - הדגשה3 6 2 2 2 4 2" xfId="26890"/>
    <cellStyle name="20% - הדגשה3 6 2 2 2 4_נכסים" xfId="36376"/>
    <cellStyle name="20% - הדגשה3 6 2 2 2 5" xfId="20225"/>
    <cellStyle name="20% - הדגשה3 6 2 2 2_נכסים" xfId="36369"/>
    <cellStyle name="20% - הדגשה3 6 2 2 3" xfId="5875"/>
    <cellStyle name="20% - הדגשה3 6 2 2 3 2" xfId="9416"/>
    <cellStyle name="20% - הדגשה3 6 2 2 3 2 2" xfId="16068"/>
    <cellStyle name="20% - הדגשה3 6 2 2 3 2 2 2" xfId="31054"/>
    <cellStyle name="20% - הדגשה3 6 2 2 3 2 2_נכסים" xfId="36379"/>
    <cellStyle name="20% - הדגשה3 6 2 2 3 2 3" xfId="24389"/>
    <cellStyle name="20% - הדגשה3 6 2 2 3 2_נכסים" xfId="36378"/>
    <cellStyle name="20% - הדגשה3 6 2 2 3 3" xfId="12736"/>
    <cellStyle name="20% - הדגשה3 6 2 2 3 3 2" xfId="27723"/>
    <cellStyle name="20% - הדגשה3 6 2 2 3 3_נכסים" xfId="36380"/>
    <cellStyle name="20% - הדגשה3 6 2 2 3 4" xfId="21058"/>
    <cellStyle name="20% - הדגשה3 6 2 2 3_נכסים" xfId="36377"/>
    <cellStyle name="20% - הדגשה3 6 2 2 4" xfId="7624"/>
    <cellStyle name="20% - הדגשה3 6 2 2 4 2" xfId="14403"/>
    <cellStyle name="20% - הדגשה3 6 2 2 4 2 2" xfId="29389"/>
    <cellStyle name="20% - הדגשה3 6 2 2 4 2_נכסים" xfId="36382"/>
    <cellStyle name="20% - הדגשה3 6 2 2 4 3" xfId="22724"/>
    <cellStyle name="20% - הדגשה3 6 2 2 4_נכסים" xfId="36381"/>
    <cellStyle name="20% - הדגשה3 6 2 2 5" xfId="11070"/>
    <cellStyle name="20% - הדגשה3 6 2 2 5 2" xfId="26057"/>
    <cellStyle name="20% - הדגשה3 6 2 2 5_נכסים" xfId="36383"/>
    <cellStyle name="20% - הדגשה3 6 2 2 6" xfId="19392"/>
    <cellStyle name="20% - הדגשה3 6 2 2_נכסים" xfId="36368"/>
    <cellStyle name="20% - הדגשה3 6 2 3" xfId="4502"/>
    <cellStyle name="20% - הדגשה3 6 2 3 2" xfId="6293"/>
    <cellStyle name="20% - הדגשה3 6 2 3 2 2" xfId="9833"/>
    <cellStyle name="20% - הדגשה3 6 2 3 2 2 2" xfId="16485"/>
    <cellStyle name="20% - הדגשה3 6 2 3 2 2 2 2" xfId="31471"/>
    <cellStyle name="20% - הדגשה3 6 2 3 2 2 2_נכסים" xfId="36387"/>
    <cellStyle name="20% - הדגשה3 6 2 3 2 2 3" xfId="24806"/>
    <cellStyle name="20% - הדגשה3 6 2 3 2 2_נכסים" xfId="36386"/>
    <cellStyle name="20% - הדגשה3 6 2 3 2 3" xfId="13153"/>
    <cellStyle name="20% - הדגשה3 6 2 3 2 3 2" xfId="28140"/>
    <cellStyle name="20% - הדגשה3 6 2 3 2 3_נכסים" xfId="36388"/>
    <cellStyle name="20% - הדגשה3 6 2 3 2 4" xfId="21475"/>
    <cellStyle name="20% - הדגשה3 6 2 3 2_נכסים" xfId="36385"/>
    <cellStyle name="20% - הדגשה3 6 2 3 3" xfId="8041"/>
    <cellStyle name="20% - הדגשה3 6 2 3 3 2" xfId="14820"/>
    <cellStyle name="20% - הדגשה3 6 2 3 3 2 2" xfId="29806"/>
    <cellStyle name="20% - הדגשה3 6 2 3 3 2_נכסים" xfId="36390"/>
    <cellStyle name="20% - הדגשה3 6 2 3 3 3" xfId="23141"/>
    <cellStyle name="20% - הדגשה3 6 2 3 3_נכסים" xfId="36389"/>
    <cellStyle name="20% - הדגשה3 6 2 3 4" xfId="11487"/>
    <cellStyle name="20% - הדגשה3 6 2 3 4 2" xfId="26474"/>
    <cellStyle name="20% - הדגשה3 6 2 3 4_נכסים" xfId="36391"/>
    <cellStyle name="20% - הדגשה3 6 2 3 5" xfId="19809"/>
    <cellStyle name="20% - הדגשה3 6 2 3_נכסים" xfId="36384"/>
    <cellStyle name="20% - הדגשה3 6 2 4" xfId="5395"/>
    <cellStyle name="20% - הדגשה3 6 2 4 2" xfId="9000"/>
    <cellStyle name="20% - הדגשה3 6 2 4 2 2" xfId="15652"/>
    <cellStyle name="20% - הדגשה3 6 2 4 2 2 2" xfId="30638"/>
    <cellStyle name="20% - הדגשה3 6 2 4 2 2_נכסים" xfId="36394"/>
    <cellStyle name="20% - הדגשה3 6 2 4 2 3" xfId="23973"/>
    <cellStyle name="20% - הדגשה3 6 2 4 2_נכסים" xfId="36393"/>
    <cellStyle name="20% - הדגשה3 6 2 4 3" xfId="12320"/>
    <cellStyle name="20% - הדגשה3 6 2 4 3 2" xfId="27307"/>
    <cellStyle name="20% - הדגשה3 6 2 4 3_נכסים" xfId="36395"/>
    <cellStyle name="20% - הדגשה3 6 2 4 4" xfId="20642"/>
    <cellStyle name="20% - הדגשה3 6 2 4_נכסים" xfId="36392"/>
    <cellStyle name="20% - הדגשה3 6 2 5" xfId="7208"/>
    <cellStyle name="20% - הדגשה3 6 2 5 2" xfId="13987"/>
    <cellStyle name="20% - הדגשה3 6 2 5 2 2" xfId="28973"/>
    <cellStyle name="20% - הדגשה3 6 2 5 2_נכסים" xfId="36397"/>
    <cellStyle name="20% - הדגשה3 6 2 5 3" xfId="22308"/>
    <cellStyle name="20% - הדגשה3 6 2 5_נכסים" xfId="36396"/>
    <cellStyle name="20% - הדגשה3 6 2 6" xfId="10654"/>
    <cellStyle name="20% - הדגשה3 6 2 6 2" xfId="25641"/>
    <cellStyle name="20% - הדגשה3 6 2 6_נכסים" xfId="36398"/>
    <cellStyle name="20% - הדגשה3 6 2 7" xfId="18976"/>
    <cellStyle name="20% - הדגשה3 6 2_נכסים" xfId="36367"/>
    <cellStyle name="20% - הדגשה3 6 3" xfId="3934"/>
    <cellStyle name="20% - הדגשה3 6 3 2" xfId="4710"/>
    <cellStyle name="20% - הדגשה3 6 3 2 2" xfId="6501"/>
    <cellStyle name="20% - הדגשה3 6 3 2 2 2" xfId="10041"/>
    <cellStyle name="20% - הדגשה3 6 3 2 2 2 2" xfId="16693"/>
    <cellStyle name="20% - הדגשה3 6 3 2 2 2 2 2" xfId="31679"/>
    <cellStyle name="20% - הדגשה3 6 3 2 2 2 2_נכסים" xfId="36403"/>
    <cellStyle name="20% - הדגשה3 6 3 2 2 2 3" xfId="25014"/>
    <cellStyle name="20% - הדגשה3 6 3 2 2 2_נכסים" xfId="36402"/>
    <cellStyle name="20% - הדגשה3 6 3 2 2 3" xfId="13361"/>
    <cellStyle name="20% - הדגשה3 6 3 2 2 3 2" xfId="28348"/>
    <cellStyle name="20% - הדגשה3 6 3 2 2 3_נכסים" xfId="36404"/>
    <cellStyle name="20% - הדגשה3 6 3 2 2 4" xfId="21683"/>
    <cellStyle name="20% - הדגשה3 6 3 2 2_נכסים" xfId="36401"/>
    <cellStyle name="20% - הדגשה3 6 3 2 3" xfId="8249"/>
    <cellStyle name="20% - הדגשה3 6 3 2 3 2" xfId="15028"/>
    <cellStyle name="20% - הדגשה3 6 3 2 3 2 2" xfId="30014"/>
    <cellStyle name="20% - הדגשה3 6 3 2 3 2_נכסים" xfId="36406"/>
    <cellStyle name="20% - הדגשה3 6 3 2 3 3" xfId="23349"/>
    <cellStyle name="20% - הדגשה3 6 3 2 3_נכסים" xfId="36405"/>
    <cellStyle name="20% - הדגשה3 6 3 2 4" xfId="11695"/>
    <cellStyle name="20% - הדגשה3 6 3 2 4 2" xfId="26682"/>
    <cellStyle name="20% - הדגשה3 6 3 2 4_נכסים" xfId="36407"/>
    <cellStyle name="20% - הדגשה3 6 3 2 5" xfId="20017"/>
    <cellStyle name="20% - הדגשה3 6 3 2_נכסים" xfId="36400"/>
    <cellStyle name="20% - הדגשה3 6 3 3" xfId="5667"/>
    <cellStyle name="20% - הדגשה3 6 3 3 2" xfId="9208"/>
    <cellStyle name="20% - הדגשה3 6 3 3 2 2" xfId="15860"/>
    <cellStyle name="20% - הדגשה3 6 3 3 2 2 2" xfId="30846"/>
    <cellStyle name="20% - הדגשה3 6 3 3 2 2_נכסים" xfId="36410"/>
    <cellStyle name="20% - הדגשה3 6 3 3 2 3" xfId="24181"/>
    <cellStyle name="20% - הדגשה3 6 3 3 2_נכסים" xfId="36409"/>
    <cellStyle name="20% - הדגשה3 6 3 3 3" xfId="12528"/>
    <cellStyle name="20% - הדגשה3 6 3 3 3 2" xfId="27515"/>
    <cellStyle name="20% - הדגשה3 6 3 3 3_נכסים" xfId="36411"/>
    <cellStyle name="20% - הדגשה3 6 3 3 4" xfId="20850"/>
    <cellStyle name="20% - הדגשה3 6 3 3_נכסים" xfId="36408"/>
    <cellStyle name="20% - הדגשה3 6 3 4" xfId="7416"/>
    <cellStyle name="20% - הדגשה3 6 3 4 2" xfId="14195"/>
    <cellStyle name="20% - הדגשה3 6 3 4 2 2" xfId="29181"/>
    <cellStyle name="20% - הדגשה3 6 3 4 2_נכסים" xfId="36413"/>
    <cellStyle name="20% - הדגשה3 6 3 4 3" xfId="22516"/>
    <cellStyle name="20% - הדגשה3 6 3 4_נכסים" xfId="36412"/>
    <cellStyle name="20% - הדגשה3 6 3 5" xfId="10862"/>
    <cellStyle name="20% - הדגשה3 6 3 5 2" xfId="25849"/>
    <cellStyle name="20% - הדגשה3 6 3 5_נכסים" xfId="36414"/>
    <cellStyle name="20% - הדגשה3 6 3 6" xfId="19184"/>
    <cellStyle name="20% - הדגשה3 6 3_נכסים" xfId="36399"/>
    <cellStyle name="20% - הדגשה3 6 4" xfId="4295"/>
    <cellStyle name="20% - הדגשה3 6 4 2" xfId="6084"/>
    <cellStyle name="20% - הדגשה3 6 4 2 2" xfId="9624"/>
    <cellStyle name="20% - הדגשה3 6 4 2 2 2" xfId="16276"/>
    <cellStyle name="20% - הדגשה3 6 4 2 2 2 2" xfId="31262"/>
    <cellStyle name="20% - הדגשה3 6 4 2 2 2_נכסים" xfId="36418"/>
    <cellStyle name="20% - הדגשה3 6 4 2 2 3" xfId="24597"/>
    <cellStyle name="20% - הדגשה3 6 4 2 2_נכסים" xfId="36417"/>
    <cellStyle name="20% - הדגשה3 6 4 2 3" xfId="12944"/>
    <cellStyle name="20% - הדגשה3 6 4 2 3 2" xfId="27931"/>
    <cellStyle name="20% - הדגשה3 6 4 2 3_נכסים" xfId="36419"/>
    <cellStyle name="20% - הדגשה3 6 4 2 4" xfId="21266"/>
    <cellStyle name="20% - הדגשה3 6 4 2_נכסים" xfId="36416"/>
    <cellStyle name="20% - הדגשה3 6 4 3" xfId="7832"/>
    <cellStyle name="20% - הדגשה3 6 4 3 2" xfId="14611"/>
    <cellStyle name="20% - הדגשה3 6 4 3 2 2" xfId="29597"/>
    <cellStyle name="20% - הדגשה3 6 4 3 2_נכסים" xfId="36421"/>
    <cellStyle name="20% - הדגשה3 6 4 3 3" xfId="22932"/>
    <cellStyle name="20% - הדגשה3 6 4 3_נכסים" xfId="36420"/>
    <cellStyle name="20% - הדגשה3 6 4 4" xfId="11278"/>
    <cellStyle name="20% - הדגשה3 6 4 4 2" xfId="26265"/>
    <cellStyle name="20% - הדגשה3 6 4 4_נכסים" xfId="36422"/>
    <cellStyle name="20% - הדגשה3 6 4 5" xfId="19600"/>
    <cellStyle name="20% - הדגשה3 6 4_נכסים" xfId="36415"/>
    <cellStyle name="20% - הדגשה3 6 5" xfId="5188"/>
    <cellStyle name="20% - הדגשה3 6 5 2" xfId="8791"/>
    <cellStyle name="20% - הדגשה3 6 5 2 2" xfId="15443"/>
    <cellStyle name="20% - הדגשה3 6 5 2 2 2" xfId="30429"/>
    <cellStyle name="20% - הדגשה3 6 5 2 2_נכסים" xfId="36425"/>
    <cellStyle name="20% - הדגשה3 6 5 2 3" xfId="23764"/>
    <cellStyle name="20% - הדגשה3 6 5 2_נכסים" xfId="36424"/>
    <cellStyle name="20% - הדגשה3 6 5 3" xfId="12111"/>
    <cellStyle name="20% - הדגשה3 6 5 3 2" xfId="27098"/>
    <cellStyle name="20% - הדגשה3 6 5 3_נכסים" xfId="36426"/>
    <cellStyle name="20% - הדגשה3 6 5 4" xfId="20433"/>
    <cellStyle name="20% - הדגשה3 6 5_נכסים" xfId="36423"/>
    <cellStyle name="20% - הדגשה3 6 6" xfId="7001"/>
    <cellStyle name="20% - הדגשה3 6 6 2" xfId="13778"/>
    <cellStyle name="20% - הדגשה3 6 6 2 2" xfId="28764"/>
    <cellStyle name="20% - הדגשה3 6 6 2_נכסים" xfId="36428"/>
    <cellStyle name="20% - הדגשה3 6 6 3" xfId="22099"/>
    <cellStyle name="20% - הדגשה3 6 6_נכסים" xfId="36427"/>
    <cellStyle name="20% - הדגשה3 6 7" xfId="10363"/>
    <cellStyle name="20% - הדגשה3 6 7 2" xfId="25340"/>
    <cellStyle name="20% - הדגשה3 6 7_נכסים" xfId="36429"/>
    <cellStyle name="20% - הדגשה3 6 8" xfId="18767"/>
    <cellStyle name="20% - הדגשה3 6 9" xfId="32379"/>
    <cellStyle name="20% - הדגשה3 6_נכסים" xfId="36366"/>
    <cellStyle name="20% - הדגשה3 7" xfId="1817"/>
    <cellStyle name="20% - הדגשה3 7 2" xfId="4035"/>
    <cellStyle name="20% - הדגשה3 7 2 2" xfId="4807"/>
    <cellStyle name="20% - הדגשה3 7 2 2 2" xfId="6598"/>
    <cellStyle name="20% - הדגשה3 7 2 2 2 2" xfId="10138"/>
    <cellStyle name="20% - הדגשה3 7 2 2 2 2 2" xfId="16790"/>
    <cellStyle name="20% - הדגשה3 7 2 2 2 2 2 2" xfId="31776"/>
    <cellStyle name="20% - הדגשה3 7 2 2 2 2 2_נכסים" xfId="36435"/>
    <cellStyle name="20% - הדגשה3 7 2 2 2 2 3" xfId="25111"/>
    <cellStyle name="20% - הדגשה3 7 2 2 2 2_נכסים" xfId="36434"/>
    <cellStyle name="20% - הדגשה3 7 2 2 2 3" xfId="13458"/>
    <cellStyle name="20% - הדגשה3 7 2 2 2 3 2" xfId="28445"/>
    <cellStyle name="20% - הדגשה3 7 2 2 2 3_נכסים" xfId="36436"/>
    <cellStyle name="20% - הדגשה3 7 2 2 2 4" xfId="21780"/>
    <cellStyle name="20% - הדגשה3 7 2 2 2_נכסים" xfId="36433"/>
    <cellStyle name="20% - הדגשה3 7 2 2 3" xfId="8346"/>
    <cellStyle name="20% - הדגשה3 7 2 2 3 2" xfId="15125"/>
    <cellStyle name="20% - הדגשה3 7 2 2 3 2 2" xfId="30111"/>
    <cellStyle name="20% - הדגשה3 7 2 2 3 2_נכסים" xfId="36438"/>
    <cellStyle name="20% - הדגשה3 7 2 2 3 3" xfId="23446"/>
    <cellStyle name="20% - הדגשה3 7 2 2 3_נכסים" xfId="36437"/>
    <cellStyle name="20% - הדגשה3 7 2 2 4" xfId="11792"/>
    <cellStyle name="20% - הדגשה3 7 2 2 4 2" xfId="26779"/>
    <cellStyle name="20% - הדגשה3 7 2 2 4_נכסים" xfId="36439"/>
    <cellStyle name="20% - הדגשה3 7 2 2 5" xfId="20114"/>
    <cellStyle name="20% - הדגשה3 7 2 2_נכסים" xfId="36432"/>
    <cellStyle name="20% - הדגשה3 7 2 3" xfId="5764"/>
    <cellStyle name="20% - הדגשה3 7 2 3 2" xfId="9305"/>
    <cellStyle name="20% - הדגשה3 7 2 3 2 2" xfId="15957"/>
    <cellStyle name="20% - הדגשה3 7 2 3 2 2 2" xfId="30943"/>
    <cellStyle name="20% - הדגשה3 7 2 3 2 2_נכסים" xfId="36442"/>
    <cellStyle name="20% - הדגשה3 7 2 3 2 3" xfId="24278"/>
    <cellStyle name="20% - הדגשה3 7 2 3 2_נכסים" xfId="36441"/>
    <cellStyle name="20% - הדגשה3 7 2 3 3" xfId="12625"/>
    <cellStyle name="20% - הדגשה3 7 2 3 3 2" xfId="27612"/>
    <cellStyle name="20% - הדגשה3 7 2 3 3_נכסים" xfId="36443"/>
    <cellStyle name="20% - הדגשה3 7 2 3 4" xfId="20947"/>
    <cellStyle name="20% - הדגשה3 7 2 3_נכסים" xfId="36440"/>
    <cellStyle name="20% - הדגשה3 7 2 4" xfId="7513"/>
    <cellStyle name="20% - הדגשה3 7 2 4 2" xfId="14292"/>
    <cellStyle name="20% - הדגשה3 7 2 4 2 2" xfId="29278"/>
    <cellStyle name="20% - הדגשה3 7 2 4 2_נכסים" xfId="36445"/>
    <cellStyle name="20% - הדגשה3 7 2 4 3" xfId="22613"/>
    <cellStyle name="20% - הדגשה3 7 2 4_נכסים" xfId="36444"/>
    <cellStyle name="20% - הדגשה3 7 2 5" xfId="10959"/>
    <cellStyle name="20% - הדגשה3 7 2 5 2" xfId="25946"/>
    <cellStyle name="20% - הדגשה3 7 2 5_נכסים" xfId="36446"/>
    <cellStyle name="20% - הדגשה3 7 2 6" xfId="19281"/>
    <cellStyle name="20% - הדגשה3 7 2_נכסים" xfId="36431"/>
    <cellStyle name="20% - הדגשה3 7 3" xfId="4392"/>
    <cellStyle name="20% - הדגשה3 7 3 2" xfId="6182"/>
    <cellStyle name="20% - הדגשה3 7 3 2 2" xfId="9722"/>
    <cellStyle name="20% - הדגשה3 7 3 2 2 2" xfId="16374"/>
    <cellStyle name="20% - הדגשה3 7 3 2 2 2 2" xfId="31360"/>
    <cellStyle name="20% - הדגשה3 7 3 2 2 2_נכסים" xfId="36450"/>
    <cellStyle name="20% - הדגשה3 7 3 2 2 3" xfId="24695"/>
    <cellStyle name="20% - הדגשה3 7 3 2 2_נכסים" xfId="36449"/>
    <cellStyle name="20% - הדגשה3 7 3 2 3" xfId="13042"/>
    <cellStyle name="20% - הדגשה3 7 3 2 3 2" xfId="28029"/>
    <cellStyle name="20% - הדגשה3 7 3 2 3_נכסים" xfId="36451"/>
    <cellStyle name="20% - הדגשה3 7 3 2 4" xfId="21364"/>
    <cellStyle name="20% - הדגשה3 7 3 2_נכסים" xfId="36448"/>
    <cellStyle name="20% - הדגשה3 7 3 3" xfId="7930"/>
    <cellStyle name="20% - הדגשה3 7 3 3 2" xfId="14709"/>
    <cellStyle name="20% - הדגשה3 7 3 3 2 2" xfId="29695"/>
    <cellStyle name="20% - הדגשה3 7 3 3 2_נכסים" xfId="36453"/>
    <cellStyle name="20% - הדגשה3 7 3 3 3" xfId="23030"/>
    <cellStyle name="20% - הדגשה3 7 3 3_נכסים" xfId="36452"/>
    <cellStyle name="20% - הדגשה3 7 3 4" xfId="11376"/>
    <cellStyle name="20% - הדגשה3 7 3 4 2" xfId="26363"/>
    <cellStyle name="20% - הדגשה3 7 3 4_נכסים" xfId="36454"/>
    <cellStyle name="20% - הדגשה3 7 3 5" xfId="19698"/>
    <cellStyle name="20% - הדגשה3 7 3_נכסים" xfId="36447"/>
    <cellStyle name="20% - הדגשה3 7 4" xfId="5285"/>
    <cellStyle name="20% - הדגשה3 7 4 2" xfId="8889"/>
    <cellStyle name="20% - הדגשה3 7 4 2 2" xfId="15541"/>
    <cellStyle name="20% - הדגשה3 7 4 2 2 2" xfId="30527"/>
    <cellStyle name="20% - הדגשה3 7 4 2 2_נכסים" xfId="36457"/>
    <cellStyle name="20% - הדגשה3 7 4 2 3" xfId="23862"/>
    <cellStyle name="20% - הדגשה3 7 4 2_נכסים" xfId="36456"/>
    <cellStyle name="20% - הדגשה3 7 4 3" xfId="12209"/>
    <cellStyle name="20% - הדגשה3 7 4 3 2" xfId="27196"/>
    <cellStyle name="20% - הדגשה3 7 4 3_נכסים" xfId="36458"/>
    <cellStyle name="20% - הדגשה3 7 4 4" xfId="20531"/>
    <cellStyle name="20% - הדגשה3 7 4_נכסים" xfId="36455"/>
    <cellStyle name="20% - הדגשה3 7 5" xfId="7098"/>
    <cellStyle name="20% - הדגשה3 7 5 2" xfId="13876"/>
    <cellStyle name="20% - הדגשה3 7 5 2 2" xfId="28862"/>
    <cellStyle name="20% - הדגשה3 7 5 2_נכסים" xfId="36460"/>
    <cellStyle name="20% - הדגשה3 7 5 3" xfId="22197"/>
    <cellStyle name="20% - הדגשה3 7 5_נכסים" xfId="36459"/>
    <cellStyle name="20% - הדגשה3 7 6" xfId="10305"/>
    <cellStyle name="20% - הדגשה3 7 6 2" xfId="25277"/>
    <cellStyle name="20% - הדגשה3 7 6_נכסים" xfId="36461"/>
    <cellStyle name="20% - הדגשה3 7 7" xfId="18865"/>
    <cellStyle name="20% - הדגשה3 7 8" xfId="32085"/>
    <cellStyle name="20% - הדגשה3 7_נכסים" xfId="36430"/>
    <cellStyle name="20% - הדגשה3 8" xfId="1373"/>
    <cellStyle name="20% - הדגשה3 8 2" xfId="4598"/>
    <cellStyle name="20% - הדגשה3 8 2 2" xfId="6389"/>
    <cellStyle name="20% - הדגשה3 8 2 2 2" xfId="9929"/>
    <cellStyle name="20% - הדגשה3 8 2 2 2 2" xfId="16581"/>
    <cellStyle name="20% - הדגשה3 8 2 2 2 2 2" xfId="31567"/>
    <cellStyle name="20% - הדגשה3 8 2 2 2 2_נכסים" xfId="36466"/>
    <cellStyle name="20% - הדגשה3 8 2 2 2 3" xfId="24902"/>
    <cellStyle name="20% - הדגשה3 8 2 2 2_נכסים" xfId="36465"/>
    <cellStyle name="20% - הדגשה3 8 2 2 3" xfId="13249"/>
    <cellStyle name="20% - הדגשה3 8 2 2 3 2" xfId="28236"/>
    <cellStyle name="20% - הדגשה3 8 2 2 3_נכסים" xfId="36467"/>
    <cellStyle name="20% - הדגשה3 8 2 2 4" xfId="21571"/>
    <cellStyle name="20% - הדגשה3 8 2 2_נכסים" xfId="36464"/>
    <cellStyle name="20% - הדגשה3 8 2 3" xfId="8137"/>
    <cellStyle name="20% - הדגשה3 8 2 3 2" xfId="14916"/>
    <cellStyle name="20% - הדגשה3 8 2 3 2 2" xfId="29902"/>
    <cellStyle name="20% - הדגשה3 8 2 3 2_נכסים" xfId="36469"/>
    <cellStyle name="20% - הדגשה3 8 2 3 3" xfId="23237"/>
    <cellStyle name="20% - הדגשה3 8 2 3_נכסים" xfId="36468"/>
    <cellStyle name="20% - הדגשה3 8 2 4" xfId="11583"/>
    <cellStyle name="20% - הדגשה3 8 2 4 2" xfId="26570"/>
    <cellStyle name="20% - הדגשה3 8 2 4_נכסים" xfId="36470"/>
    <cellStyle name="20% - הדגשה3 8 2 5" xfId="19905"/>
    <cellStyle name="20% - הדגשה3 8 2_נכסים" xfId="36463"/>
    <cellStyle name="20% - הדגשה3 8 3" xfId="5555"/>
    <cellStyle name="20% - הדגשה3 8 3 2" xfId="9096"/>
    <cellStyle name="20% - הדגשה3 8 3 2 2" xfId="15748"/>
    <cellStyle name="20% - הדגשה3 8 3 2 2 2" xfId="30734"/>
    <cellStyle name="20% - הדגשה3 8 3 2 2_נכסים" xfId="36473"/>
    <cellStyle name="20% - הדגשה3 8 3 2 3" xfId="24069"/>
    <cellStyle name="20% - הדגשה3 8 3 2_נכסים" xfId="36472"/>
    <cellStyle name="20% - הדגשה3 8 3 3" xfId="12416"/>
    <cellStyle name="20% - הדגשה3 8 3 3 2" xfId="27403"/>
    <cellStyle name="20% - הדגשה3 8 3 3_נכסים" xfId="36474"/>
    <cellStyle name="20% - הדגשה3 8 3 4" xfId="20738"/>
    <cellStyle name="20% - הדגשה3 8 3_נכסים" xfId="36471"/>
    <cellStyle name="20% - הדגשה3 8 4" xfId="7304"/>
    <cellStyle name="20% - הדגשה3 8 4 2" xfId="14083"/>
    <cellStyle name="20% - הדגשה3 8 4 2 2" xfId="29069"/>
    <cellStyle name="20% - הדגשה3 8 4 2_נכסים" xfId="36476"/>
    <cellStyle name="20% - הדגשה3 8 4 3" xfId="22404"/>
    <cellStyle name="20% - הדגשה3 8 4_נכסים" xfId="36475"/>
    <cellStyle name="20% - הדגשה3 8 5" xfId="10750"/>
    <cellStyle name="20% - הדגשה3 8 5 2" xfId="25737"/>
    <cellStyle name="20% - הדגשה3 8 5_נכסים" xfId="36477"/>
    <cellStyle name="20% - הדגשה3 8 6" xfId="19072"/>
    <cellStyle name="20% - הדגשה3 8 7" xfId="31951"/>
    <cellStyle name="20% - הדגשה3 8_נכסים" xfId="36462"/>
    <cellStyle name="20% - הדגשה3 9" xfId="1410"/>
    <cellStyle name="20% - הדגשה3 9 2" xfId="5972"/>
    <cellStyle name="20% - הדגשה3 9 2 2" xfId="9512"/>
    <cellStyle name="20% - הדגשה3 9 2 2 2" xfId="16164"/>
    <cellStyle name="20% - הדגשה3 9 2 2 2 2" xfId="31150"/>
    <cellStyle name="20% - הדגשה3 9 2 2 2_נכסים" xfId="36481"/>
    <cellStyle name="20% - הדגשה3 9 2 2 3" xfId="24485"/>
    <cellStyle name="20% - הדגשה3 9 2 2_נכסים" xfId="36480"/>
    <cellStyle name="20% - הדגשה3 9 2 3" xfId="12832"/>
    <cellStyle name="20% - הדגשה3 9 2 3 2" xfId="27819"/>
    <cellStyle name="20% - הדגשה3 9 2 3_נכסים" xfId="36482"/>
    <cellStyle name="20% - הדגשה3 9 2 4" xfId="21154"/>
    <cellStyle name="20% - הדגשה3 9 2_נכסים" xfId="36479"/>
    <cellStyle name="20% - הדגשה3 9 3" xfId="7720"/>
    <cellStyle name="20% - הדגשה3 9 3 2" xfId="14499"/>
    <cellStyle name="20% - הדגשה3 9 3 2 2" xfId="29485"/>
    <cellStyle name="20% - הדגשה3 9 3 2_נכסים" xfId="36484"/>
    <cellStyle name="20% - הדגשה3 9 3 3" xfId="22820"/>
    <cellStyle name="20% - הדגשה3 9 3_נכסים" xfId="36483"/>
    <cellStyle name="20% - הדגשה3 9 4" xfId="11166"/>
    <cellStyle name="20% - הדגשה3 9 4 2" xfId="26153"/>
    <cellStyle name="20% - הדגשה3 9 4_נכסים" xfId="36485"/>
    <cellStyle name="20% - הדגשה3 9 5" xfId="19488"/>
    <cellStyle name="20% - הדגשה3 9_נכסים" xfId="36478"/>
    <cellStyle name="20% - הדגשה4" xfId="48" builtinId="42" customBuiltin="1"/>
    <cellStyle name="20% - הדגשה4 10" xfId="2281"/>
    <cellStyle name="20% - הדגשה4 10 2" xfId="8681"/>
    <cellStyle name="20% - הדגשה4 10 2 2" xfId="15333"/>
    <cellStyle name="20% - הדגשה4 10 2 2 2" xfId="30319"/>
    <cellStyle name="20% - הדגשה4 10 2 2_נכסים" xfId="36488"/>
    <cellStyle name="20% - הדגשה4 10 2 3" xfId="23654"/>
    <cellStyle name="20% - הדגשה4 10 2_נכסים" xfId="36487"/>
    <cellStyle name="20% - הדגשה4 10 3" xfId="12001"/>
    <cellStyle name="20% - הדגשה4 10 3 2" xfId="26988"/>
    <cellStyle name="20% - הדגשה4 10 3_נכסים" xfId="36489"/>
    <cellStyle name="20% - הדגשה4 10 4" xfId="20323"/>
    <cellStyle name="20% - הדגשה4 10_נכסים" xfId="36486"/>
    <cellStyle name="20% - הדגשה4 11" xfId="2497"/>
    <cellStyle name="20% - הדגשה4 11 2" xfId="13668"/>
    <cellStyle name="20% - הדגשה4 11 2 2" xfId="28654"/>
    <cellStyle name="20% - הדגשה4 11 2_נכסים" xfId="36491"/>
    <cellStyle name="20% - הדגשה4 11 3" xfId="21989"/>
    <cellStyle name="20% - הדגשה4 11_נכסים" xfId="36490"/>
    <cellStyle name="20% - הדגשה4 12" xfId="10436"/>
    <cellStyle name="20% - הדגשה4 12 2" xfId="18312"/>
    <cellStyle name="20% - הדגשה4 12 3" xfId="25416"/>
    <cellStyle name="20% - הדגשה4 12_נכסים" xfId="36492"/>
    <cellStyle name="20% - הדגשה4 13" xfId="17568"/>
    <cellStyle name="20% - הדגשה4 13 2" xfId="18399"/>
    <cellStyle name="20% - הדגשה4 13_נכסים" xfId="36493"/>
    <cellStyle name="20% - הדגשה4 14" xfId="17581"/>
    <cellStyle name="20% - הדגשה4 14 2" xfId="18412"/>
    <cellStyle name="20% - הדגשה4 14_נכסים" xfId="36494"/>
    <cellStyle name="20% - הדגשה4 15" xfId="17593"/>
    <cellStyle name="20% - הדגשה4 15 2" xfId="18424"/>
    <cellStyle name="20% - הדגשה4 15_נכסים" xfId="36495"/>
    <cellStyle name="20% - הדגשה4 16" xfId="17605"/>
    <cellStyle name="20% - הדגשה4 16 2" xfId="18436"/>
    <cellStyle name="20% - הדגשה4 16_נכסים" xfId="36496"/>
    <cellStyle name="20% - הדגשה4 17" xfId="17617"/>
    <cellStyle name="20% - הדגשה4 17 2" xfId="18449"/>
    <cellStyle name="20% - הדגשה4 17_נכסים" xfId="36497"/>
    <cellStyle name="20% - הדגשה4 18" xfId="17630"/>
    <cellStyle name="20% - הדגשה4 18 2" xfId="18462"/>
    <cellStyle name="20% - הדגשה4 18_נכסים" xfId="36498"/>
    <cellStyle name="20% - הדגשה4 19" xfId="17644"/>
    <cellStyle name="20% - הדגשה4 19 2" xfId="18475"/>
    <cellStyle name="20% - הדגשה4 19_נכסים" xfId="36499"/>
    <cellStyle name="20% - הדגשה4 2" xfId="265"/>
    <cellStyle name="20% - הדגשה4 2 10" xfId="2639"/>
    <cellStyle name="20% - הדגשה4 2 11" xfId="50191"/>
    <cellStyle name="20% - הדגשה4 2 2" xfId="266"/>
    <cellStyle name="20% - הדגשה4 2 2 10" xfId="18623"/>
    <cellStyle name="20% - הדגשה4 2 2 11" xfId="32284"/>
    <cellStyle name="20% - הדגשה4 2 2 2" xfId="1148"/>
    <cellStyle name="20% - הדגשה4 2 2 2 10" xfId="32025"/>
    <cellStyle name="20% - הדגשה4 2 2 2 2" xfId="3494"/>
    <cellStyle name="20% - הדגשה4 2 2 2 2 2" xfId="3735"/>
    <cellStyle name="20% - הדגשה4 2 2 2 2 2 2" xfId="4159"/>
    <cellStyle name="20% - הדגשה4 2 2 2 2 2 2 2" xfId="4932"/>
    <cellStyle name="20% - הדגשה4 2 2 2 2 2 2 2 2" xfId="6723"/>
    <cellStyle name="20% - הדגשה4 2 2 2 2 2 2 2 2 2" xfId="10263"/>
    <cellStyle name="20% - הדגשה4 2 2 2 2 2 2 2 2 2 2" xfId="16915"/>
    <cellStyle name="20% - הדגשה4 2 2 2 2 2 2 2 2 2 2 2" xfId="31901"/>
    <cellStyle name="20% - הדגשה4 2 2 2 2 2 2 2 2 2 2_נכסים" xfId="36509"/>
    <cellStyle name="20% - הדגשה4 2 2 2 2 2 2 2 2 2 3" xfId="25236"/>
    <cellStyle name="20% - הדגשה4 2 2 2 2 2 2 2 2 2_נכסים" xfId="36508"/>
    <cellStyle name="20% - הדגשה4 2 2 2 2 2 2 2 2 3" xfId="13583"/>
    <cellStyle name="20% - הדגשה4 2 2 2 2 2 2 2 2 3 2" xfId="28570"/>
    <cellStyle name="20% - הדגשה4 2 2 2 2 2 2 2 2 3_נכסים" xfId="36510"/>
    <cellStyle name="20% - הדגשה4 2 2 2 2 2 2 2 2 4" xfId="21905"/>
    <cellStyle name="20% - הדגשה4 2 2 2 2 2 2 2 2_נכסים" xfId="36507"/>
    <cellStyle name="20% - הדגשה4 2 2 2 2 2 2 2 3" xfId="8471"/>
    <cellStyle name="20% - הדגשה4 2 2 2 2 2 2 2 3 2" xfId="15250"/>
    <cellStyle name="20% - הדגשה4 2 2 2 2 2 2 2 3 2 2" xfId="30236"/>
    <cellStyle name="20% - הדגשה4 2 2 2 2 2 2 2 3 2_נכסים" xfId="36512"/>
    <cellStyle name="20% - הדגשה4 2 2 2 2 2 2 2 3 3" xfId="23571"/>
    <cellStyle name="20% - הדגשה4 2 2 2 2 2 2 2 3_נכסים" xfId="36511"/>
    <cellStyle name="20% - הדגשה4 2 2 2 2 2 2 2 4" xfId="11917"/>
    <cellStyle name="20% - הדגשה4 2 2 2 2 2 2 2 4 2" xfId="26904"/>
    <cellStyle name="20% - הדגשה4 2 2 2 2 2 2 2 4_נכסים" xfId="36513"/>
    <cellStyle name="20% - הדגשה4 2 2 2 2 2 2 2 5" xfId="20239"/>
    <cellStyle name="20% - הדגשה4 2 2 2 2 2 2 2_נכסים" xfId="36506"/>
    <cellStyle name="20% - הדגשה4 2 2 2 2 2 2 3" xfId="5889"/>
    <cellStyle name="20% - הדגשה4 2 2 2 2 2 2 3 2" xfId="9430"/>
    <cellStyle name="20% - הדגשה4 2 2 2 2 2 2 3 2 2" xfId="16082"/>
    <cellStyle name="20% - הדגשה4 2 2 2 2 2 2 3 2 2 2" xfId="31068"/>
    <cellStyle name="20% - הדגשה4 2 2 2 2 2 2 3 2 2_נכסים" xfId="36516"/>
    <cellStyle name="20% - הדגשה4 2 2 2 2 2 2 3 2 3" xfId="24403"/>
    <cellStyle name="20% - הדגשה4 2 2 2 2 2 2 3 2_נכסים" xfId="36515"/>
    <cellStyle name="20% - הדגשה4 2 2 2 2 2 2 3 3" xfId="12750"/>
    <cellStyle name="20% - הדגשה4 2 2 2 2 2 2 3 3 2" xfId="27737"/>
    <cellStyle name="20% - הדגשה4 2 2 2 2 2 2 3 3_נכסים" xfId="36517"/>
    <cellStyle name="20% - הדגשה4 2 2 2 2 2 2 3 4" xfId="21072"/>
    <cellStyle name="20% - הדגשה4 2 2 2 2 2 2 3_נכסים" xfId="36514"/>
    <cellStyle name="20% - הדגשה4 2 2 2 2 2 2 4" xfId="7638"/>
    <cellStyle name="20% - הדגשה4 2 2 2 2 2 2 4 2" xfId="14417"/>
    <cellStyle name="20% - הדגשה4 2 2 2 2 2 2 4 2 2" xfId="29403"/>
    <cellStyle name="20% - הדגשה4 2 2 2 2 2 2 4 2_נכסים" xfId="36519"/>
    <cellStyle name="20% - הדגשה4 2 2 2 2 2 2 4 3" xfId="22738"/>
    <cellStyle name="20% - הדגשה4 2 2 2 2 2 2 4_נכסים" xfId="36518"/>
    <cellStyle name="20% - הדגשה4 2 2 2 2 2 2 5" xfId="11084"/>
    <cellStyle name="20% - הדגשה4 2 2 2 2 2 2 5 2" xfId="26071"/>
    <cellStyle name="20% - הדגשה4 2 2 2 2 2 2 5_נכסים" xfId="36520"/>
    <cellStyle name="20% - הדגשה4 2 2 2 2 2 2 6" xfId="19406"/>
    <cellStyle name="20% - הדגשה4 2 2 2 2 2 2_נכסים" xfId="36505"/>
    <cellStyle name="20% - הדגשה4 2 2 2 2 2 3" xfId="4516"/>
    <cellStyle name="20% - הדגשה4 2 2 2 2 2 3 2" xfId="6307"/>
    <cellStyle name="20% - הדגשה4 2 2 2 2 2 3 2 2" xfId="9847"/>
    <cellStyle name="20% - הדגשה4 2 2 2 2 2 3 2 2 2" xfId="16499"/>
    <cellStyle name="20% - הדגשה4 2 2 2 2 2 3 2 2 2 2" xfId="31485"/>
    <cellStyle name="20% - הדגשה4 2 2 2 2 2 3 2 2 2_נכסים" xfId="36524"/>
    <cellStyle name="20% - הדגשה4 2 2 2 2 2 3 2 2 3" xfId="24820"/>
    <cellStyle name="20% - הדגשה4 2 2 2 2 2 3 2 2_נכסים" xfId="36523"/>
    <cellStyle name="20% - הדגשה4 2 2 2 2 2 3 2 3" xfId="13167"/>
    <cellStyle name="20% - הדגשה4 2 2 2 2 2 3 2 3 2" xfId="28154"/>
    <cellStyle name="20% - הדגשה4 2 2 2 2 2 3 2 3_נכסים" xfId="36525"/>
    <cellStyle name="20% - הדגשה4 2 2 2 2 2 3 2 4" xfId="21489"/>
    <cellStyle name="20% - הדגשה4 2 2 2 2 2 3 2_נכסים" xfId="36522"/>
    <cellStyle name="20% - הדגשה4 2 2 2 2 2 3 3" xfId="8055"/>
    <cellStyle name="20% - הדגשה4 2 2 2 2 2 3 3 2" xfId="14834"/>
    <cellStyle name="20% - הדגשה4 2 2 2 2 2 3 3 2 2" xfId="29820"/>
    <cellStyle name="20% - הדגשה4 2 2 2 2 2 3 3 2_נכסים" xfId="36527"/>
    <cellStyle name="20% - הדגשה4 2 2 2 2 2 3 3 3" xfId="23155"/>
    <cellStyle name="20% - הדגשה4 2 2 2 2 2 3 3_נכסים" xfId="36526"/>
    <cellStyle name="20% - הדגשה4 2 2 2 2 2 3 4" xfId="11501"/>
    <cellStyle name="20% - הדגשה4 2 2 2 2 2 3 4 2" xfId="26488"/>
    <cellStyle name="20% - הדגשה4 2 2 2 2 2 3 4_נכסים" xfId="36528"/>
    <cellStyle name="20% - הדגשה4 2 2 2 2 2 3 5" xfId="19823"/>
    <cellStyle name="20% - הדגשה4 2 2 2 2 2 3_נכסים" xfId="36521"/>
    <cellStyle name="20% - הדגשה4 2 2 2 2 2 4" xfId="5409"/>
    <cellStyle name="20% - הדגשה4 2 2 2 2 2 4 2" xfId="9014"/>
    <cellStyle name="20% - הדגשה4 2 2 2 2 2 4 2 2" xfId="15666"/>
    <cellStyle name="20% - הדגשה4 2 2 2 2 2 4 2 2 2" xfId="30652"/>
    <cellStyle name="20% - הדגשה4 2 2 2 2 2 4 2 2_נכסים" xfId="36531"/>
    <cellStyle name="20% - הדגשה4 2 2 2 2 2 4 2 3" xfId="23987"/>
    <cellStyle name="20% - הדגשה4 2 2 2 2 2 4 2_נכסים" xfId="36530"/>
    <cellStyle name="20% - הדגשה4 2 2 2 2 2 4 3" xfId="12334"/>
    <cellStyle name="20% - הדגשה4 2 2 2 2 2 4 3 2" xfId="27321"/>
    <cellStyle name="20% - הדגשה4 2 2 2 2 2 4 3_נכסים" xfId="36532"/>
    <cellStyle name="20% - הדגשה4 2 2 2 2 2 4 4" xfId="20656"/>
    <cellStyle name="20% - הדגשה4 2 2 2 2 2 4_נכסים" xfId="36529"/>
    <cellStyle name="20% - הדגשה4 2 2 2 2 2 5" xfId="7222"/>
    <cellStyle name="20% - הדגשה4 2 2 2 2 2 5 2" xfId="14001"/>
    <cellStyle name="20% - הדגשה4 2 2 2 2 2 5 2 2" xfId="28987"/>
    <cellStyle name="20% - הדגשה4 2 2 2 2 2 5 2_נכסים" xfId="36534"/>
    <cellStyle name="20% - הדגשה4 2 2 2 2 2 5 3" xfId="22322"/>
    <cellStyle name="20% - הדגשה4 2 2 2 2 2 5_נכסים" xfId="36533"/>
    <cellStyle name="20% - הדגשה4 2 2 2 2 2 6" xfId="10668"/>
    <cellStyle name="20% - הדגשה4 2 2 2 2 2 6 2" xfId="25655"/>
    <cellStyle name="20% - הדגשה4 2 2 2 2 2 6_נכסים" xfId="36535"/>
    <cellStyle name="20% - הדגשה4 2 2 2 2 2 7" xfId="18990"/>
    <cellStyle name="20% - הדגשה4 2 2 2 2 2_נכסים" xfId="36504"/>
    <cellStyle name="20% - הדגשה4 2 2 2 2 3" xfId="3948"/>
    <cellStyle name="20% - הדגשה4 2 2 2 2 3 2" xfId="4724"/>
    <cellStyle name="20% - הדגשה4 2 2 2 2 3 2 2" xfId="6515"/>
    <cellStyle name="20% - הדגשה4 2 2 2 2 3 2 2 2" xfId="10055"/>
    <cellStyle name="20% - הדגשה4 2 2 2 2 3 2 2 2 2" xfId="16707"/>
    <cellStyle name="20% - הדגשה4 2 2 2 2 3 2 2 2 2 2" xfId="31693"/>
    <cellStyle name="20% - הדגשה4 2 2 2 2 3 2 2 2 2_נכסים" xfId="36540"/>
    <cellStyle name="20% - הדגשה4 2 2 2 2 3 2 2 2 3" xfId="25028"/>
    <cellStyle name="20% - הדגשה4 2 2 2 2 3 2 2 2_נכסים" xfId="36539"/>
    <cellStyle name="20% - הדגשה4 2 2 2 2 3 2 2 3" xfId="13375"/>
    <cellStyle name="20% - הדגשה4 2 2 2 2 3 2 2 3 2" xfId="28362"/>
    <cellStyle name="20% - הדגשה4 2 2 2 2 3 2 2 3_נכסים" xfId="36541"/>
    <cellStyle name="20% - הדגשה4 2 2 2 2 3 2 2 4" xfId="21697"/>
    <cellStyle name="20% - הדגשה4 2 2 2 2 3 2 2_נכסים" xfId="36538"/>
    <cellStyle name="20% - הדגשה4 2 2 2 2 3 2 3" xfId="8263"/>
    <cellStyle name="20% - הדגשה4 2 2 2 2 3 2 3 2" xfId="15042"/>
    <cellStyle name="20% - הדגשה4 2 2 2 2 3 2 3 2 2" xfId="30028"/>
    <cellStyle name="20% - הדגשה4 2 2 2 2 3 2 3 2_נכסים" xfId="36543"/>
    <cellStyle name="20% - הדגשה4 2 2 2 2 3 2 3 3" xfId="23363"/>
    <cellStyle name="20% - הדגשה4 2 2 2 2 3 2 3_נכסים" xfId="36542"/>
    <cellStyle name="20% - הדגשה4 2 2 2 2 3 2 4" xfId="11709"/>
    <cellStyle name="20% - הדגשה4 2 2 2 2 3 2 4 2" xfId="26696"/>
    <cellStyle name="20% - הדגשה4 2 2 2 2 3 2 4_נכסים" xfId="36544"/>
    <cellStyle name="20% - הדגשה4 2 2 2 2 3 2 5" xfId="20031"/>
    <cellStyle name="20% - הדגשה4 2 2 2 2 3 2_נכסים" xfId="36537"/>
    <cellStyle name="20% - הדגשה4 2 2 2 2 3 3" xfId="5681"/>
    <cellStyle name="20% - הדגשה4 2 2 2 2 3 3 2" xfId="9222"/>
    <cellStyle name="20% - הדגשה4 2 2 2 2 3 3 2 2" xfId="15874"/>
    <cellStyle name="20% - הדגשה4 2 2 2 2 3 3 2 2 2" xfId="30860"/>
    <cellStyle name="20% - הדגשה4 2 2 2 2 3 3 2 2_נכסים" xfId="36547"/>
    <cellStyle name="20% - הדגשה4 2 2 2 2 3 3 2 3" xfId="24195"/>
    <cellStyle name="20% - הדגשה4 2 2 2 2 3 3 2_נכסים" xfId="36546"/>
    <cellStyle name="20% - הדגשה4 2 2 2 2 3 3 3" xfId="12542"/>
    <cellStyle name="20% - הדגשה4 2 2 2 2 3 3 3 2" xfId="27529"/>
    <cellStyle name="20% - הדגשה4 2 2 2 2 3 3 3_נכסים" xfId="36548"/>
    <cellStyle name="20% - הדגשה4 2 2 2 2 3 3 4" xfId="20864"/>
    <cellStyle name="20% - הדגשה4 2 2 2 2 3 3_נכסים" xfId="36545"/>
    <cellStyle name="20% - הדגשה4 2 2 2 2 3 4" xfId="7430"/>
    <cellStyle name="20% - הדגשה4 2 2 2 2 3 4 2" xfId="14209"/>
    <cellStyle name="20% - הדגשה4 2 2 2 2 3 4 2 2" xfId="29195"/>
    <cellStyle name="20% - הדגשה4 2 2 2 2 3 4 2_נכסים" xfId="36550"/>
    <cellStyle name="20% - הדגשה4 2 2 2 2 3 4 3" xfId="22530"/>
    <cellStyle name="20% - הדגשה4 2 2 2 2 3 4_נכסים" xfId="36549"/>
    <cellStyle name="20% - הדגשה4 2 2 2 2 3 5" xfId="10876"/>
    <cellStyle name="20% - הדגשה4 2 2 2 2 3 5 2" xfId="25863"/>
    <cellStyle name="20% - הדגשה4 2 2 2 2 3 5_נכסים" xfId="36551"/>
    <cellStyle name="20% - הדגשה4 2 2 2 2 3 6" xfId="19198"/>
    <cellStyle name="20% - הדגשה4 2 2 2 2 3_נכסים" xfId="36536"/>
    <cellStyle name="20% - הדגשה4 2 2 2 2 4" xfId="4309"/>
    <cellStyle name="20% - הדגשה4 2 2 2 2 4 2" xfId="6098"/>
    <cellStyle name="20% - הדגשה4 2 2 2 2 4 2 2" xfId="9638"/>
    <cellStyle name="20% - הדגשה4 2 2 2 2 4 2 2 2" xfId="16290"/>
    <cellStyle name="20% - הדגשה4 2 2 2 2 4 2 2 2 2" xfId="31276"/>
    <cellStyle name="20% - הדגשה4 2 2 2 2 4 2 2 2_נכסים" xfId="36555"/>
    <cellStyle name="20% - הדגשה4 2 2 2 2 4 2 2 3" xfId="24611"/>
    <cellStyle name="20% - הדגשה4 2 2 2 2 4 2 2_נכסים" xfId="36554"/>
    <cellStyle name="20% - הדגשה4 2 2 2 2 4 2 3" xfId="12958"/>
    <cellStyle name="20% - הדגשה4 2 2 2 2 4 2 3 2" xfId="27945"/>
    <cellStyle name="20% - הדגשה4 2 2 2 2 4 2 3_נכסים" xfId="36556"/>
    <cellStyle name="20% - הדגשה4 2 2 2 2 4 2 4" xfId="21280"/>
    <cellStyle name="20% - הדגשה4 2 2 2 2 4 2_נכסים" xfId="36553"/>
    <cellStyle name="20% - הדגשה4 2 2 2 2 4 3" xfId="7846"/>
    <cellStyle name="20% - הדגשה4 2 2 2 2 4 3 2" xfId="14625"/>
    <cellStyle name="20% - הדגשה4 2 2 2 2 4 3 2 2" xfId="29611"/>
    <cellStyle name="20% - הדגשה4 2 2 2 2 4 3 2_נכסים" xfId="36558"/>
    <cellStyle name="20% - הדגשה4 2 2 2 2 4 3 3" xfId="22946"/>
    <cellStyle name="20% - הדגשה4 2 2 2 2 4 3_נכסים" xfId="36557"/>
    <cellStyle name="20% - הדגשה4 2 2 2 2 4 4" xfId="11292"/>
    <cellStyle name="20% - הדגשה4 2 2 2 2 4 4 2" xfId="26279"/>
    <cellStyle name="20% - הדגשה4 2 2 2 2 4 4_נכסים" xfId="36559"/>
    <cellStyle name="20% - הדגשה4 2 2 2 2 4 5" xfId="19614"/>
    <cellStyle name="20% - הדגשה4 2 2 2 2 4_נכסים" xfId="36552"/>
    <cellStyle name="20% - הדגשה4 2 2 2 2 5" xfId="5202"/>
    <cellStyle name="20% - הדגשה4 2 2 2 2 5 2" xfId="8805"/>
    <cellStyle name="20% - הדגשה4 2 2 2 2 5 2 2" xfId="15457"/>
    <cellStyle name="20% - הדגשה4 2 2 2 2 5 2 2 2" xfId="30443"/>
    <cellStyle name="20% - הדגשה4 2 2 2 2 5 2 2_נכסים" xfId="36562"/>
    <cellStyle name="20% - הדגשה4 2 2 2 2 5 2 3" xfId="23778"/>
    <cellStyle name="20% - הדגשה4 2 2 2 2 5 2_נכסים" xfId="36561"/>
    <cellStyle name="20% - הדגשה4 2 2 2 2 5 3" xfId="12125"/>
    <cellStyle name="20% - הדגשה4 2 2 2 2 5 3 2" xfId="27112"/>
    <cellStyle name="20% - הדגשה4 2 2 2 2 5 3_נכסים" xfId="36563"/>
    <cellStyle name="20% - הדגשה4 2 2 2 2 5 4" xfId="20447"/>
    <cellStyle name="20% - הדגשה4 2 2 2 2 5_נכסים" xfId="36560"/>
    <cellStyle name="20% - הדגשה4 2 2 2 2 6" xfId="7015"/>
    <cellStyle name="20% - הדגשה4 2 2 2 2 6 2" xfId="13792"/>
    <cellStyle name="20% - הדגשה4 2 2 2 2 6 2 2" xfId="28778"/>
    <cellStyle name="20% - הדגשה4 2 2 2 2 6 2_נכסים" xfId="36565"/>
    <cellStyle name="20% - הדגשה4 2 2 2 2 6 3" xfId="22113"/>
    <cellStyle name="20% - הדגשה4 2 2 2 2 6_נכסים" xfId="36564"/>
    <cellStyle name="20% - הדגשה4 2 2 2 2 7" xfId="10430"/>
    <cellStyle name="20% - הדגשה4 2 2 2 2 7 2" xfId="25409"/>
    <cellStyle name="20% - הדגשה4 2 2 2 2 7_נכסים" xfId="36566"/>
    <cellStyle name="20% - הדגשה4 2 2 2 2 8" xfId="18781"/>
    <cellStyle name="20% - הדגשה4 2 2 2 2_נכסים" xfId="36503"/>
    <cellStyle name="20% - הדגשה4 2 2 2 3" xfId="3648"/>
    <cellStyle name="20% - הדגשה4 2 2 2 3 2" xfId="4052"/>
    <cellStyle name="20% - הדגשה4 2 2 2 3 2 2" xfId="4824"/>
    <cellStyle name="20% - הדגשה4 2 2 2 3 2 2 2" xfId="6615"/>
    <cellStyle name="20% - הדגשה4 2 2 2 3 2 2 2 2" xfId="10155"/>
    <cellStyle name="20% - הדגשה4 2 2 2 3 2 2 2 2 2" xfId="16807"/>
    <cellStyle name="20% - הדגשה4 2 2 2 3 2 2 2 2 2 2" xfId="31793"/>
    <cellStyle name="20% - הדגשה4 2 2 2 3 2 2 2 2 2_נכסים" xfId="36572"/>
    <cellStyle name="20% - הדגשה4 2 2 2 3 2 2 2 2 3" xfId="25128"/>
    <cellStyle name="20% - הדגשה4 2 2 2 3 2 2 2 2_נכסים" xfId="36571"/>
    <cellStyle name="20% - הדגשה4 2 2 2 3 2 2 2 3" xfId="13475"/>
    <cellStyle name="20% - הדגשה4 2 2 2 3 2 2 2 3 2" xfId="28462"/>
    <cellStyle name="20% - הדגשה4 2 2 2 3 2 2 2 3_נכסים" xfId="36573"/>
    <cellStyle name="20% - הדגשה4 2 2 2 3 2 2 2 4" xfId="21797"/>
    <cellStyle name="20% - הדגשה4 2 2 2 3 2 2 2_נכסים" xfId="36570"/>
    <cellStyle name="20% - הדגשה4 2 2 2 3 2 2 3" xfId="8363"/>
    <cellStyle name="20% - הדגשה4 2 2 2 3 2 2 3 2" xfId="15142"/>
    <cellStyle name="20% - הדגשה4 2 2 2 3 2 2 3 2 2" xfId="30128"/>
    <cellStyle name="20% - הדגשה4 2 2 2 3 2 2 3 2_נכסים" xfId="36575"/>
    <cellStyle name="20% - הדגשה4 2 2 2 3 2 2 3 3" xfId="23463"/>
    <cellStyle name="20% - הדגשה4 2 2 2 3 2 2 3_נכסים" xfId="36574"/>
    <cellStyle name="20% - הדגשה4 2 2 2 3 2 2 4" xfId="11809"/>
    <cellStyle name="20% - הדגשה4 2 2 2 3 2 2 4 2" xfId="26796"/>
    <cellStyle name="20% - הדגשה4 2 2 2 3 2 2 4_נכסים" xfId="36576"/>
    <cellStyle name="20% - הדגשה4 2 2 2 3 2 2 5" xfId="20131"/>
    <cellStyle name="20% - הדגשה4 2 2 2 3 2 2_נכסים" xfId="36569"/>
    <cellStyle name="20% - הדגשה4 2 2 2 3 2 3" xfId="5781"/>
    <cellStyle name="20% - הדגשה4 2 2 2 3 2 3 2" xfId="9322"/>
    <cellStyle name="20% - הדגשה4 2 2 2 3 2 3 2 2" xfId="15974"/>
    <cellStyle name="20% - הדגשה4 2 2 2 3 2 3 2 2 2" xfId="30960"/>
    <cellStyle name="20% - הדגשה4 2 2 2 3 2 3 2 2_נכסים" xfId="36579"/>
    <cellStyle name="20% - הדגשה4 2 2 2 3 2 3 2 3" xfId="24295"/>
    <cellStyle name="20% - הדגשה4 2 2 2 3 2 3 2_נכסים" xfId="36578"/>
    <cellStyle name="20% - הדגשה4 2 2 2 3 2 3 3" xfId="12642"/>
    <cellStyle name="20% - הדגשה4 2 2 2 3 2 3 3 2" xfId="27629"/>
    <cellStyle name="20% - הדגשה4 2 2 2 3 2 3 3_נכסים" xfId="36580"/>
    <cellStyle name="20% - הדגשה4 2 2 2 3 2 3 4" xfId="20964"/>
    <cellStyle name="20% - הדגשה4 2 2 2 3 2 3_נכסים" xfId="36577"/>
    <cellStyle name="20% - הדגשה4 2 2 2 3 2 4" xfId="7530"/>
    <cellStyle name="20% - הדגשה4 2 2 2 3 2 4 2" xfId="14309"/>
    <cellStyle name="20% - הדגשה4 2 2 2 3 2 4 2 2" xfId="29295"/>
    <cellStyle name="20% - הדגשה4 2 2 2 3 2 4 2_נכסים" xfId="36582"/>
    <cellStyle name="20% - הדגשה4 2 2 2 3 2 4 3" xfId="22630"/>
    <cellStyle name="20% - הדגשה4 2 2 2 3 2 4_נכסים" xfId="36581"/>
    <cellStyle name="20% - הדגשה4 2 2 2 3 2 5" xfId="10976"/>
    <cellStyle name="20% - הדגשה4 2 2 2 3 2 5 2" xfId="25963"/>
    <cellStyle name="20% - הדגשה4 2 2 2 3 2 5_נכסים" xfId="36583"/>
    <cellStyle name="20% - הדגשה4 2 2 2 3 2 6" xfId="19298"/>
    <cellStyle name="20% - הדגשה4 2 2 2 3 2_נכסים" xfId="36568"/>
    <cellStyle name="20% - הדגשה4 2 2 2 3 3" xfId="4409"/>
    <cellStyle name="20% - הדגשה4 2 2 2 3 3 2" xfId="6199"/>
    <cellStyle name="20% - הדגשה4 2 2 2 3 3 2 2" xfId="9739"/>
    <cellStyle name="20% - הדגשה4 2 2 2 3 3 2 2 2" xfId="16391"/>
    <cellStyle name="20% - הדגשה4 2 2 2 3 3 2 2 2 2" xfId="31377"/>
    <cellStyle name="20% - הדגשה4 2 2 2 3 3 2 2 2_נכסים" xfId="36587"/>
    <cellStyle name="20% - הדגשה4 2 2 2 3 3 2 2 3" xfId="24712"/>
    <cellStyle name="20% - הדגשה4 2 2 2 3 3 2 2_נכסים" xfId="36586"/>
    <cellStyle name="20% - הדגשה4 2 2 2 3 3 2 3" xfId="13059"/>
    <cellStyle name="20% - הדגשה4 2 2 2 3 3 2 3 2" xfId="28046"/>
    <cellStyle name="20% - הדגשה4 2 2 2 3 3 2 3_נכסים" xfId="36588"/>
    <cellStyle name="20% - הדגשה4 2 2 2 3 3 2 4" xfId="21381"/>
    <cellStyle name="20% - הדגשה4 2 2 2 3 3 2_נכסים" xfId="36585"/>
    <cellStyle name="20% - הדגשה4 2 2 2 3 3 3" xfId="7947"/>
    <cellStyle name="20% - הדגשה4 2 2 2 3 3 3 2" xfId="14726"/>
    <cellStyle name="20% - הדגשה4 2 2 2 3 3 3 2 2" xfId="29712"/>
    <cellStyle name="20% - הדגשה4 2 2 2 3 3 3 2_נכסים" xfId="36590"/>
    <cellStyle name="20% - הדגשה4 2 2 2 3 3 3 3" xfId="23047"/>
    <cellStyle name="20% - הדגשה4 2 2 2 3 3 3_נכסים" xfId="36589"/>
    <cellStyle name="20% - הדגשה4 2 2 2 3 3 4" xfId="11393"/>
    <cellStyle name="20% - הדגשה4 2 2 2 3 3 4 2" xfId="26380"/>
    <cellStyle name="20% - הדגשה4 2 2 2 3 3 4_נכסים" xfId="36591"/>
    <cellStyle name="20% - הדגשה4 2 2 2 3 3 5" xfId="19715"/>
    <cellStyle name="20% - הדגשה4 2 2 2 3 3_נכסים" xfId="36584"/>
    <cellStyle name="20% - הדגשה4 2 2 2 3 4" xfId="5302"/>
    <cellStyle name="20% - הדגשה4 2 2 2 3 4 2" xfId="8906"/>
    <cellStyle name="20% - הדגשה4 2 2 2 3 4 2 2" xfId="15558"/>
    <cellStyle name="20% - הדגשה4 2 2 2 3 4 2 2 2" xfId="30544"/>
    <cellStyle name="20% - הדגשה4 2 2 2 3 4 2 2_נכסים" xfId="36594"/>
    <cellStyle name="20% - הדגשה4 2 2 2 3 4 2 3" xfId="23879"/>
    <cellStyle name="20% - הדגשה4 2 2 2 3 4 2_נכסים" xfId="36593"/>
    <cellStyle name="20% - הדגשה4 2 2 2 3 4 3" xfId="12226"/>
    <cellStyle name="20% - הדגשה4 2 2 2 3 4 3 2" xfId="27213"/>
    <cellStyle name="20% - הדגשה4 2 2 2 3 4 3_נכסים" xfId="36595"/>
    <cellStyle name="20% - הדגשה4 2 2 2 3 4 4" xfId="20548"/>
    <cellStyle name="20% - הדגשה4 2 2 2 3 4_נכסים" xfId="36592"/>
    <cellStyle name="20% - הדגשה4 2 2 2 3 5" xfId="7115"/>
    <cellStyle name="20% - הדגשה4 2 2 2 3 5 2" xfId="13893"/>
    <cellStyle name="20% - הדגשה4 2 2 2 3 5 2 2" xfId="28879"/>
    <cellStyle name="20% - הדגשה4 2 2 2 3 5 2_נכסים" xfId="36597"/>
    <cellStyle name="20% - הדגשה4 2 2 2 3 5 3" xfId="22214"/>
    <cellStyle name="20% - הדגשה4 2 2 2 3 5_נכסים" xfId="36596"/>
    <cellStyle name="20% - הדגשה4 2 2 2 3 6" xfId="10561"/>
    <cellStyle name="20% - הדגשה4 2 2 2 3 6 2" xfId="25547"/>
    <cellStyle name="20% - הדגשה4 2 2 2 3 6_נכסים" xfId="36598"/>
    <cellStyle name="20% - הדגשה4 2 2 2 3 7" xfId="18882"/>
    <cellStyle name="20% - הדגשה4 2 2 2 3_נכסים" xfId="36567"/>
    <cellStyle name="20% - הדגשה4 2 2 2 4" xfId="3859"/>
    <cellStyle name="20% - הדגשה4 2 2 2 4 2" xfId="4615"/>
    <cellStyle name="20% - הדגשה4 2 2 2 4 2 2" xfId="6406"/>
    <cellStyle name="20% - הדגשה4 2 2 2 4 2 2 2" xfId="9946"/>
    <cellStyle name="20% - הדגשה4 2 2 2 4 2 2 2 2" xfId="16598"/>
    <cellStyle name="20% - הדגשה4 2 2 2 4 2 2 2 2 2" xfId="31584"/>
    <cellStyle name="20% - הדגשה4 2 2 2 4 2 2 2 2_נכסים" xfId="36603"/>
    <cellStyle name="20% - הדגשה4 2 2 2 4 2 2 2 3" xfId="24919"/>
    <cellStyle name="20% - הדגשה4 2 2 2 4 2 2 2_נכסים" xfId="36602"/>
    <cellStyle name="20% - הדגשה4 2 2 2 4 2 2 3" xfId="13266"/>
    <cellStyle name="20% - הדגשה4 2 2 2 4 2 2 3 2" xfId="28253"/>
    <cellStyle name="20% - הדגשה4 2 2 2 4 2 2 3_נכסים" xfId="36604"/>
    <cellStyle name="20% - הדגשה4 2 2 2 4 2 2 4" xfId="21588"/>
    <cellStyle name="20% - הדגשה4 2 2 2 4 2 2_נכסים" xfId="36601"/>
    <cellStyle name="20% - הדגשה4 2 2 2 4 2 3" xfId="8154"/>
    <cellStyle name="20% - הדגשה4 2 2 2 4 2 3 2" xfId="14933"/>
    <cellStyle name="20% - הדגשה4 2 2 2 4 2 3 2 2" xfId="29919"/>
    <cellStyle name="20% - הדגשה4 2 2 2 4 2 3 2_נכסים" xfId="36606"/>
    <cellStyle name="20% - הדגשה4 2 2 2 4 2 3 3" xfId="23254"/>
    <cellStyle name="20% - הדגשה4 2 2 2 4 2 3_נכסים" xfId="36605"/>
    <cellStyle name="20% - הדגשה4 2 2 2 4 2 4" xfId="11600"/>
    <cellStyle name="20% - הדגשה4 2 2 2 4 2 4 2" xfId="26587"/>
    <cellStyle name="20% - הדגשה4 2 2 2 4 2 4_נכסים" xfId="36607"/>
    <cellStyle name="20% - הדגשה4 2 2 2 4 2 5" xfId="19922"/>
    <cellStyle name="20% - הדגשה4 2 2 2 4 2_נכסים" xfId="36600"/>
    <cellStyle name="20% - הדגשה4 2 2 2 4 3" xfId="5572"/>
    <cellStyle name="20% - הדגשה4 2 2 2 4 3 2" xfId="9113"/>
    <cellStyle name="20% - הדגשה4 2 2 2 4 3 2 2" xfId="15765"/>
    <cellStyle name="20% - הדגשה4 2 2 2 4 3 2 2 2" xfId="30751"/>
    <cellStyle name="20% - הדגשה4 2 2 2 4 3 2 2_נכסים" xfId="36610"/>
    <cellStyle name="20% - הדגשה4 2 2 2 4 3 2 3" xfId="24086"/>
    <cellStyle name="20% - הדגשה4 2 2 2 4 3 2_נכסים" xfId="36609"/>
    <cellStyle name="20% - הדגשה4 2 2 2 4 3 3" xfId="12433"/>
    <cellStyle name="20% - הדגשה4 2 2 2 4 3 3 2" xfId="27420"/>
    <cellStyle name="20% - הדגשה4 2 2 2 4 3 3_נכסים" xfId="36611"/>
    <cellStyle name="20% - הדגשה4 2 2 2 4 3 4" xfId="20755"/>
    <cellStyle name="20% - הדגשה4 2 2 2 4 3_נכסים" xfId="36608"/>
    <cellStyle name="20% - הדגשה4 2 2 2 4 4" xfId="7321"/>
    <cellStyle name="20% - הדגשה4 2 2 2 4 4 2" xfId="14100"/>
    <cellStyle name="20% - הדגשה4 2 2 2 4 4 2 2" xfId="29086"/>
    <cellStyle name="20% - הדגשה4 2 2 2 4 4 2_נכסים" xfId="36613"/>
    <cellStyle name="20% - הדגשה4 2 2 2 4 4 3" xfId="22421"/>
    <cellStyle name="20% - הדגשה4 2 2 2 4 4_נכסים" xfId="36612"/>
    <cellStyle name="20% - הדגשה4 2 2 2 4 5" xfId="10767"/>
    <cellStyle name="20% - הדגשה4 2 2 2 4 5 2" xfId="25754"/>
    <cellStyle name="20% - הדגשה4 2 2 2 4 5_נכסים" xfId="36614"/>
    <cellStyle name="20% - הדגשה4 2 2 2 4 6" xfId="19089"/>
    <cellStyle name="20% - הדגשה4 2 2 2 4_נכסים" xfId="36599"/>
    <cellStyle name="20% - הדגשה4 2 2 2 5" xfId="4221"/>
    <cellStyle name="20% - הדגשה4 2 2 2 5 2" xfId="5989"/>
    <cellStyle name="20% - הדגשה4 2 2 2 5 2 2" xfId="9529"/>
    <cellStyle name="20% - הדגשה4 2 2 2 5 2 2 2" xfId="16181"/>
    <cellStyle name="20% - הדגשה4 2 2 2 5 2 2 2 2" xfId="31167"/>
    <cellStyle name="20% - הדגשה4 2 2 2 5 2 2 2_נכסים" xfId="36618"/>
    <cellStyle name="20% - הדגשה4 2 2 2 5 2 2 3" xfId="24502"/>
    <cellStyle name="20% - הדגשה4 2 2 2 5 2 2_נכסים" xfId="36617"/>
    <cellStyle name="20% - הדגשה4 2 2 2 5 2 3" xfId="12849"/>
    <cellStyle name="20% - הדגשה4 2 2 2 5 2 3 2" xfId="27836"/>
    <cellStyle name="20% - הדגשה4 2 2 2 5 2 3_נכסים" xfId="36619"/>
    <cellStyle name="20% - הדגשה4 2 2 2 5 2 4" xfId="21171"/>
    <cellStyle name="20% - הדגשה4 2 2 2 5 2_נכסים" xfId="36616"/>
    <cellStyle name="20% - הדגשה4 2 2 2 5 3" xfId="7737"/>
    <cellStyle name="20% - הדגשה4 2 2 2 5 3 2" xfId="14516"/>
    <cellStyle name="20% - הדגשה4 2 2 2 5 3 2 2" xfId="29502"/>
    <cellStyle name="20% - הדגשה4 2 2 2 5 3 2_נכסים" xfId="36621"/>
    <cellStyle name="20% - הדגשה4 2 2 2 5 3 3" xfId="22837"/>
    <cellStyle name="20% - הדגשה4 2 2 2 5 3_נכסים" xfId="36620"/>
    <cellStyle name="20% - הדגשה4 2 2 2 5 4" xfId="11183"/>
    <cellStyle name="20% - הדגשה4 2 2 2 5 4 2" xfId="26170"/>
    <cellStyle name="20% - הדגשה4 2 2 2 5 4_נכסים" xfId="36622"/>
    <cellStyle name="20% - הדגשה4 2 2 2 5 5" xfId="19505"/>
    <cellStyle name="20% - הדגשה4 2 2 2 5_נכסים" xfId="36615"/>
    <cellStyle name="20% - הדגשה4 2 2 2 6" xfId="5114"/>
    <cellStyle name="20% - הדגשה4 2 2 2 6 2" xfId="8696"/>
    <cellStyle name="20% - הדגשה4 2 2 2 6 2 2" xfId="15348"/>
    <cellStyle name="20% - הדגשה4 2 2 2 6 2 2 2" xfId="30334"/>
    <cellStyle name="20% - הדגשה4 2 2 2 6 2 2_נכסים" xfId="36625"/>
    <cellStyle name="20% - הדגשה4 2 2 2 6 2 3" xfId="23669"/>
    <cellStyle name="20% - הדגשה4 2 2 2 6 2_נכסים" xfId="36624"/>
    <cellStyle name="20% - הדגשה4 2 2 2 6 3" xfId="12016"/>
    <cellStyle name="20% - הדגשה4 2 2 2 6 3 2" xfId="27003"/>
    <cellStyle name="20% - הדגשה4 2 2 2 6 3_נכסים" xfId="36626"/>
    <cellStyle name="20% - הדגשה4 2 2 2 6 4" xfId="20338"/>
    <cellStyle name="20% - הדגשה4 2 2 2 6_נכסים" xfId="36623"/>
    <cellStyle name="20% - הדגשה4 2 2 2 7" xfId="6926"/>
    <cellStyle name="20% - הדגשה4 2 2 2 7 2" xfId="13683"/>
    <cellStyle name="20% - הדגשה4 2 2 2 7 2 2" xfId="28669"/>
    <cellStyle name="20% - הדגשה4 2 2 2 7 2_נכסים" xfId="36628"/>
    <cellStyle name="20% - הדגשה4 2 2 2 7 3" xfId="22004"/>
    <cellStyle name="20% - הדגשה4 2 2 2 7_נכסים" xfId="36627"/>
    <cellStyle name="20% - הדגשה4 2 2 2 8" xfId="10443"/>
    <cellStyle name="20% - הדגשה4 2 2 2 8 2" xfId="25423"/>
    <cellStyle name="20% - הדגשה4 2 2 2 8_נכסים" xfId="36629"/>
    <cellStyle name="20% - הדגשה4 2 2 2 9" xfId="18673"/>
    <cellStyle name="20% - הדגשה4 2 2 2_נכסים" xfId="36502"/>
    <cellStyle name="20% - הדגשה4 2 2 3" xfId="1850"/>
    <cellStyle name="20% - הדגשה4 2 2 3 2" xfId="3705"/>
    <cellStyle name="20% - הדגשה4 2 2 3 2 2" xfId="4129"/>
    <cellStyle name="20% - הדגשה4 2 2 3 2 2 2" xfId="4902"/>
    <cellStyle name="20% - הדגשה4 2 2 3 2 2 2 2" xfId="6693"/>
    <cellStyle name="20% - הדגשה4 2 2 3 2 2 2 2 2" xfId="10233"/>
    <cellStyle name="20% - הדגשה4 2 2 3 2 2 2 2 2 2" xfId="16885"/>
    <cellStyle name="20% - הדגשה4 2 2 3 2 2 2 2 2 2 2" xfId="31871"/>
    <cellStyle name="20% - הדגשה4 2 2 3 2 2 2 2 2 2_נכסים" xfId="36636"/>
    <cellStyle name="20% - הדגשה4 2 2 3 2 2 2 2 2 3" xfId="25206"/>
    <cellStyle name="20% - הדגשה4 2 2 3 2 2 2 2 2_נכסים" xfId="36635"/>
    <cellStyle name="20% - הדגשה4 2 2 3 2 2 2 2 3" xfId="13553"/>
    <cellStyle name="20% - הדגשה4 2 2 3 2 2 2 2 3 2" xfId="28540"/>
    <cellStyle name="20% - הדגשה4 2 2 3 2 2 2 2 3_נכסים" xfId="36637"/>
    <cellStyle name="20% - הדגשה4 2 2 3 2 2 2 2 4" xfId="21875"/>
    <cellStyle name="20% - הדגשה4 2 2 3 2 2 2 2_נכסים" xfId="36634"/>
    <cellStyle name="20% - הדגשה4 2 2 3 2 2 2 3" xfId="8441"/>
    <cellStyle name="20% - הדגשה4 2 2 3 2 2 2 3 2" xfId="15220"/>
    <cellStyle name="20% - הדגשה4 2 2 3 2 2 2 3 2 2" xfId="30206"/>
    <cellStyle name="20% - הדגשה4 2 2 3 2 2 2 3 2_נכסים" xfId="36639"/>
    <cellStyle name="20% - הדגשה4 2 2 3 2 2 2 3 3" xfId="23541"/>
    <cellStyle name="20% - הדגשה4 2 2 3 2 2 2 3_נכסים" xfId="36638"/>
    <cellStyle name="20% - הדגשה4 2 2 3 2 2 2 4" xfId="11887"/>
    <cellStyle name="20% - הדגשה4 2 2 3 2 2 2 4 2" xfId="26874"/>
    <cellStyle name="20% - הדגשה4 2 2 3 2 2 2 4_נכסים" xfId="36640"/>
    <cellStyle name="20% - הדגשה4 2 2 3 2 2 2 5" xfId="20209"/>
    <cellStyle name="20% - הדגשה4 2 2 3 2 2 2_נכסים" xfId="36633"/>
    <cellStyle name="20% - הדגשה4 2 2 3 2 2 3" xfId="5859"/>
    <cellStyle name="20% - הדגשה4 2 2 3 2 2 3 2" xfId="9400"/>
    <cellStyle name="20% - הדגשה4 2 2 3 2 2 3 2 2" xfId="16052"/>
    <cellStyle name="20% - הדגשה4 2 2 3 2 2 3 2 2 2" xfId="31038"/>
    <cellStyle name="20% - הדגשה4 2 2 3 2 2 3 2 2_נכסים" xfId="36643"/>
    <cellStyle name="20% - הדגשה4 2 2 3 2 2 3 2 3" xfId="24373"/>
    <cellStyle name="20% - הדגשה4 2 2 3 2 2 3 2_נכסים" xfId="36642"/>
    <cellStyle name="20% - הדגשה4 2 2 3 2 2 3 3" xfId="12720"/>
    <cellStyle name="20% - הדגשה4 2 2 3 2 2 3 3 2" xfId="27707"/>
    <cellStyle name="20% - הדגשה4 2 2 3 2 2 3 3_נכסים" xfId="36644"/>
    <cellStyle name="20% - הדגשה4 2 2 3 2 2 3 4" xfId="21042"/>
    <cellStyle name="20% - הדגשה4 2 2 3 2 2 3_נכסים" xfId="36641"/>
    <cellStyle name="20% - הדגשה4 2 2 3 2 2 4" xfId="7608"/>
    <cellStyle name="20% - הדגשה4 2 2 3 2 2 4 2" xfId="14387"/>
    <cellStyle name="20% - הדגשה4 2 2 3 2 2 4 2 2" xfId="29373"/>
    <cellStyle name="20% - הדגשה4 2 2 3 2 2 4 2_נכסים" xfId="36646"/>
    <cellStyle name="20% - הדגשה4 2 2 3 2 2 4 3" xfId="22708"/>
    <cellStyle name="20% - הדגשה4 2 2 3 2 2 4_נכסים" xfId="36645"/>
    <cellStyle name="20% - הדגשה4 2 2 3 2 2 5" xfId="11054"/>
    <cellStyle name="20% - הדגשה4 2 2 3 2 2 5 2" xfId="26041"/>
    <cellStyle name="20% - הדגשה4 2 2 3 2 2 5_נכסים" xfId="36647"/>
    <cellStyle name="20% - הדגשה4 2 2 3 2 2 6" xfId="19376"/>
    <cellStyle name="20% - הדגשה4 2 2 3 2 2_נכסים" xfId="36632"/>
    <cellStyle name="20% - הדגשה4 2 2 3 2 3" xfId="4486"/>
    <cellStyle name="20% - הדגשה4 2 2 3 2 3 2" xfId="6277"/>
    <cellStyle name="20% - הדגשה4 2 2 3 2 3 2 2" xfId="9817"/>
    <cellStyle name="20% - הדגשה4 2 2 3 2 3 2 2 2" xfId="16469"/>
    <cellStyle name="20% - הדגשה4 2 2 3 2 3 2 2 2 2" xfId="31455"/>
    <cellStyle name="20% - הדגשה4 2 2 3 2 3 2 2 2_נכסים" xfId="36651"/>
    <cellStyle name="20% - הדגשה4 2 2 3 2 3 2 2 3" xfId="24790"/>
    <cellStyle name="20% - הדגשה4 2 2 3 2 3 2 2_נכסים" xfId="36650"/>
    <cellStyle name="20% - הדגשה4 2 2 3 2 3 2 3" xfId="13137"/>
    <cellStyle name="20% - הדגשה4 2 2 3 2 3 2 3 2" xfId="28124"/>
    <cellStyle name="20% - הדגשה4 2 2 3 2 3 2 3_נכסים" xfId="36652"/>
    <cellStyle name="20% - הדגשה4 2 2 3 2 3 2 4" xfId="21459"/>
    <cellStyle name="20% - הדגשה4 2 2 3 2 3 2_נכסים" xfId="36649"/>
    <cellStyle name="20% - הדגשה4 2 2 3 2 3 3" xfId="8025"/>
    <cellStyle name="20% - הדגשה4 2 2 3 2 3 3 2" xfId="14804"/>
    <cellStyle name="20% - הדגשה4 2 2 3 2 3 3 2 2" xfId="29790"/>
    <cellStyle name="20% - הדגשה4 2 2 3 2 3 3 2_נכסים" xfId="36654"/>
    <cellStyle name="20% - הדגשה4 2 2 3 2 3 3 3" xfId="23125"/>
    <cellStyle name="20% - הדגשה4 2 2 3 2 3 3_נכסים" xfId="36653"/>
    <cellStyle name="20% - הדגשה4 2 2 3 2 3 4" xfId="11471"/>
    <cellStyle name="20% - הדגשה4 2 2 3 2 3 4 2" xfId="26458"/>
    <cellStyle name="20% - הדגשה4 2 2 3 2 3 4_נכסים" xfId="36655"/>
    <cellStyle name="20% - הדגשה4 2 2 3 2 3 5" xfId="19793"/>
    <cellStyle name="20% - הדגשה4 2 2 3 2 3_נכסים" xfId="36648"/>
    <cellStyle name="20% - הדגשה4 2 2 3 2 4" xfId="5379"/>
    <cellStyle name="20% - הדגשה4 2 2 3 2 4 2" xfId="8984"/>
    <cellStyle name="20% - הדגשה4 2 2 3 2 4 2 2" xfId="15636"/>
    <cellStyle name="20% - הדגשה4 2 2 3 2 4 2 2 2" xfId="30622"/>
    <cellStyle name="20% - הדגשה4 2 2 3 2 4 2 2_נכסים" xfId="36658"/>
    <cellStyle name="20% - הדגשה4 2 2 3 2 4 2 3" xfId="23957"/>
    <cellStyle name="20% - הדגשה4 2 2 3 2 4 2_נכסים" xfId="36657"/>
    <cellStyle name="20% - הדגשה4 2 2 3 2 4 3" xfId="12304"/>
    <cellStyle name="20% - הדגשה4 2 2 3 2 4 3 2" xfId="27291"/>
    <cellStyle name="20% - הדגשה4 2 2 3 2 4 3_נכסים" xfId="36659"/>
    <cellStyle name="20% - הדגשה4 2 2 3 2 4 4" xfId="20626"/>
    <cellStyle name="20% - הדגשה4 2 2 3 2 4_נכסים" xfId="36656"/>
    <cellStyle name="20% - הדגשה4 2 2 3 2 5" xfId="7192"/>
    <cellStyle name="20% - הדגשה4 2 2 3 2 5 2" xfId="13971"/>
    <cellStyle name="20% - הדגשה4 2 2 3 2 5 2 2" xfId="28957"/>
    <cellStyle name="20% - הדגשה4 2 2 3 2 5 2_נכסים" xfId="36661"/>
    <cellStyle name="20% - הדגשה4 2 2 3 2 5 3" xfId="22292"/>
    <cellStyle name="20% - הדגשה4 2 2 3 2 5_נכסים" xfId="36660"/>
    <cellStyle name="20% - הדגשה4 2 2 3 2 6" xfId="10638"/>
    <cellStyle name="20% - הדגשה4 2 2 3 2 6 2" xfId="25625"/>
    <cellStyle name="20% - הדגשה4 2 2 3 2 6_נכסים" xfId="36662"/>
    <cellStyle name="20% - הדגשה4 2 2 3 2 7" xfId="18960"/>
    <cellStyle name="20% - הדגשה4 2 2 3 2_נכסים" xfId="36631"/>
    <cellStyle name="20% - הדגשה4 2 2 3 3" xfId="3917"/>
    <cellStyle name="20% - הדגשה4 2 2 3 3 2" xfId="4693"/>
    <cellStyle name="20% - הדגשה4 2 2 3 3 2 2" xfId="6484"/>
    <cellStyle name="20% - הדגשה4 2 2 3 3 2 2 2" xfId="10024"/>
    <cellStyle name="20% - הדגשה4 2 2 3 3 2 2 2 2" xfId="16676"/>
    <cellStyle name="20% - הדגשה4 2 2 3 3 2 2 2 2 2" xfId="31662"/>
    <cellStyle name="20% - הדגשה4 2 2 3 3 2 2 2 2_נכסים" xfId="36667"/>
    <cellStyle name="20% - הדגשה4 2 2 3 3 2 2 2 3" xfId="24997"/>
    <cellStyle name="20% - הדגשה4 2 2 3 3 2 2 2_נכסים" xfId="36666"/>
    <cellStyle name="20% - הדגשה4 2 2 3 3 2 2 3" xfId="13344"/>
    <cellStyle name="20% - הדגשה4 2 2 3 3 2 2 3 2" xfId="28331"/>
    <cellStyle name="20% - הדגשה4 2 2 3 3 2 2 3_נכסים" xfId="36668"/>
    <cellStyle name="20% - הדגשה4 2 2 3 3 2 2 4" xfId="21666"/>
    <cellStyle name="20% - הדגשה4 2 2 3 3 2 2_נכסים" xfId="36665"/>
    <cellStyle name="20% - הדגשה4 2 2 3 3 2 3" xfId="8232"/>
    <cellStyle name="20% - הדגשה4 2 2 3 3 2 3 2" xfId="15011"/>
    <cellStyle name="20% - הדגשה4 2 2 3 3 2 3 2 2" xfId="29997"/>
    <cellStyle name="20% - הדגשה4 2 2 3 3 2 3 2_נכסים" xfId="36670"/>
    <cellStyle name="20% - הדגשה4 2 2 3 3 2 3 3" xfId="23332"/>
    <cellStyle name="20% - הדגשה4 2 2 3 3 2 3_נכסים" xfId="36669"/>
    <cellStyle name="20% - הדגשה4 2 2 3 3 2 4" xfId="11678"/>
    <cellStyle name="20% - הדגשה4 2 2 3 3 2 4 2" xfId="26665"/>
    <cellStyle name="20% - הדגשה4 2 2 3 3 2 4_נכסים" xfId="36671"/>
    <cellStyle name="20% - הדגשה4 2 2 3 3 2 5" xfId="20000"/>
    <cellStyle name="20% - הדגשה4 2 2 3 3 2_נכסים" xfId="36664"/>
    <cellStyle name="20% - הדגשה4 2 2 3 3 3" xfId="5650"/>
    <cellStyle name="20% - הדגשה4 2 2 3 3 3 2" xfId="9191"/>
    <cellStyle name="20% - הדגשה4 2 2 3 3 3 2 2" xfId="15843"/>
    <cellStyle name="20% - הדגשה4 2 2 3 3 3 2 2 2" xfId="30829"/>
    <cellStyle name="20% - הדגשה4 2 2 3 3 3 2 2_נכסים" xfId="36674"/>
    <cellStyle name="20% - הדגשה4 2 2 3 3 3 2 3" xfId="24164"/>
    <cellStyle name="20% - הדגשה4 2 2 3 3 3 2_נכסים" xfId="36673"/>
    <cellStyle name="20% - הדגשה4 2 2 3 3 3 3" xfId="12511"/>
    <cellStyle name="20% - הדגשה4 2 2 3 3 3 3 2" xfId="27498"/>
    <cellStyle name="20% - הדגשה4 2 2 3 3 3 3_נכסים" xfId="36675"/>
    <cellStyle name="20% - הדגשה4 2 2 3 3 3 4" xfId="20833"/>
    <cellStyle name="20% - הדגשה4 2 2 3 3 3_נכסים" xfId="36672"/>
    <cellStyle name="20% - הדגשה4 2 2 3 3 4" xfId="7399"/>
    <cellStyle name="20% - הדגשה4 2 2 3 3 4 2" xfId="14178"/>
    <cellStyle name="20% - הדגשה4 2 2 3 3 4 2 2" xfId="29164"/>
    <cellStyle name="20% - הדגשה4 2 2 3 3 4 2_נכסים" xfId="36677"/>
    <cellStyle name="20% - הדגשה4 2 2 3 3 4 3" xfId="22499"/>
    <cellStyle name="20% - הדגשה4 2 2 3 3 4_נכסים" xfId="36676"/>
    <cellStyle name="20% - הדגשה4 2 2 3 3 5" xfId="10845"/>
    <cellStyle name="20% - הדגשה4 2 2 3 3 5 2" xfId="25832"/>
    <cellStyle name="20% - הדגשה4 2 2 3 3 5_נכסים" xfId="36678"/>
    <cellStyle name="20% - הדגשה4 2 2 3 3 6" xfId="19167"/>
    <cellStyle name="20% - הדגשה4 2 2 3 3_נכסים" xfId="36663"/>
    <cellStyle name="20% - הדגשה4 2 2 3 4" xfId="4278"/>
    <cellStyle name="20% - הדגשה4 2 2 3 4 2" xfId="6067"/>
    <cellStyle name="20% - הדגשה4 2 2 3 4 2 2" xfId="9607"/>
    <cellStyle name="20% - הדגשה4 2 2 3 4 2 2 2" xfId="16259"/>
    <cellStyle name="20% - הדגשה4 2 2 3 4 2 2 2 2" xfId="31245"/>
    <cellStyle name="20% - הדגשה4 2 2 3 4 2 2 2_נכסים" xfId="36682"/>
    <cellStyle name="20% - הדגשה4 2 2 3 4 2 2 3" xfId="24580"/>
    <cellStyle name="20% - הדגשה4 2 2 3 4 2 2_נכסים" xfId="36681"/>
    <cellStyle name="20% - הדגשה4 2 2 3 4 2 3" xfId="12927"/>
    <cellStyle name="20% - הדגשה4 2 2 3 4 2 3 2" xfId="27914"/>
    <cellStyle name="20% - הדגשה4 2 2 3 4 2 3_נכסים" xfId="36683"/>
    <cellStyle name="20% - הדגשה4 2 2 3 4 2 4" xfId="21249"/>
    <cellStyle name="20% - הדגשה4 2 2 3 4 2_נכסים" xfId="36680"/>
    <cellStyle name="20% - הדגשה4 2 2 3 4 3" xfId="7815"/>
    <cellStyle name="20% - הדגשה4 2 2 3 4 3 2" xfId="14594"/>
    <cellStyle name="20% - הדגשה4 2 2 3 4 3 2 2" xfId="29580"/>
    <cellStyle name="20% - הדגשה4 2 2 3 4 3 2_נכסים" xfId="36685"/>
    <cellStyle name="20% - הדגשה4 2 2 3 4 3 3" xfId="22915"/>
    <cellStyle name="20% - הדגשה4 2 2 3 4 3_נכסים" xfId="36684"/>
    <cellStyle name="20% - הדגשה4 2 2 3 4 4" xfId="11261"/>
    <cellStyle name="20% - הדגשה4 2 2 3 4 4 2" xfId="26248"/>
    <cellStyle name="20% - הדגשה4 2 2 3 4 4_נכסים" xfId="36686"/>
    <cellStyle name="20% - הדגשה4 2 2 3 4 5" xfId="19583"/>
    <cellStyle name="20% - הדגשה4 2 2 3 4_נכסים" xfId="36679"/>
    <cellStyle name="20% - הדגשה4 2 2 3 5" xfId="5171"/>
    <cellStyle name="20% - הדגשה4 2 2 3 5 2" xfId="8774"/>
    <cellStyle name="20% - הדגשה4 2 2 3 5 2 2" xfId="15426"/>
    <cellStyle name="20% - הדגשה4 2 2 3 5 2 2 2" xfId="30412"/>
    <cellStyle name="20% - הדגשה4 2 2 3 5 2 2_נכסים" xfId="36689"/>
    <cellStyle name="20% - הדגשה4 2 2 3 5 2 3" xfId="23747"/>
    <cellStyle name="20% - הדגשה4 2 2 3 5 2_נכסים" xfId="36688"/>
    <cellStyle name="20% - הדגשה4 2 2 3 5 3" xfId="12094"/>
    <cellStyle name="20% - הדגשה4 2 2 3 5 3 2" xfId="27081"/>
    <cellStyle name="20% - הדגשה4 2 2 3 5 3_נכסים" xfId="36690"/>
    <cellStyle name="20% - הדגשה4 2 2 3 5 4" xfId="20416"/>
    <cellStyle name="20% - הדגשה4 2 2 3 5_נכסים" xfId="36687"/>
    <cellStyle name="20% - הדגשה4 2 2 3 6" xfId="6984"/>
    <cellStyle name="20% - הדגשה4 2 2 3 6 2" xfId="13761"/>
    <cellStyle name="20% - הדגשה4 2 2 3 6 2 2" xfId="28747"/>
    <cellStyle name="20% - הדגשה4 2 2 3 6 2_נכסים" xfId="36692"/>
    <cellStyle name="20% - הדגשה4 2 2 3 6 3" xfId="22082"/>
    <cellStyle name="20% - הדגשה4 2 2 3 6_נכסים" xfId="36691"/>
    <cellStyle name="20% - הדגשה4 2 2 3 7" xfId="10426"/>
    <cellStyle name="20% - הדגשה4 2 2 3 7 2" xfId="25405"/>
    <cellStyle name="20% - הדגשה4 2 2 3 7_נכסים" xfId="36693"/>
    <cellStyle name="20% - הדגשה4 2 2 3 8" xfId="18750"/>
    <cellStyle name="20% - הדגשה4 2 2 3_נכסים" xfId="36630"/>
    <cellStyle name="20% - הדגשה4 2 2 4" xfId="1415"/>
    <cellStyle name="20% - הדגשה4 2 2 4 2" xfId="4003"/>
    <cellStyle name="20% - הדגשה4 2 2 4 2 2" xfId="4774"/>
    <cellStyle name="20% - הדגשה4 2 2 4 2 2 2" xfId="6565"/>
    <cellStyle name="20% - הדגשה4 2 2 4 2 2 2 2" xfId="10105"/>
    <cellStyle name="20% - הדגשה4 2 2 4 2 2 2 2 2" xfId="16757"/>
    <cellStyle name="20% - הדגשה4 2 2 4 2 2 2 2 2 2" xfId="31743"/>
    <cellStyle name="20% - הדגשה4 2 2 4 2 2 2 2 2_נכסים" xfId="36699"/>
    <cellStyle name="20% - הדגשה4 2 2 4 2 2 2 2 3" xfId="25078"/>
    <cellStyle name="20% - הדגשה4 2 2 4 2 2 2 2_נכסים" xfId="36698"/>
    <cellStyle name="20% - הדגשה4 2 2 4 2 2 2 3" xfId="13425"/>
    <cellStyle name="20% - הדגשה4 2 2 4 2 2 2 3 2" xfId="28412"/>
    <cellStyle name="20% - הדגשה4 2 2 4 2 2 2 3_נכסים" xfId="36700"/>
    <cellStyle name="20% - הדגשה4 2 2 4 2 2 2 4" xfId="21747"/>
    <cellStyle name="20% - הדגשה4 2 2 4 2 2 2_נכסים" xfId="36697"/>
    <cellStyle name="20% - הדגשה4 2 2 4 2 2 3" xfId="8313"/>
    <cellStyle name="20% - הדגשה4 2 2 4 2 2 3 2" xfId="15092"/>
    <cellStyle name="20% - הדגשה4 2 2 4 2 2 3 2 2" xfId="30078"/>
    <cellStyle name="20% - הדגשה4 2 2 4 2 2 3 2_נכסים" xfId="36702"/>
    <cellStyle name="20% - הדגשה4 2 2 4 2 2 3 3" xfId="23413"/>
    <cellStyle name="20% - הדגשה4 2 2 4 2 2 3_נכסים" xfId="36701"/>
    <cellStyle name="20% - הדגשה4 2 2 4 2 2 4" xfId="11759"/>
    <cellStyle name="20% - הדגשה4 2 2 4 2 2 4 2" xfId="26746"/>
    <cellStyle name="20% - הדגשה4 2 2 4 2 2 4_נכסים" xfId="36703"/>
    <cellStyle name="20% - הדגשה4 2 2 4 2 2 5" xfId="20081"/>
    <cellStyle name="20% - הדגשה4 2 2 4 2 2_נכסים" xfId="36696"/>
    <cellStyle name="20% - הדגשה4 2 2 4 2 3" xfId="5731"/>
    <cellStyle name="20% - הדגשה4 2 2 4 2 3 2" xfId="9272"/>
    <cellStyle name="20% - הדגשה4 2 2 4 2 3 2 2" xfId="15924"/>
    <cellStyle name="20% - הדגשה4 2 2 4 2 3 2 2 2" xfId="30910"/>
    <cellStyle name="20% - הדגשה4 2 2 4 2 3 2 2_נכסים" xfId="36706"/>
    <cellStyle name="20% - הדגשה4 2 2 4 2 3 2 3" xfId="24245"/>
    <cellStyle name="20% - הדגשה4 2 2 4 2 3 2_נכסים" xfId="36705"/>
    <cellStyle name="20% - הדגשה4 2 2 4 2 3 3" xfId="12592"/>
    <cellStyle name="20% - הדגשה4 2 2 4 2 3 3 2" xfId="27579"/>
    <cellStyle name="20% - הדגשה4 2 2 4 2 3 3_נכסים" xfId="36707"/>
    <cellStyle name="20% - הדגשה4 2 2 4 2 3 4" xfId="20914"/>
    <cellStyle name="20% - הדגשה4 2 2 4 2 3_נכסים" xfId="36704"/>
    <cellStyle name="20% - הדגשה4 2 2 4 2 4" xfId="7480"/>
    <cellStyle name="20% - הדגשה4 2 2 4 2 4 2" xfId="14259"/>
    <cellStyle name="20% - הדגשה4 2 2 4 2 4 2 2" xfId="29245"/>
    <cellStyle name="20% - הדגשה4 2 2 4 2 4 2_נכסים" xfId="36709"/>
    <cellStyle name="20% - הדגשה4 2 2 4 2 4 3" xfId="22580"/>
    <cellStyle name="20% - הדגשה4 2 2 4 2 4_נכסים" xfId="36708"/>
    <cellStyle name="20% - הדגשה4 2 2 4 2 5" xfId="10926"/>
    <cellStyle name="20% - הדגשה4 2 2 4 2 5 2" xfId="25913"/>
    <cellStyle name="20% - הדגשה4 2 2 4 2 5_נכסים" xfId="36710"/>
    <cellStyle name="20% - הדגשה4 2 2 4 2 6" xfId="19248"/>
    <cellStyle name="20% - הדגשה4 2 2 4 2_נכסים" xfId="36695"/>
    <cellStyle name="20% - הדגשה4 2 2 4 3" xfId="4360"/>
    <cellStyle name="20% - הדגשה4 2 2 4 3 2" xfId="6149"/>
    <cellStyle name="20% - הדגשה4 2 2 4 3 2 2" xfId="9689"/>
    <cellStyle name="20% - הדגשה4 2 2 4 3 2 2 2" xfId="16341"/>
    <cellStyle name="20% - הדגשה4 2 2 4 3 2 2 2 2" xfId="31327"/>
    <cellStyle name="20% - הדגשה4 2 2 4 3 2 2 2_נכסים" xfId="36714"/>
    <cellStyle name="20% - הדגשה4 2 2 4 3 2 2 3" xfId="24662"/>
    <cellStyle name="20% - הדגשה4 2 2 4 3 2 2_נכסים" xfId="36713"/>
    <cellStyle name="20% - הדגשה4 2 2 4 3 2 3" xfId="13009"/>
    <cellStyle name="20% - הדגשה4 2 2 4 3 2 3 2" xfId="27996"/>
    <cellStyle name="20% - הדגשה4 2 2 4 3 2 3_נכסים" xfId="36715"/>
    <cellStyle name="20% - הדגשה4 2 2 4 3 2 4" xfId="21331"/>
    <cellStyle name="20% - הדגשה4 2 2 4 3 2_נכסים" xfId="36712"/>
    <cellStyle name="20% - הדגשה4 2 2 4 3 3" xfId="7897"/>
    <cellStyle name="20% - הדגשה4 2 2 4 3 3 2" xfId="14676"/>
    <cellStyle name="20% - הדגשה4 2 2 4 3 3 2 2" xfId="29662"/>
    <cellStyle name="20% - הדגשה4 2 2 4 3 3 2_נכסים" xfId="36717"/>
    <cellStyle name="20% - הדגשה4 2 2 4 3 3 3" xfId="22997"/>
    <cellStyle name="20% - הדגשה4 2 2 4 3 3_נכסים" xfId="36716"/>
    <cellStyle name="20% - הדגשה4 2 2 4 3 4" xfId="11343"/>
    <cellStyle name="20% - הדגשה4 2 2 4 3 4 2" xfId="26330"/>
    <cellStyle name="20% - הדגשה4 2 2 4 3 4_נכסים" xfId="36718"/>
    <cellStyle name="20% - הדגשה4 2 2 4 3 5" xfId="19665"/>
    <cellStyle name="20% - הדגשה4 2 2 4 3_נכסים" xfId="36711"/>
    <cellStyle name="20% - הדגשה4 2 2 4 4" xfId="5253"/>
    <cellStyle name="20% - הדגשה4 2 2 4 4 2" xfId="8856"/>
    <cellStyle name="20% - הדגשה4 2 2 4 4 2 2" xfId="15508"/>
    <cellStyle name="20% - הדגשה4 2 2 4 4 2 2 2" xfId="30494"/>
    <cellStyle name="20% - הדגשה4 2 2 4 4 2 2_נכסים" xfId="36721"/>
    <cellStyle name="20% - הדגשה4 2 2 4 4 2 3" xfId="23829"/>
    <cellStyle name="20% - הדגשה4 2 2 4 4 2_נכסים" xfId="36720"/>
    <cellStyle name="20% - הדגשה4 2 2 4 4 3" xfId="12176"/>
    <cellStyle name="20% - הדגשה4 2 2 4 4 3 2" xfId="27163"/>
    <cellStyle name="20% - הדגשה4 2 2 4 4 3_נכסים" xfId="36722"/>
    <cellStyle name="20% - הדגשה4 2 2 4 4 4" xfId="20498"/>
    <cellStyle name="20% - הדגשה4 2 2 4 4_נכסים" xfId="36719"/>
    <cellStyle name="20% - הדגשה4 2 2 4 5" xfId="7066"/>
    <cellStyle name="20% - הדגשה4 2 2 4 5 2" xfId="13843"/>
    <cellStyle name="20% - הדגשה4 2 2 4 5 2 2" xfId="28829"/>
    <cellStyle name="20% - הדגשה4 2 2 4 5 2_נכסים" xfId="36724"/>
    <cellStyle name="20% - הדגשה4 2 2 4 5 3" xfId="22164"/>
    <cellStyle name="20% - הדגשה4 2 2 4 5_נכסים" xfId="36723"/>
    <cellStyle name="20% - הדגשה4 2 2 4 6" xfId="10446"/>
    <cellStyle name="20% - הדגשה4 2 2 4 6 2" xfId="25426"/>
    <cellStyle name="20% - הדגשה4 2 2 4 6_נכסים" xfId="36725"/>
    <cellStyle name="20% - הדגשה4 2 2 4 7" xfId="18832"/>
    <cellStyle name="20% - הדגשה4 2 2 4_נכסים" xfId="36694"/>
    <cellStyle name="20% - הדגשה4 2 2 5" xfId="1472"/>
    <cellStyle name="20% - הדגשה4 2 2 5 2" xfId="4565"/>
    <cellStyle name="20% - הדגשה4 2 2 5 2 2" xfId="6356"/>
    <cellStyle name="20% - הדגשה4 2 2 5 2 2 2" xfId="9896"/>
    <cellStyle name="20% - הדגשה4 2 2 5 2 2 2 2" xfId="16548"/>
    <cellStyle name="20% - הדגשה4 2 2 5 2 2 2 2 2" xfId="31534"/>
    <cellStyle name="20% - הדגשה4 2 2 5 2 2 2 2_נכסים" xfId="36730"/>
    <cellStyle name="20% - הדגשה4 2 2 5 2 2 2 3" xfId="24869"/>
    <cellStyle name="20% - הדגשה4 2 2 5 2 2 2_נכסים" xfId="36729"/>
    <cellStyle name="20% - הדגשה4 2 2 5 2 2 3" xfId="13216"/>
    <cellStyle name="20% - הדגשה4 2 2 5 2 2 3 2" xfId="28203"/>
    <cellStyle name="20% - הדגשה4 2 2 5 2 2 3_נכסים" xfId="36731"/>
    <cellStyle name="20% - הדגשה4 2 2 5 2 2 4" xfId="21538"/>
    <cellStyle name="20% - הדגשה4 2 2 5 2 2_נכסים" xfId="36728"/>
    <cellStyle name="20% - הדגשה4 2 2 5 2 3" xfId="8104"/>
    <cellStyle name="20% - הדגשה4 2 2 5 2 3 2" xfId="14883"/>
    <cellStyle name="20% - הדגשה4 2 2 5 2 3 2 2" xfId="29869"/>
    <cellStyle name="20% - הדגשה4 2 2 5 2 3 2_נכסים" xfId="36733"/>
    <cellStyle name="20% - הדגשה4 2 2 5 2 3 3" xfId="23204"/>
    <cellStyle name="20% - הדגשה4 2 2 5 2 3_נכסים" xfId="36732"/>
    <cellStyle name="20% - הדגשה4 2 2 5 2 4" xfId="11550"/>
    <cellStyle name="20% - הדגשה4 2 2 5 2 4 2" xfId="26537"/>
    <cellStyle name="20% - הדגשה4 2 2 5 2 4_נכסים" xfId="36734"/>
    <cellStyle name="20% - הדגשה4 2 2 5 2 5" xfId="19872"/>
    <cellStyle name="20% - הדגשה4 2 2 5 2_נכסים" xfId="36727"/>
    <cellStyle name="20% - הדגשה4 2 2 5 3" xfId="5522"/>
    <cellStyle name="20% - הדגשה4 2 2 5 3 2" xfId="9063"/>
    <cellStyle name="20% - הדגשה4 2 2 5 3 2 2" xfId="15715"/>
    <cellStyle name="20% - הדגשה4 2 2 5 3 2 2 2" xfId="30701"/>
    <cellStyle name="20% - הדגשה4 2 2 5 3 2 2_נכסים" xfId="36737"/>
    <cellStyle name="20% - הדגשה4 2 2 5 3 2 3" xfId="24036"/>
    <cellStyle name="20% - הדגשה4 2 2 5 3 2_נכסים" xfId="36736"/>
    <cellStyle name="20% - הדגשה4 2 2 5 3 3" xfId="12383"/>
    <cellStyle name="20% - הדגשה4 2 2 5 3 3 2" xfId="27370"/>
    <cellStyle name="20% - הדגשה4 2 2 5 3 3_נכסים" xfId="36738"/>
    <cellStyle name="20% - הדגשה4 2 2 5 3 4" xfId="20705"/>
    <cellStyle name="20% - הדגשה4 2 2 5 3_נכסים" xfId="36735"/>
    <cellStyle name="20% - הדגשה4 2 2 5 4" xfId="7271"/>
    <cellStyle name="20% - הדגשה4 2 2 5 4 2" xfId="14050"/>
    <cellStyle name="20% - הדגשה4 2 2 5 4 2 2" xfId="29036"/>
    <cellStyle name="20% - הדגשה4 2 2 5 4 2_נכסים" xfId="36740"/>
    <cellStyle name="20% - הדגשה4 2 2 5 4 3" xfId="22371"/>
    <cellStyle name="20% - הדגשה4 2 2 5 4_נכסים" xfId="36739"/>
    <cellStyle name="20% - הדגשה4 2 2 5 5" xfId="10717"/>
    <cellStyle name="20% - הדגשה4 2 2 5 5 2" xfId="25704"/>
    <cellStyle name="20% - הדגשה4 2 2 5 5_נכסים" xfId="36741"/>
    <cellStyle name="20% - הדגשה4 2 2 5 6" xfId="19039"/>
    <cellStyle name="20% - הדגשה4 2 2 5_נכסים" xfId="36726"/>
    <cellStyle name="20% - הדגשה4 2 2 6" xfId="1632"/>
    <cellStyle name="20% - הדגשה4 2 2 6 2" xfId="5939"/>
    <cellStyle name="20% - הדגשה4 2 2 6 2 2" xfId="9479"/>
    <cellStyle name="20% - הדגשה4 2 2 6 2 2 2" xfId="16131"/>
    <cellStyle name="20% - הדגשה4 2 2 6 2 2 2 2" xfId="31117"/>
    <cellStyle name="20% - הדגשה4 2 2 6 2 2 2_נכסים" xfId="36745"/>
    <cellStyle name="20% - הדגשה4 2 2 6 2 2 3" xfId="24452"/>
    <cellStyle name="20% - הדגשה4 2 2 6 2 2_נכסים" xfId="36744"/>
    <cellStyle name="20% - הדגשה4 2 2 6 2 3" xfId="12799"/>
    <cellStyle name="20% - הדגשה4 2 2 6 2 3 2" xfId="27786"/>
    <cellStyle name="20% - הדגשה4 2 2 6 2 3_נכסים" xfId="36746"/>
    <cellStyle name="20% - הדגשה4 2 2 6 2 4" xfId="21121"/>
    <cellStyle name="20% - הדגשה4 2 2 6 2_נכסים" xfId="36743"/>
    <cellStyle name="20% - הדגשה4 2 2 6 3" xfId="7687"/>
    <cellStyle name="20% - הדגשה4 2 2 6 3 2" xfId="14466"/>
    <cellStyle name="20% - הדגשה4 2 2 6 3 2 2" xfId="29452"/>
    <cellStyle name="20% - הדגשה4 2 2 6 3 2_נכסים" xfId="36748"/>
    <cellStyle name="20% - הדגשה4 2 2 6 3 3" xfId="22787"/>
    <cellStyle name="20% - הדגשה4 2 2 6 3_נכסים" xfId="36747"/>
    <cellStyle name="20% - הדגשה4 2 2 6 4" xfId="11133"/>
    <cellStyle name="20% - הדגשה4 2 2 6 4 2" xfId="26120"/>
    <cellStyle name="20% - הדגשה4 2 2 6 4_נכסים" xfId="36749"/>
    <cellStyle name="20% - הדגשה4 2 2 6 5" xfId="19455"/>
    <cellStyle name="20% - הדגשה4 2 2 6_נכסים" xfId="36742"/>
    <cellStyle name="20% - הדגשה4 2 2 7" xfId="1489"/>
    <cellStyle name="20% - הדגשה4 2 2 7 2" xfId="8646"/>
    <cellStyle name="20% - הדגשה4 2 2 7 2 2" xfId="15298"/>
    <cellStyle name="20% - הדגשה4 2 2 7 2 2 2" xfId="30284"/>
    <cellStyle name="20% - הדגשה4 2 2 7 2 2_נכסים" xfId="36752"/>
    <cellStyle name="20% - הדגשה4 2 2 7 2 3" xfId="23619"/>
    <cellStyle name="20% - הדגשה4 2 2 7 2_נכסים" xfId="36751"/>
    <cellStyle name="20% - הדגשה4 2 2 7 3" xfId="11966"/>
    <cellStyle name="20% - הדגשה4 2 2 7 3 2" xfId="26953"/>
    <cellStyle name="20% - הדגשה4 2 2 7 3_נכסים" xfId="36753"/>
    <cellStyle name="20% - הדגשה4 2 2 7 4" xfId="20288"/>
    <cellStyle name="20% - הדגשה4 2 2 7_נכסים" xfId="36750"/>
    <cellStyle name="20% - הדגשה4 2 2 8" xfId="6903"/>
    <cellStyle name="20% - הדגשה4 2 2 8 2" xfId="13633"/>
    <cellStyle name="20% - הדגשה4 2 2 8 2 2" xfId="28619"/>
    <cellStyle name="20% - הדגשה4 2 2 8 2_נכסים" xfId="36755"/>
    <cellStyle name="20% - הדגשה4 2 2 8 3" xfId="21954"/>
    <cellStyle name="20% - הדגשה4 2 2 8_נכסים" xfId="36754"/>
    <cellStyle name="20% - הדגשה4 2 2 9" xfId="10368"/>
    <cellStyle name="20% - הדגשה4 2 2 9 2" xfId="25345"/>
    <cellStyle name="20% - הדגשה4 2 2 9_נכסים" xfId="36756"/>
    <cellStyle name="20% - הדגשה4 2 2_נכסים" xfId="36501"/>
    <cellStyle name="20% - הדגשה4 2 3" xfId="918"/>
    <cellStyle name="20% - הדגשה4 2 3 2" xfId="1147"/>
    <cellStyle name="20% - הדגשה4 2 3 3" xfId="2035"/>
    <cellStyle name="20% - הדגשה4 2 3 4" xfId="1459"/>
    <cellStyle name="20% - הדגשה4 2 3 5" xfId="2233"/>
    <cellStyle name="20% - הדגשה4 2 3 6" xfId="2117"/>
    <cellStyle name="20% - הדגשה4 2 3 7" xfId="1668"/>
    <cellStyle name="20% - הדגשה4 2 3 8" xfId="3208"/>
    <cellStyle name="20% - הדגשה4 2 4" xfId="822"/>
    <cellStyle name="20% - הדגשה4 2 4 2" xfId="18513"/>
    <cellStyle name="20% - הדגשה4 2 4 3" xfId="17706"/>
    <cellStyle name="20% - הדגשה4 2 4_נכסים" xfId="36757"/>
    <cellStyle name="20% - הדגשה4 2 5" xfId="1849"/>
    <cellStyle name="20% - הדגשה4 2 6" xfId="1495"/>
    <cellStyle name="20% - הדגשה4 2 7" xfId="1709"/>
    <cellStyle name="20% - הדגשה4 2 8" xfId="2460"/>
    <cellStyle name="20% - הדגשה4 2 9" xfId="2448"/>
    <cellStyle name="20% - הדגשה4 2_נכסים" xfId="36500"/>
    <cellStyle name="20% - הדגשה4 20" xfId="17657"/>
    <cellStyle name="20% - הדגשה4 20 2" xfId="18488"/>
    <cellStyle name="20% - הדגשה4 20_נכסים" xfId="36758"/>
    <cellStyle name="20% - הדגשה4 21" xfId="17670"/>
    <cellStyle name="20% - הדגשה4 21 2" xfId="18501"/>
    <cellStyle name="20% - הדגשה4 21_נכסים" xfId="36759"/>
    <cellStyle name="20% - הדגשה4 22" xfId="17818"/>
    <cellStyle name="20% - הדגשה4 22 2" xfId="18537"/>
    <cellStyle name="20% - הדגשה4 22_נכסים" xfId="36760"/>
    <cellStyle name="20% - הדגשה4 23" xfId="17831"/>
    <cellStyle name="20% - הדגשה4 23 2" xfId="18550"/>
    <cellStyle name="20% - הדגשה4 23_נכסים" xfId="36761"/>
    <cellStyle name="20% - הדגשה4 24" xfId="17969"/>
    <cellStyle name="20% - הדגשה4 24 2" xfId="18563"/>
    <cellStyle name="20% - הדגשה4 24_נכסים" xfId="36762"/>
    <cellStyle name="20% - הדגשה4 25" xfId="17983"/>
    <cellStyle name="20% - הדגשה4 25 2" xfId="18576"/>
    <cellStyle name="20% - הדגשה4 25_נכסים" xfId="36763"/>
    <cellStyle name="20% - הדגשה4 26" xfId="17996"/>
    <cellStyle name="20% - הדגשה4 26 2" xfId="18589"/>
    <cellStyle name="20% - הדגשה4 26_נכסים" xfId="36764"/>
    <cellStyle name="20% - הדגשה4 27" xfId="18009"/>
    <cellStyle name="20% - הדגשה4 27 2" xfId="18602"/>
    <cellStyle name="20% - הדגשה4 27_נכסים" xfId="36765"/>
    <cellStyle name="20% - הדגשה4 28" xfId="18057"/>
    <cellStyle name="20% - הדגשה4 29" xfId="18070"/>
    <cellStyle name="20% - הדגשה4 3" xfId="267"/>
    <cellStyle name="20% - הדגשה4 3 10" xfId="18624"/>
    <cellStyle name="20% - הדגשה4 3 11" xfId="32380"/>
    <cellStyle name="20% - הדגשה4 3 2" xfId="268"/>
    <cellStyle name="20% - הדגשה4 3 2 10" xfId="32019"/>
    <cellStyle name="20% - הדגשה4 3 2 2" xfId="1150"/>
    <cellStyle name="20% - הדגשה4 3 2 2 2" xfId="3689"/>
    <cellStyle name="20% - הדגשה4 3 2 2 2 2" xfId="4113"/>
    <cellStyle name="20% - הדגשה4 3 2 2 2 2 2" xfId="4886"/>
    <cellStyle name="20% - הדגשה4 3 2 2 2 2 2 2" xfId="6677"/>
    <cellStyle name="20% - הדגשה4 3 2 2 2 2 2 2 2" xfId="10217"/>
    <cellStyle name="20% - הדגשה4 3 2 2 2 2 2 2 2 2" xfId="16869"/>
    <cellStyle name="20% - הדגשה4 3 2 2 2 2 2 2 2 2 2" xfId="31855"/>
    <cellStyle name="20% - הדגשה4 3 2 2 2 2 2 2 2 2_נכסים" xfId="36774"/>
    <cellStyle name="20% - הדגשה4 3 2 2 2 2 2 2 2 3" xfId="25190"/>
    <cellStyle name="20% - הדגשה4 3 2 2 2 2 2 2 2_נכסים" xfId="36773"/>
    <cellStyle name="20% - הדגשה4 3 2 2 2 2 2 2 3" xfId="13537"/>
    <cellStyle name="20% - הדגשה4 3 2 2 2 2 2 2 3 2" xfId="28524"/>
    <cellStyle name="20% - הדגשה4 3 2 2 2 2 2 2 3_נכסים" xfId="36775"/>
    <cellStyle name="20% - הדגשה4 3 2 2 2 2 2 2 4" xfId="21859"/>
    <cellStyle name="20% - הדגשה4 3 2 2 2 2 2 2_נכסים" xfId="36772"/>
    <cellStyle name="20% - הדגשה4 3 2 2 2 2 2 3" xfId="8425"/>
    <cellStyle name="20% - הדגשה4 3 2 2 2 2 2 3 2" xfId="15204"/>
    <cellStyle name="20% - הדגשה4 3 2 2 2 2 2 3 2 2" xfId="30190"/>
    <cellStyle name="20% - הדגשה4 3 2 2 2 2 2 3 2_נכסים" xfId="36777"/>
    <cellStyle name="20% - הדגשה4 3 2 2 2 2 2 3 3" xfId="23525"/>
    <cellStyle name="20% - הדגשה4 3 2 2 2 2 2 3_נכסים" xfId="36776"/>
    <cellStyle name="20% - הדגשה4 3 2 2 2 2 2 4" xfId="11871"/>
    <cellStyle name="20% - הדגשה4 3 2 2 2 2 2 4 2" xfId="26858"/>
    <cellStyle name="20% - הדגשה4 3 2 2 2 2 2 4_נכסים" xfId="36778"/>
    <cellStyle name="20% - הדגשה4 3 2 2 2 2 2 5" xfId="20193"/>
    <cellStyle name="20% - הדגשה4 3 2 2 2 2 2_נכסים" xfId="36771"/>
    <cellStyle name="20% - הדגשה4 3 2 2 2 2 3" xfId="5843"/>
    <cellStyle name="20% - הדגשה4 3 2 2 2 2 3 2" xfId="9384"/>
    <cellStyle name="20% - הדגשה4 3 2 2 2 2 3 2 2" xfId="16036"/>
    <cellStyle name="20% - הדגשה4 3 2 2 2 2 3 2 2 2" xfId="31022"/>
    <cellStyle name="20% - הדגשה4 3 2 2 2 2 3 2 2_נכסים" xfId="36781"/>
    <cellStyle name="20% - הדגשה4 3 2 2 2 2 3 2 3" xfId="24357"/>
    <cellStyle name="20% - הדגשה4 3 2 2 2 2 3 2_נכסים" xfId="36780"/>
    <cellStyle name="20% - הדגשה4 3 2 2 2 2 3 3" xfId="12704"/>
    <cellStyle name="20% - הדגשה4 3 2 2 2 2 3 3 2" xfId="27691"/>
    <cellStyle name="20% - הדגשה4 3 2 2 2 2 3 3_נכסים" xfId="36782"/>
    <cellStyle name="20% - הדגשה4 3 2 2 2 2 3 4" xfId="21026"/>
    <cellStyle name="20% - הדגשה4 3 2 2 2 2 3_נכסים" xfId="36779"/>
    <cellStyle name="20% - הדגשה4 3 2 2 2 2 4" xfId="7592"/>
    <cellStyle name="20% - הדגשה4 3 2 2 2 2 4 2" xfId="14371"/>
    <cellStyle name="20% - הדגשה4 3 2 2 2 2 4 2 2" xfId="29357"/>
    <cellStyle name="20% - הדגשה4 3 2 2 2 2 4 2_נכסים" xfId="36784"/>
    <cellStyle name="20% - הדגשה4 3 2 2 2 2 4 3" xfId="22692"/>
    <cellStyle name="20% - הדגשה4 3 2 2 2 2 4_נכסים" xfId="36783"/>
    <cellStyle name="20% - הדגשה4 3 2 2 2 2 5" xfId="11038"/>
    <cellStyle name="20% - הדגשה4 3 2 2 2 2 5 2" xfId="26025"/>
    <cellStyle name="20% - הדגשה4 3 2 2 2 2 5_נכסים" xfId="36785"/>
    <cellStyle name="20% - הדגשה4 3 2 2 2 2 6" xfId="19360"/>
    <cellStyle name="20% - הדגשה4 3 2 2 2 2_נכסים" xfId="36770"/>
    <cellStyle name="20% - הדגשה4 3 2 2 2 3" xfId="4470"/>
    <cellStyle name="20% - הדגשה4 3 2 2 2 3 2" xfId="6261"/>
    <cellStyle name="20% - הדגשה4 3 2 2 2 3 2 2" xfId="9801"/>
    <cellStyle name="20% - הדגשה4 3 2 2 2 3 2 2 2" xfId="16453"/>
    <cellStyle name="20% - הדגשה4 3 2 2 2 3 2 2 2 2" xfId="31439"/>
    <cellStyle name="20% - הדגשה4 3 2 2 2 3 2 2 2_נכסים" xfId="36789"/>
    <cellStyle name="20% - הדגשה4 3 2 2 2 3 2 2 3" xfId="24774"/>
    <cellStyle name="20% - הדגשה4 3 2 2 2 3 2 2_נכסים" xfId="36788"/>
    <cellStyle name="20% - הדגשה4 3 2 2 2 3 2 3" xfId="13121"/>
    <cellStyle name="20% - הדגשה4 3 2 2 2 3 2 3 2" xfId="28108"/>
    <cellStyle name="20% - הדגשה4 3 2 2 2 3 2 3_נכסים" xfId="36790"/>
    <cellStyle name="20% - הדגשה4 3 2 2 2 3 2 4" xfId="21443"/>
    <cellStyle name="20% - הדגשה4 3 2 2 2 3 2_נכסים" xfId="36787"/>
    <cellStyle name="20% - הדגשה4 3 2 2 2 3 3" xfId="8009"/>
    <cellStyle name="20% - הדגשה4 3 2 2 2 3 3 2" xfId="14788"/>
    <cellStyle name="20% - הדגשה4 3 2 2 2 3 3 2 2" xfId="29774"/>
    <cellStyle name="20% - הדגשה4 3 2 2 2 3 3 2_נכסים" xfId="36792"/>
    <cellStyle name="20% - הדגשה4 3 2 2 2 3 3 3" xfId="23109"/>
    <cellStyle name="20% - הדגשה4 3 2 2 2 3 3_נכסים" xfId="36791"/>
    <cellStyle name="20% - הדגשה4 3 2 2 2 3 4" xfId="11455"/>
    <cellStyle name="20% - הדגשה4 3 2 2 2 3 4 2" xfId="26442"/>
    <cellStyle name="20% - הדגשה4 3 2 2 2 3 4_נכסים" xfId="36793"/>
    <cellStyle name="20% - הדגשה4 3 2 2 2 3 5" xfId="19777"/>
    <cellStyle name="20% - הדגשה4 3 2 2 2 3_נכסים" xfId="36786"/>
    <cellStyle name="20% - הדגשה4 3 2 2 2 4" xfId="5363"/>
    <cellStyle name="20% - הדגשה4 3 2 2 2 4 2" xfId="8968"/>
    <cellStyle name="20% - הדגשה4 3 2 2 2 4 2 2" xfId="15620"/>
    <cellStyle name="20% - הדגשה4 3 2 2 2 4 2 2 2" xfId="30606"/>
    <cellStyle name="20% - הדגשה4 3 2 2 2 4 2 2_נכסים" xfId="36796"/>
    <cellStyle name="20% - הדגשה4 3 2 2 2 4 2 3" xfId="23941"/>
    <cellStyle name="20% - הדגשה4 3 2 2 2 4 2_נכסים" xfId="36795"/>
    <cellStyle name="20% - הדגשה4 3 2 2 2 4 3" xfId="12288"/>
    <cellStyle name="20% - הדגשה4 3 2 2 2 4 3 2" xfId="27275"/>
    <cellStyle name="20% - הדגשה4 3 2 2 2 4 3_נכסים" xfId="36797"/>
    <cellStyle name="20% - הדגשה4 3 2 2 2 4 4" xfId="20610"/>
    <cellStyle name="20% - הדגשה4 3 2 2 2 4_נכסים" xfId="36794"/>
    <cellStyle name="20% - הדגשה4 3 2 2 2 5" xfId="7176"/>
    <cellStyle name="20% - הדגשה4 3 2 2 2 5 2" xfId="13955"/>
    <cellStyle name="20% - הדגשה4 3 2 2 2 5 2 2" xfId="28941"/>
    <cellStyle name="20% - הדגשה4 3 2 2 2 5 2_נכסים" xfId="36799"/>
    <cellStyle name="20% - הדגשה4 3 2 2 2 5 3" xfId="22276"/>
    <cellStyle name="20% - הדגשה4 3 2 2 2 5_נכסים" xfId="36798"/>
    <cellStyle name="20% - הדגשה4 3 2 2 2 6" xfId="10622"/>
    <cellStyle name="20% - הדגשה4 3 2 2 2 6 2" xfId="25609"/>
    <cellStyle name="20% - הדגשה4 3 2 2 2 6_נכסים" xfId="36800"/>
    <cellStyle name="20% - הדגשה4 3 2 2 2 7" xfId="18944"/>
    <cellStyle name="20% - הדגשה4 3 2 2 2_נכסים" xfId="36769"/>
    <cellStyle name="20% - הדגשה4 3 2 2 3" xfId="3901"/>
    <cellStyle name="20% - הדגשה4 3 2 2 3 2" xfId="4677"/>
    <cellStyle name="20% - הדגשה4 3 2 2 3 2 2" xfId="6468"/>
    <cellStyle name="20% - הדגשה4 3 2 2 3 2 2 2" xfId="10008"/>
    <cellStyle name="20% - הדגשה4 3 2 2 3 2 2 2 2" xfId="16660"/>
    <cellStyle name="20% - הדגשה4 3 2 2 3 2 2 2 2 2" xfId="31646"/>
    <cellStyle name="20% - הדגשה4 3 2 2 3 2 2 2 2_נכסים" xfId="36805"/>
    <cellStyle name="20% - הדגשה4 3 2 2 3 2 2 2 3" xfId="24981"/>
    <cellStyle name="20% - הדגשה4 3 2 2 3 2 2 2_נכסים" xfId="36804"/>
    <cellStyle name="20% - הדגשה4 3 2 2 3 2 2 3" xfId="13328"/>
    <cellStyle name="20% - הדגשה4 3 2 2 3 2 2 3 2" xfId="28315"/>
    <cellStyle name="20% - הדגשה4 3 2 2 3 2 2 3_נכסים" xfId="36806"/>
    <cellStyle name="20% - הדגשה4 3 2 2 3 2 2 4" xfId="21650"/>
    <cellStyle name="20% - הדגשה4 3 2 2 3 2 2_נכסים" xfId="36803"/>
    <cellStyle name="20% - הדגשה4 3 2 2 3 2 3" xfId="8216"/>
    <cellStyle name="20% - הדגשה4 3 2 2 3 2 3 2" xfId="14995"/>
    <cellStyle name="20% - הדגשה4 3 2 2 3 2 3 2 2" xfId="29981"/>
    <cellStyle name="20% - הדגשה4 3 2 2 3 2 3 2_נכסים" xfId="36808"/>
    <cellStyle name="20% - הדגשה4 3 2 2 3 2 3 3" xfId="23316"/>
    <cellStyle name="20% - הדגשה4 3 2 2 3 2 3_נכסים" xfId="36807"/>
    <cellStyle name="20% - הדגשה4 3 2 2 3 2 4" xfId="11662"/>
    <cellStyle name="20% - הדגשה4 3 2 2 3 2 4 2" xfId="26649"/>
    <cellStyle name="20% - הדגשה4 3 2 2 3 2 4_נכסים" xfId="36809"/>
    <cellStyle name="20% - הדגשה4 3 2 2 3 2 5" xfId="19984"/>
    <cellStyle name="20% - הדגשה4 3 2 2 3 2_נכסים" xfId="36802"/>
    <cellStyle name="20% - הדגשה4 3 2 2 3 3" xfId="5634"/>
    <cellStyle name="20% - הדגשה4 3 2 2 3 3 2" xfId="9175"/>
    <cellStyle name="20% - הדגשה4 3 2 2 3 3 2 2" xfId="15827"/>
    <cellStyle name="20% - הדגשה4 3 2 2 3 3 2 2 2" xfId="30813"/>
    <cellStyle name="20% - הדגשה4 3 2 2 3 3 2 2_נכסים" xfId="36812"/>
    <cellStyle name="20% - הדגשה4 3 2 2 3 3 2 3" xfId="24148"/>
    <cellStyle name="20% - הדגשה4 3 2 2 3 3 2_נכסים" xfId="36811"/>
    <cellStyle name="20% - הדגשה4 3 2 2 3 3 3" xfId="12495"/>
    <cellStyle name="20% - הדגשה4 3 2 2 3 3 3 2" xfId="27482"/>
    <cellStyle name="20% - הדגשה4 3 2 2 3 3 3_נכסים" xfId="36813"/>
    <cellStyle name="20% - הדגשה4 3 2 2 3 3 4" xfId="20817"/>
    <cellStyle name="20% - הדגשה4 3 2 2 3 3_נכסים" xfId="36810"/>
    <cellStyle name="20% - הדגשה4 3 2 2 3 4" xfId="7383"/>
    <cellStyle name="20% - הדגשה4 3 2 2 3 4 2" xfId="14162"/>
    <cellStyle name="20% - הדגשה4 3 2 2 3 4 2 2" xfId="29148"/>
    <cellStyle name="20% - הדגשה4 3 2 2 3 4 2_נכסים" xfId="36815"/>
    <cellStyle name="20% - הדגשה4 3 2 2 3 4 3" xfId="22483"/>
    <cellStyle name="20% - הדגשה4 3 2 2 3 4_נכסים" xfId="36814"/>
    <cellStyle name="20% - הדגשה4 3 2 2 3 5" xfId="10829"/>
    <cellStyle name="20% - הדגשה4 3 2 2 3 5 2" xfId="25816"/>
    <cellStyle name="20% - הדגשה4 3 2 2 3 5_נכסים" xfId="36816"/>
    <cellStyle name="20% - הדגשה4 3 2 2 3 6" xfId="19151"/>
    <cellStyle name="20% - הדגשה4 3 2 2 3_נכסים" xfId="36801"/>
    <cellStyle name="20% - הדגשה4 3 2 2 4" xfId="4262"/>
    <cellStyle name="20% - הדגשה4 3 2 2 4 2" xfId="6051"/>
    <cellStyle name="20% - הדגשה4 3 2 2 4 2 2" xfId="9591"/>
    <cellStyle name="20% - הדגשה4 3 2 2 4 2 2 2" xfId="16243"/>
    <cellStyle name="20% - הדגשה4 3 2 2 4 2 2 2 2" xfId="31229"/>
    <cellStyle name="20% - הדגשה4 3 2 2 4 2 2 2_נכסים" xfId="36820"/>
    <cellStyle name="20% - הדגשה4 3 2 2 4 2 2 3" xfId="24564"/>
    <cellStyle name="20% - הדגשה4 3 2 2 4 2 2_נכסים" xfId="36819"/>
    <cellStyle name="20% - הדגשה4 3 2 2 4 2 3" xfId="12911"/>
    <cellStyle name="20% - הדגשה4 3 2 2 4 2 3 2" xfId="27898"/>
    <cellStyle name="20% - הדגשה4 3 2 2 4 2 3_נכסים" xfId="36821"/>
    <cellStyle name="20% - הדגשה4 3 2 2 4 2 4" xfId="21233"/>
    <cellStyle name="20% - הדגשה4 3 2 2 4 2_נכסים" xfId="36818"/>
    <cellStyle name="20% - הדגשה4 3 2 2 4 3" xfId="7799"/>
    <cellStyle name="20% - הדגשה4 3 2 2 4 3 2" xfId="14578"/>
    <cellStyle name="20% - הדגשה4 3 2 2 4 3 2 2" xfId="29564"/>
    <cellStyle name="20% - הדגשה4 3 2 2 4 3 2_נכסים" xfId="36823"/>
    <cellStyle name="20% - הדגשה4 3 2 2 4 3 3" xfId="22899"/>
    <cellStyle name="20% - הדגשה4 3 2 2 4 3_נכסים" xfId="36822"/>
    <cellStyle name="20% - הדגשה4 3 2 2 4 4" xfId="11245"/>
    <cellStyle name="20% - הדגשה4 3 2 2 4 4 2" xfId="26232"/>
    <cellStyle name="20% - הדגשה4 3 2 2 4 4_נכסים" xfId="36824"/>
    <cellStyle name="20% - הדגשה4 3 2 2 4 5" xfId="19567"/>
    <cellStyle name="20% - הדגשה4 3 2 2 4_נכסים" xfId="36817"/>
    <cellStyle name="20% - הדגשה4 3 2 2 5" xfId="5155"/>
    <cellStyle name="20% - הדגשה4 3 2 2 5 2" xfId="8758"/>
    <cellStyle name="20% - הדגשה4 3 2 2 5 2 2" xfId="15410"/>
    <cellStyle name="20% - הדגשה4 3 2 2 5 2 2 2" xfId="30396"/>
    <cellStyle name="20% - הדגשה4 3 2 2 5 2 2_נכסים" xfId="36827"/>
    <cellStyle name="20% - הדגשה4 3 2 2 5 2 3" xfId="23731"/>
    <cellStyle name="20% - הדגשה4 3 2 2 5 2_נכסים" xfId="36826"/>
    <cellStyle name="20% - הדגשה4 3 2 2 5 3" xfId="12078"/>
    <cellStyle name="20% - הדגשה4 3 2 2 5 3 2" xfId="27065"/>
    <cellStyle name="20% - הדגשה4 3 2 2 5 3_נכסים" xfId="36828"/>
    <cellStyle name="20% - הדגשה4 3 2 2 5 4" xfId="20400"/>
    <cellStyle name="20% - הדגשה4 3 2 2 5_נכסים" xfId="36825"/>
    <cellStyle name="20% - הדגשה4 3 2 2 6" xfId="6968"/>
    <cellStyle name="20% - הדגשה4 3 2 2 6 2" xfId="13745"/>
    <cellStyle name="20% - הדגשה4 3 2 2 6 2 2" xfId="28731"/>
    <cellStyle name="20% - הדגשה4 3 2 2 6 2_נכסים" xfId="36830"/>
    <cellStyle name="20% - הדגשה4 3 2 2 6 3" xfId="22066"/>
    <cellStyle name="20% - הדגשה4 3 2 2 6_נכסים" xfId="36829"/>
    <cellStyle name="20% - הדגשה4 3 2 2 7" xfId="10533"/>
    <cellStyle name="20% - הדגשה4 3 2 2 7 2" xfId="25518"/>
    <cellStyle name="20% - הדגשה4 3 2 2 7_נכסים" xfId="36831"/>
    <cellStyle name="20% - הדגשה4 3 2 2 8" xfId="18734"/>
    <cellStyle name="20% - הדגשה4 3 2 2_נכסים" xfId="36768"/>
    <cellStyle name="20% - הדגשה4 3 2 3" xfId="1852"/>
    <cellStyle name="20% - הדגשה4 3 2 3 2" xfId="4067"/>
    <cellStyle name="20% - הדגשה4 3 2 3 2 2" xfId="4839"/>
    <cellStyle name="20% - הדגשה4 3 2 3 2 2 2" xfId="6630"/>
    <cellStyle name="20% - הדגשה4 3 2 3 2 2 2 2" xfId="10170"/>
    <cellStyle name="20% - הדגשה4 3 2 3 2 2 2 2 2" xfId="16822"/>
    <cellStyle name="20% - הדגשה4 3 2 3 2 2 2 2 2 2" xfId="31808"/>
    <cellStyle name="20% - הדגשה4 3 2 3 2 2 2 2 2_נכסים" xfId="36837"/>
    <cellStyle name="20% - הדגשה4 3 2 3 2 2 2 2 3" xfId="25143"/>
    <cellStyle name="20% - הדגשה4 3 2 3 2 2 2 2_נכסים" xfId="36836"/>
    <cellStyle name="20% - הדגשה4 3 2 3 2 2 2 3" xfId="13490"/>
    <cellStyle name="20% - הדגשה4 3 2 3 2 2 2 3 2" xfId="28477"/>
    <cellStyle name="20% - הדגשה4 3 2 3 2 2 2 3_נכסים" xfId="36838"/>
    <cellStyle name="20% - הדגשה4 3 2 3 2 2 2 4" xfId="21812"/>
    <cellStyle name="20% - הדגשה4 3 2 3 2 2 2_נכסים" xfId="36835"/>
    <cellStyle name="20% - הדגשה4 3 2 3 2 2 3" xfId="8378"/>
    <cellStyle name="20% - הדגשה4 3 2 3 2 2 3 2" xfId="15157"/>
    <cellStyle name="20% - הדגשה4 3 2 3 2 2 3 2 2" xfId="30143"/>
    <cellStyle name="20% - הדגשה4 3 2 3 2 2 3 2_נכסים" xfId="36840"/>
    <cellStyle name="20% - הדגשה4 3 2 3 2 2 3 3" xfId="23478"/>
    <cellStyle name="20% - הדגשה4 3 2 3 2 2 3_נכסים" xfId="36839"/>
    <cellStyle name="20% - הדגשה4 3 2 3 2 2 4" xfId="11824"/>
    <cellStyle name="20% - הדגשה4 3 2 3 2 2 4 2" xfId="26811"/>
    <cellStyle name="20% - הדגשה4 3 2 3 2 2 4_נכסים" xfId="36841"/>
    <cellStyle name="20% - הדגשה4 3 2 3 2 2 5" xfId="20146"/>
    <cellStyle name="20% - הדגשה4 3 2 3 2 2_נכסים" xfId="36834"/>
    <cellStyle name="20% - הדגשה4 3 2 3 2 3" xfId="5796"/>
    <cellStyle name="20% - הדגשה4 3 2 3 2 3 2" xfId="9337"/>
    <cellStyle name="20% - הדגשה4 3 2 3 2 3 2 2" xfId="15989"/>
    <cellStyle name="20% - הדגשה4 3 2 3 2 3 2 2 2" xfId="30975"/>
    <cellStyle name="20% - הדגשה4 3 2 3 2 3 2 2_נכסים" xfId="36844"/>
    <cellStyle name="20% - הדגשה4 3 2 3 2 3 2 3" xfId="24310"/>
    <cellStyle name="20% - הדגשה4 3 2 3 2 3 2_נכסים" xfId="36843"/>
    <cellStyle name="20% - הדגשה4 3 2 3 2 3 3" xfId="12657"/>
    <cellStyle name="20% - הדגשה4 3 2 3 2 3 3 2" xfId="27644"/>
    <cellStyle name="20% - הדגשה4 3 2 3 2 3 3_נכסים" xfId="36845"/>
    <cellStyle name="20% - הדגשה4 3 2 3 2 3 4" xfId="20979"/>
    <cellStyle name="20% - הדגשה4 3 2 3 2 3_נכסים" xfId="36842"/>
    <cellStyle name="20% - הדגשה4 3 2 3 2 4" xfId="7545"/>
    <cellStyle name="20% - הדגשה4 3 2 3 2 4 2" xfId="14324"/>
    <cellStyle name="20% - הדגשה4 3 2 3 2 4 2 2" xfId="29310"/>
    <cellStyle name="20% - הדגשה4 3 2 3 2 4 2_נכסים" xfId="36847"/>
    <cellStyle name="20% - הדגשה4 3 2 3 2 4 3" xfId="22645"/>
    <cellStyle name="20% - הדגשה4 3 2 3 2 4_נכסים" xfId="36846"/>
    <cellStyle name="20% - הדגשה4 3 2 3 2 5" xfId="10991"/>
    <cellStyle name="20% - הדגשה4 3 2 3 2 5 2" xfId="25978"/>
    <cellStyle name="20% - הדגשה4 3 2 3 2 5_נכסים" xfId="36848"/>
    <cellStyle name="20% - הדגשה4 3 2 3 2 6" xfId="19313"/>
    <cellStyle name="20% - הדגשה4 3 2 3 2_נכסים" xfId="36833"/>
    <cellStyle name="20% - הדגשה4 3 2 3 3" xfId="4424"/>
    <cellStyle name="20% - הדגשה4 3 2 3 3 2" xfId="6214"/>
    <cellStyle name="20% - הדגשה4 3 2 3 3 2 2" xfId="9754"/>
    <cellStyle name="20% - הדגשה4 3 2 3 3 2 2 2" xfId="16406"/>
    <cellStyle name="20% - הדגשה4 3 2 3 3 2 2 2 2" xfId="31392"/>
    <cellStyle name="20% - הדגשה4 3 2 3 3 2 2 2_נכסים" xfId="36852"/>
    <cellStyle name="20% - הדגשה4 3 2 3 3 2 2 3" xfId="24727"/>
    <cellStyle name="20% - הדגשה4 3 2 3 3 2 2_נכסים" xfId="36851"/>
    <cellStyle name="20% - הדגשה4 3 2 3 3 2 3" xfId="13074"/>
    <cellStyle name="20% - הדגשה4 3 2 3 3 2 3 2" xfId="28061"/>
    <cellStyle name="20% - הדגשה4 3 2 3 3 2 3_נכסים" xfId="36853"/>
    <cellStyle name="20% - הדגשה4 3 2 3 3 2 4" xfId="21396"/>
    <cellStyle name="20% - הדגשה4 3 2 3 3 2_נכסים" xfId="36850"/>
    <cellStyle name="20% - הדגשה4 3 2 3 3 3" xfId="7962"/>
    <cellStyle name="20% - הדגשה4 3 2 3 3 3 2" xfId="14741"/>
    <cellStyle name="20% - הדגשה4 3 2 3 3 3 2 2" xfId="29727"/>
    <cellStyle name="20% - הדגשה4 3 2 3 3 3 2_נכסים" xfId="36855"/>
    <cellStyle name="20% - הדגשה4 3 2 3 3 3 3" xfId="23062"/>
    <cellStyle name="20% - הדגשה4 3 2 3 3 3_נכסים" xfId="36854"/>
    <cellStyle name="20% - הדגשה4 3 2 3 3 4" xfId="11408"/>
    <cellStyle name="20% - הדגשה4 3 2 3 3 4 2" xfId="26395"/>
    <cellStyle name="20% - הדגשה4 3 2 3 3 4_נכסים" xfId="36856"/>
    <cellStyle name="20% - הדגשה4 3 2 3 3 5" xfId="19730"/>
    <cellStyle name="20% - הדגשה4 3 2 3 3_נכסים" xfId="36849"/>
    <cellStyle name="20% - הדגשה4 3 2 3 4" xfId="5317"/>
    <cellStyle name="20% - הדגשה4 3 2 3 4 2" xfId="8921"/>
    <cellStyle name="20% - הדגשה4 3 2 3 4 2 2" xfId="15573"/>
    <cellStyle name="20% - הדגשה4 3 2 3 4 2 2 2" xfId="30559"/>
    <cellStyle name="20% - הדגשה4 3 2 3 4 2 2_נכסים" xfId="36859"/>
    <cellStyle name="20% - הדגשה4 3 2 3 4 2 3" xfId="23894"/>
    <cellStyle name="20% - הדגשה4 3 2 3 4 2_נכסים" xfId="36858"/>
    <cellStyle name="20% - הדגשה4 3 2 3 4 3" xfId="12241"/>
    <cellStyle name="20% - הדגשה4 3 2 3 4 3 2" xfId="27228"/>
    <cellStyle name="20% - הדגשה4 3 2 3 4 3_נכסים" xfId="36860"/>
    <cellStyle name="20% - הדגשה4 3 2 3 4 4" xfId="20563"/>
    <cellStyle name="20% - הדגשה4 3 2 3 4_נכסים" xfId="36857"/>
    <cellStyle name="20% - הדגשה4 3 2 3 5" xfId="7130"/>
    <cellStyle name="20% - הדגשה4 3 2 3 5 2" xfId="13908"/>
    <cellStyle name="20% - הדגשה4 3 2 3 5 2 2" xfId="28894"/>
    <cellStyle name="20% - הדגשה4 3 2 3 5 2_נכסים" xfId="36862"/>
    <cellStyle name="20% - הדגשה4 3 2 3 5 3" xfId="22229"/>
    <cellStyle name="20% - הדגשה4 3 2 3 5_נכסים" xfId="36861"/>
    <cellStyle name="20% - הדגשה4 3 2 3 6" xfId="10576"/>
    <cellStyle name="20% - הדגשה4 3 2 3 6 2" xfId="25562"/>
    <cellStyle name="20% - הדגשה4 3 2 3 6_נכסים" xfId="36863"/>
    <cellStyle name="20% - הדגשה4 3 2 3 7" xfId="18897"/>
    <cellStyle name="20% - הדגשה4 3 2 3_נכסים" xfId="36832"/>
    <cellStyle name="20% - הדגשה4 3 2 4" xfId="1568"/>
    <cellStyle name="20% - הדגשה4 3 2 4 2" xfId="4630"/>
    <cellStyle name="20% - הדגשה4 3 2 4 2 2" xfId="6421"/>
    <cellStyle name="20% - הדגשה4 3 2 4 2 2 2" xfId="9961"/>
    <cellStyle name="20% - הדגשה4 3 2 4 2 2 2 2" xfId="16613"/>
    <cellStyle name="20% - הדגשה4 3 2 4 2 2 2 2 2" xfId="31599"/>
    <cellStyle name="20% - הדגשה4 3 2 4 2 2 2 2_נכסים" xfId="36868"/>
    <cellStyle name="20% - הדגשה4 3 2 4 2 2 2 3" xfId="24934"/>
    <cellStyle name="20% - הדגשה4 3 2 4 2 2 2_נכסים" xfId="36867"/>
    <cellStyle name="20% - הדגשה4 3 2 4 2 2 3" xfId="13281"/>
    <cellStyle name="20% - הדגשה4 3 2 4 2 2 3 2" xfId="28268"/>
    <cellStyle name="20% - הדגשה4 3 2 4 2 2 3_נכסים" xfId="36869"/>
    <cellStyle name="20% - הדגשה4 3 2 4 2 2 4" xfId="21603"/>
    <cellStyle name="20% - הדגשה4 3 2 4 2 2_נכסים" xfId="36866"/>
    <cellStyle name="20% - הדגשה4 3 2 4 2 3" xfId="8169"/>
    <cellStyle name="20% - הדגשה4 3 2 4 2 3 2" xfId="14948"/>
    <cellStyle name="20% - הדגשה4 3 2 4 2 3 2 2" xfId="29934"/>
    <cellStyle name="20% - הדגשה4 3 2 4 2 3 2_נכסים" xfId="36871"/>
    <cellStyle name="20% - הדגשה4 3 2 4 2 3 3" xfId="23269"/>
    <cellStyle name="20% - הדגשה4 3 2 4 2 3_נכסים" xfId="36870"/>
    <cellStyle name="20% - הדגשה4 3 2 4 2 4" xfId="11615"/>
    <cellStyle name="20% - הדגשה4 3 2 4 2 4 2" xfId="26602"/>
    <cellStyle name="20% - הדגשה4 3 2 4 2 4_נכסים" xfId="36872"/>
    <cellStyle name="20% - הדגשה4 3 2 4 2 5" xfId="19937"/>
    <cellStyle name="20% - הדגשה4 3 2 4 2_נכסים" xfId="36865"/>
    <cellStyle name="20% - הדגשה4 3 2 4 3" xfId="5587"/>
    <cellStyle name="20% - הדגשה4 3 2 4 3 2" xfId="9128"/>
    <cellStyle name="20% - הדגשה4 3 2 4 3 2 2" xfId="15780"/>
    <cellStyle name="20% - הדגשה4 3 2 4 3 2 2 2" xfId="30766"/>
    <cellStyle name="20% - הדגשה4 3 2 4 3 2 2_נכסים" xfId="36875"/>
    <cellStyle name="20% - הדגשה4 3 2 4 3 2 3" xfId="24101"/>
    <cellStyle name="20% - הדגשה4 3 2 4 3 2_נכסים" xfId="36874"/>
    <cellStyle name="20% - הדגשה4 3 2 4 3 3" xfId="12448"/>
    <cellStyle name="20% - הדגשה4 3 2 4 3 3 2" xfId="27435"/>
    <cellStyle name="20% - הדגשה4 3 2 4 3 3_נכסים" xfId="36876"/>
    <cellStyle name="20% - הדגשה4 3 2 4 3 4" xfId="20770"/>
    <cellStyle name="20% - הדגשה4 3 2 4 3_נכסים" xfId="36873"/>
    <cellStyle name="20% - הדגשה4 3 2 4 4" xfId="7336"/>
    <cellStyle name="20% - הדגשה4 3 2 4 4 2" xfId="14115"/>
    <cellStyle name="20% - הדגשה4 3 2 4 4 2 2" xfId="29101"/>
    <cellStyle name="20% - הדגשה4 3 2 4 4 2_נכסים" xfId="36878"/>
    <cellStyle name="20% - הדגשה4 3 2 4 4 3" xfId="22436"/>
    <cellStyle name="20% - הדגשה4 3 2 4 4_נכסים" xfId="36877"/>
    <cellStyle name="20% - הדגשה4 3 2 4 5" xfId="10782"/>
    <cellStyle name="20% - הדגשה4 3 2 4 5 2" xfId="25769"/>
    <cellStyle name="20% - הדגשה4 3 2 4 5_נכסים" xfId="36879"/>
    <cellStyle name="20% - הדגשה4 3 2 4 6" xfId="19104"/>
    <cellStyle name="20% - הדגשה4 3 2 4_נכסים" xfId="36864"/>
    <cellStyle name="20% - הדגשה4 3 2 5" xfId="2134"/>
    <cellStyle name="20% - הדגשה4 3 2 5 2" xfId="6004"/>
    <cellStyle name="20% - הדגשה4 3 2 5 2 2" xfId="9544"/>
    <cellStyle name="20% - הדגשה4 3 2 5 2 2 2" xfId="16196"/>
    <cellStyle name="20% - הדגשה4 3 2 5 2 2 2 2" xfId="31182"/>
    <cellStyle name="20% - הדגשה4 3 2 5 2 2 2_נכסים" xfId="36883"/>
    <cellStyle name="20% - הדגשה4 3 2 5 2 2 3" xfId="24517"/>
    <cellStyle name="20% - הדגשה4 3 2 5 2 2_נכסים" xfId="36882"/>
    <cellStyle name="20% - הדגשה4 3 2 5 2 3" xfId="12864"/>
    <cellStyle name="20% - הדגשה4 3 2 5 2 3 2" xfId="27851"/>
    <cellStyle name="20% - הדגשה4 3 2 5 2 3_נכסים" xfId="36884"/>
    <cellStyle name="20% - הדגשה4 3 2 5 2 4" xfId="21186"/>
    <cellStyle name="20% - הדגשה4 3 2 5 2_נכסים" xfId="36881"/>
    <cellStyle name="20% - הדגשה4 3 2 5 3" xfId="7752"/>
    <cellStyle name="20% - הדגשה4 3 2 5 3 2" xfId="14531"/>
    <cellStyle name="20% - הדגשה4 3 2 5 3 2 2" xfId="29517"/>
    <cellStyle name="20% - הדגשה4 3 2 5 3 2_נכסים" xfId="36886"/>
    <cellStyle name="20% - הדגשה4 3 2 5 3 3" xfId="22852"/>
    <cellStyle name="20% - הדגשה4 3 2 5 3_נכסים" xfId="36885"/>
    <cellStyle name="20% - הדגשה4 3 2 5 4" xfId="11198"/>
    <cellStyle name="20% - הדגשה4 3 2 5 4 2" xfId="26185"/>
    <cellStyle name="20% - הדגשה4 3 2 5 4_נכסים" xfId="36887"/>
    <cellStyle name="20% - הדגשה4 3 2 5 5" xfId="19520"/>
    <cellStyle name="20% - הדגשה4 3 2 5_נכסים" xfId="36880"/>
    <cellStyle name="20% - הדגשה4 3 2 6" xfId="2413"/>
    <cellStyle name="20% - הדגשה4 3 2 6 2" xfId="8711"/>
    <cellStyle name="20% - הדגשה4 3 2 6 2 2" xfId="15363"/>
    <cellStyle name="20% - הדגשה4 3 2 6 2 2 2" xfId="30349"/>
    <cellStyle name="20% - הדגשה4 3 2 6 2 2_נכסים" xfId="36890"/>
    <cellStyle name="20% - הדגשה4 3 2 6 2 3" xfId="23684"/>
    <cellStyle name="20% - הדגשה4 3 2 6 2_נכסים" xfId="36889"/>
    <cellStyle name="20% - הדגשה4 3 2 6 3" xfId="12031"/>
    <cellStyle name="20% - הדגשה4 3 2 6 3 2" xfId="27018"/>
    <cellStyle name="20% - הדגשה4 3 2 6 3_נכסים" xfId="36891"/>
    <cellStyle name="20% - הדגשה4 3 2 6 4" xfId="20353"/>
    <cellStyle name="20% - הדגשה4 3 2 6_נכסים" xfId="36888"/>
    <cellStyle name="20% - הדגשה4 3 2 7" xfId="1460"/>
    <cellStyle name="20% - הדגשה4 3 2 7 2" xfId="13698"/>
    <cellStyle name="20% - הדגשה4 3 2 7 2 2" xfId="28684"/>
    <cellStyle name="20% - הדגשה4 3 2 7 2_נכסים" xfId="36893"/>
    <cellStyle name="20% - הדגשה4 3 2 7 3" xfId="22019"/>
    <cellStyle name="20% - הדגשה4 3 2 7_נכסים" xfId="36892"/>
    <cellStyle name="20% - הדגשה4 3 2 8" xfId="10327"/>
    <cellStyle name="20% - הדגשה4 3 2 8 2" xfId="25302"/>
    <cellStyle name="20% - הדגשה4 3 2 8_נכסים" xfId="36894"/>
    <cellStyle name="20% - הדגשה4 3 2 9" xfId="18688"/>
    <cellStyle name="20% - הדגשה4 3 2_נכסים" xfId="36767"/>
    <cellStyle name="20% - הדגשה4 3 3" xfId="1149"/>
    <cellStyle name="20% - הדגשה4 3 3 2" xfId="3729"/>
    <cellStyle name="20% - הדגשה4 3 3 2 2" xfId="4153"/>
    <cellStyle name="20% - הדגשה4 3 3 2 2 2" xfId="4926"/>
    <cellStyle name="20% - הדגשה4 3 3 2 2 2 2" xfId="6717"/>
    <cellStyle name="20% - הדגשה4 3 3 2 2 2 2 2" xfId="10257"/>
    <cellStyle name="20% - הדגשה4 3 3 2 2 2 2 2 2" xfId="16909"/>
    <cellStyle name="20% - הדגשה4 3 3 2 2 2 2 2 2 2" xfId="31895"/>
    <cellStyle name="20% - הדגשה4 3 3 2 2 2 2 2 2_נכסים" xfId="36901"/>
    <cellStyle name="20% - הדגשה4 3 3 2 2 2 2 2 3" xfId="25230"/>
    <cellStyle name="20% - הדגשה4 3 3 2 2 2 2 2_נכסים" xfId="36900"/>
    <cellStyle name="20% - הדגשה4 3 3 2 2 2 2 3" xfId="13577"/>
    <cellStyle name="20% - הדגשה4 3 3 2 2 2 2 3 2" xfId="28564"/>
    <cellStyle name="20% - הדגשה4 3 3 2 2 2 2 3_נכסים" xfId="36902"/>
    <cellStyle name="20% - הדגשה4 3 3 2 2 2 2 4" xfId="21899"/>
    <cellStyle name="20% - הדגשה4 3 3 2 2 2 2_נכסים" xfId="36899"/>
    <cellStyle name="20% - הדגשה4 3 3 2 2 2 3" xfId="8465"/>
    <cellStyle name="20% - הדגשה4 3 3 2 2 2 3 2" xfId="15244"/>
    <cellStyle name="20% - הדגשה4 3 3 2 2 2 3 2 2" xfId="30230"/>
    <cellStyle name="20% - הדגשה4 3 3 2 2 2 3 2_נכסים" xfId="36904"/>
    <cellStyle name="20% - הדגשה4 3 3 2 2 2 3 3" xfId="23565"/>
    <cellStyle name="20% - הדגשה4 3 3 2 2 2 3_נכסים" xfId="36903"/>
    <cellStyle name="20% - הדגשה4 3 3 2 2 2 4" xfId="11911"/>
    <cellStyle name="20% - הדגשה4 3 3 2 2 2 4 2" xfId="26898"/>
    <cellStyle name="20% - הדגשה4 3 3 2 2 2 4_נכסים" xfId="36905"/>
    <cellStyle name="20% - הדגשה4 3 3 2 2 2 5" xfId="20233"/>
    <cellStyle name="20% - הדגשה4 3 3 2 2 2_נכסים" xfId="36898"/>
    <cellStyle name="20% - הדגשה4 3 3 2 2 3" xfId="5883"/>
    <cellStyle name="20% - הדגשה4 3 3 2 2 3 2" xfId="9424"/>
    <cellStyle name="20% - הדגשה4 3 3 2 2 3 2 2" xfId="16076"/>
    <cellStyle name="20% - הדגשה4 3 3 2 2 3 2 2 2" xfId="31062"/>
    <cellStyle name="20% - הדגשה4 3 3 2 2 3 2 2_נכסים" xfId="36908"/>
    <cellStyle name="20% - הדגשה4 3 3 2 2 3 2 3" xfId="24397"/>
    <cellStyle name="20% - הדגשה4 3 3 2 2 3 2_נכסים" xfId="36907"/>
    <cellStyle name="20% - הדגשה4 3 3 2 2 3 3" xfId="12744"/>
    <cellStyle name="20% - הדגשה4 3 3 2 2 3 3 2" xfId="27731"/>
    <cellStyle name="20% - הדגשה4 3 3 2 2 3 3_נכסים" xfId="36909"/>
    <cellStyle name="20% - הדגשה4 3 3 2 2 3 4" xfId="21066"/>
    <cellStyle name="20% - הדגשה4 3 3 2 2 3_נכסים" xfId="36906"/>
    <cellStyle name="20% - הדגשה4 3 3 2 2 4" xfId="7632"/>
    <cellStyle name="20% - הדגשה4 3 3 2 2 4 2" xfId="14411"/>
    <cellStyle name="20% - הדגשה4 3 3 2 2 4 2 2" xfId="29397"/>
    <cellStyle name="20% - הדגשה4 3 3 2 2 4 2_נכסים" xfId="36911"/>
    <cellStyle name="20% - הדגשה4 3 3 2 2 4 3" xfId="22732"/>
    <cellStyle name="20% - הדגשה4 3 3 2 2 4_נכסים" xfId="36910"/>
    <cellStyle name="20% - הדגשה4 3 3 2 2 5" xfId="11078"/>
    <cellStyle name="20% - הדגשה4 3 3 2 2 5 2" xfId="26065"/>
    <cellStyle name="20% - הדגשה4 3 3 2 2 5_נכסים" xfId="36912"/>
    <cellStyle name="20% - הדגשה4 3 3 2 2 6" xfId="19400"/>
    <cellStyle name="20% - הדגשה4 3 3 2 2_נכסים" xfId="36897"/>
    <cellStyle name="20% - הדגשה4 3 3 2 3" xfId="4510"/>
    <cellStyle name="20% - הדגשה4 3 3 2 3 2" xfId="6301"/>
    <cellStyle name="20% - הדגשה4 3 3 2 3 2 2" xfId="9841"/>
    <cellStyle name="20% - הדגשה4 3 3 2 3 2 2 2" xfId="16493"/>
    <cellStyle name="20% - הדגשה4 3 3 2 3 2 2 2 2" xfId="31479"/>
    <cellStyle name="20% - הדגשה4 3 3 2 3 2 2 2_נכסים" xfId="36916"/>
    <cellStyle name="20% - הדגשה4 3 3 2 3 2 2 3" xfId="24814"/>
    <cellStyle name="20% - הדגשה4 3 3 2 3 2 2_נכסים" xfId="36915"/>
    <cellStyle name="20% - הדגשה4 3 3 2 3 2 3" xfId="13161"/>
    <cellStyle name="20% - הדגשה4 3 3 2 3 2 3 2" xfId="28148"/>
    <cellStyle name="20% - הדגשה4 3 3 2 3 2 3_נכסים" xfId="36917"/>
    <cellStyle name="20% - הדגשה4 3 3 2 3 2 4" xfId="21483"/>
    <cellStyle name="20% - הדגשה4 3 3 2 3 2_נכסים" xfId="36914"/>
    <cellStyle name="20% - הדגשה4 3 3 2 3 3" xfId="8049"/>
    <cellStyle name="20% - הדגשה4 3 3 2 3 3 2" xfId="14828"/>
    <cellStyle name="20% - הדגשה4 3 3 2 3 3 2 2" xfId="29814"/>
    <cellStyle name="20% - הדגשה4 3 3 2 3 3 2_נכסים" xfId="36919"/>
    <cellStyle name="20% - הדגשה4 3 3 2 3 3 3" xfId="23149"/>
    <cellStyle name="20% - הדגשה4 3 3 2 3 3_נכסים" xfId="36918"/>
    <cellStyle name="20% - הדגשה4 3 3 2 3 4" xfId="11495"/>
    <cellStyle name="20% - הדגשה4 3 3 2 3 4 2" xfId="26482"/>
    <cellStyle name="20% - הדגשה4 3 3 2 3 4_נכסים" xfId="36920"/>
    <cellStyle name="20% - הדגשה4 3 3 2 3 5" xfId="19817"/>
    <cellStyle name="20% - הדגשה4 3 3 2 3_נכסים" xfId="36913"/>
    <cellStyle name="20% - הדגשה4 3 3 2 4" xfId="5403"/>
    <cellStyle name="20% - הדגשה4 3 3 2 4 2" xfId="9008"/>
    <cellStyle name="20% - הדגשה4 3 3 2 4 2 2" xfId="15660"/>
    <cellStyle name="20% - הדגשה4 3 3 2 4 2 2 2" xfId="30646"/>
    <cellStyle name="20% - הדגשה4 3 3 2 4 2 2_נכסים" xfId="36923"/>
    <cellStyle name="20% - הדגשה4 3 3 2 4 2 3" xfId="23981"/>
    <cellStyle name="20% - הדגשה4 3 3 2 4 2_נכסים" xfId="36922"/>
    <cellStyle name="20% - הדגשה4 3 3 2 4 3" xfId="12328"/>
    <cellStyle name="20% - הדגשה4 3 3 2 4 3 2" xfId="27315"/>
    <cellStyle name="20% - הדגשה4 3 3 2 4 3_נכסים" xfId="36924"/>
    <cellStyle name="20% - הדגשה4 3 3 2 4 4" xfId="20650"/>
    <cellStyle name="20% - הדגשה4 3 3 2 4_נכסים" xfId="36921"/>
    <cellStyle name="20% - הדגשה4 3 3 2 5" xfId="7216"/>
    <cellStyle name="20% - הדגשה4 3 3 2 5 2" xfId="13995"/>
    <cellStyle name="20% - הדגשה4 3 3 2 5 2 2" xfId="28981"/>
    <cellStyle name="20% - הדגשה4 3 3 2 5 2_נכסים" xfId="36926"/>
    <cellStyle name="20% - הדגשה4 3 3 2 5 3" xfId="22316"/>
    <cellStyle name="20% - הדגשה4 3 3 2 5_נכסים" xfId="36925"/>
    <cellStyle name="20% - הדגשה4 3 3 2 6" xfId="10662"/>
    <cellStyle name="20% - הדגשה4 3 3 2 6 2" xfId="25649"/>
    <cellStyle name="20% - הדגשה4 3 3 2 6_נכסים" xfId="36927"/>
    <cellStyle name="20% - הדגשה4 3 3 2 7" xfId="18984"/>
    <cellStyle name="20% - הדגשה4 3 3 2_נכסים" xfId="36896"/>
    <cellStyle name="20% - הדגשה4 3 3 3" xfId="3942"/>
    <cellStyle name="20% - הדגשה4 3 3 3 2" xfId="4718"/>
    <cellStyle name="20% - הדגשה4 3 3 3 2 2" xfId="6509"/>
    <cellStyle name="20% - הדגשה4 3 3 3 2 2 2" xfId="10049"/>
    <cellStyle name="20% - הדגשה4 3 3 3 2 2 2 2" xfId="16701"/>
    <cellStyle name="20% - הדגשה4 3 3 3 2 2 2 2 2" xfId="31687"/>
    <cellStyle name="20% - הדגשה4 3 3 3 2 2 2 2_נכסים" xfId="36932"/>
    <cellStyle name="20% - הדגשה4 3 3 3 2 2 2 3" xfId="25022"/>
    <cellStyle name="20% - הדגשה4 3 3 3 2 2 2_נכסים" xfId="36931"/>
    <cellStyle name="20% - הדגשה4 3 3 3 2 2 3" xfId="13369"/>
    <cellStyle name="20% - הדגשה4 3 3 3 2 2 3 2" xfId="28356"/>
    <cellStyle name="20% - הדגשה4 3 3 3 2 2 3_נכסים" xfId="36933"/>
    <cellStyle name="20% - הדגשה4 3 3 3 2 2 4" xfId="21691"/>
    <cellStyle name="20% - הדגשה4 3 3 3 2 2_נכסים" xfId="36930"/>
    <cellStyle name="20% - הדגשה4 3 3 3 2 3" xfId="8257"/>
    <cellStyle name="20% - הדגשה4 3 3 3 2 3 2" xfId="15036"/>
    <cellStyle name="20% - הדגשה4 3 3 3 2 3 2 2" xfId="30022"/>
    <cellStyle name="20% - הדגשה4 3 3 3 2 3 2_נכסים" xfId="36935"/>
    <cellStyle name="20% - הדגשה4 3 3 3 2 3 3" xfId="23357"/>
    <cellStyle name="20% - הדגשה4 3 3 3 2 3_נכסים" xfId="36934"/>
    <cellStyle name="20% - הדגשה4 3 3 3 2 4" xfId="11703"/>
    <cellStyle name="20% - הדגשה4 3 3 3 2 4 2" xfId="26690"/>
    <cellStyle name="20% - הדגשה4 3 3 3 2 4_נכסים" xfId="36936"/>
    <cellStyle name="20% - הדגשה4 3 3 3 2 5" xfId="20025"/>
    <cellStyle name="20% - הדגשה4 3 3 3 2_נכסים" xfId="36929"/>
    <cellStyle name="20% - הדגשה4 3 3 3 3" xfId="5675"/>
    <cellStyle name="20% - הדגשה4 3 3 3 3 2" xfId="9216"/>
    <cellStyle name="20% - הדגשה4 3 3 3 3 2 2" xfId="15868"/>
    <cellStyle name="20% - הדגשה4 3 3 3 3 2 2 2" xfId="30854"/>
    <cellStyle name="20% - הדגשה4 3 3 3 3 2 2_נכסים" xfId="36939"/>
    <cellStyle name="20% - הדגשה4 3 3 3 3 2 3" xfId="24189"/>
    <cellStyle name="20% - הדגשה4 3 3 3 3 2_נכסים" xfId="36938"/>
    <cellStyle name="20% - הדגשה4 3 3 3 3 3" xfId="12536"/>
    <cellStyle name="20% - הדגשה4 3 3 3 3 3 2" xfId="27523"/>
    <cellStyle name="20% - הדגשה4 3 3 3 3 3_נכסים" xfId="36940"/>
    <cellStyle name="20% - הדגשה4 3 3 3 3 4" xfId="20858"/>
    <cellStyle name="20% - הדגשה4 3 3 3 3_נכסים" xfId="36937"/>
    <cellStyle name="20% - הדגשה4 3 3 3 4" xfId="7424"/>
    <cellStyle name="20% - הדגשה4 3 3 3 4 2" xfId="14203"/>
    <cellStyle name="20% - הדגשה4 3 3 3 4 2 2" xfId="29189"/>
    <cellStyle name="20% - הדגשה4 3 3 3 4 2_נכסים" xfId="36942"/>
    <cellStyle name="20% - הדגשה4 3 3 3 4 3" xfId="22524"/>
    <cellStyle name="20% - הדגשה4 3 3 3 4_נכסים" xfId="36941"/>
    <cellStyle name="20% - הדגשה4 3 3 3 5" xfId="10870"/>
    <cellStyle name="20% - הדגשה4 3 3 3 5 2" xfId="25857"/>
    <cellStyle name="20% - הדגשה4 3 3 3 5_נכסים" xfId="36943"/>
    <cellStyle name="20% - הדגשה4 3 3 3 6" xfId="19192"/>
    <cellStyle name="20% - הדגשה4 3 3 3_נכסים" xfId="36928"/>
    <cellStyle name="20% - הדגשה4 3 3 4" xfId="4303"/>
    <cellStyle name="20% - הדגשה4 3 3 4 2" xfId="6092"/>
    <cellStyle name="20% - הדגשה4 3 3 4 2 2" xfId="9632"/>
    <cellStyle name="20% - הדגשה4 3 3 4 2 2 2" xfId="16284"/>
    <cellStyle name="20% - הדגשה4 3 3 4 2 2 2 2" xfId="31270"/>
    <cellStyle name="20% - הדגשה4 3 3 4 2 2 2_נכסים" xfId="36947"/>
    <cellStyle name="20% - הדגשה4 3 3 4 2 2 3" xfId="24605"/>
    <cellStyle name="20% - הדגשה4 3 3 4 2 2_נכסים" xfId="36946"/>
    <cellStyle name="20% - הדגשה4 3 3 4 2 3" xfId="12952"/>
    <cellStyle name="20% - הדגשה4 3 3 4 2 3 2" xfId="27939"/>
    <cellStyle name="20% - הדגשה4 3 3 4 2 3_נכסים" xfId="36948"/>
    <cellStyle name="20% - הדגשה4 3 3 4 2 4" xfId="21274"/>
    <cellStyle name="20% - הדגשה4 3 3 4 2_נכסים" xfId="36945"/>
    <cellStyle name="20% - הדגשה4 3 3 4 3" xfId="7840"/>
    <cellStyle name="20% - הדגשה4 3 3 4 3 2" xfId="14619"/>
    <cellStyle name="20% - הדגשה4 3 3 4 3 2 2" xfId="29605"/>
    <cellStyle name="20% - הדגשה4 3 3 4 3 2_נכסים" xfId="36950"/>
    <cellStyle name="20% - הדגשה4 3 3 4 3 3" xfId="22940"/>
    <cellStyle name="20% - הדגשה4 3 3 4 3_נכסים" xfId="36949"/>
    <cellStyle name="20% - הדגשה4 3 3 4 4" xfId="11286"/>
    <cellStyle name="20% - הדגשה4 3 3 4 4 2" xfId="26273"/>
    <cellStyle name="20% - הדגשה4 3 3 4 4_נכסים" xfId="36951"/>
    <cellStyle name="20% - הדגשה4 3 3 4 5" xfId="19608"/>
    <cellStyle name="20% - הדגשה4 3 3 4_נכסים" xfId="36944"/>
    <cellStyle name="20% - הדגשה4 3 3 5" xfId="5196"/>
    <cellStyle name="20% - הדגשה4 3 3 5 2" xfId="8799"/>
    <cellStyle name="20% - הדגשה4 3 3 5 2 2" xfId="15451"/>
    <cellStyle name="20% - הדגשה4 3 3 5 2 2 2" xfId="30437"/>
    <cellStyle name="20% - הדגשה4 3 3 5 2 2_נכסים" xfId="36954"/>
    <cellStyle name="20% - הדגשה4 3 3 5 2 3" xfId="23772"/>
    <cellStyle name="20% - הדגשה4 3 3 5 2_נכסים" xfId="36953"/>
    <cellStyle name="20% - הדגשה4 3 3 5 3" xfId="12119"/>
    <cellStyle name="20% - הדגשה4 3 3 5 3 2" xfId="27106"/>
    <cellStyle name="20% - הדגשה4 3 3 5 3_נכסים" xfId="36955"/>
    <cellStyle name="20% - הדגשה4 3 3 5 4" xfId="20441"/>
    <cellStyle name="20% - הדגשה4 3 3 5_נכסים" xfId="36952"/>
    <cellStyle name="20% - הדגשה4 3 3 6" xfId="7009"/>
    <cellStyle name="20% - הדגשה4 3 3 6 2" xfId="13786"/>
    <cellStyle name="20% - הדגשה4 3 3 6 2 2" xfId="28772"/>
    <cellStyle name="20% - הדגשה4 3 3 6 2_נכסים" xfId="36957"/>
    <cellStyle name="20% - הדגשה4 3 3 6 3" xfId="22107"/>
    <cellStyle name="20% - הדגשה4 3 3 6_נכסים" xfId="36956"/>
    <cellStyle name="20% - הדגשה4 3 3 7" xfId="10356"/>
    <cellStyle name="20% - הדגשה4 3 3 7 2" xfId="25333"/>
    <cellStyle name="20% - הדגשה4 3 3 7_נכסים" xfId="36958"/>
    <cellStyle name="20% - הדגשה4 3 3 8" xfId="17471"/>
    <cellStyle name="20% - הדגשה4 3 3 9" xfId="18775"/>
    <cellStyle name="20% - הדגשה4 3 3_נכסים" xfId="36895"/>
    <cellStyle name="20% - הדגשה4 3 4" xfId="1851"/>
    <cellStyle name="20% - הדגשה4 3 4 2" xfId="4004"/>
    <cellStyle name="20% - הדגשה4 3 4 2 2" xfId="4775"/>
    <cellStyle name="20% - הדגשה4 3 4 2 2 2" xfId="6566"/>
    <cellStyle name="20% - הדגשה4 3 4 2 2 2 2" xfId="10106"/>
    <cellStyle name="20% - הדגשה4 3 4 2 2 2 2 2" xfId="16758"/>
    <cellStyle name="20% - הדגשה4 3 4 2 2 2 2 2 2" xfId="31744"/>
    <cellStyle name="20% - הדגשה4 3 4 2 2 2 2 2_נכסים" xfId="36964"/>
    <cellStyle name="20% - הדגשה4 3 4 2 2 2 2 3" xfId="25079"/>
    <cellStyle name="20% - הדגשה4 3 4 2 2 2 2_נכסים" xfId="36963"/>
    <cellStyle name="20% - הדגשה4 3 4 2 2 2 3" xfId="13426"/>
    <cellStyle name="20% - הדגשה4 3 4 2 2 2 3 2" xfId="28413"/>
    <cellStyle name="20% - הדגשה4 3 4 2 2 2 3_נכסים" xfId="36965"/>
    <cellStyle name="20% - הדגשה4 3 4 2 2 2 4" xfId="21748"/>
    <cellStyle name="20% - הדגשה4 3 4 2 2 2_נכסים" xfId="36962"/>
    <cellStyle name="20% - הדגשה4 3 4 2 2 3" xfId="8314"/>
    <cellStyle name="20% - הדגשה4 3 4 2 2 3 2" xfId="15093"/>
    <cellStyle name="20% - הדגשה4 3 4 2 2 3 2 2" xfId="30079"/>
    <cellStyle name="20% - הדגשה4 3 4 2 2 3 2_נכסים" xfId="36967"/>
    <cellStyle name="20% - הדגשה4 3 4 2 2 3 3" xfId="23414"/>
    <cellStyle name="20% - הדגשה4 3 4 2 2 3_נכסים" xfId="36966"/>
    <cellStyle name="20% - הדגשה4 3 4 2 2 4" xfId="11760"/>
    <cellStyle name="20% - הדגשה4 3 4 2 2 4 2" xfId="26747"/>
    <cellStyle name="20% - הדגשה4 3 4 2 2 4_נכסים" xfId="36968"/>
    <cellStyle name="20% - הדגשה4 3 4 2 2 5" xfId="20082"/>
    <cellStyle name="20% - הדגשה4 3 4 2 2_נכסים" xfId="36961"/>
    <cellStyle name="20% - הדגשה4 3 4 2 3" xfId="5732"/>
    <cellStyle name="20% - הדגשה4 3 4 2 3 2" xfId="9273"/>
    <cellStyle name="20% - הדגשה4 3 4 2 3 2 2" xfId="15925"/>
    <cellStyle name="20% - הדגשה4 3 4 2 3 2 2 2" xfId="30911"/>
    <cellStyle name="20% - הדגשה4 3 4 2 3 2 2_נכסים" xfId="36971"/>
    <cellStyle name="20% - הדגשה4 3 4 2 3 2 3" xfId="24246"/>
    <cellStyle name="20% - הדגשה4 3 4 2 3 2_נכסים" xfId="36970"/>
    <cellStyle name="20% - הדגשה4 3 4 2 3 3" xfId="12593"/>
    <cellStyle name="20% - הדגשה4 3 4 2 3 3 2" xfId="27580"/>
    <cellStyle name="20% - הדגשה4 3 4 2 3 3_נכסים" xfId="36972"/>
    <cellStyle name="20% - הדגשה4 3 4 2 3 4" xfId="20915"/>
    <cellStyle name="20% - הדגשה4 3 4 2 3_נכסים" xfId="36969"/>
    <cellStyle name="20% - הדגשה4 3 4 2 4" xfId="7481"/>
    <cellStyle name="20% - הדגשה4 3 4 2 4 2" xfId="14260"/>
    <cellStyle name="20% - הדגשה4 3 4 2 4 2 2" xfId="29246"/>
    <cellStyle name="20% - הדגשה4 3 4 2 4 2_נכסים" xfId="36974"/>
    <cellStyle name="20% - הדגשה4 3 4 2 4 3" xfId="22581"/>
    <cellStyle name="20% - הדגשה4 3 4 2 4_נכסים" xfId="36973"/>
    <cellStyle name="20% - הדגשה4 3 4 2 5" xfId="10927"/>
    <cellStyle name="20% - הדגשה4 3 4 2 5 2" xfId="25914"/>
    <cellStyle name="20% - הדגשה4 3 4 2 5_נכסים" xfId="36975"/>
    <cellStyle name="20% - הדגשה4 3 4 2 6" xfId="19249"/>
    <cellStyle name="20% - הדגשה4 3 4 2_נכסים" xfId="36960"/>
    <cellStyle name="20% - הדגשה4 3 4 3" xfId="4361"/>
    <cellStyle name="20% - הדגשה4 3 4 3 2" xfId="6150"/>
    <cellStyle name="20% - הדגשה4 3 4 3 2 2" xfId="9690"/>
    <cellStyle name="20% - הדגשה4 3 4 3 2 2 2" xfId="16342"/>
    <cellStyle name="20% - הדגשה4 3 4 3 2 2 2 2" xfId="31328"/>
    <cellStyle name="20% - הדגשה4 3 4 3 2 2 2_נכסים" xfId="36979"/>
    <cellStyle name="20% - הדגשה4 3 4 3 2 2 3" xfId="24663"/>
    <cellStyle name="20% - הדגשה4 3 4 3 2 2_נכסים" xfId="36978"/>
    <cellStyle name="20% - הדגשה4 3 4 3 2 3" xfId="13010"/>
    <cellStyle name="20% - הדגשה4 3 4 3 2 3 2" xfId="27997"/>
    <cellStyle name="20% - הדגשה4 3 4 3 2 3_נכסים" xfId="36980"/>
    <cellStyle name="20% - הדגשה4 3 4 3 2 4" xfId="21332"/>
    <cellStyle name="20% - הדגשה4 3 4 3 2_נכסים" xfId="36977"/>
    <cellStyle name="20% - הדגשה4 3 4 3 3" xfId="7898"/>
    <cellStyle name="20% - הדגשה4 3 4 3 3 2" xfId="14677"/>
    <cellStyle name="20% - הדגשה4 3 4 3 3 2 2" xfId="29663"/>
    <cellStyle name="20% - הדגשה4 3 4 3 3 2_נכסים" xfId="36982"/>
    <cellStyle name="20% - הדגשה4 3 4 3 3 3" xfId="22998"/>
    <cellStyle name="20% - הדגשה4 3 4 3 3_נכסים" xfId="36981"/>
    <cellStyle name="20% - הדגשה4 3 4 3 4" xfId="11344"/>
    <cellStyle name="20% - הדגשה4 3 4 3 4 2" xfId="26331"/>
    <cellStyle name="20% - הדגשה4 3 4 3 4_נכסים" xfId="36983"/>
    <cellStyle name="20% - הדגשה4 3 4 3 5" xfId="19666"/>
    <cellStyle name="20% - הדגשה4 3 4 3_נכסים" xfId="36976"/>
    <cellStyle name="20% - הדגשה4 3 4 4" xfId="5254"/>
    <cellStyle name="20% - הדגשה4 3 4 4 2" xfId="8857"/>
    <cellStyle name="20% - הדגשה4 3 4 4 2 2" xfId="15509"/>
    <cellStyle name="20% - הדגשה4 3 4 4 2 2 2" xfId="30495"/>
    <cellStyle name="20% - הדגשה4 3 4 4 2 2_נכסים" xfId="36986"/>
    <cellStyle name="20% - הדגשה4 3 4 4 2 3" xfId="23830"/>
    <cellStyle name="20% - הדגשה4 3 4 4 2_נכסים" xfId="36985"/>
    <cellStyle name="20% - הדגשה4 3 4 4 3" xfId="12177"/>
    <cellStyle name="20% - הדגשה4 3 4 4 3 2" xfId="27164"/>
    <cellStyle name="20% - הדגשה4 3 4 4 3_נכסים" xfId="36987"/>
    <cellStyle name="20% - הדגשה4 3 4 4 4" xfId="20499"/>
    <cellStyle name="20% - הדגשה4 3 4 4_נכסים" xfId="36984"/>
    <cellStyle name="20% - הדגשה4 3 4 5" xfId="7067"/>
    <cellStyle name="20% - הדגשה4 3 4 5 2" xfId="13844"/>
    <cellStyle name="20% - הדגשה4 3 4 5 2 2" xfId="28830"/>
    <cellStyle name="20% - הדגשה4 3 4 5 2_נכסים" xfId="36989"/>
    <cellStyle name="20% - הדגשה4 3 4 5 3" xfId="22165"/>
    <cellStyle name="20% - הדגשה4 3 4 5_נכסים" xfId="36988"/>
    <cellStyle name="20% - הדגשה4 3 4 6" xfId="10503"/>
    <cellStyle name="20% - הדגשה4 3 4 6 2" xfId="25486"/>
    <cellStyle name="20% - הדגשה4 3 4 6_נכסים" xfId="36990"/>
    <cellStyle name="20% - הדגשה4 3 4 7" xfId="18833"/>
    <cellStyle name="20% - הדגשה4 3 4_נכסים" xfId="36959"/>
    <cellStyle name="20% - הדגשה4 3 5" xfId="1567"/>
    <cellStyle name="20% - הדגשה4 3 5 2" xfId="4566"/>
    <cellStyle name="20% - הדגשה4 3 5 2 2" xfId="6357"/>
    <cellStyle name="20% - הדגשה4 3 5 2 2 2" xfId="9897"/>
    <cellStyle name="20% - הדגשה4 3 5 2 2 2 2" xfId="16549"/>
    <cellStyle name="20% - הדגשה4 3 5 2 2 2 2 2" xfId="31535"/>
    <cellStyle name="20% - הדגשה4 3 5 2 2 2 2_נכסים" xfId="36995"/>
    <cellStyle name="20% - הדגשה4 3 5 2 2 2 3" xfId="24870"/>
    <cellStyle name="20% - הדגשה4 3 5 2 2 2_נכסים" xfId="36994"/>
    <cellStyle name="20% - הדגשה4 3 5 2 2 3" xfId="13217"/>
    <cellStyle name="20% - הדגשה4 3 5 2 2 3 2" xfId="28204"/>
    <cellStyle name="20% - הדגשה4 3 5 2 2 3_נכסים" xfId="36996"/>
    <cellStyle name="20% - הדגשה4 3 5 2 2 4" xfId="21539"/>
    <cellStyle name="20% - הדגשה4 3 5 2 2_נכסים" xfId="36993"/>
    <cellStyle name="20% - הדגשה4 3 5 2 3" xfId="8105"/>
    <cellStyle name="20% - הדגשה4 3 5 2 3 2" xfId="14884"/>
    <cellStyle name="20% - הדגשה4 3 5 2 3 2 2" xfId="29870"/>
    <cellStyle name="20% - הדגשה4 3 5 2 3 2_נכסים" xfId="36998"/>
    <cellStyle name="20% - הדגשה4 3 5 2 3 3" xfId="23205"/>
    <cellStyle name="20% - הדגשה4 3 5 2 3_נכסים" xfId="36997"/>
    <cellStyle name="20% - הדגשה4 3 5 2 4" xfId="11551"/>
    <cellStyle name="20% - הדגשה4 3 5 2 4 2" xfId="26538"/>
    <cellStyle name="20% - הדגשה4 3 5 2 4_נכסים" xfId="36999"/>
    <cellStyle name="20% - הדגשה4 3 5 2 5" xfId="19873"/>
    <cellStyle name="20% - הדגשה4 3 5 2_נכסים" xfId="36992"/>
    <cellStyle name="20% - הדגשה4 3 5 3" xfId="5523"/>
    <cellStyle name="20% - הדגשה4 3 5 3 2" xfId="9064"/>
    <cellStyle name="20% - הדגשה4 3 5 3 2 2" xfId="15716"/>
    <cellStyle name="20% - הדגשה4 3 5 3 2 2 2" xfId="30702"/>
    <cellStyle name="20% - הדגשה4 3 5 3 2 2_נכסים" xfId="37002"/>
    <cellStyle name="20% - הדגשה4 3 5 3 2 3" xfId="24037"/>
    <cellStyle name="20% - הדגשה4 3 5 3 2_נכסים" xfId="37001"/>
    <cellStyle name="20% - הדגשה4 3 5 3 3" xfId="12384"/>
    <cellStyle name="20% - הדגשה4 3 5 3 3 2" xfId="27371"/>
    <cellStyle name="20% - הדגשה4 3 5 3 3_נכסים" xfId="37003"/>
    <cellStyle name="20% - הדגשה4 3 5 3 4" xfId="20706"/>
    <cellStyle name="20% - הדגשה4 3 5 3_נכסים" xfId="37000"/>
    <cellStyle name="20% - הדגשה4 3 5 4" xfId="7272"/>
    <cellStyle name="20% - הדגשה4 3 5 4 2" xfId="14051"/>
    <cellStyle name="20% - הדגשה4 3 5 4 2 2" xfId="29037"/>
    <cellStyle name="20% - הדגשה4 3 5 4 2_נכסים" xfId="37005"/>
    <cellStyle name="20% - הדגשה4 3 5 4 3" xfId="22372"/>
    <cellStyle name="20% - הדגשה4 3 5 4_נכסים" xfId="37004"/>
    <cellStyle name="20% - הדגשה4 3 5 5" xfId="10718"/>
    <cellStyle name="20% - הדגשה4 3 5 5 2" xfId="25705"/>
    <cellStyle name="20% - הדגשה4 3 5 5_נכסים" xfId="37006"/>
    <cellStyle name="20% - הדגשה4 3 5 6" xfId="19040"/>
    <cellStyle name="20% - הדגשה4 3 5_נכסים" xfId="36991"/>
    <cellStyle name="20% - הדגשה4 3 6" xfId="1553"/>
    <cellStyle name="20% - הדגשה4 3 6 2" xfId="5940"/>
    <cellStyle name="20% - הדגשה4 3 6 2 2" xfId="9480"/>
    <cellStyle name="20% - הדגשה4 3 6 2 2 2" xfId="16132"/>
    <cellStyle name="20% - הדגשה4 3 6 2 2 2 2" xfId="31118"/>
    <cellStyle name="20% - הדגשה4 3 6 2 2 2_נכסים" xfId="37010"/>
    <cellStyle name="20% - הדגשה4 3 6 2 2 3" xfId="24453"/>
    <cellStyle name="20% - הדגשה4 3 6 2 2_נכסים" xfId="37009"/>
    <cellStyle name="20% - הדגשה4 3 6 2 3" xfId="12800"/>
    <cellStyle name="20% - הדגשה4 3 6 2 3 2" xfId="27787"/>
    <cellStyle name="20% - הדגשה4 3 6 2 3_נכסים" xfId="37011"/>
    <cellStyle name="20% - הדגשה4 3 6 2 4" xfId="21122"/>
    <cellStyle name="20% - הדגשה4 3 6 2_נכסים" xfId="37008"/>
    <cellStyle name="20% - הדגשה4 3 6 3" xfId="7688"/>
    <cellStyle name="20% - הדגשה4 3 6 3 2" xfId="14467"/>
    <cellStyle name="20% - הדגשה4 3 6 3 2 2" xfId="29453"/>
    <cellStyle name="20% - הדגשה4 3 6 3 2_נכסים" xfId="37013"/>
    <cellStyle name="20% - הדגשה4 3 6 3 3" xfId="22788"/>
    <cellStyle name="20% - הדגשה4 3 6 3_נכסים" xfId="37012"/>
    <cellStyle name="20% - הדגשה4 3 6 4" xfId="11134"/>
    <cellStyle name="20% - הדגשה4 3 6 4 2" xfId="26121"/>
    <cellStyle name="20% - הדגשה4 3 6 4_נכסים" xfId="37014"/>
    <cellStyle name="20% - הדגשה4 3 6 5" xfId="19456"/>
    <cellStyle name="20% - הדגשה4 3 6_נכסים" xfId="37007"/>
    <cellStyle name="20% - הדגשה4 3 7" xfId="2098"/>
    <cellStyle name="20% - הדגשה4 3 7 2" xfId="8647"/>
    <cellStyle name="20% - הדגשה4 3 7 2 2" xfId="15299"/>
    <cellStyle name="20% - הדגשה4 3 7 2 2 2" xfId="30285"/>
    <cellStyle name="20% - הדגשה4 3 7 2 2_נכסים" xfId="37017"/>
    <cellStyle name="20% - הדגשה4 3 7 2 3" xfId="23620"/>
    <cellStyle name="20% - הדגשה4 3 7 2_נכסים" xfId="37016"/>
    <cellStyle name="20% - הדגשה4 3 7 3" xfId="11967"/>
    <cellStyle name="20% - הדגשה4 3 7 3 2" xfId="26954"/>
    <cellStyle name="20% - הדגשה4 3 7 3_נכסים" xfId="37018"/>
    <cellStyle name="20% - הדגשה4 3 7 4" xfId="20289"/>
    <cellStyle name="20% - הדגשה4 3 7_נכסים" xfId="37015"/>
    <cellStyle name="20% - הדגשה4 3 8" xfId="2496"/>
    <cellStyle name="20% - הדגשה4 3 8 2" xfId="13634"/>
    <cellStyle name="20% - הדגשה4 3 8 2 2" xfId="28620"/>
    <cellStyle name="20% - הדגשה4 3 8 2_נכסים" xfId="37020"/>
    <cellStyle name="20% - הדגשה4 3 8 3" xfId="21955"/>
    <cellStyle name="20% - הדגשה4 3 8_נכסים" xfId="37019"/>
    <cellStyle name="20% - הדגשה4 3 9" xfId="10339"/>
    <cellStyle name="20% - הדגשה4 3 9 2" xfId="25315"/>
    <cellStyle name="20% - הדגשה4 3 9_נכסים" xfId="37021"/>
    <cellStyle name="20% - הדגשה4 3_נכסים" xfId="36766"/>
    <cellStyle name="20% - הדגשה4 30" xfId="18157"/>
    <cellStyle name="20% - הדגשה4 31" xfId="18658"/>
    <cellStyle name="20% - הדגשה4 32" xfId="32346"/>
    <cellStyle name="20% - הדגשה4 4" xfId="269"/>
    <cellStyle name="20% - הדגשה4 4 2" xfId="1151"/>
    <cellStyle name="20% - הדגשה4 4 2 2" xfId="4099"/>
    <cellStyle name="20% - הדגשה4 4 2 2 2" xfId="4872"/>
    <cellStyle name="20% - הדגשה4 4 2 2 2 2" xfId="6663"/>
    <cellStyle name="20% - הדגשה4 4 2 2 2 2 2" xfId="10203"/>
    <cellStyle name="20% - הדגשה4 4 2 2 2 2 2 2" xfId="16855"/>
    <cellStyle name="20% - הדגשה4 4 2 2 2 2 2 2 2" xfId="31841"/>
    <cellStyle name="20% - הדגשה4 4 2 2 2 2 2 2_נכסים" xfId="37028"/>
    <cellStyle name="20% - הדגשה4 4 2 2 2 2 2 3" xfId="25176"/>
    <cellStyle name="20% - הדגשה4 4 2 2 2 2 2_נכסים" xfId="37027"/>
    <cellStyle name="20% - הדגשה4 4 2 2 2 2 3" xfId="13523"/>
    <cellStyle name="20% - הדגשה4 4 2 2 2 2 3 2" xfId="28510"/>
    <cellStyle name="20% - הדגשה4 4 2 2 2 2 3_נכסים" xfId="37029"/>
    <cellStyle name="20% - הדגשה4 4 2 2 2 2 4" xfId="21845"/>
    <cellStyle name="20% - הדגשה4 4 2 2 2 2_נכסים" xfId="37026"/>
    <cellStyle name="20% - הדגשה4 4 2 2 2 3" xfId="8411"/>
    <cellStyle name="20% - הדגשה4 4 2 2 2 3 2" xfId="15190"/>
    <cellStyle name="20% - הדגשה4 4 2 2 2 3 2 2" xfId="30176"/>
    <cellStyle name="20% - הדגשה4 4 2 2 2 3 2_נכסים" xfId="37031"/>
    <cellStyle name="20% - הדגשה4 4 2 2 2 3 3" xfId="23511"/>
    <cellStyle name="20% - הדגשה4 4 2 2 2 3_נכסים" xfId="37030"/>
    <cellStyle name="20% - הדגשה4 4 2 2 2 4" xfId="11857"/>
    <cellStyle name="20% - הדגשה4 4 2 2 2 4 2" xfId="26844"/>
    <cellStyle name="20% - הדגשה4 4 2 2 2 4_נכסים" xfId="37032"/>
    <cellStyle name="20% - הדגשה4 4 2 2 2 5" xfId="20179"/>
    <cellStyle name="20% - הדגשה4 4 2 2 2_נכסים" xfId="37025"/>
    <cellStyle name="20% - הדגשה4 4 2 2 3" xfId="5829"/>
    <cellStyle name="20% - הדגשה4 4 2 2 3 2" xfId="9370"/>
    <cellStyle name="20% - הדגשה4 4 2 2 3 2 2" xfId="16022"/>
    <cellStyle name="20% - הדגשה4 4 2 2 3 2 2 2" xfId="31008"/>
    <cellStyle name="20% - הדגשה4 4 2 2 3 2 2_נכסים" xfId="37035"/>
    <cellStyle name="20% - הדגשה4 4 2 2 3 2 3" xfId="24343"/>
    <cellStyle name="20% - הדגשה4 4 2 2 3 2_נכסים" xfId="37034"/>
    <cellStyle name="20% - הדגשה4 4 2 2 3 3" xfId="12690"/>
    <cellStyle name="20% - הדגשה4 4 2 2 3 3 2" xfId="27677"/>
    <cellStyle name="20% - הדגשה4 4 2 2 3 3_נכסים" xfId="37036"/>
    <cellStyle name="20% - הדגשה4 4 2 2 3 4" xfId="21012"/>
    <cellStyle name="20% - הדגשה4 4 2 2 3_נכסים" xfId="37033"/>
    <cellStyle name="20% - הדגשה4 4 2 2 4" xfId="7578"/>
    <cellStyle name="20% - הדגשה4 4 2 2 4 2" xfId="14357"/>
    <cellStyle name="20% - הדגשה4 4 2 2 4 2 2" xfId="29343"/>
    <cellStyle name="20% - הדגשה4 4 2 2 4 2_נכסים" xfId="37038"/>
    <cellStyle name="20% - הדגשה4 4 2 2 4 3" xfId="22678"/>
    <cellStyle name="20% - הדגשה4 4 2 2 4_נכסים" xfId="37037"/>
    <cellStyle name="20% - הדגשה4 4 2 2 5" xfId="11024"/>
    <cellStyle name="20% - הדגשה4 4 2 2 5 2" xfId="26011"/>
    <cellStyle name="20% - הדגשה4 4 2 2 5_נכסים" xfId="37039"/>
    <cellStyle name="20% - הדגשה4 4 2 2 6" xfId="19346"/>
    <cellStyle name="20% - הדגשה4 4 2 2_נכסים" xfId="37024"/>
    <cellStyle name="20% - הדגשה4 4 2 3" xfId="4456"/>
    <cellStyle name="20% - הדגשה4 4 2 3 2" xfId="6247"/>
    <cellStyle name="20% - הדגשה4 4 2 3 2 2" xfId="9787"/>
    <cellStyle name="20% - הדגשה4 4 2 3 2 2 2" xfId="16439"/>
    <cellStyle name="20% - הדגשה4 4 2 3 2 2 2 2" xfId="31425"/>
    <cellStyle name="20% - הדגשה4 4 2 3 2 2 2_נכסים" xfId="37043"/>
    <cellStyle name="20% - הדגשה4 4 2 3 2 2 3" xfId="24760"/>
    <cellStyle name="20% - הדגשה4 4 2 3 2 2_נכסים" xfId="37042"/>
    <cellStyle name="20% - הדגשה4 4 2 3 2 3" xfId="13107"/>
    <cellStyle name="20% - הדגשה4 4 2 3 2 3 2" xfId="28094"/>
    <cellStyle name="20% - הדגשה4 4 2 3 2 3_נכסים" xfId="37044"/>
    <cellStyle name="20% - הדגשה4 4 2 3 2 4" xfId="21429"/>
    <cellStyle name="20% - הדגשה4 4 2 3 2_נכסים" xfId="37041"/>
    <cellStyle name="20% - הדגשה4 4 2 3 3" xfId="7995"/>
    <cellStyle name="20% - הדגשה4 4 2 3 3 2" xfId="14774"/>
    <cellStyle name="20% - הדגשה4 4 2 3 3 2 2" xfId="29760"/>
    <cellStyle name="20% - הדגשה4 4 2 3 3 2_נכסים" xfId="37046"/>
    <cellStyle name="20% - הדגשה4 4 2 3 3 3" xfId="23095"/>
    <cellStyle name="20% - הדגשה4 4 2 3 3_נכסים" xfId="37045"/>
    <cellStyle name="20% - הדגשה4 4 2 3 4" xfId="11441"/>
    <cellStyle name="20% - הדגשה4 4 2 3 4 2" xfId="26428"/>
    <cellStyle name="20% - הדגשה4 4 2 3 4_נכסים" xfId="37047"/>
    <cellStyle name="20% - הדגשה4 4 2 3 5" xfId="19763"/>
    <cellStyle name="20% - הדגשה4 4 2 3_נכסים" xfId="37040"/>
    <cellStyle name="20% - הדגשה4 4 2 4" xfId="5349"/>
    <cellStyle name="20% - הדגשה4 4 2 4 2" xfId="8954"/>
    <cellStyle name="20% - הדגשה4 4 2 4 2 2" xfId="15606"/>
    <cellStyle name="20% - הדגשה4 4 2 4 2 2 2" xfId="30592"/>
    <cellStyle name="20% - הדגשה4 4 2 4 2 2_נכסים" xfId="37050"/>
    <cellStyle name="20% - הדגשה4 4 2 4 2 3" xfId="23927"/>
    <cellStyle name="20% - הדגשה4 4 2 4 2_נכסים" xfId="37049"/>
    <cellStyle name="20% - הדגשה4 4 2 4 3" xfId="12274"/>
    <cellStyle name="20% - הדגשה4 4 2 4 3 2" xfId="27261"/>
    <cellStyle name="20% - הדגשה4 4 2 4 3_נכסים" xfId="37051"/>
    <cellStyle name="20% - הדגשה4 4 2 4 4" xfId="20596"/>
    <cellStyle name="20% - הדגשה4 4 2 4_נכסים" xfId="37048"/>
    <cellStyle name="20% - הדגשה4 4 2 5" xfId="7162"/>
    <cellStyle name="20% - הדגשה4 4 2 5 2" xfId="13941"/>
    <cellStyle name="20% - הדגשה4 4 2 5 2 2" xfId="28927"/>
    <cellStyle name="20% - הדגשה4 4 2 5 2_נכסים" xfId="37053"/>
    <cellStyle name="20% - הדגשה4 4 2 5 3" xfId="22262"/>
    <cellStyle name="20% - הדגשה4 4 2 5_נכסים" xfId="37052"/>
    <cellStyle name="20% - הדגשה4 4 2 6" xfId="10608"/>
    <cellStyle name="20% - הדגשה4 4 2 6 2" xfId="25595"/>
    <cellStyle name="20% - הדגשה4 4 2 6_נכסים" xfId="37054"/>
    <cellStyle name="20% - הדגשה4 4 2 7" xfId="18930"/>
    <cellStyle name="20% - הדגשה4 4 2_נכסים" xfId="37023"/>
    <cellStyle name="20% - הדגשה4 4 3" xfId="1853"/>
    <cellStyle name="20% - הדגשה4 4 3 2" xfId="4663"/>
    <cellStyle name="20% - הדגשה4 4 3 2 2" xfId="6454"/>
    <cellStyle name="20% - הדגשה4 4 3 2 2 2" xfId="9994"/>
    <cellStyle name="20% - הדגשה4 4 3 2 2 2 2" xfId="16646"/>
    <cellStyle name="20% - הדגשה4 4 3 2 2 2 2 2" xfId="31632"/>
    <cellStyle name="20% - הדגשה4 4 3 2 2 2 2_נכסים" xfId="37059"/>
    <cellStyle name="20% - הדגשה4 4 3 2 2 2 3" xfId="24967"/>
    <cellStyle name="20% - הדגשה4 4 3 2 2 2_נכסים" xfId="37058"/>
    <cellStyle name="20% - הדגשה4 4 3 2 2 3" xfId="13314"/>
    <cellStyle name="20% - הדגשה4 4 3 2 2 3 2" xfId="28301"/>
    <cellStyle name="20% - הדגשה4 4 3 2 2 3_נכסים" xfId="37060"/>
    <cellStyle name="20% - הדגשה4 4 3 2 2 4" xfId="21636"/>
    <cellStyle name="20% - הדגשה4 4 3 2 2_נכסים" xfId="37057"/>
    <cellStyle name="20% - הדגשה4 4 3 2 3" xfId="8202"/>
    <cellStyle name="20% - הדגשה4 4 3 2 3 2" xfId="14981"/>
    <cellStyle name="20% - הדגשה4 4 3 2 3 2 2" xfId="29967"/>
    <cellStyle name="20% - הדגשה4 4 3 2 3 2_נכסים" xfId="37062"/>
    <cellStyle name="20% - הדגשה4 4 3 2 3 3" xfId="23302"/>
    <cellStyle name="20% - הדגשה4 4 3 2 3_נכסים" xfId="37061"/>
    <cellStyle name="20% - הדגשה4 4 3 2 4" xfId="11648"/>
    <cellStyle name="20% - הדגשה4 4 3 2 4 2" xfId="26635"/>
    <cellStyle name="20% - הדגשה4 4 3 2 4_נכסים" xfId="37063"/>
    <cellStyle name="20% - הדגשה4 4 3 2 5" xfId="19970"/>
    <cellStyle name="20% - הדגשה4 4 3 2_נכסים" xfId="37056"/>
    <cellStyle name="20% - הדגשה4 4 3 3" xfId="5620"/>
    <cellStyle name="20% - הדגשה4 4 3 3 2" xfId="9161"/>
    <cellStyle name="20% - הדגשה4 4 3 3 2 2" xfId="15813"/>
    <cellStyle name="20% - הדגשה4 4 3 3 2 2 2" xfId="30799"/>
    <cellStyle name="20% - הדגשה4 4 3 3 2 2_נכסים" xfId="37066"/>
    <cellStyle name="20% - הדגשה4 4 3 3 2 3" xfId="24134"/>
    <cellStyle name="20% - הדגשה4 4 3 3 2_נכסים" xfId="37065"/>
    <cellStyle name="20% - הדגשה4 4 3 3 3" xfId="12481"/>
    <cellStyle name="20% - הדגשה4 4 3 3 3 2" xfId="27468"/>
    <cellStyle name="20% - הדגשה4 4 3 3 3_נכסים" xfId="37067"/>
    <cellStyle name="20% - הדגשה4 4 3 3 4" xfId="20803"/>
    <cellStyle name="20% - הדגשה4 4 3 3_נכסים" xfId="37064"/>
    <cellStyle name="20% - הדגשה4 4 3 4" xfId="7369"/>
    <cellStyle name="20% - הדגשה4 4 3 4 2" xfId="14148"/>
    <cellStyle name="20% - הדגשה4 4 3 4 2 2" xfId="29134"/>
    <cellStyle name="20% - הדגשה4 4 3 4 2_נכסים" xfId="37069"/>
    <cellStyle name="20% - הדגשה4 4 3 4 3" xfId="22469"/>
    <cellStyle name="20% - הדגשה4 4 3 4_נכסים" xfId="37068"/>
    <cellStyle name="20% - הדגשה4 4 3 5" xfId="10815"/>
    <cellStyle name="20% - הדגשה4 4 3 5 2" xfId="25802"/>
    <cellStyle name="20% - הדגשה4 4 3 5_נכסים" xfId="37070"/>
    <cellStyle name="20% - הדגשה4 4 3 6" xfId="19137"/>
    <cellStyle name="20% - הדגשה4 4 3_נכסים" xfId="37055"/>
    <cellStyle name="20% - הדגשה4 4 4" xfId="1728"/>
    <cellStyle name="20% - הדגשה4 4 4 2" xfId="6037"/>
    <cellStyle name="20% - הדגשה4 4 4 2 2" xfId="9577"/>
    <cellStyle name="20% - הדגשה4 4 4 2 2 2" xfId="16229"/>
    <cellStyle name="20% - הדגשה4 4 4 2 2 2 2" xfId="31215"/>
    <cellStyle name="20% - הדגשה4 4 4 2 2 2_נכסים" xfId="37074"/>
    <cellStyle name="20% - הדגשה4 4 4 2 2 3" xfId="24550"/>
    <cellStyle name="20% - הדגשה4 4 4 2 2_נכסים" xfId="37073"/>
    <cellStyle name="20% - הדגשה4 4 4 2 3" xfId="12897"/>
    <cellStyle name="20% - הדגשה4 4 4 2 3 2" xfId="27884"/>
    <cellStyle name="20% - הדגשה4 4 4 2 3_נכסים" xfId="37075"/>
    <cellStyle name="20% - הדגשה4 4 4 2 4" xfId="21219"/>
    <cellStyle name="20% - הדגשה4 4 4 2_נכסים" xfId="37072"/>
    <cellStyle name="20% - הדגשה4 4 4 3" xfId="7785"/>
    <cellStyle name="20% - הדגשה4 4 4 3 2" xfId="14564"/>
    <cellStyle name="20% - הדגשה4 4 4 3 2 2" xfId="29550"/>
    <cellStyle name="20% - הדגשה4 4 4 3 2_נכסים" xfId="37077"/>
    <cellStyle name="20% - הדגשה4 4 4 3 3" xfId="22885"/>
    <cellStyle name="20% - הדגשה4 4 4 3_נכסים" xfId="37076"/>
    <cellStyle name="20% - הדגשה4 4 4 4" xfId="11231"/>
    <cellStyle name="20% - הדגשה4 4 4 4 2" xfId="26218"/>
    <cellStyle name="20% - הדגשה4 4 4 4_נכסים" xfId="37078"/>
    <cellStyle name="20% - הדגשה4 4 4 5" xfId="19553"/>
    <cellStyle name="20% - הדגשה4 4 4_נכסים" xfId="37071"/>
    <cellStyle name="20% - הדגשה4 4 5" xfId="2124"/>
    <cellStyle name="20% - הדגשה4 4 5 2" xfId="8744"/>
    <cellStyle name="20% - הדגשה4 4 5 2 2" xfId="15396"/>
    <cellStyle name="20% - הדגשה4 4 5 2 2 2" xfId="30382"/>
    <cellStyle name="20% - הדגשה4 4 5 2 2_נכסים" xfId="37081"/>
    <cellStyle name="20% - הדגשה4 4 5 2 3" xfId="23717"/>
    <cellStyle name="20% - הדגשה4 4 5 2_נכסים" xfId="37080"/>
    <cellStyle name="20% - הדגשה4 4 5 3" xfId="12064"/>
    <cellStyle name="20% - הדגשה4 4 5 3 2" xfId="27051"/>
    <cellStyle name="20% - הדגשה4 4 5 3_נכסים" xfId="37082"/>
    <cellStyle name="20% - הדגשה4 4 5 4" xfId="20386"/>
    <cellStyle name="20% - הדגשה4 4 5_נכסים" xfId="37079"/>
    <cellStyle name="20% - הדגשה4 4 6" xfId="2315"/>
    <cellStyle name="20% - הדגשה4 4 6 2" xfId="13731"/>
    <cellStyle name="20% - הדגשה4 4 6 2 2" xfId="28717"/>
    <cellStyle name="20% - הדגשה4 4 6 2_נכסים" xfId="37084"/>
    <cellStyle name="20% - הדגשה4 4 6 3" xfId="22052"/>
    <cellStyle name="20% - הדגשה4 4 6_נכסים" xfId="37083"/>
    <cellStyle name="20% - הדגשה4 4 7" xfId="1393"/>
    <cellStyle name="20% - הדגשה4 4 7 2" xfId="25287"/>
    <cellStyle name="20% - הדגשה4 4 7_נכסים" xfId="37085"/>
    <cellStyle name="20% - הדגשה4 4 8" xfId="18720"/>
    <cellStyle name="20% - הדגשה4 4 9" xfId="32119"/>
    <cellStyle name="20% - הדגשה4 4_נכסים" xfId="37022"/>
    <cellStyle name="20% - הדגשה4 5" xfId="490"/>
    <cellStyle name="20% - הדגשה4 5 2" xfId="18287"/>
    <cellStyle name="20% - הדגשה4 5 3" xfId="17548"/>
    <cellStyle name="20% - הדגשה4 5_נכסים" xfId="37086"/>
    <cellStyle name="20% - הדגשה4 6" xfId="1073"/>
    <cellStyle name="20% - הדגשה4 6 2" xfId="3753"/>
    <cellStyle name="20% - הדגשה4 6 2 2" xfId="4177"/>
    <cellStyle name="20% - הדגשה4 6 2 2 2" xfId="4950"/>
    <cellStyle name="20% - הדגשה4 6 2 2 2 2" xfId="6741"/>
    <cellStyle name="20% - הדגשה4 6 2 2 2 2 2" xfId="10281"/>
    <cellStyle name="20% - הדגשה4 6 2 2 2 2 2 2" xfId="16933"/>
    <cellStyle name="20% - הדגשה4 6 2 2 2 2 2 2 2" xfId="31919"/>
    <cellStyle name="20% - הדגשה4 6 2 2 2 2 2 2_נכסים" xfId="37093"/>
    <cellStyle name="20% - הדגשה4 6 2 2 2 2 2 3" xfId="25254"/>
    <cellStyle name="20% - הדגשה4 6 2 2 2 2 2_נכסים" xfId="37092"/>
    <cellStyle name="20% - הדגשה4 6 2 2 2 2 3" xfId="13601"/>
    <cellStyle name="20% - הדגשה4 6 2 2 2 2 3 2" xfId="28588"/>
    <cellStyle name="20% - הדגשה4 6 2 2 2 2 3_נכסים" xfId="37094"/>
    <cellStyle name="20% - הדגשה4 6 2 2 2 2 4" xfId="21923"/>
    <cellStyle name="20% - הדגשה4 6 2 2 2 2_נכסים" xfId="37091"/>
    <cellStyle name="20% - הדגשה4 6 2 2 2 3" xfId="8489"/>
    <cellStyle name="20% - הדגשה4 6 2 2 2 3 2" xfId="15268"/>
    <cellStyle name="20% - הדגשה4 6 2 2 2 3 2 2" xfId="30254"/>
    <cellStyle name="20% - הדגשה4 6 2 2 2 3 2_נכסים" xfId="37096"/>
    <cellStyle name="20% - הדגשה4 6 2 2 2 3 3" xfId="23589"/>
    <cellStyle name="20% - הדגשה4 6 2 2 2 3_נכסים" xfId="37095"/>
    <cellStyle name="20% - הדגשה4 6 2 2 2 4" xfId="11935"/>
    <cellStyle name="20% - הדגשה4 6 2 2 2 4 2" xfId="26922"/>
    <cellStyle name="20% - הדגשה4 6 2 2 2 4_נכסים" xfId="37097"/>
    <cellStyle name="20% - הדגשה4 6 2 2 2 5" xfId="20257"/>
    <cellStyle name="20% - הדגשה4 6 2 2 2_נכסים" xfId="37090"/>
    <cellStyle name="20% - הדגשה4 6 2 2 3" xfId="5907"/>
    <cellStyle name="20% - הדגשה4 6 2 2 3 2" xfId="9448"/>
    <cellStyle name="20% - הדגשה4 6 2 2 3 2 2" xfId="16100"/>
    <cellStyle name="20% - הדגשה4 6 2 2 3 2 2 2" xfId="31086"/>
    <cellStyle name="20% - הדגשה4 6 2 2 3 2 2_נכסים" xfId="37100"/>
    <cellStyle name="20% - הדגשה4 6 2 2 3 2 3" xfId="24421"/>
    <cellStyle name="20% - הדגשה4 6 2 2 3 2_נכסים" xfId="37099"/>
    <cellStyle name="20% - הדגשה4 6 2 2 3 3" xfId="12768"/>
    <cellStyle name="20% - הדגשה4 6 2 2 3 3 2" xfId="27755"/>
    <cellStyle name="20% - הדגשה4 6 2 2 3 3_נכסים" xfId="37101"/>
    <cellStyle name="20% - הדגשה4 6 2 2 3 4" xfId="21090"/>
    <cellStyle name="20% - הדגשה4 6 2 2 3_נכסים" xfId="37098"/>
    <cellStyle name="20% - הדגשה4 6 2 2 4" xfId="7656"/>
    <cellStyle name="20% - הדגשה4 6 2 2 4 2" xfId="14435"/>
    <cellStyle name="20% - הדגשה4 6 2 2 4 2 2" xfId="29421"/>
    <cellStyle name="20% - הדגשה4 6 2 2 4 2_נכסים" xfId="37103"/>
    <cellStyle name="20% - הדגשה4 6 2 2 4 3" xfId="22756"/>
    <cellStyle name="20% - הדגשה4 6 2 2 4_נכסים" xfId="37102"/>
    <cellStyle name="20% - הדגשה4 6 2 2 5" xfId="11102"/>
    <cellStyle name="20% - הדגשה4 6 2 2 5 2" xfId="26089"/>
    <cellStyle name="20% - הדגשה4 6 2 2 5_נכסים" xfId="37104"/>
    <cellStyle name="20% - הדגשה4 6 2 2 6" xfId="19424"/>
    <cellStyle name="20% - הדגשה4 6 2 2_נכסים" xfId="37089"/>
    <cellStyle name="20% - הדגשה4 6 2 3" xfId="4534"/>
    <cellStyle name="20% - הדגשה4 6 2 3 2" xfId="6325"/>
    <cellStyle name="20% - הדגשה4 6 2 3 2 2" xfId="9865"/>
    <cellStyle name="20% - הדגשה4 6 2 3 2 2 2" xfId="16517"/>
    <cellStyle name="20% - הדגשה4 6 2 3 2 2 2 2" xfId="31503"/>
    <cellStyle name="20% - הדגשה4 6 2 3 2 2 2_נכסים" xfId="37108"/>
    <cellStyle name="20% - הדגשה4 6 2 3 2 2 3" xfId="24838"/>
    <cellStyle name="20% - הדגשה4 6 2 3 2 2_נכסים" xfId="37107"/>
    <cellStyle name="20% - הדגשה4 6 2 3 2 3" xfId="13185"/>
    <cellStyle name="20% - הדגשה4 6 2 3 2 3 2" xfId="28172"/>
    <cellStyle name="20% - הדגשה4 6 2 3 2 3_נכסים" xfId="37109"/>
    <cellStyle name="20% - הדגשה4 6 2 3 2 4" xfId="21507"/>
    <cellStyle name="20% - הדגשה4 6 2 3 2_נכסים" xfId="37106"/>
    <cellStyle name="20% - הדגשה4 6 2 3 3" xfId="8073"/>
    <cellStyle name="20% - הדגשה4 6 2 3 3 2" xfId="14852"/>
    <cellStyle name="20% - הדגשה4 6 2 3 3 2 2" xfId="29838"/>
    <cellStyle name="20% - הדגשה4 6 2 3 3 2_נכסים" xfId="37111"/>
    <cellStyle name="20% - הדגשה4 6 2 3 3 3" xfId="23173"/>
    <cellStyle name="20% - הדגשה4 6 2 3 3_נכסים" xfId="37110"/>
    <cellStyle name="20% - הדגשה4 6 2 3 4" xfId="11519"/>
    <cellStyle name="20% - הדגשה4 6 2 3 4 2" xfId="26506"/>
    <cellStyle name="20% - הדגשה4 6 2 3 4_נכסים" xfId="37112"/>
    <cellStyle name="20% - הדגשה4 6 2 3 5" xfId="19841"/>
    <cellStyle name="20% - הדגשה4 6 2 3_נכסים" xfId="37105"/>
    <cellStyle name="20% - הדגשה4 6 2 4" xfId="5427"/>
    <cellStyle name="20% - הדגשה4 6 2 4 2" xfId="9032"/>
    <cellStyle name="20% - הדגשה4 6 2 4 2 2" xfId="15684"/>
    <cellStyle name="20% - הדגשה4 6 2 4 2 2 2" xfId="30670"/>
    <cellStyle name="20% - הדגשה4 6 2 4 2 2_נכסים" xfId="37115"/>
    <cellStyle name="20% - הדגשה4 6 2 4 2 3" xfId="24005"/>
    <cellStyle name="20% - הדגשה4 6 2 4 2_נכסים" xfId="37114"/>
    <cellStyle name="20% - הדגשה4 6 2 4 3" xfId="12352"/>
    <cellStyle name="20% - הדגשה4 6 2 4 3 2" xfId="27339"/>
    <cellStyle name="20% - הדגשה4 6 2 4 3_נכסים" xfId="37116"/>
    <cellStyle name="20% - הדגשה4 6 2 4 4" xfId="20674"/>
    <cellStyle name="20% - הדגשה4 6 2 4_נכסים" xfId="37113"/>
    <cellStyle name="20% - הדגשה4 6 2 5" xfId="7240"/>
    <cellStyle name="20% - הדגשה4 6 2 5 2" xfId="14019"/>
    <cellStyle name="20% - הדגשה4 6 2 5 2 2" xfId="29005"/>
    <cellStyle name="20% - הדגשה4 6 2 5 2_נכסים" xfId="37118"/>
    <cellStyle name="20% - הדגשה4 6 2 5 3" xfId="22340"/>
    <cellStyle name="20% - הדגשה4 6 2 5_נכסים" xfId="37117"/>
    <cellStyle name="20% - הדגשה4 6 2 6" xfId="10686"/>
    <cellStyle name="20% - הדגשה4 6 2 6 2" xfId="25673"/>
    <cellStyle name="20% - הדגשה4 6 2 6_נכסים" xfId="37119"/>
    <cellStyle name="20% - הדגשה4 6 2 7" xfId="19008"/>
    <cellStyle name="20% - הדגשה4 6 2_נכסים" xfId="37088"/>
    <cellStyle name="20% - הדגשה4 6 3" xfId="3966"/>
    <cellStyle name="20% - הדגשה4 6 3 2" xfId="4742"/>
    <cellStyle name="20% - הדגשה4 6 3 2 2" xfId="6533"/>
    <cellStyle name="20% - הדגשה4 6 3 2 2 2" xfId="10073"/>
    <cellStyle name="20% - הדגשה4 6 3 2 2 2 2" xfId="16725"/>
    <cellStyle name="20% - הדגשה4 6 3 2 2 2 2 2" xfId="31711"/>
    <cellStyle name="20% - הדגשה4 6 3 2 2 2 2_נכסים" xfId="37124"/>
    <cellStyle name="20% - הדגשה4 6 3 2 2 2 3" xfId="25046"/>
    <cellStyle name="20% - הדגשה4 6 3 2 2 2_נכסים" xfId="37123"/>
    <cellStyle name="20% - הדגשה4 6 3 2 2 3" xfId="13393"/>
    <cellStyle name="20% - הדגשה4 6 3 2 2 3 2" xfId="28380"/>
    <cellStyle name="20% - הדגשה4 6 3 2 2 3_נכסים" xfId="37125"/>
    <cellStyle name="20% - הדגשה4 6 3 2 2 4" xfId="21715"/>
    <cellStyle name="20% - הדגשה4 6 3 2 2_נכסים" xfId="37122"/>
    <cellStyle name="20% - הדגשה4 6 3 2 3" xfId="8281"/>
    <cellStyle name="20% - הדגשה4 6 3 2 3 2" xfId="15060"/>
    <cellStyle name="20% - הדגשה4 6 3 2 3 2 2" xfId="30046"/>
    <cellStyle name="20% - הדגשה4 6 3 2 3 2_נכסים" xfId="37127"/>
    <cellStyle name="20% - הדגשה4 6 3 2 3 3" xfId="23381"/>
    <cellStyle name="20% - הדגשה4 6 3 2 3_נכסים" xfId="37126"/>
    <cellStyle name="20% - הדגשה4 6 3 2 4" xfId="11727"/>
    <cellStyle name="20% - הדגשה4 6 3 2 4 2" xfId="26714"/>
    <cellStyle name="20% - הדגשה4 6 3 2 4_נכסים" xfId="37128"/>
    <cellStyle name="20% - הדגשה4 6 3 2 5" xfId="20049"/>
    <cellStyle name="20% - הדגשה4 6 3 2_נכסים" xfId="37121"/>
    <cellStyle name="20% - הדגשה4 6 3 3" xfId="5699"/>
    <cellStyle name="20% - הדגשה4 6 3 3 2" xfId="9240"/>
    <cellStyle name="20% - הדגשה4 6 3 3 2 2" xfId="15892"/>
    <cellStyle name="20% - הדגשה4 6 3 3 2 2 2" xfId="30878"/>
    <cellStyle name="20% - הדגשה4 6 3 3 2 2_נכסים" xfId="37131"/>
    <cellStyle name="20% - הדגשה4 6 3 3 2 3" xfId="24213"/>
    <cellStyle name="20% - הדגשה4 6 3 3 2_נכסים" xfId="37130"/>
    <cellStyle name="20% - הדגשה4 6 3 3 3" xfId="12560"/>
    <cellStyle name="20% - הדגשה4 6 3 3 3 2" xfId="27547"/>
    <cellStyle name="20% - הדגשה4 6 3 3 3_נכסים" xfId="37132"/>
    <cellStyle name="20% - הדגשה4 6 3 3 4" xfId="20882"/>
    <cellStyle name="20% - הדגשה4 6 3 3_נכסים" xfId="37129"/>
    <cellStyle name="20% - הדגשה4 6 3 4" xfId="7448"/>
    <cellStyle name="20% - הדגשה4 6 3 4 2" xfId="14227"/>
    <cellStyle name="20% - הדגשה4 6 3 4 2 2" xfId="29213"/>
    <cellStyle name="20% - הדגשה4 6 3 4 2_נכסים" xfId="37134"/>
    <cellStyle name="20% - הדגשה4 6 3 4 3" xfId="22548"/>
    <cellStyle name="20% - הדגשה4 6 3 4_נכסים" xfId="37133"/>
    <cellStyle name="20% - הדגשה4 6 3 5" xfId="10894"/>
    <cellStyle name="20% - הדגשה4 6 3 5 2" xfId="25881"/>
    <cellStyle name="20% - הדגשה4 6 3 5_נכסים" xfId="37135"/>
    <cellStyle name="20% - הדגשה4 6 3 6" xfId="19216"/>
    <cellStyle name="20% - הדגשה4 6 3_נכסים" xfId="37120"/>
    <cellStyle name="20% - הדגשה4 6 4" xfId="4327"/>
    <cellStyle name="20% - הדגשה4 6 4 2" xfId="6116"/>
    <cellStyle name="20% - הדגשה4 6 4 2 2" xfId="9656"/>
    <cellStyle name="20% - הדגשה4 6 4 2 2 2" xfId="16308"/>
    <cellStyle name="20% - הדגשה4 6 4 2 2 2 2" xfId="31294"/>
    <cellStyle name="20% - הדגשה4 6 4 2 2 2_נכסים" xfId="37139"/>
    <cellStyle name="20% - הדגשה4 6 4 2 2 3" xfId="24629"/>
    <cellStyle name="20% - הדגשה4 6 4 2 2_נכסים" xfId="37138"/>
    <cellStyle name="20% - הדגשה4 6 4 2 3" xfId="12976"/>
    <cellStyle name="20% - הדגשה4 6 4 2 3 2" xfId="27963"/>
    <cellStyle name="20% - הדגשה4 6 4 2 3_נכסים" xfId="37140"/>
    <cellStyle name="20% - הדגשה4 6 4 2 4" xfId="21298"/>
    <cellStyle name="20% - הדגשה4 6 4 2_נכסים" xfId="37137"/>
    <cellStyle name="20% - הדגשה4 6 4 3" xfId="7864"/>
    <cellStyle name="20% - הדגשה4 6 4 3 2" xfId="14643"/>
    <cellStyle name="20% - הדגשה4 6 4 3 2 2" xfId="29629"/>
    <cellStyle name="20% - הדגשה4 6 4 3 2_נכסים" xfId="37142"/>
    <cellStyle name="20% - הדגשה4 6 4 3 3" xfId="22964"/>
    <cellStyle name="20% - הדגשה4 6 4 3_נכסים" xfId="37141"/>
    <cellStyle name="20% - הדגשה4 6 4 4" xfId="11310"/>
    <cellStyle name="20% - הדגשה4 6 4 4 2" xfId="26297"/>
    <cellStyle name="20% - הדגשה4 6 4 4_נכסים" xfId="37143"/>
    <cellStyle name="20% - הדגשה4 6 4 5" xfId="19632"/>
    <cellStyle name="20% - הדגשה4 6 4_נכסים" xfId="37136"/>
    <cellStyle name="20% - הדגשה4 6 5" xfId="5220"/>
    <cellStyle name="20% - הדגשה4 6 5 2" xfId="8823"/>
    <cellStyle name="20% - הדגשה4 6 5 2 2" xfId="15475"/>
    <cellStyle name="20% - הדגשה4 6 5 2 2 2" xfId="30461"/>
    <cellStyle name="20% - הדגשה4 6 5 2 2_נכסים" xfId="37146"/>
    <cellStyle name="20% - הדגשה4 6 5 2 3" xfId="23796"/>
    <cellStyle name="20% - הדגשה4 6 5 2_נכסים" xfId="37145"/>
    <cellStyle name="20% - הדגשה4 6 5 3" xfId="12143"/>
    <cellStyle name="20% - הדגשה4 6 5 3 2" xfId="27130"/>
    <cellStyle name="20% - הדגשה4 6 5 3_נכסים" xfId="37147"/>
    <cellStyle name="20% - הדגשה4 6 5 4" xfId="20465"/>
    <cellStyle name="20% - הדגשה4 6 5_נכסים" xfId="37144"/>
    <cellStyle name="20% - הדגשה4 6 6" xfId="7033"/>
    <cellStyle name="20% - הדגשה4 6 6 2" xfId="13810"/>
    <cellStyle name="20% - הדגשה4 6 6 2 2" xfId="28796"/>
    <cellStyle name="20% - הדגשה4 6 6 2_נכסים" xfId="37149"/>
    <cellStyle name="20% - הדגשה4 6 6 3" xfId="22131"/>
    <cellStyle name="20% - הדגשה4 6 6_נכסים" xfId="37148"/>
    <cellStyle name="20% - הדגשה4 6 7" xfId="10361"/>
    <cellStyle name="20% - הדגשה4 6 7 2" xfId="25338"/>
    <cellStyle name="20% - הדגשה4 6 7_נכסים" xfId="37150"/>
    <cellStyle name="20% - הדגשה4 6 8" xfId="18799"/>
    <cellStyle name="20% - הדגשה4 6 9" xfId="32111"/>
    <cellStyle name="20% - הדגשה4 6_נכסים" xfId="37087"/>
    <cellStyle name="20% - הדגשה4 7" xfId="1819"/>
    <cellStyle name="20% - הדגשה4 7 2" xfId="4037"/>
    <cellStyle name="20% - הדגשה4 7 2 2" xfId="4809"/>
    <cellStyle name="20% - הדגשה4 7 2 2 2" xfId="6600"/>
    <cellStyle name="20% - הדגשה4 7 2 2 2 2" xfId="10140"/>
    <cellStyle name="20% - הדגשה4 7 2 2 2 2 2" xfId="16792"/>
    <cellStyle name="20% - הדגשה4 7 2 2 2 2 2 2" xfId="31778"/>
    <cellStyle name="20% - הדגשה4 7 2 2 2 2 2_נכסים" xfId="37156"/>
    <cellStyle name="20% - הדגשה4 7 2 2 2 2 3" xfId="25113"/>
    <cellStyle name="20% - הדגשה4 7 2 2 2 2_נכסים" xfId="37155"/>
    <cellStyle name="20% - הדגשה4 7 2 2 2 3" xfId="13460"/>
    <cellStyle name="20% - הדגשה4 7 2 2 2 3 2" xfId="28447"/>
    <cellStyle name="20% - הדגשה4 7 2 2 2 3_נכסים" xfId="37157"/>
    <cellStyle name="20% - הדגשה4 7 2 2 2 4" xfId="21782"/>
    <cellStyle name="20% - הדגשה4 7 2 2 2_נכסים" xfId="37154"/>
    <cellStyle name="20% - הדגשה4 7 2 2 3" xfId="8348"/>
    <cellStyle name="20% - הדגשה4 7 2 2 3 2" xfId="15127"/>
    <cellStyle name="20% - הדגשה4 7 2 2 3 2 2" xfId="30113"/>
    <cellStyle name="20% - הדגשה4 7 2 2 3 2_נכסים" xfId="37159"/>
    <cellStyle name="20% - הדגשה4 7 2 2 3 3" xfId="23448"/>
    <cellStyle name="20% - הדגשה4 7 2 2 3_נכסים" xfId="37158"/>
    <cellStyle name="20% - הדגשה4 7 2 2 4" xfId="11794"/>
    <cellStyle name="20% - הדגשה4 7 2 2 4 2" xfId="26781"/>
    <cellStyle name="20% - הדגשה4 7 2 2 4_נכסים" xfId="37160"/>
    <cellStyle name="20% - הדגשה4 7 2 2 5" xfId="20116"/>
    <cellStyle name="20% - הדגשה4 7 2 2_נכסים" xfId="37153"/>
    <cellStyle name="20% - הדגשה4 7 2 3" xfId="5766"/>
    <cellStyle name="20% - הדגשה4 7 2 3 2" xfId="9307"/>
    <cellStyle name="20% - הדגשה4 7 2 3 2 2" xfId="15959"/>
    <cellStyle name="20% - הדגשה4 7 2 3 2 2 2" xfId="30945"/>
    <cellStyle name="20% - הדגשה4 7 2 3 2 2_נכסים" xfId="37163"/>
    <cellStyle name="20% - הדגשה4 7 2 3 2 3" xfId="24280"/>
    <cellStyle name="20% - הדגשה4 7 2 3 2_נכסים" xfId="37162"/>
    <cellStyle name="20% - הדגשה4 7 2 3 3" xfId="12627"/>
    <cellStyle name="20% - הדגשה4 7 2 3 3 2" xfId="27614"/>
    <cellStyle name="20% - הדגשה4 7 2 3 3_נכסים" xfId="37164"/>
    <cellStyle name="20% - הדגשה4 7 2 3 4" xfId="20949"/>
    <cellStyle name="20% - הדגשה4 7 2 3_נכסים" xfId="37161"/>
    <cellStyle name="20% - הדגשה4 7 2 4" xfId="7515"/>
    <cellStyle name="20% - הדגשה4 7 2 4 2" xfId="14294"/>
    <cellStyle name="20% - הדגשה4 7 2 4 2 2" xfId="29280"/>
    <cellStyle name="20% - הדגשה4 7 2 4 2_נכסים" xfId="37166"/>
    <cellStyle name="20% - הדגשה4 7 2 4 3" xfId="22615"/>
    <cellStyle name="20% - הדגשה4 7 2 4_נכסים" xfId="37165"/>
    <cellStyle name="20% - הדגשה4 7 2 5" xfId="10961"/>
    <cellStyle name="20% - הדגשה4 7 2 5 2" xfId="25948"/>
    <cellStyle name="20% - הדגשה4 7 2 5_נכסים" xfId="37167"/>
    <cellStyle name="20% - הדגשה4 7 2 6" xfId="19283"/>
    <cellStyle name="20% - הדגשה4 7 2_נכסים" xfId="37152"/>
    <cellStyle name="20% - הדגשה4 7 3" xfId="4394"/>
    <cellStyle name="20% - הדגשה4 7 3 2" xfId="6184"/>
    <cellStyle name="20% - הדגשה4 7 3 2 2" xfId="9724"/>
    <cellStyle name="20% - הדגשה4 7 3 2 2 2" xfId="16376"/>
    <cellStyle name="20% - הדגשה4 7 3 2 2 2 2" xfId="31362"/>
    <cellStyle name="20% - הדגשה4 7 3 2 2 2_נכסים" xfId="37171"/>
    <cellStyle name="20% - הדגשה4 7 3 2 2 3" xfId="24697"/>
    <cellStyle name="20% - הדגשה4 7 3 2 2_נכסים" xfId="37170"/>
    <cellStyle name="20% - הדגשה4 7 3 2 3" xfId="13044"/>
    <cellStyle name="20% - הדגשה4 7 3 2 3 2" xfId="28031"/>
    <cellStyle name="20% - הדגשה4 7 3 2 3_נכסים" xfId="37172"/>
    <cellStyle name="20% - הדגשה4 7 3 2 4" xfId="21366"/>
    <cellStyle name="20% - הדגשה4 7 3 2_נכסים" xfId="37169"/>
    <cellStyle name="20% - הדגשה4 7 3 3" xfId="7932"/>
    <cellStyle name="20% - הדגשה4 7 3 3 2" xfId="14711"/>
    <cellStyle name="20% - הדגשה4 7 3 3 2 2" xfId="29697"/>
    <cellStyle name="20% - הדגשה4 7 3 3 2_נכסים" xfId="37174"/>
    <cellStyle name="20% - הדגשה4 7 3 3 3" xfId="23032"/>
    <cellStyle name="20% - הדגשה4 7 3 3_נכסים" xfId="37173"/>
    <cellStyle name="20% - הדגשה4 7 3 4" xfId="11378"/>
    <cellStyle name="20% - הדגשה4 7 3 4 2" xfId="26365"/>
    <cellStyle name="20% - הדגשה4 7 3 4_נכסים" xfId="37175"/>
    <cellStyle name="20% - הדגשה4 7 3 5" xfId="19700"/>
    <cellStyle name="20% - הדגשה4 7 3_נכסים" xfId="37168"/>
    <cellStyle name="20% - הדגשה4 7 4" xfId="5287"/>
    <cellStyle name="20% - הדגשה4 7 4 2" xfId="8891"/>
    <cellStyle name="20% - הדגשה4 7 4 2 2" xfId="15543"/>
    <cellStyle name="20% - הדגשה4 7 4 2 2 2" xfId="30529"/>
    <cellStyle name="20% - הדגשה4 7 4 2 2_נכסים" xfId="37178"/>
    <cellStyle name="20% - הדגשה4 7 4 2 3" xfId="23864"/>
    <cellStyle name="20% - הדגשה4 7 4 2_נכסים" xfId="37177"/>
    <cellStyle name="20% - הדגשה4 7 4 3" xfId="12211"/>
    <cellStyle name="20% - הדגשה4 7 4 3 2" xfId="27198"/>
    <cellStyle name="20% - הדגשה4 7 4 3_נכסים" xfId="37179"/>
    <cellStyle name="20% - הדגשה4 7 4 4" xfId="20533"/>
    <cellStyle name="20% - הדגשה4 7 4_נכסים" xfId="37176"/>
    <cellStyle name="20% - הדגשה4 7 5" xfId="7100"/>
    <cellStyle name="20% - הדגשה4 7 5 2" xfId="13878"/>
    <cellStyle name="20% - הדגשה4 7 5 2 2" xfId="28864"/>
    <cellStyle name="20% - הדגשה4 7 5 2_נכסים" xfId="37181"/>
    <cellStyle name="20% - הדגשה4 7 5 3" xfId="22199"/>
    <cellStyle name="20% - הדגשה4 7 5_נכסים" xfId="37180"/>
    <cellStyle name="20% - הדגשה4 7 6" xfId="10304"/>
    <cellStyle name="20% - הדגשה4 7 6 2" xfId="25276"/>
    <cellStyle name="20% - הדגשה4 7 6_נכסים" xfId="37182"/>
    <cellStyle name="20% - הדגשה4 7 7" xfId="18867"/>
    <cellStyle name="20% - הדגשה4 7 8" xfId="32418"/>
    <cellStyle name="20% - הדגשה4 7_נכסים" xfId="37151"/>
    <cellStyle name="20% - הדגשה4 8" xfId="1606"/>
    <cellStyle name="20% - הדגשה4 8 2" xfId="4600"/>
    <cellStyle name="20% - הדגשה4 8 2 2" xfId="6391"/>
    <cellStyle name="20% - הדגשה4 8 2 2 2" xfId="9931"/>
    <cellStyle name="20% - הדגשה4 8 2 2 2 2" xfId="16583"/>
    <cellStyle name="20% - הדגשה4 8 2 2 2 2 2" xfId="31569"/>
    <cellStyle name="20% - הדגשה4 8 2 2 2 2_נכסים" xfId="37187"/>
    <cellStyle name="20% - הדגשה4 8 2 2 2 3" xfId="24904"/>
    <cellStyle name="20% - הדגשה4 8 2 2 2_נכסים" xfId="37186"/>
    <cellStyle name="20% - הדגשה4 8 2 2 3" xfId="13251"/>
    <cellStyle name="20% - הדגשה4 8 2 2 3 2" xfId="28238"/>
    <cellStyle name="20% - הדגשה4 8 2 2 3_נכסים" xfId="37188"/>
    <cellStyle name="20% - הדגשה4 8 2 2 4" xfId="21573"/>
    <cellStyle name="20% - הדגשה4 8 2 2_נכסים" xfId="37185"/>
    <cellStyle name="20% - הדגשה4 8 2 3" xfId="8139"/>
    <cellStyle name="20% - הדגשה4 8 2 3 2" xfId="14918"/>
    <cellStyle name="20% - הדגשה4 8 2 3 2 2" xfId="29904"/>
    <cellStyle name="20% - הדגשה4 8 2 3 2_נכסים" xfId="37190"/>
    <cellStyle name="20% - הדגשה4 8 2 3 3" xfId="23239"/>
    <cellStyle name="20% - הדגשה4 8 2 3_נכסים" xfId="37189"/>
    <cellStyle name="20% - הדגשה4 8 2 4" xfId="11585"/>
    <cellStyle name="20% - הדגשה4 8 2 4 2" xfId="26572"/>
    <cellStyle name="20% - הדגשה4 8 2 4_נכסים" xfId="37191"/>
    <cellStyle name="20% - הדגשה4 8 2 5" xfId="19907"/>
    <cellStyle name="20% - הדגשה4 8 2_נכסים" xfId="37184"/>
    <cellStyle name="20% - הדגשה4 8 3" xfId="5557"/>
    <cellStyle name="20% - הדגשה4 8 3 2" xfId="9098"/>
    <cellStyle name="20% - הדגשה4 8 3 2 2" xfId="15750"/>
    <cellStyle name="20% - הדגשה4 8 3 2 2 2" xfId="30736"/>
    <cellStyle name="20% - הדגשה4 8 3 2 2_נכסים" xfId="37194"/>
    <cellStyle name="20% - הדגשה4 8 3 2 3" xfId="24071"/>
    <cellStyle name="20% - הדגשה4 8 3 2_נכסים" xfId="37193"/>
    <cellStyle name="20% - הדגשה4 8 3 3" xfId="12418"/>
    <cellStyle name="20% - הדגשה4 8 3 3 2" xfId="27405"/>
    <cellStyle name="20% - הדגשה4 8 3 3_נכסים" xfId="37195"/>
    <cellStyle name="20% - הדגשה4 8 3 4" xfId="20740"/>
    <cellStyle name="20% - הדגשה4 8 3_נכסים" xfId="37192"/>
    <cellStyle name="20% - הדגשה4 8 4" xfId="7306"/>
    <cellStyle name="20% - הדגשה4 8 4 2" xfId="14085"/>
    <cellStyle name="20% - הדגשה4 8 4 2 2" xfId="29071"/>
    <cellStyle name="20% - הדגשה4 8 4 2_נכסים" xfId="37197"/>
    <cellStyle name="20% - הדגשה4 8 4 3" xfId="22406"/>
    <cellStyle name="20% - הדגשה4 8 4_נכסים" xfId="37196"/>
    <cellStyle name="20% - הדגשה4 8 5" xfId="10752"/>
    <cellStyle name="20% - הדגשה4 8 5 2" xfId="25739"/>
    <cellStyle name="20% - הדגשה4 8 5_נכסים" xfId="37198"/>
    <cellStyle name="20% - הדגשה4 8 6" xfId="19074"/>
    <cellStyle name="20% - הדגשה4 8 7" xfId="32344"/>
    <cellStyle name="20% - הדגשה4 8_נכסים" xfId="37183"/>
    <cellStyle name="20% - הדגשה4 9" xfId="2099"/>
    <cellStyle name="20% - הדגשה4 9 2" xfId="5974"/>
    <cellStyle name="20% - הדגשה4 9 2 2" xfId="9514"/>
    <cellStyle name="20% - הדגשה4 9 2 2 2" xfId="16166"/>
    <cellStyle name="20% - הדגשה4 9 2 2 2 2" xfId="31152"/>
    <cellStyle name="20% - הדגשה4 9 2 2 2_נכסים" xfId="37202"/>
    <cellStyle name="20% - הדגשה4 9 2 2 3" xfId="24487"/>
    <cellStyle name="20% - הדגשה4 9 2 2_נכסים" xfId="37201"/>
    <cellStyle name="20% - הדגשה4 9 2 3" xfId="12834"/>
    <cellStyle name="20% - הדגשה4 9 2 3 2" xfId="27821"/>
    <cellStyle name="20% - הדגשה4 9 2 3_נכסים" xfId="37203"/>
    <cellStyle name="20% - הדגשה4 9 2 4" xfId="21156"/>
    <cellStyle name="20% - הדגשה4 9 2_נכסים" xfId="37200"/>
    <cellStyle name="20% - הדגשה4 9 3" xfId="7722"/>
    <cellStyle name="20% - הדגשה4 9 3 2" xfId="14501"/>
    <cellStyle name="20% - הדגשה4 9 3 2 2" xfId="29487"/>
    <cellStyle name="20% - הדגשה4 9 3 2_נכסים" xfId="37205"/>
    <cellStyle name="20% - הדגשה4 9 3 3" xfId="22822"/>
    <cellStyle name="20% - הדגשה4 9 3_נכסים" xfId="37204"/>
    <cellStyle name="20% - הדגשה4 9 4" xfId="11168"/>
    <cellStyle name="20% - הדגשה4 9 4 2" xfId="26155"/>
    <cellStyle name="20% - הדגשה4 9 4_נכסים" xfId="37206"/>
    <cellStyle name="20% - הדגשה4 9 5" xfId="19490"/>
    <cellStyle name="20% - הדגשה4 9_נכסים" xfId="37199"/>
    <cellStyle name="20% - הדגשה5" xfId="52" builtinId="46" customBuiltin="1"/>
    <cellStyle name="20% - הדגשה5 10" xfId="2407"/>
    <cellStyle name="20% - הדגשה5 10 2" xfId="8683"/>
    <cellStyle name="20% - הדגשה5 10 2 2" xfId="15335"/>
    <cellStyle name="20% - הדגשה5 10 2 2 2" xfId="30321"/>
    <cellStyle name="20% - הדגשה5 10 2 2_נכסים" xfId="37209"/>
    <cellStyle name="20% - הדגשה5 10 2 3" xfId="23656"/>
    <cellStyle name="20% - הדגשה5 10 2_נכסים" xfId="37208"/>
    <cellStyle name="20% - הדגשה5 10 3" xfId="12003"/>
    <cellStyle name="20% - הדגשה5 10 3 2" xfId="26990"/>
    <cellStyle name="20% - הדגשה5 10 3_נכסים" xfId="37210"/>
    <cellStyle name="20% - הדגשה5 10 4" xfId="20325"/>
    <cellStyle name="20% - הדגשה5 10_נכסים" xfId="37207"/>
    <cellStyle name="20% - הדגשה5 11" xfId="2317"/>
    <cellStyle name="20% - הדגשה5 11 2" xfId="13670"/>
    <cellStyle name="20% - הדגשה5 11 2 2" xfId="28656"/>
    <cellStyle name="20% - הדגשה5 11 2_נכסים" xfId="37212"/>
    <cellStyle name="20% - הדגשה5 11 3" xfId="21991"/>
    <cellStyle name="20% - הדגשה5 11_נכסים" xfId="37211"/>
    <cellStyle name="20% - הדגשה5 12" xfId="10377"/>
    <cellStyle name="20% - הדגשה5 12 2" xfId="18319"/>
    <cellStyle name="20% - הדגשה5 12 3" xfId="25355"/>
    <cellStyle name="20% - הדגשה5 12_נכסים" xfId="37213"/>
    <cellStyle name="20% - הדגשה5 13" xfId="17570"/>
    <cellStyle name="20% - הדגשה5 13 2" xfId="18401"/>
    <cellStyle name="20% - הדגשה5 13_נכסים" xfId="37214"/>
    <cellStyle name="20% - הדגשה5 14" xfId="17583"/>
    <cellStyle name="20% - הדגשה5 14 2" xfId="18414"/>
    <cellStyle name="20% - הדגשה5 14_נכסים" xfId="37215"/>
    <cellStyle name="20% - הדגשה5 15" xfId="17595"/>
    <cellStyle name="20% - הדגשה5 15 2" xfId="18426"/>
    <cellStyle name="20% - הדגשה5 15_נכסים" xfId="37216"/>
    <cellStyle name="20% - הדגשה5 16" xfId="17607"/>
    <cellStyle name="20% - הדגשה5 16 2" xfId="18438"/>
    <cellStyle name="20% - הדגשה5 16_נכסים" xfId="37217"/>
    <cellStyle name="20% - הדגשה5 17" xfId="17619"/>
    <cellStyle name="20% - הדגשה5 17 2" xfId="18451"/>
    <cellStyle name="20% - הדגשה5 17_נכסים" xfId="37218"/>
    <cellStyle name="20% - הדגשה5 18" xfId="17632"/>
    <cellStyle name="20% - הדגשה5 18 2" xfId="18464"/>
    <cellStyle name="20% - הדגשה5 18_נכסים" xfId="37219"/>
    <cellStyle name="20% - הדגשה5 19" xfId="17646"/>
    <cellStyle name="20% - הדגשה5 19 2" xfId="18477"/>
    <cellStyle name="20% - הדגשה5 19_נכסים" xfId="37220"/>
    <cellStyle name="20% - הדגשה5 2" xfId="270"/>
    <cellStyle name="20% - הדגשה5 2 10" xfId="2640"/>
    <cellStyle name="20% - הדגשה5 2 11" xfId="50192"/>
    <cellStyle name="20% - הדגשה5 2 2" xfId="271"/>
    <cellStyle name="20% - הדגשה5 2 2 10" xfId="18625"/>
    <cellStyle name="20% - הדגשה5 2 2 11" xfId="32097"/>
    <cellStyle name="20% - הדגשה5 2 2 2" xfId="1153"/>
    <cellStyle name="20% - הדגשה5 2 2 2 10" xfId="32116"/>
    <cellStyle name="20% - הדגשה5 2 2 2 2" xfId="3481"/>
    <cellStyle name="20% - הדגשה5 2 2 2 2 2" xfId="3714"/>
    <cellStyle name="20% - הדגשה5 2 2 2 2 2 2" xfId="4138"/>
    <cellStyle name="20% - הדגשה5 2 2 2 2 2 2 2" xfId="4911"/>
    <cellStyle name="20% - הדגשה5 2 2 2 2 2 2 2 2" xfId="6702"/>
    <cellStyle name="20% - הדגשה5 2 2 2 2 2 2 2 2 2" xfId="10242"/>
    <cellStyle name="20% - הדגשה5 2 2 2 2 2 2 2 2 2 2" xfId="16894"/>
    <cellStyle name="20% - הדגשה5 2 2 2 2 2 2 2 2 2 2 2" xfId="31880"/>
    <cellStyle name="20% - הדגשה5 2 2 2 2 2 2 2 2 2 2_נכסים" xfId="37230"/>
    <cellStyle name="20% - הדגשה5 2 2 2 2 2 2 2 2 2 3" xfId="25215"/>
    <cellStyle name="20% - הדגשה5 2 2 2 2 2 2 2 2 2_נכסים" xfId="37229"/>
    <cellStyle name="20% - הדגשה5 2 2 2 2 2 2 2 2 3" xfId="13562"/>
    <cellStyle name="20% - הדגשה5 2 2 2 2 2 2 2 2 3 2" xfId="28549"/>
    <cellStyle name="20% - הדגשה5 2 2 2 2 2 2 2 2 3_נכסים" xfId="37231"/>
    <cellStyle name="20% - הדגשה5 2 2 2 2 2 2 2 2 4" xfId="21884"/>
    <cellStyle name="20% - הדגשה5 2 2 2 2 2 2 2 2_נכסים" xfId="37228"/>
    <cellStyle name="20% - הדגשה5 2 2 2 2 2 2 2 3" xfId="8450"/>
    <cellStyle name="20% - הדגשה5 2 2 2 2 2 2 2 3 2" xfId="15229"/>
    <cellStyle name="20% - הדגשה5 2 2 2 2 2 2 2 3 2 2" xfId="30215"/>
    <cellStyle name="20% - הדגשה5 2 2 2 2 2 2 2 3 2_נכסים" xfId="37233"/>
    <cellStyle name="20% - הדגשה5 2 2 2 2 2 2 2 3 3" xfId="23550"/>
    <cellStyle name="20% - הדגשה5 2 2 2 2 2 2 2 3_נכסים" xfId="37232"/>
    <cellStyle name="20% - הדגשה5 2 2 2 2 2 2 2 4" xfId="11896"/>
    <cellStyle name="20% - הדגשה5 2 2 2 2 2 2 2 4 2" xfId="26883"/>
    <cellStyle name="20% - הדגשה5 2 2 2 2 2 2 2 4_נכסים" xfId="37234"/>
    <cellStyle name="20% - הדגשה5 2 2 2 2 2 2 2 5" xfId="20218"/>
    <cellStyle name="20% - הדגשה5 2 2 2 2 2 2 2_נכסים" xfId="37227"/>
    <cellStyle name="20% - הדגשה5 2 2 2 2 2 2 3" xfId="5868"/>
    <cellStyle name="20% - הדגשה5 2 2 2 2 2 2 3 2" xfId="9409"/>
    <cellStyle name="20% - הדגשה5 2 2 2 2 2 2 3 2 2" xfId="16061"/>
    <cellStyle name="20% - הדגשה5 2 2 2 2 2 2 3 2 2 2" xfId="31047"/>
    <cellStyle name="20% - הדגשה5 2 2 2 2 2 2 3 2 2_נכסים" xfId="37237"/>
    <cellStyle name="20% - הדגשה5 2 2 2 2 2 2 3 2 3" xfId="24382"/>
    <cellStyle name="20% - הדגשה5 2 2 2 2 2 2 3 2_נכסים" xfId="37236"/>
    <cellStyle name="20% - הדגשה5 2 2 2 2 2 2 3 3" xfId="12729"/>
    <cellStyle name="20% - הדגשה5 2 2 2 2 2 2 3 3 2" xfId="27716"/>
    <cellStyle name="20% - הדגשה5 2 2 2 2 2 2 3 3_נכסים" xfId="37238"/>
    <cellStyle name="20% - הדגשה5 2 2 2 2 2 2 3 4" xfId="21051"/>
    <cellStyle name="20% - הדגשה5 2 2 2 2 2 2 3_נכסים" xfId="37235"/>
    <cellStyle name="20% - הדגשה5 2 2 2 2 2 2 4" xfId="7617"/>
    <cellStyle name="20% - הדגשה5 2 2 2 2 2 2 4 2" xfId="14396"/>
    <cellStyle name="20% - הדגשה5 2 2 2 2 2 2 4 2 2" xfId="29382"/>
    <cellStyle name="20% - הדגשה5 2 2 2 2 2 2 4 2_נכסים" xfId="37240"/>
    <cellStyle name="20% - הדגשה5 2 2 2 2 2 2 4 3" xfId="22717"/>
    <cellStyle name="20% - הדגשה5 2 2 2 2 2 2 4_נכסים" xfId="37239"/>
    <cellStyle name="20% - הדגשה5 2 2 2 2 2 2 5" xfId="11063"/>
    <cellStyle name="20% - הדגשה5 2 2 2 2 2 2 5 2" xfId="26050"/>
    <cellStyle name="20% - הדגשה5 2 2 2 2 2 2 5_נכסים" xfId="37241"/>
    <cellStyle name="20% - הדגשה5 2 2 2 2 2 2 6" xfId="19385"/>
    <cellStyle name="20% - הדגשה5 2 2 2 2 2 2_נכסים" xfId="37226"/>
    <cellStyle name="20% - הדגשה5 2 2 2 2 2 3" xfId="4495"/>
    <cellStyle name="20% - הדגשה5 2 2 2 2 2 3 2" xfId="6286"/>
    <cellStyle name="20% - הדגשה5 2 2 2 2 2 3 2 2" xfId="9826"/>
    <cellStyle name="20% - הדגשה5 2 2 2 2 2 3 2 2 2" xfId="16478"/>
    <cellStyle name="20% - הדגשה5 2 2 2 2 2 3 2 2 2 2" xfId="31464"/>
    <cellStyle name="20% - הדגשה5 2 2 2 2 2 3 2 2 2_נכסים" xfId="37245"/>
    <cellStyle name="20% - הדגשה5 2 2 2 2 2 3 2 2 3" xfId="24799"/>
    <cellStyle name="20% - הדגשה5 2 2 2 2 2 3 2 2_נכסים" xfId="37244"/>
    <cellStyle name="20% - הדגשה5 2 2 2 2 2 3 2 3" xfId="13146"/>
    <cellStyle name="20% - הדגשה5 2 2 2 2 2 3 2 3 2" xfId="28133"/>
    <cellStyle name="20% - הדגשה5 2 2 2 2 2 3 2 3_נכסים" xfId="37246"/>
    <cellStyle name="20% - הדגשה5 2 2 2 2 2 3 2 4" xfId="21468"/>
    <cellStyle name="20% - הדגשה5 2 2 2 2 2 3 2_נכסים" xfId="37243"/>
    <cellStyle name="20% - הדגשה5 2 2 2 2 2 3 3" xfId="8034"/>
    <cellStyle name="20% - הדגשה5 2 2 2 2 2 3 3 2" xfId="14813"/>
    <cellStyle name="20% - הדגשה5 2 2 2 2 2 3 3 2 2" xfId="29799"/>
    <cellStyle name="20% - הדגשה5 2 2 2 2 2 3 3 2_נכסים" xfId="37248"/>
    <cellStyle name="20% - הדגשה5 2 2 2 2 2 3 3 3" xfId="23134"/>
    <cellStyle name="20% - הדגשה5 2 2 2 2 2 3 3_נכסים" xfId="37247"/>
    <cellStyle name="20% - הדגשה5 2 2 2 2 2 3 4" xfId="11480"/>
    <cellStyle name="20% - הדגשה5 2 2 2 2 2 3 4 2" xfId="26467"/>
    <cellStyle name="20% - הדגשה5 2 2 2 2 2 3 4_נכסים" xfId="37249"/>
    <cellStyle name="20% - הדגשה5 2 2 2 2 2 3 5" xfId="19802"/>
    <cellStyle name="20% - הדגשה5 2 2 2 2 2 3_נכסים" xfId="37242"/>
    <cellStyle name="20% - הדגשה5 2 2 2 2 2 4" xfId="5388"/>
    <cellStyle name="20% - הדגשה5 2 2 2 2 2 4 2" xfId="8993"/>
    <cellStyle name="20% - הדגשה5 2 2 2 2 2 4 2 2" xfId="15645"/>
    <cellStyle name="20% - הדגשה5 2 2 2 2 2 4 2 2 2" xfId="30631"/>
    <cellStyle name="20% - הדגשה5 2 2 2 2 2 4 2 2_נכסים" xfId="37252"/>
    <cellStyle name="20% - הדגשה5 2 2 2 2 2 4 2 3" xfId="23966"/>
    <cellStyle name="20% - הדגשה5 2 2 2 2 2 4 2_נכסים" xfId="37251"/>
    <cellStyle name="20% - הדגשה5 2 2 2 2 2 4 3" xfId="12313"/>
    <cellStyle name="20% - הדגשה5 2 2 2 2 2 4 3 2" xfId="27300"/>
    <cellStyle name="20% - הדגשה5 2 2 2 2 2 4 3_נכסים" xfId="37253"/>
    <cellStyle name="20% - הדגשה5 2 2 2 2 2 4 4" xfId="20635"/>
    <cellStyle name="20% - הדגשה5 2 2 2 2 2 4_נכסים" xfId="37250"/>
    <cellStyle name="20% - הדגשה5 2 2 2 2 2 5" xfId="7201"/>
    <cellStyle name="20% - הדגשה5 2 2 2 2 2 5 2" xfId="13980"/>
    <cellStyle name="20% - הדגשה5 2 2 2 2 2 5 2 2" xfId="28966"/>
    <cellStyle name="20% - הדגשה5 2 2 2 2 2 5 2_נכסים" xfId="37255"/>
    <cellStyle name="20% - הדגשה5 2 2 2 2 2 5 3" xfId="22301"/>
    <cellStyle name="20% - הדגשה5 2 2 2 2 2 5_נכסים" xfId="37254"/>
    <cellStyle name="20% - הדגשה5 2 2 2 2 2 6" xfId="10647"/>
    <cellStyle name="20% - הדגשה5 2 2 2 2 2 6 2" xfId="25634"/>
    <cellStyle name="20% - הדגשה5 2 2 2 2 2 6_נכסים" xfId="37256"/>
    <cellStyle name="20% - הדגשה5 2 2 2 2 2 7" xfId="18969"/>
    <cellStyle name="20% - הדגשה5 2 2 2 2 2_נכסים" xfId="37225"/>
    <cellStyle name="20% - הדגשה5 2 2 2 2 3" xfId="3927"/>
    <cellStyle name="20% - הדגשה5 2 2 2 2 3 2" xfId="4703"/>
    <cellStyle name="20% - הדגשה5 2 2 2 2 3 2 2" xfId="6494"/>
    <cellStyle name="20% - הדגשה5 2 2 2 2 3 2 2 2" xfId="10034"/>
    <cellStyle name="20% - הדגשה5 2 2 2 2 3 2 2 2 2" xfId="16686"/>
    <cellStyle name="20% - הדגשה5 2 2 2 2 3 2 2 2 2 2" xfId="31672"/>
    <cellStyle name="20% - הדגשה5 2 2 2 2 3 2 2 2 2_נכסים" xfId="37261"/>
    <cellStyle name="20% - הדגשה5 2 2 2 2 3 2 2 2 3" xfId="25007"/>
    <cellStyle name="20% - הדגשה5 2 2 2 2 3 2 2 2_נכסים" xfId="37260"/>
    <cellStyle name="20% - הדגשה5 2 2 2 2 3 2 2 3" xfId="13354"/>
    <cellStyle name="20% - הדגשה5 2 2 2 2 3 2 2 3 2" xfId="28341"/>
    <cellStyle name="20% - הדגשה5 2 2 2 2 3 2 2 3_נכסים" xfId="37262"/>
    <cellStyle name="20% - הדגשה5 2 2 2 2 3 2 2 4" xfId="21676"/>
    <cellStyle name="20% - הדגשה5 2 2 2 2 3 2 2_נכסים" xfId="37259"/>
    <cellStyle name="20% - הדגשה5 2 2 2 2 3 2 3" xfId="8242"/>
    <cellStyle name="20% - הדגשה5 2 2 2 2 3 2 3 2" xfId="15021"/>
    <cellStyle name="20% - הדגשה5 2 2 2 2 3 2 3 2 2" xfId="30007"/>
    <cellStyle name="20% - הדגשה5 2 2 2 2 3 2 3 2_נכסים" xfId="37264"/>
    <cellStyle name="20% - הדגשה5 2 2 2 2 3 2 3 3" xfId="23342"/>
    <cellStyle name="20% - הדגשה5 2 2 2 2 3 2 3_נכסים" xfId="37263"/>
    <cellStyle name="20% - הדגשה5 2 2 2 2 3 2 4" xfId="11688"/>
    <cellStyle name="20% - הדגשה5 2 2 2 2 3 2 4 2" xfId="26675"/>
    <cellStyle name="20% - הדגשה5 2 2 2 2 3 2 4_נכסים" xfId="37265"/>
    <cellStyle name="20% - הדגשה5 2 2 2 2 3 2 5" xfId="20010"/>
    <cellStyle name="20% - הדגשה5 2 2 2 2 3 2_נכסים" xfId="37258"/>
    <cellStyle name="20% - הדגשה5 2 2 2 2 3 3" xfId="5660"/>
    <cellStyle name="20% - הדגשה5 2 2 2 2 3 3 2" xfId="9201"/>
    <cellStyle name="20% - הדגשה5 2 2 2 2 3 3 2 2" xfId="15853"/>
    <cellStyle name="20% - הדגשה5 2 2 2 2 3 3 2 2 2" xfId="30839"/>
    <cellStyle name="20% - הדגשה5 2 2 2 2 3 3 2 2_נכסים" xfId="37268"/>
    <cellStyle name="20% - הדגשה5 2 2 2 2 3 3 2 3" xfId="24174"/>
    <cellStyle name="20% - הדגשה5 2 2 2 2 3 3 2_נכסים" xfId="37267"/>
    <cellStyle name="20% - הדגשה5 2 2 2 2 3 3 3" xfId="12521"/>
    <cellStyle name="20% - הדגשה5 2 2 2 2 3 3 3 2" xfId="27508"/>
    <cellStyle name="20% - הדגשה5 2 2 2 2 3 3 3_נכסים" xfId="37269"/>
    <cellStyle name="20% - הדגשה5 2 2 2 2 3 3 4" xfId="20843"/>
    <cellStyle name="20% - הדגשה5 2 2 2 2 3 3_נכסים" xfId="37266"/>
    <cellStyle name="20% - הדגשה5 2 2 2 2 3 4" xfId="7409"/>
    <cellStyle name="20% - הדגשה5 2 2 2 2 3 4 2" xfId="14188"/>
    <cellStyle name="20% - הדגשה5 2 2 2 2 3 4 2 2" xfId="29174"/>
    <cellStyle name="20% - הדגשה5 2 2 2 2 3 4 2_נכסים" xfId="37271"/>
    <cellStyle name="20% - הדגשה5 2 2 2 2 3 4 3" xfId="22509"/>
    <cellStyle name="20% - הדגשה5 2 2 2 2 3 4_נכסים" xfId="37270"/>
    <cellStyle name="20% - הדגשה5 2 2 2 2 3 5" xfId="10855"/>
    <cellStyle name="20% - הדגשה5 2 2 2 2 3 5 2" xfId="25842"/>
    <cellStyle name="20% - הדגשה5 2 2 2 2 3 5_נכסים" xfId="37272"/>
    <cellStyle name="20% - הדגשה5 2 2 2 2 3 6" xfId="19177"/>
    <cellStyle name="20% - הדגשה5 2 2 2 2 3_נכסים" xfId="37257"/>
    <cellStyle name="20% - הדגשה5 2 2 2 2 4" xfId="4288"/>
    <cellStyle name="20% - הדגשה5 2 2 2 2 4 2" xfId="6077"/>
    <cellStyle name="20% - הדגשה5 2 2 2 2 4 2 2" xfId="9617"/>
    <cellStyle name="20% - הדגשה5 2 2 2 2 4 2 2 2" xfId="16269"/>
    <cellStyle name="20% - הדגשה5 2 2 2 2 4 2 2 2 2" xfId="31255"/>
    <cellStyle name="20% - הדגשה5 2 2 2 2 4 2 2 2_נכסים" xfId="37276"/>
    <cellStyle name="20% - הדגשה5 2 2 2 2 4 2 2 3" xfId="24590"/>
    <cellStyle name="20% - הדגשה5 2 2 2 2 4 2 2_נכסים" xfId="37275"/>
    <cellStyle name="20% - הדגשה5 2 2 2 2 4 2 3" xfId="12937"/>
    <cellStyle name="20% - הדגשה5 2 2 2 2 4 2 3 2" xfId="27924"/>
    <cellStyle name="20% - הדגשה5 2 2 2 2 4 2 3_נכסים" xfId="37277"/>
    <cellStyle name="20% - הדגשה5 2 2 2 2 4 2 4" xfId="21259"/>
    <cellStyle name="20% - הדגשה5 2 2 2 2 4 2_נכסים" xfId="37274"/>
    <cellStyle name="20% - הדגשה5 2 2 2 2 4 3" xfId="7825"/>
    <cellStyle name="20% - הדגשה5 2 2 2 2 4 3 2" xfId="14604"/>
    <cellStyle name="20% - הדגשה5 2 2 2 2 4 3 2 2" xfId="29590"/>
    <cellStyle name="20% - הדגשה5 2 2 2 2 4 3 2_נכסים" xfId="37279"/>
    <cellStyle name="20% - הדגשה5 2 2 2 2 4 3 3" xfId="22925"/>
    <cellStyle name="20% - הדגשה5 2 2 2 2 4 3_נכסים" xfId="37278"/>
    <cellStyle name="20% - הדגשה5 2 2 2 2 4 4" xfId="11271"/>
    <cellStyle name="20% - הדגשה5 2 2 2 2 4 4 2" xfId="26258"/>
    <cellStyle name="20% - הדגשה5 2 2 2 2 4 4_נכסים" xfId="37280"/>
    <cellStyle name="20% - הדגשה5 2 2 2 2 4 5" xfId="19593"/>
    <cellStyle name="20% - הדגשה5 2 2 2 2 4_נכסים" xfId="37273"/>
    <cellStyle name="20% - הדגשה5 2 2 2 2 5" xfId="5181"/>
    <cellStyle name="20% - הדגשה5 2 2 2 2 5 2" xfId="8784"/>
    <cellStyle name="20% - הדגשה5 2 2 2 2 5 2 2" xfId="15436"/>
    <cellStyle name="20% - הדגשה5 2 2 2 2 5 2 2 2" xfId="30422"/>
    <cellStyle name="20% - הדגשה5 2 2 2 2 5 2 2_נכסים" xfId="37283"/>
    <cellStyle name="20% - הדגשה5 2 2 2 2 5 2 3" xfId="23757"/>
    <cellStyle name="20% - הדגשה5 2 2 2 2 5 2_נכסים" xfId="37282"/>
    <cellStyle name="20% - הדגשה5 2 2 2 2 5 3" xfId="12104"/>
    <cellStyle name="20% - הדגשה5 2 2 2 2 5 3 2" xfId="27091"/>
    <cellStyle name="20% - הדגשה5 2 2 2 2 5 3_נכסים" xfId="37284"/>
    <cellStyle name="20% - הדגשה5 2 2 2 2 5 4" xfId="20426"/>
    <cellStyle name="20% - הדגשה5 2 2 2 2 5_נכסים" xfId="37281"/>
    <cellStyle name="20% - הדגשה5 2 2 2 2 6" xfId="6994"/>
    <cellStyle name="20% - הדגשה5 2 2 2 2 6 2" xfId="13771"/>
    <cellStyle name="20% - הדגשה5 2 2 2 2 6 2 2" xfId="28757"/>
    <cellStyle name="20% - הדגשה5 2 2 2 2 6 2_נכסים" xfId="37286"/>
    <cellStyle name="20% - הדגשה5 2 2 2 2 6 3" xfId="22092"/>
    <cellStyle name="20% - הדגשה5 2 2 2 2 6_נכסים" xfId="37285"/>
    <cellStyle name="20% - הדגשה5 2 2 2 2 7" xfId="10348"/>
    <cellStyle name="20% - הדגשה5 2 2 2 2 7 2" xfId="25325"/>
    <cellStyle name="20% - הדגשה5 2 2 2 2 7_נכסים" xfId="37287"/>
    <cellStyle name="20% - הדגשה5 2 2 2 2 8" xfId="18760"/>
    <cellStyle name="20% - הדגשה5 2 2 2 2_נכסים" xfId="37224"/>
    <cellStyle name="20% - הדגשה5 2 2 2 3" xfId="3658"/>
    <cellStyle name="20% - הדגשה5 2 2 2 3 2" xfId="4066"/>
    <cellStyle name="20% - הדגשה5 2 2 2 3 2 2" xfId="4838"/>
    <cellStyle name="20% - הדגשה5 2 2 2 3 2 2 2" xfId="6629"/>
    <cellStyle name="20% - הדגשה5 2 2 2 3 2 2 2 2" xfId="10169"/>
    <cellStyle name="20% - הדגשה5 2 2 2 3 2 2 2 2 2" xfId="16821"/>
    <cellStyle name="20% - הדגשה5 2 2 2 3 2 2 2 2 2 2" xfId="31807"/>
    <cellStyle name="20% - הדגשה5 2 2 2 3 2 2 2 2 2_נכסים" xfId="37293"/>
    <cellStyle name="20% - הדגשה5 2 2 2 3 2 2 2 2 3" xfId="25142"/>
    <cellStyle name="20% - הדגשה5 2 2 2 3 2 2 2 2_נכסים" xfId="37292"/>
    <cellStyle name="20% - הדגשה5 2 2 2 3 2 2 2 3" xfId="13489"/>
    <cellStyle name="20% - הדגשה5 2 2 2 3 2 2 2 3 2" xfId="28476"/>
    <cellStyle name="20% - הדגשה5 2 2 2 3 2 2 2 3_נכסים" xfId="37294"/>
    <cellStyle name="20% - הדגשה5 2 2 2 3 2 2 2 4" xfId="21811"/>
    <cellStyle name="20% - הדגשה5 2 2 2 3 2 2 2_נכסים" xfId="37291"/>
    <cellStyle name="20% - הדגשה5 2 2 2 3 2 2 3" xfId="8377"/>
    <cellStyle name="20% - הדגשה5 2 2 2 3 2 2 3 2" xfId="15156"/>
    <cellStyle name="20% - הדגשה5 2 2 2 3 2 2 3 2 2" xfId="30142"/>
    <cellStyle name="20% - הדגשה5 2 2 2 3 2 2 3 2_נכסים" xfId="37296"/>
    <cellStyle name="20% - הדגשה5 2 2 2 3 2 2 3 3" xfId="23477"/>
    <cellStyle name="20% - הדגשה5 2 2 2 3 2 2 3_נכסים" xfId="37295"/>
    <cellStyle name="20% - הדגשה5 2 2 2 3 2 2 4" xfId="11823"/>
    <cellStyle name="20% - הדגשה5 2 2 2 3 2 2 4 2" xfId="26810"/>
    <cellStyle name="20% - הדגשה5 2 2 2 3 2 2 4_נכסים" xfId="37297"/>
    <cellStyle name="20% - הדגשה5 2 2 2 3 2 2 5" xfId="20145"/>
    <cellStyle name="20% - הדגשה5 2 2 2 3 2 2_נכסים" xfId="37290"/>
    <cellStyle name="20% - הדגשה5 2 2 2 3 2 3" xfId="5795"/>
    <cellStyle name="20% - הדגשה5 2 2 2 3 2 3 2" xfId="9336"/>
    <cellStyle name="20% - הדגשה5 2 2 2 3 2 3 2 2" xfId="15988"/>
    <cellStyle name="20% - הדגשה5 2 2 2 3 2 3 2 2 2" xfId="30974"/>
    <cellStyle name="20% - הדגשה5 2 2 2 3 2 3 2 2_נכסים" xfId="37300"/>
    <cellStyle name="20% - הדגשה5 2 2 2 3 2 3 2 3" xfId="24309"/>
    <cellStyle name="20% - הדגשה5 2 2 2 3 2 3 2_נכסים" xfId="37299"/>
    <cellStyle name="20% - הדגשה5 2 2 2 3 2 3 3" xfId="12656"/>
    <cellStyle name="20% - הדגשה5 2 2 2 3 2 3 3 2" xfId="27643"/>
    <cellStyle name="20% - הדגשה5 2 2 2 3 2 3 3_נכסים" xfId="37301"/>
    <cellStyle name="20% - הדגשה5 2 2 2 3 2 3 4" xfId="20978"/>
    <cellStyle name="20% - הדגשה5 2 2 2 3 2 3_נכסים" xfId="37298"/>
    <cellStyle name="20% - הדגשה5 2 2 2 3 2 4" xfId="7544"/>
    <cellStyle name="20% - הדגשה5 2 2 2 3 2 4 2" xfId="14323"/>
    <cellStyle name="20% - הדגשה5 2 2 2 3 2 4 2 2" xfId="29309"/>
    <cellStyle name="20% - הדגשה5 2 2 2 3 2 4 2_נכסים" xfId="37303"/>
    <cellStyle name="20% - הדגשה5 2 2 2 3 2 4 3" xfId="22644"/>
    <cellStyle name="20% - הדגשה5 2 2 2 3 2 4_נכסים" xfId="37302"/>
    <cellStyle name="20% - הדגשה5 2 2 2 3 2 5" xfId="10990"/>
    <cellStyle name="20% - הדגשה5 2 2 2 3 2 5 2" xfId="25977"/>
    <cellStyle name="20% - הדגשה5 2 2 2 3 2 5_נכסים" xfId="37304"/>
    <cellStyle name="20% - הדגשה5 2 2 2 3 2 6" xfId="19312"/>
    <cellStyle name="20% - הדגשה5 2 2 2 3 2_נכסים" xfId="37289"/>
    <cellStyle name="20% - הדגשה5 2 2 2 3 3" xfId="4423"/>
    <cellStyle name="20% - הדגשה5 2 2 2 3 3 2" xfId="6213"/>
    <cellStyle name="20% - הדגשה5 2 2 2 3 3 2 2" xfId="9753"/>
    <cellStyle name="20% - הדגשה5 2 2 2 3 3 2 2 2" xfId="16405"/>
    <cellStyle name="20% - הדגשה5 2 2 2 3 3 2 2 2 2" xfId="31391"/>
    <cellStyle name="20% - הדגשה5 2 2 2 3 3 2 2 2_נכסים" xfId="37308"/>
    <cellStyle name="20% - הדגשה5 2 2 2 3 3 2 2 3" xfId="24726"/>
    <cellStyle name="20% - הדגשה5 2 2 2 3 3 2 2_נכסים" xfId="37307"/>
    <cellStyle name="20% - הדגשה5 2 2 2 3 3 2 3" xfId="13073"/>
    <cellStyle name="20% - הדגשה5 2 2 2 3 3 2 3 2" xfId="28060"/>
    <cellStyle name="20% - הדגשה5 2 2 2 3 3 2 3_נכסים" xfId="37309"/>
    <cellStyle name="20% - הדגשה5 2 2 2 3 3 2 4" xfId="21395"/>
    <cellStyle name="20% - הדגשה5 2 2 2 3 3 2_נכסים" xfId="37306"/>
    <cellStyle name="20% - הדגשה5 2 2 2 3 3 3" xfId="7961"/>
    <cellStyle name="20% - הדגשה5 2 2 2 3 3 3 2" xfId="14740"/>
    <cellStyle name="20% - הדגשה5 2 2 2 3 3 3 2 2" xfId="29726"/>
    <cellStyle name="20% - הדגשה5 2 2 2 3 3 3 2_נכסים" xfId="37311"/>
    <cellStyle name="20% - הדגשה5 2 2 2 3 3 3 3" xfId="23061"/>
    <cellStyle name="20% - הדגשה5 2 2 2 3 3 3_נכסים" xfId="37310"/>
    <cellStyle name="20% - הדגשה5 2 2 2 3 3 4" xfId="11407"/>
    <cellStyle name="20% - הדגשה5 2 2 2 3 3 4 2" xfId="26394"/>
    <cellStyle name="20% - הדגשה5 2 2 2 3 3 4_נכסים" xfId="37312"/>
    <cellStyle name="20% - הדגשה5 2 2 2 3 3 5" xfId="19729"/>
    <cellStyle name="20% - הדגשה5 2 2 2 3 3_נכסים" xfId="37305"/>
    <cellStyle name="20% - הדגשה5 2 2 2 3 4" xfId="5316"/>
    <cellStyle name="20% - הדגשה5 2 2 2 3 4 2" xfId="8920"/>
    <cellStyle name="20% - הדגשה5 2 2 2 3 4 2 2" xfId="15572"/>
    <cellStyle name="20% - הדגשה5 2 2 2 3 4 2 2 2" xfId="30558"/>
    <cellStyle name="20% - הדגשה5 2 2 2 3 4 2 2_נכסים" xfId="37315"/>
    <cellStyle name="20% - הדגשה5 2 2 2 3 4 2 3" xfId="23893"/>
    <cellStyle name="20% - הדגשה5 2 2 2 3 4 2_נכסים" xfId="37314"/>
    <cellStyle name="20% - הדגשה5 2 2 2 3 4 3" xfId="12240"/>
    <cellStyle name="20% - הדגשה5 2 2 2 3 4 3 2" xfId="27227"/>
    <cellStyle name="20% - הדגשה5 2 2 2 3 4 3_נכסים" xfId="37316"/>
    <cellStyle name="20% - הדגשה5 2 2 2 3 4 4" xfId="20562"/>
    <cellStyle name="20% - הדגשה5 2 2 2 3 4_נכסים" xfId="37313"/>
    <cellStyle name="20% - הדגשה5 2 2 2 3 5" xfId="7129"/>
    <cellStyle name="20% - הדגשה5 2 2 2 3 5 2" xfId="13907"/>
    <cellStyle name="20% - הדגשה5 2 2 2 3 5 2 2" xfId="28893"/>
    <cellStyle name="20% - הדגשה5 2 2 2 3 5 2_נכסים" xfId="37318"/>
    <cellStyle name="20% - הדגשה5 2 2 2 3 5 3" xfId="22228"/>
    <cellStyle name="20% - הדגשה5 2 2 2 3 5_נכסים" xfId="37317"/>
    <cellStyle name="20% - הדגשה5 2 2 2 3 6" xfId="10575"/>
    <cellStyle name="20% - הדגשה5 2 2 2 3 6 2" xfId="25561"/>
    <cellStyle name="20% - הדגשה5 2 2 2 3 6_נכסים" xfId="37319"/>
    <cellStyle name="20% - הדגשה5 2 2 2 3 7" xfId="18896"/>
    <cellStyle name="20% - הדגשה5 2 2 2 3_נכסים" xfId="37288"/>
    <cellStyle name="20% - הדגשה5 2 2 2 4" xfId="3869"/>
    <cellStyle name="20% - הדגשה5 2 2 2 4 2" xfId="4629"/>
    <cellStyle name="20% - הדגשה5 2 2 2 4 2 2" xfId="6420"/>
    <cellStyle name="20% - הדגשה5 2 2 2 4 2 2 2" xfId="9960"/>
    <cellStyle name="20% - הדגשה5 2 2 2 4 2 2 2 2" xfId="16612"/>
    <cellStyle name="20% - הדגשה5 2 2 2 4 2 2 2 2 2" xfId="31598"/>
    <cellStyle name="20% - הדגשה5 2 2 2 4 2 2 2 2_נכסים" xfId="37324"/>
    <cellStyle name="20% - הדגשה5 2 2 2 4 2 2 2 3" xfId="24933"/>
    <cellStyle name="20% - הדגשה5 2 2 2 4 2 2 2_נכסים" xfId="37323"/>
    <cellStyle name="20% - הדגשה5 2 2 2 4 2 2 3" xfId="13280"/>
    <cellStyle name="20% - הדגשה5 2 2 2 4 2 2 3 2" xfId="28267"/>
    <cellStyle name="20% - הדגשה5 2 2 2 4 2 2 3_נכסים" xfId="37325"/>
    <cellStyle name="20% - הדגשה5 2 2 2 4 2 2 4" xfId="21602"/>
    <cellStyle name="20% - הדגשה5 2 2 2 4 2 2_נכסים" xfId="37322"/>
    <cellStyle name="20% - הדגשה5 2 2 2 4 2 3" xfId="8168"/>
    <cellStyle name="20% - הדגשה5 2 2 2 4 2 3 2" xfId="14947"/>
    <cellStyle name="20% - הדגשה5 2 2 2 4 2 3 2 2" xfId="29933"/>
    <cellStyle name="20% - הדגשה5 2 2 2 4 2 3 2_נכסים" xfId="37327"/>
    <cellStyle name="20% - הדגשה5 2 2 2 4 2 3 3" xfId="23268"/>
    <cellStyle name="20% - הדגשה5 2 2 2 4 2 3_נכסים" xfId="37326"/>
    <cellStyle name="20% - הדגשה5 2 2 2 4 2 4" xfId="11614"/>
    <cellStyle name="20% - הדגשה5 2 2 2 4 2 4 2" xfId="26601"/>
    <cellStyle name="20% - הדגשה5 2 2 2 4 2 4_נכסים" xfId="37328"/>
    <cellStyle name="20% - הדגשה5 2 2 2 4 2 5" xfId="19936"/>
    <cellStyle name="20% - הדגשה5 2 2 2 4 2_נכסים" xfId="37321"/>
    <cellStyle name="20% - הדגשה5 2 2 2 4 3" xfId="5586"/>
    <cellStyle name="20% - הדגשה5 2 2 2 4 3 2" xfId="9127"/>
    <cellStyle name="20% - הדגשה5 2 2 2 4 3 2 2" xfId="15779"/>
    <cellStyle name="20% - הדגשה5 2 2 2 4 3 2 2 2" xfId="30765"/>
    <cellStyle name="20% - הדגשה5 2 2 2 4 3 2 2_נכסים" xfId="37331"/>
    <cellStyle name="20% - הדגשה5 2 2 2 4 3 2 3" xfId="24100"/>
    <cellStyle name="20% - הדגשה5 2 2 2 4 3 2_נכסים" xfId="37330"/>
    <cellStyle name="20% - הדגשה5 2 2 2 4 3 3" xfId="12447"/>
    <cellStyle name="20% - הדגשה5 2 2 2 4 3 3 2" xfId="27434"/>
    <cellStyle name="20% - הדגשה5 2 2 2 4 3 3_נכסים" xfId="37332"/>
    <cellStyle name="20% - הדגשה5 2 2 2 4 3 4" xfId="20769"/>
    <cellStyle name="20% - הדגשה5 2 2 2 4 3_נכסים" xfId="37329"/>
    <cellStyle name="20% - הדגשה5 2 2 2 4 4" xfId="7335"/>
    <cellStyle name="20% - הדגשה5 2 2 2 4 4 2" xfId="14114"/>
    <cellStyle name="20% - הדגשה5 2 2 2 4 4 2 2" xfId="29100"/>
    <cellStyle name="20% - הדגשה5 2 2 2 4 4 2_נכסים" xfId="37334"/>
    <cellStyle name="20% - הדגשה5 2 2 2 4 4 3" xfId="22435"/>
    <cellStyle name="20% - הדגשה5 2 2 2 4 4_נכסים" xfId="37333"/>
    <cellStyle name="20% - הדגשה5 2 2 2 4 5" xfId="10781"/>
    <cellStyle name="20% - הדגשה5 2 2 2 4 5 2" xfId="25768"/>
    <cellStyle name="20% - הדגשה5 2 2 2 4 5_נכסים" xfId="37335"/>
    <cellStyle name="20% - הדגשה5 2 2 2 4 6" xfId="19103"/>
    <cellStyle name="20% - הדגשה5 2 2 2 4_נכסים" xfId="37320"/>
    <cellStyle name="20% - הדגשה5 2 2 2 5" xfId="4231"/>
    <cellStyle name="20% - הדגשה5 2 2 2 5 2" xfId="6003"/>
    <cellStyle name="20% - הדגשה5 2 2 2 5 2 2" xfId="9543"/>
    <cellStyle name="20% - הדגשה5 2 2 2 5 2 2 2" xfId="16195"/>
    <cellStyle name="20% - הדגשה5 2 2 2 5 2 2 2 2" xfId="31181"/>
    <cellStyle name="20% - הדגשה5 2 2 2 5 2 2 2_נכסים" xfId="37339"/>
    <cellStyle name="20% - הדגשה5 2 2 2 5 2 2 3" xfId="24516"/>
    <cellStyle name="20% - הדגשה5 2 2 2 5 2 2_נכסים" xfId="37338"/>
    <cellStyle name="20% - הדגשה5 2 2 2 5 2 3" xfId="12863"/>
    <cellStyle name="20% - הדגשה5 2 2 2 5 2 3 2" xfId="27850"/>
    <cellStyle name="20% - הדגשה5 2 2 2 5 2 3_נכסים" xfId="37340"/>
    <cellStyle name="20% - הדגשה5 2 2 2 5 2 4" xfId="21185"/>
    <cellStyle name="20% - הדגשה5 2 2 2 5 2_נכסים" xfId="37337"/>
    <cellStyle name="20% - הדגשה5 2 2 2 5 3" xfId="7751"/>
    <cellStyle name="20% - הדגשה5 2 2 2 5 3 2" xfId="14530"/>
    <cellStyle name="20% - הדגשה5 2 2 2 5 3 2 2" xfId="29516"/>
    <cellStyle name="20% - הדגשה5 2 2 2 5 3 2_נכסים" xfId="37342"/>
    <cellStyle name="20% - הדגשה5 2 2 2 5 3 3" xfId="22851"/>
    <cellStyle name="20% - הדגשה5 2 2 2 5 3_נכסים" xfId="37341"/>
    <cellStyle name="20% - הדגשה5 2 2 2 5 4" xfId="11197"/>
    <cellStyle name="20% - הדגשה5 2 2 2 5 4 2" xfId="26184"/>
    <cellStyle name="20% - הדגשה5 2 2 2 5 4_נכסים" xfId="37343"/>
    <cellStyle name="20% - הדגשה5 2 2 2 5 5" xfId="19519"/>
    <cellStyle name="20% - הדגשה5 2 2 2 5_נכסים" xfId="37336"/>
    <cellStyle name="20% - הדגשה5 2 2 2 6" xfId="5124"/>
    <cellStyle name="20% - הדגשה5 2 2 2 6 2" xfId="8710"/>
    <cellStyle name="20% - הדגשה5 2 2 2 6 2 2" xfId="15362"/>
    <cellStyle name="20% - הדגשה5 2 2 2 6 2 2 2" xfId="30348"/>
    <cellStyle name="20% - הדגשה5 2 2 2 6 2 2_נכסים" xfId="37346"/>
    <cellStyle name="20% - הדגשה5 2 2 2 6 2 3" xfId="23683"/>
    <cellStyle name="20% - הדגשה5 2 2 2 6 2_נכסים" xfId="37345"/>
    <cellStyle name="20% - הדגשה5 2 2 2 6 3" xfId="12030"/>
    <cellStyle name="20% - הדגשה5 2 2 2 6 3 2" xfId="27017"/>
    <cellStyle name="20% - הדגשה5 2 2 2 6 3_נכסים" xfId="37347"/>
    <cellStyle name="20% - הדגשה5 2 2 2 6 4" xfId="20352"/>
    <cellStyle name="20% - הדגשה5 2 2 2 6_נכסים" xfId="37344"/>
    <cellStyle name="20% - הדגשה5 2 2 2 7" xfId="6936"/>
    <cellStyle name="20% - הדגשה5 2 2 2 7 2" xfId="13697"/>
    <cellStyle name="20% - הדגשה5 2 2 2 7 2 2" xfId="28683"/>
    <cellStyle name="20% - הדגשה5 2 2 2 7 2_נכסים" xfId="37349"/>
    <cellStyle name="20% - הדגשה5 2 2 2 7 3" xfId="22018"/>
    <cellStyle name="20% - הדגשה5 2 2 2 7_נכסים" xfId="37348"/>
    <cellStyle name="20% - הדגשה5 2 2 2 8" xfId="10341"/>
    <cellStyle name="20% - הדגשה5 2 2 2 8 2" xfId="25317"/>
    <cellStyle name="20% - הדגשה5 2 2 2 8_נכסים" xfId="37350"/>
    <cellStyle name="20% - הדגשה5 2 2 2 9" xfId="18687"/>
    <cellStyle name="20% - הדגשה5 2 2 2_נכסים" xfId="37223"/>
    <cellStyle name="20% - הדגשה5 2 2 3" xfId="1855"/>
    <cellStyle name="20% - הדגשה5 2 2 3 2" xfId="3704"/>
    <cellStyle name="20% - הדגשה5 2 2 3 2 2" xfId="4128"/>
    <cellStyle name="20% - הדגשה5 2 2 3 2 2 2" xfId="4901"/>
    <cellStyle name="20% - הדגשה5 2 2 3 2 2 2 2" xfId="6692"/>
    <cellStyle name="20% - הדגשה5 2 2 3 2 2 2 2 2" xfId="10232"/>
    <cellStyle name="20% - הדגשה5 2 2 3 2 2 2 2 2 2" xfId="16884"/>
    <cellStyle name="20% - הדגשה5 2 2 3 2 2 2 2 2 2 2" xfId="31870"/>
    <cellStyle name="20% - הדגשה5 2 2 3 2 2 2 2 2 2_נכסים" xfId="37357"/>
    <cellStyle name="20% - הדגשה5 2 2 3 2 2 2 2 2 3" xfId="25205"/>
    <cellStyle name="20% - הדגשה5 2 2 3 2 2 2 2 2_נכסים" xfId="37356"/>
    <cellStyle name="20% - הדגשה5 2 2 3 2 2 2 2 3" xfId="13552"/>
    <cellStyle name="20% - הדגשה5 2 2 3 2 2 2 2 3 2" xfId="28539"/>
    <cellStyle name="20% - הדגשה5 2 2 3 2 2 2 2 3_נכסים" xfId="37358"/>
    <cellStyle name="20% - הדגשה5 2 2 3 2 2 2 2 4" xfId="21874"/>
    <cellStyle name="20% - הדגשה5 2 2 3 2 2 2 2_נכסים" xfId="37355"/>
    <cellStyle name="20% - הדגשה5 2 2 3 2 2 2 3" xfId="8440"/>
    <cellStyle name="20% - הדגשה5 2 2 3 2 2 2 3 2" xfId="15219"/>
    <cellStyle name="20% - הדגשה5 2 2 3 2 2 2 3 2 2" xfId="30205"/>
    <cellStyle name="20% - הדגשה5 2 2 3 2 2 2 3 2_נכסים" xfId="37360"/>
    <cellStyle name="20% - הדגשה5 2 2 3 2 2 2 3 3" xfId="23540"/>
    <cellStyle name="20% - הדגשה5 2 2 3 2 2 2 3_נכסים" xfId="37359"/>
    <cellStyle name="20% - הדגשה5 2 2 3 2 2 2 4" xfId="11886"/>
    <cellStyle name="20% - הדגשה5 2 2 3 2 2 2 4 2" xfId="26873"/>
    <cellStyle name="20% - הדגשה5 2 2 3 2 2 2 4_נכסים" xfId="37361"/>
    <cellStyle name="20% - הדגשה5 2 2 3 2 2 2 5" xfId="20208"/>
    <cellStyle name="20% - הדגשה5 2 2 3 2 2 2_נכסים" xfId="37354"/>
    <cellStyle name="20% - הדגשה5 2 2 3 2 2 3" xfId="5858"/>
    <cellStyle name="20% - הדגשה5 2 2 3 2 2 3 2" xfId="9399"/>
    <cellStyle name="20% - הדגשה5 2 2 3 2 2 3 2 2" xfId="16051"/>
    <cellStyle name="20% - הדגשה5 2 2 3 2 2 3 2 2 2" xfId="31037"/>
    <cellStyle name="20% - הדגשה5 2 2 3 2 2 3 2 2_נכסים" xfId="37364"/>
    <cellStyle name="20% - הדגשה5 2 2 3 2 2 3 2 3" xfId="24372"/>
    <cellStyle name="20% - הדגשה5 2 2 3 2 2 3 2_נכסים" xfId="37363"/>
    <cellStyle name="20% - הדגשה5 2 2 3 2 2 3 3" xfId="12719"/>
    <cellStyle name="20% - הדגשה5 2 2 3 2 2 3 3 2" xfId="27706"/>
    <cellStyle name="20% - הדגשה5 2 2 3 2 2 3 3_נכסים" xfId="37365"/>
    <cellStyle name="20% - הדגשה5 2 2 3 2 2 3 4" xfId="21041"/>
    <cellStyle name="20% - הדגשה5 2 2 3 2 2 3_נכסים" xfId="37362"/>
    <cellStyle name="20% - הדגשה5 2 2 3 2 2 4" xfId="7607"/>
    <cellStyle name="20% - הדגשה5 2 2 3 2 2 4 2" xfId="14386"/>
    <cellStyle name="20% - הדגשה5 2 2 3 2 2 4 2 2" xfId="29372"/>
    <cellStyle name="20% - הדגשה5 2 2 3 2 2 4 2_נכסים" xfId="37367"/>
    <cellStyle name="20% - הדגשה5 2 2 3 2 2 4 3" xfId="22707"/>
    <cellStyle name="20% - הדגשה5 2 2 3 2 2 4_נכסים" xfId="37366"/>
    <cellStyle name="20% - הדגשה5 2 2 3 2 2 5" xfId="11053"/>
    <cellStyle name="20% - הדגשה5 2 2 3 2 2 5 2" xfId="26040"/>
    <cellStyle name="20% - הדגשה5 2 2 3 2 2 5_נכסים" xfId="37368"/>
    <cellStyle name="20% - הדגשה5 2 2 3 2 2 6" xfId="19375"/>
    <cellStyle name="20% - הדגשה5 2 2 3 2 2_נכסים" xfId="37353"/>
    <cellStyle name="20% - הדגשה5 2 2 3 2 3" xfId="4485"/>
    <cellStyle name="20% - הדגשה5 2 2 3 2 3 2" xfId="6276"/>
    <cellStyle name="20% - הדגשה5 2 2 3 2 3 2 2" xfId="9816"/>
    <cellStyle name="20% - הדגשה5 2 2 3 2 3 2 2 2" xfId="16468"/>
    <cellStyle name="20% - הדגשה5 2 2 3 2 3 2 2 2 2" xfId="31454"/>
    <cellStyle name="20% - הדגשה5 2 2 3 2 3 2 2 2_נכסים" xfId="37372"/>
    <cellStyle name="20% - הדגשה5 2 2 3 2 3 2 2 3" xfId="24789"/>
    <cellStyle name="20% - הדגשה5 2 2 3 2 3 2 2_נכסים" xfId="37371"/>
    <cellStyle name="20% - הדגשה5 2 2 3 2 3 2 3" xfId="13136"/>
    <cellStyle name="20% - הדגשה5 2 2 3 2 3 2 3 2" xfId="28123"/>
    <cellStyle name="20% - הדגשה5 2 2 3 2 3 2 3_נכסים" xfId="37373"/>
    <cellStyle name="20% - הדגשה5 2 2 3 2 3 2 4" xfId="21458"/>
    <cellStyle name="20% - הדגשה5 2 2 3 2 3 2_נכסים" xfId="37370"/>
    <cellStyle name="20% - הדגשה5 2 2 3 2 3 3" xfId="8024"/>
    <cellStyle name="20% - הדגשה5 2 2 3 2 3 3 2" xfId="14803"/>
    <cellStyle name="20% - הדגשה5 2 2 3 2 3 3 2 2" xfId="29789"/>
    <cellStyle name="20% - הדגשה5 2 2 3 2 3 3 2_נכסים" xfId="37375"/>
    <cellStyle name="20% - הדגשה5 2 2 3 2 3 3 3" xfId="23124"/>
    <cellStyle name="20% - הדגשה5 2 2 3 2 3 3_נכסים" xfId="37374"/>
    <cellStyle name="20% - הדגשה5 2 2 3 2 3 4" xfId="11470"/>
    <cellStyle name="20% - הדגשה5 2 2 3 2 3 4 2" xfId="26457"/>
    <cellStyle name="20% - הדגשה5 2 2 3 2 3 4_נכסים" xfId="37376"/>
    <cellStyle name="20% - הדגשה5 2 2 3 2 3 5" xfId="19792"/>
    <cellStyle name="20% - הדגשה5 2 2 3 2 3_נכסים" xfId="37369"/>
    <cellStyle name="20% - הדגשה5 2 2 3 2 4" xfId="5378"/>
    <cellStyle name="20% - הדגשה5 2 2 3 2 4 2" xfId="8983"/>
    <cellStyle name="20% - הדגשה5 2 2 3 2 4 2 2" xfId="15635"/>
    <cellStyle name="20% - הדגשה5 2 2 3 2 4 2 2 2" xfId="30621"/>
    <cellStyle name="20% - הדגשה5 2 2 3 2 4 2 2_נכסים" xfId="37379"/>
    <cellStyle name="20% - הדגשה5 2 2 3 2 4 2 3" xfId="23956"/>
    <cellStyle name="20% - הדגשה5 2 2 3 2 4 2_נכסים" xfId="37378"/>
    <cellStyle name="20% - הדגשה5 2 2 3 2 4 3" xfId="12303"/>
    <cellStyle name="20% - הדגשה5 2 2 3 2 4 3 2" xfId="27290"/>
    <cellStyle name="20% - הדגשה5 2 2 3 2 4 3_נכסים" xfId="37380"/>
    <cellStyle name="20% - הדגשה5 2 2 3 2 4 4" xfId="20625"/>
    <cellStyle name="20% - הדגשה5 2 2 3 2 4_נכסים" xfId="37377"/>
    <cellStyle name="20% - הדגשה5 2 2 3 2 5" xfId="7191"/>
    <cellStyle name="20% - הדגשה5 2 2 3 2 5 2" xfId="13970"/>
    <cellStyle name="20% - הדגשה5 2 2 3 2 5 2 2" xfId="28956"/>
    <cellStyle name="20% - הדגשה5 2 2 3 2 5 2_נכסים" xfId="37382"/>
    <cellStyle name="20% - הדגשה5 2 2 3 2 5 3" xfId="22291"/>
    <cellStyle name="20% - הדגשה5 2 2 3 2 5_נכסים" xfId="37381"/>
    <cellStyle name="20% - הדגשה5 2 2 3 2 6" xfId="10637"/>
    <cellStyle name="20% - הדגשה5 2 2 3 2 6 2" xfId="25624"/>
    <cellStyle name="20% - הדגשה5 2 2 3 2 6_נכסים" xfId="37383"/>
    <cellStyle name="20% - הדגשה5 2 2 3 2 7" xfId="18959"/>
    <cellStyle name="20% - הדגשה5 2 2 3 2_נכסים" xfId="37352"/>
    <cellStyle name="20% - הדגשה5 2 2 3 3" xfId="3916"/>
    <cellStyle name="20% - הדגשה5 2 2 3 3 2" xfId="4692"/>
    <cellStyle name="20% - הדגשה5 2 2 3 3 2 2" xfId="6483"/>
    <cellStyle name="20% - הדגשה5 2 2 3 3 2 2 2" xfId="10023"/>
    <cellStyle name="20% - הדגשה5 2 2 3 3 2 2 2 2" xfId="16675"/>
    <cellStyle name="20% - הדגשה5 2 2 3 3 2 2 2 2 2" xfId="31661"/>
    <cellStyle name="20% - הדגשה5 2 2 3 3 2 2 2 2_נכסים" xfId="37388"/>
    <cellStyle name="20% - הדגשה5 2 2 3 3 2 2 2 3" xfId="24996"/>
    <cellStyle name="20% - הדגשה5 2 2 3 3 2 2 2_נכסים" xfId="37387"/>
    <cellStyle name="20% - הדגשה5 2 2 3 3 2 2 3" xfId="13343"/>
    <cellStyle name="20% - הדגשה5 2 2 3 3 2 2 3 2" xfId="28330"/>
    <cellStyle name="20% - הדגשה5 2 2 3 3 2 2 3_נכסים" xfId="37389"/>
    <cellStyle name="20% - הדגשה5 2 2 3 3 2 2 4" xfId="21665"/>
    <cellStyle name="20% - הדגשה5 2 2 3 3 2 2_נכסים" xfId="37386"/>
    <cellStyle name="20% - הדגשה5 2 2 3 3 2 3" xfId="8231"/>
    <cellStyle name="20% - הדגשה5 2 2 3 3 2 3 2" xfId="15010"/>
    <cellStyle name="20% - הדגשה5 2 2 3 3 2 3 2 2" xfId="29996"/>
    <cellStyle name="20% - הדגשה5 2 2 3 3 2 3 2_נכסים" xfId="37391"/>
    <cellStyle name="20% - הדגשה5 2 2 3 3 2 3 3" xfId="23331"/>
    <cellStyle name="20% - הדגשה5 2 2 3 3 2 3_נכסים" xfId="37390"/>
    <cellStyle name="20% - הדגשה5 2 2 3 3 2 4" xfId="11677"/>
    <cellStyle name="20% - הדגשה5 2 2 3 3 2 4 2" xfId="26664"/>
    <cellStyle name="20% - הדגשה5 2 2 3 3 2 4_נכסים" xfId="37392"/>
    <cellStyle name="20% - הדגשה5 2 2 3 3 2 5" xfId="19999"/>
    <cellStyle name="20% - הדגשה5 2 2 3 3 2_נכסים" xfId="37385"/>
    <cellStyle name="20% - הדגשה5 2 2 3 3 3" xfId="5649"/>
    <cellStyle name="20% - הדגשה5 2 2 3 3 3 2" xfId="9190"/>
    <cellStyle name="20% - הדגשה5 2 2 3 3 3 2 2" xfId="15842"/>
    <cellStyle name="20% - הדגשה5 2 2 3 3 3 2 2 2" xfId="30828"/>
    <cellStyle name="20% - הדגשה5 2 2 3 3 3 2 2_נכסים" xfId="37395"/>
    <cellStyle name="20% - הדגשה5 2 2 3 3 3 2 3" xfId="24163"/>
    <cellStyle name="20% - הדגשה5 2 2 3 3 3 2_נכסים" xfId="37394"/>
    <cellStyle name="20% - הדגשה5 2 2 3 3 3 3" xfId="12510"/>
    <cellStyle name="20% - הדגשה5 2 2 3 3 3 3 2" xfId="27497"/>
    <cellStyle name="20% - הדגשה5 2 2 3 3 3 3_נכסים" xfId="37396"/>
    <cellStyle name="20% - הדגשה5 2 2 3 3 3 4" xfId="20832"/>
    <cellStyle name="20% - הדגשה5 2 2 3 3 3_נכסים" xfId="37393"/>
    <cellStyle name="20% - הדגשה5 2 2 3 3 4" xfId="7398"/>
    <cellStyle name="20% - הדגשה5 2 2 3 3 4 2" xfId="14177"/>
    <cellStyle name="20% - הדגשה5 2 2 3 3 4 2 2" xfId="29163"/>
    <cellStyle name="20% - הדגשה5 2 2 3 3 4 2_נכסים" xfId="37398"/>
    <cellStyle name="20% - הדגשה5 2 2 3 3 4 3" xfId="22498"/>
    <cellStyle name="20% - הדגשה5 2 2 3 3 4_נכסים" xfId="37397"/>
    <cellStyle name="20% - הדגשה5 2 2 3 3 5" xfId="10844"/>
    <cellStyle name="20% - הדגשה5 2 2 3 3 5 2" xfId="25831"/>
    <cellStyle name="20% - הדגשה5 2 2 3 3 5_נכסים" xfId="37399"/>
    <cellStyle name="20% - הדגשה5 2 2 3 3 6" xfId="19166"/>
    <cellStyle name="20% - הדגשה5 2 2 3 3_נכסים" xfId="37384"/>
    <cellStyle name="20% - הדגשה5 2 2 3 4" xfId="4277"/>
    <cellStyle name="20% - הדגשה5 2 2 3 4 2" xfId="6066"/>
    <cellStyle name="20% - הדגשה5 2 2 3 4 2 2" xfId="9606"/>
    <cellStyle name="20% - הדגשה5 2 2 3 4 2 2 2" xfId="16258"/>
    <cellStyle name="20% - הדגשה5 2 2 3 4 2 2 2 2" xfId="31244"/>
    <cellStyle name="20% - הדגשה5 2 2 3 4 2 2 2_נכסים" xfId="37403"/>
    <cellStyle name="20% - הדגשה5 2 2 3 4 2 2 3" xfId="24579"/>
    <cellStyle name="20% - הדגשה5 2 2 3 4 2 2_נכסים" xfId="37402"/>
    <cellStyle name="20% - הדגשה5 2 2 3 4 2 3" xfId="12926"/>
    <cellStyle name="20% - הדגשה5 2 2 3 4 2 3 2" xfId="27913"/>
    <cellStyle name="20% - הדגשה5 2 2 3 4 2 3_נכסים" xfId="37404"/>
    <cellStyle name="20% - הדגשה5 2 2 3 4 2 4" xfId="21248"/>
    <cellStyle name="20% - הדגשה5 2 2 3 4 2_נכסים" xfId="37401"/>
    <cellStyle name="20% - הדגשה5 2 2 3 4 3" xfId="7814"/>
    <cellStyle name="20% - הדגשה5 2 2 3 4 3 2" xfId="14593"/>
    <cellStyle name="20% - הדגשה5 2 2 3 4 3 2 2" xfId="29579"/>
    <cellStyle name="20% - הדגשה5 2 2 3 4 3 2_נכסים" xfId="37406"/>
    <cellStyle name="20% - הדגשה5 2 2 3 4 3 3" xfId="22914"/>
    <cellStyle name="20% - הדגשה5 2 2 3 4 3_נכסים" xfId="37405"/>
    <cellStyle name="20% - הדגשה5 2 2 3 4 4" xfId="11260"/>
    <cellStyle name="20% - הדגשה5 2 2 3 4 4 2" xfId="26247"/>
    <cellStyle name="20% - הדגשה5 2 2 3 4 4_נכסים" xfId="37407"/>
    <cellStyle name="20% - הדגשה5 2 2 3 4 5" xfId="19582"/>
    <cellStyle name="20% - הדגשה5 2 2 3 4_נכסים" xfId="37400"/>
    <cellStyle name="20% - הדגשה5 2 2 3 5" xfId="5170"/>
    <cellStyle name="20% - הדגשה5 2 2 3 5 2" xfId="8773"/>
    <cellStyle name="20% - הדגשה5 2 2 3 5 2 2" xfId="15425"/>
    <cellStyle name="20% - הדגשה5 2 2 3 5 2 2 2" xfId="30411"/>
    <cellStyle name="20% - הדגשה5 2 2 3 5 2 2_נכסים" xfId="37410"/>
    <cellStyle name="20% - הדגשה5 2 2 3 5 2 3" xfId="23746"/>
    <cellStyle name="20% - הדגשה5 2 2 3 5 2_נכסים" xfId="37409"/>
    <cellStyle name="20% - הדגשה5 2 2 3 5 3" xfId="12093"/>
    <cellStyle name="20% - הדגשה5 2 2 3 5 3 2" xfId="27080"/>
    <cellStyle name="20% - הדגשה5 2 2 3 5 3_נכסים" xfId="37411"/>
    <cellStyle name="20% - הדגשה5 2 2 3 5 4" xfId="20415"/>
    <cellStyle name="20% - הדגשה5 2 2 3 5_נכסים" xfId="37408"/>
    <cellStyle name="20% - הדגשה5 2 2 3 6" xfId="6983"/>
    <cellStyle name="20% - הדגשה5 2 2 3 6 2" xfId="13760"/>
    <cellStyle name="20% - הדגשה5 2 2 3 6 2 2" xfId="28746"/>
    <cellStyle name="20% - הדגשה5 2 2 3 6 2_נכסים" xfId="37413"/>
    <cellStyle name="20% - הדגשה5 2 2 3 6 3" xfId="22081"/>
    <cellStyle name="20% - הדגשה5 2 2 3 6_נכסים" xfId="37412"/>
    <cellStyle name="20% - הדגשה5 2 2 3 7" xfId="10540"/>
    <cellStyle name="20% - הדגשה5 2 2 3 7 2" xfId="25525"/>
    <cellStyle name="20% - הדגשה5 2 2 3 7_נכסים" xfId="37414"/>
    <cellStyle name="20% - הדגשה5 2 2 3 8" xfId="18749"/>
    <cellStyle name="20% - הדגשה5 2 2 3_נכסים" xfId="37351"/>
    <cellStyle name="20% - הדגשה5 2 2 4" xfId="1798"/>
    <cellStyle name="20% - הדגשה5 2 2 4 2" xfId="4005"/>
    <cellStyle name="20% - הדגשה5 2 2 4 2 2" xfId="4776"/>
    <cellStyle name="20% - הדגשה5 2 2 4 2 2 2" xfId="6567"/>
    <cellStyle name="20% - הדגשה5 2 2 4 2 2 2 2" xfId="10107"/>
    <cellStyle name="20% - הדגשה5 2 2 4 2 2 2 2 2" xfId="16759"/>
    <cellStyle name="20% - הדגשה5 2 2 4 2 2 2 2 2 2" xfId="31745"/>
    <cellStyle name="20% - הדגשה5 2 2 4 2 2 2 2 2_נכסים" xfId="37420"/>
    <cellStyle name="20% - הדגשה5 2 2 4 2 2 2 2 3" xfId="25080"/>
    <cellStyle name="20% - הדגשה5 2 2 4 2 2 2 2_נכסים" xfId="37419"/>
    <cellStyle name="20% - הדגשה5 2 2 4 2 2 2 3" xfId="13427"/>
    <cellStyle name="20% - הדגשה5 2 2 4 2 2 2 3 2" xfId="28414"/>
    <cellStyle name="20% - הדגשה5 2 2 4 2 2 2 3_נכסים" xfId="37421"/>
    <cellStyle name="20% - הדגשה5 2 2 4 2 2 2 4" xfId="21749"/>
    <cellStyle name="20% - הדגשה5 2 2 4 2 2 2_נכסים" xfId="37418"/>
    <cellStyle name="20% - הדגשה5 2 2 4 2 2 3" xfId="8315"/>
    <cellStyle name="20% - הדגשה5 2 2 4 2 2 3 2" xfId="15094"/>
    <cellStyle name="20% - הדגשה5 2 2 4 2 2 3 2 2" xfId="30080"/>
    <cellStyle name="20% - הדגשה5 2 2 4 2 2 3 2_נכסים" xfId="37423"/>
    <cellStyle name="20% - הדגשה5 2 2 4 2 2 3 3" xfId="23415"/>
    <cellStyle name="20% - הדגשה5 2 2 4 2 2 3_נכסים" xfId="37422"/>
    <cellStyle name="20% - הדגשה5 2 2 4 2 2 4" xfId="11761"/>
    <cellStyle name="20% - הדגשה5 2 2 4 2 2 4 2" xfId="26748"/>
    <cellStyle name="20% - הדגשה5 2 2 4 2 2 4_נכסים" xfId="37424"/>
    <cellStyle name="20% - הדגשה5 2 2 4 2 2 5" xfId="20083"/>
    <cellStyle name="20% - הדגשה5 2 2 4 2 2_נכסים" xfId="37417"/>
    <cellStyle name="20% - הדגשה5 2 2 4 2 3" xfId="5733"/>
    <cellStyle name="20% - הדגשה5 2 2 4 2 3 2" xfId="9274"/>
    <cellStyle name="20% - הדגשה5 2 2 4 2 3 2 2" xfId="15926"/>
    <cellStyle name="20% - הדגשה5 2 2 4 2 3 2 2 2" xfId="30912"/>
    <cellStyle name="20% - הדגשה5 2 2 4 2 3 2 2_נכסים" xfId="37427"/>
    <cellStyle name="20% - הדגשה5 2 2 4 2 3 2 3" xfId="24247"/>
    <cellStyle name="20% - הדגשה5 2 2 4 2 3 2_נכסים" xfId="37426"/>
    <cellStyle name="20% - הדגשה5 2 2 4 2 3 3" xfId="12594"/>
    <cellStyle name="20% - הדגשה5 2 2 4 2 3 3 2" xfId="27581"/>
    <cellStyle name="20% - הדגשה5 2 2 4 2 3 3_נכסים" xfId="37428"/>
    <cellStyle name="20% - הדגשה5 2 2 4 2 3 4" xfId="20916"/>
    <cellStyle name="20% - הדגשה5 2 2 4 2 3_נכסים" xfId="37425"/>
    <cellStyle name="20% - הדגשה5 2 2 4 2 4" xfId="7482"/>
    <cellStyle name="20% - הדגשה5 2 2 4 2 4 2" xfId="14261"/>
    <cellStyle name="20% - הדגשה5 2 2 4 2 4 2 2" xfId="29247"/>
    <cellStyle name="20% - הדגשה5 2 2 4 2 4 2_נכסים" xfId="37430"/>
    <cellStyle name="20% - הדגשה5 2 2 4 2 4 3" xfId="22582"/>
    <cellStyle name="20% - הדגשה5 2 2 4 2 4_נכסים" xfId="37429"/>
    <cellStyle name="20% - הדגשה5 2 2 4 2 5" xfId="10928"/>
    <cellStyle name="20% - הדגשה5 2 2 4 2 5 2" xfId="25915"/>
    <cellStyle name="20% - הדגשה5 2 2 4 2 5_נכסים" xfId="37431"/>
    <cellStyle name="20% - הדגשה5 2 2 4 2 6" xfId="19250"/>
    <cellStyle name="20% - הדגשה5 2 2 4 2_נכסים" xfId="37416"/>
    <cellStyle name="20% - הדגשה5 2 2 4 3" xfId="4362"/>
    <cellStyle name="20% - הדגשה5 2 2 4 3 2" xfId="6151"/>
    <cellStyle name="20% - הדגשה5 2 2 4 3 2 2" xfId="9691"/>
    <cellStyle name="20% - הדגשה5 2 2 4 3 2 2 2" xfId="16343"/>
    <cellStyle name="20% - הדגשה5 2 2 4 3 2 2 2 2" xfId="31329"/>
    <cellStyle name="20% - הדגשה5 2 2 4 3 2 2 2_נכסים" xfId="37435"/>
    <cellStyle name="20% - הדגשה5 2 2 4 3 2 2 3" xfId="24664"/>
    <cellStyle name="20% - הדגשה5 2 2 4 3 2 2_נכסים" xfId="37434"/>
    <cellStyle name="20% - הדגשה5 2 2 4 3 2 3" xfId="13011"/>
    <cellStyle name="20% - הדגשה5 2 2 4 3 2 3 2" xfId="27998"/>
    <cellStyle name="20% - הדגשה5 2 2 4 3 2 3_נכסים" xfId="37436"/>
    <cellStyle name="20% - הדגשה5 2 2 4 3 2 4" xfId="21333"/>
    <cellStyle name="20% - הדגשה5 2 2 4 3 2_נכסים" xfId="37433"/>
    <cellStyle name="20% - הדגשה5 2 2 4 3 3" xfId="7899"/>
    <cellStyle name="20% - הדגשה5 2 2 4 3 3 2" xfId="14678"/>
    <cellStyle name="20% - הדגשה5 2 2 4 3 3 2 2" xfId="29664"/>
    <cellStyle name="20% - הדגשה5 2 2 4 3 3 2_נכסים" xfId="37438"/>
    <cellStyle name="20% - הדגשה5 2 2 4 3 3 3" xfId="22999"/>
    <cellStyle name="20% - הדגשה5 2 2 4 3 3_נכסים" xfId="37437"/>
    <cellStyle name="20% - הדגשה5 2 2 4 3 4" xfId="11345"/>
    <cellStyle name="20% - הדגשה5 2 2 4 3 4 2" xfId="26332"/>
    <cellStyle name="20% - הדגשה5 2 2 4 3 4_נכסים" xfId="37439"/>
    <cellStyle name="20% - הדגשה5 2 2 4 3 5" xfId="19667"/>
    <cellStyle name="20% - הדגשה5 2 2 4 3_נכסים" xfId="37432"/>
    <cellStyle name="20% - הדגשה5 2 2 4 4" xfId="5255"/>
    <cellStyle name="20% - הדגשה5 2 2 4 4 2" xfId="8858"/>
    <cellStyle name="20% - הדגשה5 2 2 4 4 2 2" xfId="15510"/>
    <cellStyle name="20% - הדגשה5 2 2 4 4 2 2 2" xfId="30496"/>
    <cellStyle name="20% - הדגשה5 2 2 4 4 2 2_נכסים" xfId="37442"/>
    <cellStyle name="20% - הדגשה5 2 2 4 4 2 3" xfId="23831"/>
    <cellStyle name="20% - הדגשה5 2 2 4 4 2_נכסים" xfId="37441"/>
    <cellStyle name="20% - הדגשה5 2 2 4 4 3" xfId="12178"/>
    <cellStyle name="20% - הדגשה5 2 2 4 4 3 2" xfId="27165"/>
    <cellStyle name="20% - הדגשה5 2 2 4 4 3_נכסים" xfId="37443"/>
    <cellStyle name="20% - הדגשה5 2 2 4 4 4" xfId="20500"/>
    <cellStyle name="20% - הדגשה5 2 2 4 4_נכסים" xfId="37440"/>
    <cellStyle name="20% - הדגשה5 2 2 4 5" xfId="7068"/>
    <cellStyle name="20% - הדגשה5 2 2 4 5 2" xfId="13845"/>
    <cellStyle name="20% - הדגשה5 2 2 4 5 2 2" xfId="28831"/>
    <cellStyle name="20% - הדגשה5 2 2 4 5 2_נכסים" xfId="37445"/>
    <cellStyle name="20% - הדגשה5 2 2 4 5 3" xfId="22166"/>
    <cellStyle name="20% - הדגשה5 2 2 4 5_נכסים" xfId="37444"/>
    <cellStyle name="20% - הדגשה5 2 2 4 6" xfId="10388"/>
    <cellStyle name="20% - הדגשה5 2 2 4 6 2" xfId="25366"/>
    <cellStyle name="20% - הדגשה5 2 2 4 6_נכסים" xfId="37446"/>
    <cellStyle name="20% - הדגשה5 2 2 4 7" xfId="18834"/>
    <cellStyle name="20% - הדגשה5 2 2 4_נכסים" xfId="37415"/>
    <cellStyle name="20% - הדגשה5 2 2 5" xfId="1532"/>
    <cellStyle name="20% - הדגשה5 2 2 5 2" xfId="4567"/>
    <cellStyle name="20% - הדגשה5 2 2 5 2 2" xfId="6358"/>
    <cellStyle name="20% - הדגשה5 2 2 5 2 2 2" xfId="9898"/>
    <cellStyle name="20% - הדגשה5 2 2 5 2 2 2 2" xfId="16550"/>
    <cellStyle name="20% - הדגשה5 2 2 5 2 2 2 2 2" xfId="31536"/>
    <cellStyle name="20% - הדגשה5 2 2 5 2 2 2 2_נכסים" xfId="37451"/>
    <cellStyle name="20% - הדגשה5 2 2 5 2 2 2 3" xfId="24871"/>
    <cellStyle name="20% - הדגשה5 2 2 5 2 2 2_נכסים" xfId="37450"/>
    <cellStyle name="20% - הדגשה5 2 2 5 2 2 3" xfId="13218"/>
    <cellStyle name="20% - הדגשה5 2 2 5 2 2 3 2" xfId="28205"/>
    <cellStyle name="20% - הדגשה5 2 2 5 2 2 3_נכסים" xfId="37452"/>
    <cellStyle name="20% - הדגשה5 2 2 5 2 2 4" xfId="21540"/>
    <cellStyle name="20% - הדגשה5 2 2 5 2 2_נכסים" xfId="37449"/>
    <cellStyle name="20% - הדגשה5 2 2 5 2 3" xfId="8106"/>
    <cellStyle name="20% - הדגשה5 2 2 5 2 3 2" xfId="14885"/>
    <cellStyle name="20% - הדגשה5 2 2 5 2 3 2 2" xfId="29871"/>
    <cellStyle name="20% - הדגשה5 2 2 5 2 3 2_נכסים" xfId="37454"/>
    <cellStyle name="20% - הדגשה5 2 2 5 2 3 3" xfId="23206"/>
    <cellStyle name="20% - הדגשה5 2 2 5 2 3_נכסים" xfId="37453"/>
    <cellStyle name="20% - הדגשה5 2 2 5 2 4" xfId="11552"/>
    <cellStyle name="20% - הדגשה5 2 2 5 2 4 2" xfId="26539"/>
    <cellStyle name="20% - הדגשה5 2 2 5 2 4_נכסים" xfId="37455"/>
    <cellStyle name="20% - הדגשה5 2 2 5 2 5" xfId="19874"/>
    <cellStyle name="20% - הדגשה5 2 2 5 2_נכסים" xfId="37448"/>
    <cellStyle name="20% - הדגשה5 2 2 5 3" xfId="5524"/>
    <cellStyle name="20% - הדגשה5 2 2 5 3 2" xfId="9065"/>
    <cellStyle name="20% - הדגשה5 2 2 5 3 2 2" xfId="15717"/>
    <cellStyle name="20% - הדגשה5 2 2 5 3 2 2 2" xfId="30703"/>
    <cellStyle name="20% - הדגשה5 2 2 5 3 2 2_נכסים" xfId="37458"/>
    <cellStyle name="20% - הדגשה5 2 2 5 3 2 3" xfId="24038"/>
    <cellStyle name="20% - הדגשה5 2 2 5 3 2_נכסים" xfId="37457"/>
    <cellStyle name="20% - הדגשה5 2 2 5 3 3" xfId="12385"/>
    <cellStyle name="20% - הדגשה5 2 2 5 3 3 2" xfId="27372"/>
    <cellStyle name="20% - הדגשה5 2 2 5 3 3_נכסים" xfId="37459"/>
    <cellStyle name="20% - הדגשה5 2 2 5 3 4" xfId="20707"/>
    <cellStyle name="20% - הדגשה5 2 2 5 3_נכסים" xfId="37456"/>
    <cellStyle name="20% - הדגשה5 2 2 5 4" xfId="7273"/>
    <cellStyle name="20% - הדגשה5 2 2 5 4 2" xfId="14052"/>
    <cellStyle name="20% - הדגשה5 2 2 5 4 2 2" xfId="29038"/>
    <cellStyle name="20% - הדגשה5 2 2 5 4 2_נכסים" xfId="37461"/>
    <cellStyle name="20% - הדגשה5 2 2 5 4 3" xfId="22373"/>
    <cellStyle name="20% - הדגשה5 2 2 5 4_נכסים" xfId="37460"/>
    <cellStyle name="20% - הדגשה5 2 2 5 5" xfId="10719"/>
    <cellStyle name="20% - הדגשה5 2 2 5 5 2" xfId="25706"/>
    <cellStyle name="20% - הדגשה5 2 2 5 5_נכסים" xfId="37462"/>
    <cellStyle name="20% - הדגשה5 2 2 5 6" xfId="19041"/>
    <cellStyle name="20% - הדגשה5 2 2 5_נכסים" xfId="37447"/>
    <cellStyle name="20% - הדגשה5 2 2 6" xfId="1444"/>
    <cellStyle name="20% - הדגשה5 2 2 6 2" xfId="5941"/>
    <cellStyle name="20% - הדגשה5 2 2 6 2 2" xfId="9481"/>
    <cellStyle name="20% - הדגשה5 2 2 6 2 2 2" xfId="16133"/>
    <cellStyle name="20% - הדגשה5 2 2 6 2 2 2 2" xfId="31119"/>
    <cellStyle name="20% - הדגשה5 2 2 6 2 2 2_נכסים" xfId="37466"/>
    <cellStyle name="20% - הדגשה5 2 2 6 2 2 3" xfId="24454"/>
    <cellStyle name="20% - הדגשה5 2 2 6 2 2_נכסים" xfId="37465"/>
    <cellStyle name="20% - הדגשה5 2 2 6 2 3" xfId="12801"/>
    <cellStyle name="20% - הדגשה5 2 2 6 2 3 2" xfId="27788"/>
    <cellStyle name="20% - הדגשה5 2 2 6 2 3_נכסים" xfId="37467"/>
    <cellStyle name="20% - הדגשה5 2 2 6 2 4" xfId="21123"/>
    <cellStyle name="20% - הדגשה5 2 2 6 2_נכסים" xfId="37464"/>
    <cellStyle name="20% - הדגשה5 2 2 6 3" xfId="7689"/>
    <cellStyle name="20% - הדגשה5 2 2 6 3 2" xfId="14468"/>
    <cellStyle name="20% - הדגשה5 2 2 6 3 2 2" xfId="29454"/>
    <cellStyle name="20% - הדגשה5 2 2 6 3 2_נכסים" xfId="37469"/>
    <cellStyle name="20% - הדגשה5 2 2 6 3 3" xfId="22789"/>
    <cellStyle name="20% - הדגשה5 2 2 6 3_נכסים" xfId="37468"/>
    <cellStyle name="20% - הדגשה5 2 2 6 4" xfId="11135"/>
    <cellStyle name="20% - הדגשה5 2 2 6 4 2" xfId="26122"/>
    <cellStyle name="20% - הדגשה5 2 2 6 4_נכסים" xfId="37470"/>
    <cellStyle name="20% - הדגשה5 2 2 6 5" xfId="19457"/>
    <cellStyle name="20% - הדגשה5 2 2 6_נכסים" xfId="37463"/>
    <cellStyle name="20% - הדגשה5 2 2 7" xfId="2246"/>
    <cellStyle name="20% - הדגשה5 2 2 7 2" xfId="8648"/>
    <cellStyle name="20% - הדגשה5 2 2 7 2 2" xfId="15300"/>
    <cellStyle name="20% - הדגשה5 2 2 7 2 2 2" xfId="30286"/>
    <cellStyle name="20% - הדגשה5 2 2 7 2 2_נכסים" xfId="37473"/>
    <cellStyle name="20% - הדגשה5 2 2 7 2 3" xfId="23621"/>
    <cellStyle name="20% - הדגשה5 2 2 7 2_נכסים" xfId="37472"/>
    <cellStyle name="20% - הדגשה5 2 2 7 3" xfId="11968"/>
    <cellStyle name="20% - הדגשה5 2 2 7 3 2" xfId="26955"/>
    <cellStyle name="20% - הדגשה5 2 2 7 3_נכסים" xfId="37474"/>
    <cellStyle name="20% - הדגשה5 2 2 7 4" xfId="20290"/>
    <cellStyle name="20% - הדגשה5 2 2 7_נכסים" xfId="37471"/>
    <cellStyle name="20% - הדגשה5 2 2 8" xfId="6904"/>
    <cellStyle name="20% - הדגשה5 2 2 8 2" xfId="13635"/>
    <cellStyle name="20% - הדגשה5 2 2 8 2 2" xfId="28621"/>
    <cellStyle name="20% - הדגשה5 2 2 8 2_נכסים" xfId="37476"/>
    <cellStyle name="20% - הדגשה5 2 2 8 3" xfId="21956"/>
    <cellStyle name="20% - הדגשה5 2 2 8_נכסים" xfId="37475"/>
    <cellStyle name="20% - הדגשה5 2 2 9" xfId="10325"/>
    <cellStyle name="20% - הדגשה5 2 2 9 2" xfId="25300"/>
    <cellStyle name="20% - הדגשה5 2 2 9_נכסים" xfId="37477"/>
    <cellStyle name="20% - הדגשה5 2 2_נכסים" xfId="37222"/>
    <cellStyle name="20% - הדגשה5 2 3" xfId="919"/>
    <cellStyle name="20% - הדגשה5 2 3 2" xfId="1152"/>
    <cellStyle name="20% - הדגשה5 2 3 3" xfId="2036"/>
    <cellStyle name="20% - הדגשה5 2 3 4" xfId="1707"/>
    <cellStyle name="20% - הדגשה5 2 3 5" xfId="1598"/>
    <cellStyle name="20% - הדגשה5 2 3 6" xfId="2422"/>
    <cellStyle name="20% - הדגשה5 2 3 7" xfId="2438"/>
    <cellStyle name="20% - הדגשה5 2 3 8" xfId="3207"/>
    <cellStyle name="20% - הדגשה5 2 4" xfId="823"/>
    <cellStyle name="20% - הדגשה5 2 4 2" xfId="18372"/>
    <cellStyle name="20% - הדגשה5 2 4 3" xfId="17235"/>
    <cellStyle name="20% - הדגשה5 2 4_נכסים" xfId="37478"/>
    <cellStyle name="20% - הדגשה5 2 5" xfId="1854"/>
    <cellStyle name="20% - הדגשה5 2 6" xfId="1693"/>
    <cellStyle name="20% - הדגשה5 2 7" xfId="2018"/>
    <cellStyle name="20% - הדגשה5 2 8" xfId="2106"/>
    <cellStyle name="20% - הדגשה5 2 9" xfId="2373"/>
    <cellStyle name="20% - הדגשה5 2_נכסים" xfId="37221"/>
    <cellStyle name="20% - הדגשה5 20" xfId="17659"/>
    <cellStyle name="20% - הדגשה5 20 2" xfId="18490"/>
    <cellStyle name="20% - הדגשה5 20_נכסים" xfId="37479"/>
    <cellStyle name="20% - הדגשה5 21" xfId="17672"/>
    <cellStyle name="20% - הדגשה5 21 2" xfId="18503"/>
    <cellStyle name="20% - הדגשה5 21_נכסים" xfId="37480"/>
    <cellStyle name="20% - הדגשה5 22" xfId="17820"/>
    <cellStyle name="20% - הדגשה5 22 2" xfId="18539"/>
    <cellStyle name="20% - הדגשה5 22_נכסים" xfId="37481"/>
    <cellStyle name="20% - הדגשה5 23" xfId="17833"/>
    <cellStyle name="20% - הדגשה5 23 2" xfId="18552"/>
    <cellStyle name="20% - הדגשה5 23_נכסים" xfId="37482"/>
    <cellStyle name="20% - הדגשה5 24" xfId="17971"/>
    <cellStyle name="20% - הדגשה5 24 2" xfId="18565"/>
    <cellStyle name="20% - הדגשה5 24_נכסים" xfId="37483"/>
    <cellStyle name="20% - הדגשה5 25" xfId="17985"/>
    <cellStyle name="20% - הדגשה5 25 2" xfId="18578"/>
    <cellStyle name="20% - הדגשה5 25_נכסים" xfId="37484"/>
    <cellStyle name="20% - הדגשה5 26" xfId="17998"/>
    <cellStyle name="20% - הדגשה5 26 2" xfId="18591"/>
    <cellStyle name="20% - הדגשה5 26_נכסים" xfId="37485"/>
    <cellStyle name="20% - הדגשה5 27" xfId="18011"/>
    <cellStyle name="20% - הדגשה5 27 2" xfId="18604"/>
    <cellStyle name="20% - הדגשה5 27_נכסים" xfId="37486"/>
    <cellStyle name="20% - הדגשה5 28" xfId="18059"/>
    <cellStyle name="20% - הדגשה5 29" xfId="18072"/>
    <cellStyle name="20% - הדגשה5 3" xfId="272"/>
    <cellStyle name="20% - הדגשה5 3 10" xfId="18626"/>
    <cellStyle name="20% - הדגשה5 3 11" xfId="32330"/>
    <cellStyle name="20% - הדגשה5 3 2" xfId="273"/>
    <cellStyle name="20% - הדגשה5 3 2 10" xfId="32120"/>
    <cellStyle name="20% - הדגשה5 3 2 2" xfId="1155"/>
    <cellStyle name="20% - הדגשה5 3 2 2 2" xfId="3736"/>
    <cellStyle name="20% - הדגשה5 3 2 2 2 2" xfId="4160"/>
    <cellStyle name="20% - הדגשה5 3 2 2 2 2 2" xfId="4933"/>
    <cellStyle name="20% - הדגשה5 3 2 2 2 2 2 2" xfId="6724"/>
    <cellStyle name="20% - הדגשה5 3 2 2 2 2 2 2 2" xfId="10264"/>
    <cellStyle name="20% - הדגשה5 3 2 2 2 2 2 2 2 2" xfId="16916"/>
    <cellStyle name="20% - הדגשה5 3 2 2 2 2 2 2 2 2 2" xfId="31902"/>
    <cellStyle name="20% - הדגשה5 3 2 2 2 2 2 2 2 2_נכסים" xfId="37495"/>
    <cellStyle name="20% - הדגשה5 3 2 2 2 2 2 2 2 3" xfId="25237"/>
    <cellStyle name="20% - הדגשה5 3 2 2 2 2 2 2 2_נכסים" xfId="37494"/>
    <cellStyle name="20% - הדגשה5 3 2 2 2 2 2 2 3" xfId="13584"/>
    <cellStyle name="20% - הדגשה5 3 2 2 2 2 2 2 3 2" xfId="28571"/>
    <cellStyle name="20% - הדגשה5 3 2 2 2 2 2 2 3_נכסים" xfId="37496"/>
    <cellStyle name="20% - הדגשה5 3 2 2 2 2 2 2 4" xfId="21906"/>
    <cellStyle name="20% - הדגשה5 3 2 2 2 2 2 2_נכסים" xfId="37493"/>
    <cellStyle name="20% - הדגשה5 3 2 2 2 2 2 3" xfId="8472"/>
    <cellStyle name="20% - הדגשה5 3 2 2 2 2 2 3 2" xfId="15251"/>
    <cellStyle name="20% - הדגשה5 3 2 2 2 2 2 3 2 2" xfId="30237"/>
    <cellStyle name="20% - הדגשה5 3 2 2 2 2 2 3 2_נכסים" xfId="37498"/>
    <cellStyle name="20% - הדגשה5 3 2 2 2 2 2 3 3" xfId="23572"/>
    <cellStyle name="20% - הדגשה5 3 2 2 2 2 2 3_נכסים" xfId="37497"/>
    <cellStyle name="20% - הדגשה5 3 2 2 2 2 2 4" xfId="11918"/>
    <cellStyle name="20% - הדגשה5 3 2 2 2 2 2 4 2" xfId="26905"/>
    <cellStyle name="20% - הדגשה5 3 2 2 2 2 2 4_נכסים" xfId="37499"/>
    <cellStyle name="20% - הדגשה5 3 2 2 2 2 2 5" xfId="20240"/>
    <cellStyle name="20% - הדגשה5 3 2 2 2 2 2_נכסים" xfId="37492"/>
    <cellStyle name="20% - הדגשה5 3 2 2 2 2 3" xfId="5890"/>
    <cellStyle name="20% - הדגשה5 3 2 2 2 2 3 2" xfId="9431"/>
    <cellStyle name="20% - הדגשה5 3 2 2 2 2 3 2 2" xfId="16083"/>
    <cellStyle name="20% - הדגשה5 3 2 2 2 2 3 2 2 2" xfId="31069"/>
    <cellStyle name="20% - הדגשה5 3 2 2 2 2 3 2 2_נכסים" xfId="37502"/>
    <cellStyle name="20% - הדגשה5 3 2 2 2 2 3 2 3" xfId="24404"/>
    <cellStyle name="20% - הדגשה5 3 2 2 2 2 3 2_נכסים" xfId="37501"/>
    <cellStyle name="20% - הדגשה5 3 2 2 2 2 3 3" xfId="12751"/>
    <cellStyle name="20% - הדגשה5 3 2 2 2 2 3 3 2" xfId="27738"/>
    <cellStyle name="20% - הדגשה5 3 2 2 2 2 3 3_נכסים" xfId="37503"/>
    <cellStyle name="20% - הדגשה5 3 2 2 2 2 3 4" xfId="21073"/>
    <cellStyle name="20% - הדגשה5 3 2 2 2 2 3_נכסים" xfId="37500"/>
    <cellStyle name="20% - הדגשה5 3 2 2 2 2 4" xfId="7639"/>
    <cellStyle name="20% - הדגשה5 3 2 2 2 2 4 2" xfId="14418"/>
    <cellStyle name="20% - הדגשה5 3 2 2 2 2 4 2 2" xfId="29404"/>
    <cellStyle name="20% - הדגשה5 3 2 2 2 2 4 2_נכסים" xfId="37505"/>
    <cellStyle name="20% - הדגשה5 3 2 2 2 2 4 3" xfId="22739"/>
    <cellStyle name="20% - הדגשה5 3 2 2 2 2 4_נכסים" xfId="37504"/>
    <cellStyle name="20% - הדגשה5 3 2 2 2 2 5" xfId="11085"/>
    <cellStyle name="20% - הדגשה5 3 2 2 2 2 5 2" xfId="26072"/>
    <cellStyle name="20% - הדגשה5 3 2 2 2 2 5_נכסים" xfId="37506"/>
    <cellStyle name="20% - הדגשה5 3 2 2 2 2 6" xfId="19407"/>
    <cellStyle name="20% - הדגשה5 3 2 2 2 2_נכסים" xfId="37491"/>
    <cellStyle name="20% - הדגשה5 3 2 2 2 3" xfId="4517"/>
    <cellStyle name="20% - הדגשה5 3 2 2 2 3 2" xfId="6308"/>
    <cellStyle name="20% - הדגשה5 3 2 2 2 3 2 2" xfId="9848"/>
    <cellStyle name="20% - הדגשה5 3 2 2 2 3 2 2 2" xfId="16500"/>
    <cellStyle name="20% - הדגשה5 3 2 2 2 3 2 2 2 2" xfId="31486"/>
    <cellStyle name="20% - הדגשה5 3 2 2 2 3 2 2 2_נכסים" xfId="37510"/>
    <cellStyle name="20% - הדגשה5 3 2 2 2 3 2 2 3" xfId="24821"/>
    <cellStyle name="20% - הדגשה5 3 2 2 2 3 2 2_נכסים" xfId="37509"/>
    <cellStyle name="20% - הדגשה5 3 2 2 2 3 2 3" xfId="13168"/>
    <cellStyle name="20% - הדגשה5 3 2 2 2 3 2 3 2" xfId="28155"/>
    <cellStyle name="20% - הדגשה5 3 2 2 2 3 2 3_נכסים" xfId="37511"/>
    <cellStyle name="20% - הדגשה5 3 2 2 2 3 2 4" xfId="21490"/>
    <cellStyle name="20% - הדגשה5 3 2 2 2 3 2_נכסים" xfId="37508"/>
    <cellStyle name="20% - הדגשה5 3 2 2 2 3 3" xfId="8056"/>
    <cellStyle name="20% - הדגשה5 3 2 2 2 3 3 2" xfId="14835"/>
    <cellStyle name="20% - הדגשה5 3 2 2 2 3 3 2 2" xfId="29821"/>
    <cellStyle name="20% - הדגשה5 3 2 2 2 3 3 2_נכסים" xfId="37513"/>
    <cellStyle name="20% - הדגשה5 3 2 2 2 3 3 3" xfId="23156"/>
    <cellStyle name="20% - הדגשה5 3 2 2 2 3 3_נכסים" xfId="37512"/>
    <cellStyle name="20% - הדגשה5 3 2 2 2 3 4" xfId="11502"/>
    <cellStyle name="20% - הדגשה5 3 2 2 2 3 4 2" xfId="26489"/>
    <cellStyle name="20% - הדגשה5 3 2 2 2 3 4_נכסים" xfId="37514"/>
    <cellStyle name="20% - הדגשה5 3 2 2 2 3 5" xfId="19824"/>
    <cellStyle name="20% - הדגשה5 3 2 2 2 3_נכסים" xfId="37507"/>
    <cellStyle name="20% - הדגשה5 3 2 2 2 4" xfId="5410"/>
    <cellStyle name="20% - הדגשה5 3 2 2 2 4 2" xfId="9015"/>
    <cellStyle name="20% - הדגשה5 3 2 2 2 4 2 2" xfId="15667"/>
    <cellStyle name="20% - הדגשה5 3 2 2 2 4 2 2 2" xfId="30653"/>
    <cellStyle name="20% - הדגשה5 3 2 2 2 4 2 2_נכסים" xfId="37517"/>
    <cellStyle name="20% - הדגשה5 3 2 2 2 4 2 3" xfId="23988"/>
    <cellStyle name="20% - הדגשה5 3 2 2 2 4 2_נכסים" xfId="37516"/>
    <cellStyle name="20% - הדגשה5 3 2 2 2 4 3" xfId="12335"/>
    <cellStyle name="20% - הדגשה5 3 2 2 2 4 3 2" xfId="27322"/>
    <cellStyle name="20% - הדגשה5 3 2 2 2 4 3_נכסים" xfId="37518"/>
    <cellStyle name="20% - הדגשה5 3 2 2 2 4 4" xfId="20657"/>
    <cellStyle name="20% - הדגשה5 3 2 2 2 4_נכסים" xfId="37515"/>
    <cellStyle name="20% - הדגשה5 3 2 2 2 5" xfId="7223"/>
    <cellStyle name="20% - הדגשה5 3 2 2 2 5 2" xfId="14002"/>
    <cellStyle name="20% - הדגשה5 3 2 2 2 5 2 2" xfId="28988"/>
    <cellStyle name="20% - הדגשה5 3 2 2 2 5 2_נכסים" xfId="37520"/>
    <cellStyle name="20% - הדגשה5 3 2 2 2 5 3" xfId="22323"/>
    <cellStyle name="20% - הדגשה5 3 2 2 2 5_נכסים" xfId="37519"/>
    <cellStyle name="20% - הדגשה5 3 2 2 2 6" xfId="10669"/>
    <cellStyle name="20% - הדגשה5 3 2 2 2 6 2" xfId="25656"/>
    <cellStyle name="20% - הדגשה5 3 2 2 2 6_נכסים" xfId="37521"/>
    <cellStyle name="20% - הדגשה5 3 2 2 2 7" xfId="18991"/>
    <cellStyle name="20% - הדגשה5 3 2 2 2_נכסים" xfId="37490"/>
    <cellStyle name="20% - הדגשה5 3 2 2 3" xfId="3949"/>
    <cellStyle name="20% - הדגשה5 3 2 2 3 2" xfId="4725"/>
    <cellStyle name="20% - הדגשה5 3 2 2 3 2 2" xfId="6516"/>
    <cellStyle name="20% - הדגשה5 3 2 2 3 2 2 2" xfId="10056"/>
    <cellStyle name="20% - הדגשה5 3 2 2 3 2 2 2 2" xfId="16708"/>
    <cellStyle name="20% - הדגשה5 3 2 2 3 2 2 2 2 2" xfId="31694"/>
    <cellStyle name="20% - הדגשה5 3 2 2 3 2 2 2 2_נכסים" xfId="37526"/>
    <cellStyle name="20% - הדגשה5 3 2 2 3 2 2 2 3" xfId="25029"/>
    <cellStyle name="20% - הדגשה5 3 2 2 3 2 2 2_נכסים" xfId="37525"/>
    <cellStyle name="20% - הדגשה5 3 2 2 3 2 2 3" xfId="13376"/>
    <cellStyle name="20% - הדגשה5 3 2 2 3 2 2 3 2" xfId="28363"/>
    <cellStyle name="20% - הדגשה5 3 2 2 3 2 2 3_נכסים" xfId="37527"/>
    <cellStyle name="20% - הדגשה5 3 2 2 3 2 2 4" xfId="21698"/>
    <cellStyle name="20% - הדגשה5 3 2 2 3 2 2_נכסים" xfId="37524"/>
    <cellStyle name="20% - הדגשה5 3 2 2 3 2 3" xfId="8264"/>
    <cellStyle name="20% - הדגשה5 3 2 2 3 2 3 2" xfId="15043"/>
    <cellStyle name="20% - הדגשה5 3 2 2 3 2 3 2 2" xfId="30029"/>
    <cellStyle name="20% - הדגשה5 3 2 2 3 2 3 2_נכסים" xfId="37529"/>
    <cellStyle name="20% - הדגשה5 3 2 2 3 2 3 3" xfId="23364"/>
    <cellStyle name="20% - הדגשה5 3 2 2 3 2 3_נכסים" xfId="37528"/>
    <cellStyle name="20% - הדגשה5 3 2 2 3 2 4" xfId="11710"/>
    <cellStyle name="20% - הדגשה5 3 2 2 3 2 4 2" xfId="26697"/>
    <cellStyle name="20% - הדגשה5 3 2 2 3 2 4_נכסים" xfId="37530"/>
    <cellStyle name="20% - הדגשה5 3 2 2 3 2 5" xfId="20032"/>
    <cellStyle name="20% - הדגשה5 3 2 2 3 2_נכסים" xfId="37523"/>
    <cellStyle name="20% - הדגשה5 3 2 2 3 3" xfId="5682"/>
    <cellStyle name="20% - הדגשה5 3 2 2 3 3 2" xfId="9223"/>
    <cellStyle name="20% - הדגשה5 3 2 2 3 3 2 2" xfId="15875"/>
    <cellStyle name="20% - הדגשה5 3 2 2 3 3 2 2 2" xfId="30861"/>
    <cellStyle name="20% - הדגשה5 3 2 2 3 3 2 2_נכסים" xfId="37533"/>
    <cellStyle name="20% - הדגשה5 3 2 2 3 3 2 3" xfId="24196"/>
    <cellStyle name="20% - הדגשה5 3 2 2 3 3 2_נכסים" xfId="37532"/>
    <cellStyle name="20% - הדגשה5 3 2 2 3 3 3" xfId="12543"/>
    <cellStyle name="20% - הדגשה5 3 2 2 3 3 3 2" xfId="27530"/>
    <cellStyle name="20% - הדגשה5 3 2 2 3 3 3_נכסים" xfId="37534"/>
    <cellStyle name="20% - הדגשה5 3 2 2 3 3 4" xfId="20865"/>
    <cellStyle name="20% - הדגשה5 3 2 2 3 3_נכסים" xfId="37531"/>
    <cellStyle name="20% - הדגשה5 3 2 2 3 4" xfId="7431"/>
    <cellStyle name="20% - הדגשה5 3 2 2 3 4 2" xfId="14210"/>
    <cellStyle name="20% - הדגשה5 3 2 2 3 4 2 2" xfId="29196"/>
    <cellStyle name="20% - הדגשה5 3 2 2 3 4 2_נכסים" xfId="37536"/>
    <cellStyle name="20% - הדגשה5 3 2 2 3 4 3" xfId="22531"/>
    <cellStyle name="20% - הדגשה5 3 2 2 3 4_נכסים" xfId="37535"/>
    <cellStyle name="20% - הדגשה5 3 2 2 3 5" xfId="10877"/>
    <cellStyle name="20% - הדגשה5 3 2 2 3 5 2" xfId="25864"/>
    <cellStyle name="20% - הדגשה5 3 2 2 3 5_נכסים" xfId="37537"/>
    <cellStyle name="20% - הדגשה5 3 2 2 3 6" xfId="19199"/>
    <cellStyle name="20% - הדגשה5 3 2 2 3_נכסים" xfId="37522"/>
    <cellStyle name="20% - הדגשה5 3 2 2 4" xfId="4310"/>
    <cellStyle name="20% - הדגשה5 3 2 2 4 2" xfId="6099"/>
    <cellStyle name="20% - הדגשה5 3 2 2 4 2 2" xfId="9639"/>
    <cellStyle name="20% - הדגשה5 3 2 2 4 2 2 2" xfId="16291"/>
    <cellStyle name="20% - הדגשה5 3 2 2 4 2 2 2 2" xfId="31277"/>
    <cellStyle name="20% - הדגשה5 3 2 2 4 2 2 2_נכסים" xfId="37541"/>
    <cellStyle name="20% - הדגשה5 3 2 2 4 2 2 3" xfId="24612"/>
    <cellStyle name="20% - הדגשה5 3 2 2 4 2 2_נכסים" xfId="37540"/>
    <cellStyle name="20% - הדגשה5 3 2 2 4 2 3" xfId="12959"/>
    <cellStyle name="20% - הדגשה5 3 2 2 4 2 3 2" xfId="27946"/>
    <cellStyle name="20% - הדגשה5 3 2 2 4 2 3_נכסים" xfId="37542"/>
    <cellStyle name="20% - הדגשה5 3 2 2 4 2 4" xfId="21281"/>
    <cellStyle name="20% - הדגשה5 3 2 2 4 2_נכסים" xfId="37539"/>
    <cellStyle name="20% - הדגשה5 3 2 2 4 3" xfId="7847"/>
    <cellStyle name="20% - הדגשה5 3 2 2 4 3 2" xfId="14626"/>
    <cellStyle name="20% - הדגשה5 3 2 2 4 3 2 2" xfId="29612"/>
    <cellStyle name="20% - הדגשה5 3 2 2 4 3 2_נכסים" xfId="37544"/>
    <cellStyle name="20% - הדגשה5 3 2 2 4 3 3" xfId="22947"/>
    <cellStyle name="20% - הדגשה5 3 2 2 4 3_נכסים" xfId="37543"/>
    <cellStyle name="20% - הדגשה5 3 2 2 4 4" xfId="11293"/>
    <cellStyle name="20% - הדגשה5 3 2 2 4 4 2" xfId="26280"/>
    <cellStyle name="20% - הדגשה5 3 2 2 4 4_נכסים" xfId="37545"/>
    <cellStyle name="20% - הדגשה5 3 2 2 4 5" xfId="19615"/>
    <cellStyle name="20% - הדגשה5 3 2 2 4_נכסים" xfId="37538"/>
    <cellStyle name="20% - הדגשה5 3 2 2 5" xfId="5203"/>
    <cellStyle name="20% - הדגשה5 3 2 2 5 2" xfId="8806"/>
    <cellStyle name="20% - הדגשה5 3 2 2 5 2 2" xfId="15458"/>
    <cellStyle name="20% - הדגשה5 3 2 2 5 2 2 2" xfId="30444"/>
    <cellStyle name="20% - הדגשה5 3 2 2 5 2 2_נכסים" xfId="37548"/>
    <cellStyle name="20% - הדגשה5 3 2 2 5 2 3" xfId="23779"/>
    <cellStyle name="20% - הדגשה5 3 2 2 5 2_נכסים" xfId="37547"/>
    <cellStyle name="20% - הדגשה5 3 2 2 5 3" xfId="12126"/>
    <cellStyle name="20% - הדגשה5 3 2 2 5 3 2" xfId="27113"/>
    <cellStyle name="20% - הדגשה5 3 2 2 5 3_נכסים" xfId="37549"/>
    <cellStyle name="20% - הדגשה5 3 2 2 5 4" xfId="20448"/>
    <cellStyle name="20% - הדגשה5 3 2 2 5_נכסים" xfId="37546"/>
    <cellStyle name="20% - הדגשה5 3 2 2 6" xfId="7016"/>
    <cellStyle name="20% - הדגשה5 3 2 2 6 2" xfId="13793"/>
    <cellStyle name="20% - הדגשה5 3 2 2 6 2 2" xfId="28779"/>
    <cellStyle name="20% - הדגשה5 3 2 2 6 2_נכסים" xfId="37551"/>
    <cellStyle name="20% - הדגשה5 3 2 2 6 3" xfId="22114"/>
    <cellStyle name="20% - הדגשה5 3 2 2 6_נכסים" xfId="37550"/>
    <cellStyle name="20% - הדגשה5 3 2 2 7" xfId="10371"/>
    <cellStyle name="20% - הדגשה5 3 2 2 7 2" xfId="25348"/>
    <cellStyle name="20% - הדגשה5 3 2 2 7_נכסים" xfId="37552"/>
    <cellStyle name="20% - הדגשה5 3 2 2 8" xfId="18782"/>
    <cellStyle name="20% - הדגשה5 3 2 2_נכסים" xfId="37489"/>
    <cellStyle name="20% - הדגשה5 3 2 3" xfId="1857"/>
    <cellStyle name="20% - הדגשה5 3 2 3 2" xfId="4051"/>
    <cellStyle name="20% - הדגשה5 3 2 3 2 2" xfId="4823"/>
    <cellStyle name="20% - הדגשה5 3 2 3 2 2 2" xfId="6614"/>
    <cellStyle name="20% - הדגשה5 3 2 3 2 2 2 2" xfId="10154"/>
    <cellStyle name="20% - הדגשה5 3 2 3 2 2 2 2 2" xfId="16806"/>
    <cellStyle name="20% - הדגשה5 3 2 3 2 2 2 2 2 2" xfId="31792"/>
    <cellStyle name="20% - הדגשה5 3 2 3 2 2 2 2 2_נכסים" xfId="37558"/>
    <cellStyle name="20% - הדגשה5 3 2 3 2 2 2 2 3" xfId="25127"/>
    <cellStyle name="20% - הדגשה5 3 2 3 2 2 2 2_נכסים" xfId="37557"/>
    <cellStyle name="20% - הדגשה5 3 2 3 2 2 2 3" xfId="13474"/>
    <cellStyle name="20% - הדגשה5 3 2 3 2 2 2 3 2" xfId="28461"/>
    <cellStyle name="20% - הדגשה5 3 2 3 2 2 2 3_נכסים" xfId="37559"/>
    <cellStyle name="20% - הדגשה5 3 2 3 2 2 2 4" xfId="21796"/>
    <cellStyle name="20% - הדגשה5 3 2 3 2 2 2_נכסים" xfId="37556"/>
    <cellStyle name="20% - הדגשה5 3 2 3 2 2 3" xfId="8362"/>
    <cellStyle name="20% - הדגשה5 3 2 3 2 2 3 2" xfId="15141"/>
    <cellStyle name="20% - הדגשה5 3 2 3 2 2 3 2 2" xfId="30127"/>
    <cellStyle name="20% - הדגשה5 3 2 3 2 2 3 2_נכסים" xfId="37561"/>
    <cellStyle name="20% - הדגשה5 3 2 3 2 2 3 3" xfId="23462"/>
    <cellStyle name="20% - הדגשה5 3 2 3 2 2 3_נכסים" xfId="37560"/>
    <cellStyle name="20% - הדגשה5 3 2 3 2 2 4" xfId="11808"/>
    <cellStyle name="20% - הדגשה5 3 2 3 2 2 4 2" xfId="26795"/>
    <cellStyle name="20% - הדגשה5 3 2 3 2 2 4_נכסים" xfId="37562"/>
    <cellStyle name="20% - הדגשה5 3 2 3 2 2 5" xfId="20130"/>
    <cellStyle name="20% - הדגשה5 3 2 3 2 2_נכסים" xfId="37555"/>
    <cellStyle name="20% - הדגשה5 3 2 3 2 3" xfId="5780"/>
    <cellStyle name="20% - הדגשה5 3 2 3 2 3 2" xfId="9321"/>
    <cellStyle name="20% - הדגשה5 3 2 3 2 3 2 2" xfId="15973"/>
    <cellStyle name="20% - הדגשה5 3 2 3 2 3 2 2 2" xfId="30959"/>
    <cellStyle name="20% - הדגשה5 3 2 3 2 3 2 2_נכסים" xfId="37565"/>
    <cellStyle name="20% - הדגשה5 3 2 3 2 3 2 3" xfId="24294"/>
    <cellStyle name="20% - הדגשה5 3 2 3 2 3 2_נכסים" xfId="37564"/>
    <cellStyle name="20% - הדגשה5 3 2 3 2 3 3" xfId="12641"/>
    <cellStyle name="20% - הדגשה5 3 2 3 2 3 3 2" xfId="27628"/>
    <cellStyle name="20% - הדגשה5 3 2 3 2 3 3_נכסים" xfId="37566"/>
    <cellStyle name="20% - הדגשה5 3 2 3 2 3 4" xfId="20963"/>
    <cellStyle name="20% - הדגשה5 3 2 3 2 3_נכסים" xfId="37563"/>
    <cellStyle name="20% - הדגשה5 3 2 3 2 4" xfId="7529"/>
    <cellStyle name="20% - הדגשה5 3 2 3 2 4 2" xfId="14308"/>
    <cellStyle name="20% - הדגשה5 3 2 3 2 4 2 2" xfId="29294"/>
    <cellStyle name="20% - הדגשה5 3 2 3 2 4 2_נכסים" xfId="37568"/>
    <cellStyle name="20% - הדגשה5 3 2 3 2 4 3" xfId="22629"/>
    <cellStyle name="20% - הדגשה5 3 2 3 2 4_נכסים" xfId="37567"/>
    <cellStyle name="20% - הדגשה5 3 2 3 2 5" xfId="10975"/>
    <cellStyle name="20% - הדגשה5 3 2 3 2 5 2" xfId="25962"/>
    <cellStyle name="20% - הדגשה5 3 2 3 2 5_נכסים" xfId="37569"/>
    <cellStyle name="20% - הדגשה5 3 2 3 2 6" xfId="19297"/>
    <cellStyle name="20% - הדגשה5 3 2 3 2_נכסים" xfId="37554"/>
    <cellStyle name="20% - הדגשה5 3 2 3 3" xfId="4408"/>
    <cellStyle name="20% - הדגשה5 3 2 3 3 2" xfId="6198"/>
    <cellStyle name="20% - הדגשה5 3 2 3 3 2 2" xfId="9738"/>
    <cellStyle name="20% - הדגשה5 3 2 3 3 2 2 2" xfId="16390"/>
    <cellStyle name="20% - הדגשה5 3 2 3 3 2 2 2 2" xfId="31376"/>
    <cellStyle name="20% - הדגשה5 3 2 3 3 2 2 2_נכסים" xfId="37573"/>
    <cellStyle name="20% - הדגשה5 3 2 3 3 2 2 3" xfId="24711"/>
    <cellStyle name="20% - הדגשה5 3 2 3 3 2 2_נכסים" xfId="37572"/>
    <cellStyle name="20% - הדגשה5 3 2 3 3 2 3" xfId="13058"/>
    <cellStyle name="20% - הדגשה5 3 2 3 3 2 3 2" xfId="28045"/>
    <cellStyle name="20% - הדגשה5 3 2 3 3 2 3_נכסים" xfId="37574"/>
    <cellStyle name="20% - הדגשה5 3 2 3 3 2 4" xfId="21380"/>
    <cellStyle name="20% - הדגשה5 3 2 3 3 2_נכסים" xfId="37571"/>
    <cellStyle name="20% - הדגשה5 3 2 3 3 3" xfId="7946"/>
    <cellStyle name="20% - הדגשה5 3 2 3 3 3 2" xfId="14725"/>
    <cellStyle name="20% - הדגשה5 3 2 3 3 3 2 2" xfId="29711"/>
    <cellStyle name="20% - הדגשה5 3 2 3 3 3 2_נכסים" xfId="37576"/>
    <cellStyle name="20% - הדגשה5 3 2 3 3 3 3" xfId="23046"/>
    <cellStyle name="20% - הדגשה5 3 2 3 3 3_נכסים" xfId="37575"/>
    <cellStyle name="20% - הדגשה5 3 2 3 3 4" xfId="11392"/>
    <cellStyle name="20% - הדגשה5 3 2 3 3 4 2" xfId="26379"/>
    <cellStyle name="20% - הדגשה5 3 2 3 3 4_נכסים" xfId="37577"/>
    <cellStyle name="20% - הדגשה5 3 2 3 3 5" xfId="19714"/>
    <cellStyle name="20% - הדגשה5 3 2 3 3_נכסים" xfId="37570"/>
    <cellStyle name="20% - הדגשה5 3 2 3 4" xfId="5301"/>
    <cellStyle name="20% - הדגשה5 3 2 3 4 2" xfId="8905"/>
    <cellStyle name="20% - הדגשה5 3 2 3 4 2 2" xfId="15557"/>
    <cellStyle name="20% - הדגשה5 3 2 3 4 2 2 2" xfId="30543"/>
    <cellStyle name="20% - הדגשה5 3 2 3 4 2 2_נכסים" xfId="37580"/>
    <cellStyle name="20% - הדגשה5 3 2 3 4 2 3" xfId="23878"/>
    <cellStyle name="20% - הדגשה5 3 2 3 4 2_נכסים" xfId="37579"/>
    <cellStyle name="20% - הדגשה5 3 2 3 4 3" xfId="12225"/>
    <cellStyle name="20% - הדגשה5 3 2 3 4 3 2" xfId="27212"/>
    <cellStyle name="20% - הדגשה5 3 2 3 4 3_נכסים" xfId="37581"/>
    <cellStyle name="20% - הדגשה5 3 2 3 4 4" xfId="20547"/>
    <cellStyle name="20% - הדגשה5 3 2 3 4_נכסים" xfId="37578"/>
    <cellStyle name="20% - הדגשה5 3 2 3 5" xfId="7114"/>
    <cellStyle name="20% - הדגשה5 3 2 3 5 2" xfId="13892"/>
    <cellStyle name="20% - הדגשה5 3 2 3 5 2 2" xfId="28878"/>
    <cellStyle name="20% - הדגשה5 3 2 3 5 2_נכסים" xfId="37583"/>
    <cellStyle name="20% - הדגשה5 3 2 3 5 3" xfId="22213"/>
    <cellStyle name="20% - הדגשה5 3 2 3 5_נכסים" xfId="37582"/>
    <cellStyle name="20% - הדגשה5 3 2 3 6" xfId="10560"/>
    <cellStyle name="20% - הדגשה5 3 2 3 6 2" xfId="25546"/>
    <cellStyle name="20% - הדגשה5 3 2 3 6_נכסים" xfId="37584"/>
    <cellStyle name="20% - הדגשה5 3 2 3 7" xfId="18881"/>
    <cellStyle name="20% - הדגשה5 3 2 3_נכסים" xfId="37553"/>
    <cellStyle name="20% - הדגשה5 3 2 4" xfId="1458"/>
    <cellStyle name="20% - הדגשה5 3 2 4 2" xfId="4614"/>
    <cellStyle name="20% - הדגשה5 3 2 4 2 2" xfId="6405"/>
    <cellStyle name="20% - הדגשה5 3 2 4 2 2 2" xfId="9945"/>
    <cellStyle name="20% - הדגשה5 3 2 4 2 2 2 2" xfId="16597"/>
    <cellStyle name="20% - הדגשה5 3 2 4 2 2 2 2 2" xfId="31583"/>
    <cellStyle name="20% - הדגשה5 3 2 4 2 2 2 2_נכסים" xfId="37589"/>
    <cellStyle name="20% - הדגשה5 3 2 4 2 2 2 3" xfId="24918"/>
    <cellStyle name="20% - הדגשה5 3 2 4 2 2 2_נכסים" xfId="37588"/>
    <cellStyle name="20% - הדגשה5 3 2 4 2 2 3" xfId="13265"/>
    <cellStyle name="20% - הדגשה5 3 2 4 2 2 3 2" xfId="28252"/>
    <cellStyle name="20% - הדגשה5 3 2 4 2 2 3_נכסים" xfId="37590"/>
    <cellStyle name="20% - הדגשה5 3 2 4 2 2 4" xfId="21587"/>
    <cellStyle name="20% - הדגשה5 3 2 4 2 2_נכסים" xfId="37587"/>
    <cellStyle name="20% - הדגשה5 3 2 4 2 3" xfId="8153"/>
    <cellStyle name="20% - הדגשה5 3 2 4 2 3 2" xfId="14932"/>
    <cellStyle name="20% - הדגשה5 3 2 4 2 3 2 2" xfId="29918"/>
    <cellStyle name="20% - הדגשה5 3 2 4 2 3 2_נכסים" xfId="37592"/>
    <cellStyle name="20% - הדגשה5 3 2 4 2 3 3" xfId="23253"/>
    <cellStyle name="20% - הדגשה5 3 2 4 2 3_נכסים" xfId="37591"/>
    <cellStyle name="20% - הדגשה5 3 2 4 2 4" xfId="11599"/>
    <cellStyle name="20% - הדגשה5 3 2 4 2 4 2" xfId="26586"/>
    <cellStyle name="20% - הדגשה5 3 2 4 2 4_נכסים" xfId="37593"/>
    <cellStyle name="20% - הדגשה5 3 2 4 2 5" xfId="19921"/>
    <cellStyle name="20% - הדגשה5 3 2 4 2_נכסים" xfId="37586"/>
    <cellStyle name="20% - הדגשה5 3 2 4 3" xfId="5571"/>
    <cellStyle name="20% - הדגשה5 3 2 4 3 2" xfId="9112"/>
    <cellStyle name="20% - הדגשה5 3 2 4 3 2 2" xfId="15764"/>
    <cellStyle name="20% - הדגשה5 3 2 4 3 2 2 2" xfId="30750"/>
    <cellStyle name="20% - הדגשה5 3 2 4 3 2 2_נכסים" xfId="37596"/>
    <cellStyle name="20% - הדגשה5 3 2 4 3 2 3" xfId="24085"/>
    <cellStyle name="20% - הדגשה5 3 2 4 3 2_נכסים" xfId="37595"/>
    <cellStyle name="20% - הדגשה5 3 2 4 3 3" xfId="12432"/>
    <cellStyle name="20% - הדגשה5 3 2 4 3 3 2" xfId="27419"/>
    <cellStyle name="20% - הדגשה5 3 2 4 3 3_נכסים" xfId="37597"/>
    <cellStyle name="20% - הדגשה5 3 2 4 3 4" xfId="20754"/>
    <cellStyle name="20% - הדגשה5 3 2 4 3_נכסים" xfId="37594"/>
    <cellStyle name="20% - הדגשה5 3 2 4 4" xfId="7320"/>
    <cellStyle name="20% - הדגשה5 3 2 4 4 2" xfId="14099"/>
    <cellStyle name="20% - הדגשה5 3 2 4 4 2 2" xfId="29085"/>
    <cellStyle name="20% - הדגשה5 3 2 4 4 2_נכסים" xfId="37599"/>
    <cellStyle name="20% - הדגשה5 3 2 4 4 3" xfId="22420"/>
    <cellStyle name="20% - הדגשה5 3 2 4 4_נכסים" xfId="37598"/>
    <cellStyle name="20% - הדגשה5 3 2 4 5" xfId="10766"/>
    <cellStyle name="20% - הדגשה5 3 2 4 5 2" xfId="25753"/>
    <cellStyle name="20% - הדגשה5 3 2 4 5_נכסים" xfId="37600"/>
    <cellStyle name="20% - הדגשה5 3 2 4 6" xfId="19088"/>
    <cellStyle name="20% - הדגשה5 3 2 4_נכסים" xfId="37585"/>
    <cellStyle name="20% - הדגשה5 3 2 5" xfId="2105"/>
    <cellStyle name="20% - הדגשה5 3 2 5 2" xfId="5988"/>
    <cellStyle name="20% - הדגשה5 3 2 5 2 2" xfId="9528"/>
    <cellStyle name="20% - הדגשה5 3 2 5 2 2 2" xfId="16180"/>
    <cellStyle name="20% - הדגשה5 3 2 5 2 2 2 2" xfId="31166"/>
    <cellStyle name="20% - הדגשה5 3 2 5 2 2 2_נכסים" xfId="37604"/>
    <cellStyle name="20% - הדגשה5 3 2 5 2 2 3" xfId="24501"/>
    <cellStyle name="20% - הדגשה5 3 2 5 2 2_נכסים" xfId="37603"/>
    <cellStyle name="20% - הדגשה5 3 2 5 2 3" xfId="12848"/>
    <cellStyle name="20% - הדגשה5 3 2 5 2 3 2" xfId="27835"/>
    <cellStyle name="20% - הדגשה5 3 2 5 2 3_נכסים" xfId="37605"/>
    <cellStyle name="20% - הדגשה5 3 2 5 2 4" xfId="21170"/>
    <cellStyle name="20% - הדגשה5 3 2 5 2_נכסים" xfId="37602"/>
    <cellStyle name="20% - הדגשה5 3 2 5 3" xfId="7736"/>
    <cellStyle name="20% - הדגשה5 3 2 5 3 2" xfId="14515"/>
    <cellStyle name="20% - הדגשה5 3 2 5 3 2 2" xfId="29501"/>
    <cellStyle name="20% - הדגשה5 3 2 5 3 2_נכסים" xfId="37607"/>
    <cellStyle name="20% - הדגשה5 3 2 5 3 3" xfId="22836"/>
    <cellStyle name="20% - הדגשה5 3 2 5 3_נכסים" xfId="37606"/>
    <cellStyle name="20% - הדגשה5 3 2 5 4" xfId="11182"/>
    <cellStyle name="20% - הדגשה5 3 2 5 4 2" xfId="26169"/>
    <cellStyle name="20% - הדגשה5 3 2 5 4_נכסים" xfId="37608"/>
    <cellStyle name="20% - הדגשה5 3 2 5 5" xfId="19504"/>
    <cellStyle name="20% - הדגשה5 3 2 5_נכסים" xfId="37601"/>
    <cellStyle name="20% - הדגשה5 3 2 6" xfId="1447"/>
    <cellStyle name="20% - הדגשה5 3 2 6 2" xfId="8695"/>
    <cellStyle name="20% - הדגשה5 3 2 6 2 2" xfId="15347"/>
    <cellStyle name="20% - הדגשה5 3 2 6 2 2 2" xfId="30333"/>
    <cellStyle name="20% - הדגשה5 3 2 6 2 2_נכסים" xfId="37611"/>
    <cellStyle name="20% - הדגשה5 3 2 6 2 3" xfId="23668"/>
    <cellStyle name="20% - הדגשה5 3 2 6 2_נכסים" xfId="37610"/>
    <cellStyle name="20% - הדגשה5 3 2 6 3" xfId="12015"/>
    <cellStyle name="20% - הדגשה5 3 2 6 3 2" xfId="27002"/>
    <cellStyle name="20% - הדגשה5 3 2 6 3_נכסים" xfId="37612"/>
    <cellStyle name="20% - הדגשה5 3 2 6 4" xfId="20337"/>
    <cellStyle name="20% - הדגשה5 3 2 6_נכסים" xfId="37609"/>
    <cellStyle name="20% - הדגשה5 3 2 7" xfId="2267"/>
    <cellStyle name="20% - הדגשה5 3 2 7 2" xfId="13682"/>
    <cellStyle name="20% - הדגשה5 3 2 7 2 2" xfId="28668"/>
    <cellStyle name="20% - הדגשה5 3 2 7 2_נכסים" xfId="37614"/>
    <cellStyle name="20% - הדגשה5 3 2 7 3" xfId="22003"/>
    <cellStyle name="20% - הדגשה5 3 2 7_נכסים" xfId="37613"/>
    <cellStyle name="20% - הדגשה5 3 2 8" xfId="10333"/>
    <cellStyle name="20% - הדגשה5 3 2 8 2" xfId="25309"/>
    <cellStyle name="20% - הדגשה5 3 2 8_נכסים" xfId="37615"/>
    <cellStyle name="20% - הדגשה5 3 2 9" xfId="18672"/>
    <cellStyle name="20% - הדגשה5 3 2_נכסים" xfId="37488"/>
    <cellStyle name="20% - הדגשה5 3 3" xfId="1154"/>
    <cellStyle name="20% - הדגשה5 3 3 2" xfId="3745"/>
    <cellStyle name="20% - הדגשה5 3 3 2 2" xfId="4169"/>
    <cellStyle name="20% - הדגשה5 3 3 2 2 2" xfId="4942"/>
    <cellStyle name="20% - הדגשה5 3 3 2 2 2 2" xfId="6733"/>
    <cellStyle name="20% - הדגשה5 3 3 2 2 2 2 2" xfId="10273"/>
    <cellStyle name="20% - הדגשה5 3 3 2 2 2 2 2 2" xfId="16925"/>
    <cellStyle name="20% - הדגשה5 3 3 2 2 2 2 2 2 2" xfId="31911"/>
    <cellStyle name="20% - הדגשה5 3 3 2 2 2 2 2 2_נכסים" xfId="37622"/>
    <cellStyle name="20% - הדגשה5 3 3 2 2 2 2 2 3" xfId="25246"/>
    <cellStyle name="20% - הדגשה5 3 3 2 2 2 2 2_נכסים" xfId="37621"/>
    <cellStyle name="20% - הדגשה5 3 3 2 2 2 2 3" xfId="13593"/>
    <cellStyle name="20% - הדגשה5 3 3 2 2 2 2 3 2" xfId="28580"/>
    <cellStyle name="20% - הדגשה5 3 3 2 2 2 2 3_נכסים" xfId="37623"/>
    <cellStyle name="20% - הדגשה5 3 3 2 2 2 2 4" xfId="21915"/>
    <cellStyle name="20% - הדגשה5 3 3 2 2 2 2_נכסים" xfId="37620"/>
    <cellStyle name="20% - הדגשה5 3 3 2 2 2 3" xfId="8481"/>
    <cellStyle name="20% - הדגשה5 3 3 2 2 2 3 2" xfId="15260"/>
    <cellStyle name="20% - הדגשה5 3 3 2 2 2 3 2 2" xfId="30246"/>
    <cellStyle name="20% - הדגשה5 3 3 2 2 2 3 2_נכסים" xfId="37625"/>
    <cellStyle name="20% - הדגשה5 3 3 2 2 2 3 3" xfId="23581"/>
    <cellStyle name="20% - הדגשה5 3 3 2 2 2 3_נכסים" xfId="37624"/>
    <cellStyle name="20% - הדגשה5 3 3 2 2 2 4" xfId="11927"/>
    <cellStyle name="20% - הדגשה5 3 3 2 2 2 4 2" xfId="26914"/>
    <cellStyle name="20% - הדגשה5 3 3 2 2 2 4_נכסים" xfId="37626"/>
    <cellStyle name="20% - הדגשה5 3 3 2 2 2 5" xfId="20249"/>
    <cellStyle name="20% - הדגשה5 3 3 2 2 2_נכסים" xfId="37619"/>
    <cellStyle name="20% - הדגשה5 3 3 2 2 3" xfId="5899"/>
    <cellStyle name="20% - הדגשה5 3 3 2 2 3 2" xfId="9440"/>
    <cellStyle name="20% - הדגשה5 3 3 2 2 3 2 2" xfId="16092"/>
    <cellStyle name="20% - הדגשה5 3 3 2 2 3 2 2 2" xfId="31078"/>
    <cellStyle name="20% - הדגשה5 3 3 2 2 3 2 2_נכסים" xfId="37629"/>
    <cellStyle name="20% - הדגשה5 3 3 2 2 3 2 3" xfId="24413"/>
    <cellStyle name="20% - הדגשה5 3 3 2 2 3 2_נכסים" xfId="37628"/>
    <cellStyle name="20% - הדגשה5 3 3 2 2 3 3" xfId="12760"/>
    <cellStyle name="20% - הדגשה5 3 3 2 2 3 3 2" xfId="27747"/>
    <cellStyle name="20% - הדגשה5 3 3 2 2 3 3_נכסים" xfId="37630"/>
    <cellStyle name="20% - הדגשה5 3 3 2 2 3 4" xfId="21082"/>
    <cellStyle name="20% - הדגשה5 3 3 2 2 3_נכסים" xfId="37627"/>
    <cellStyle name="20% - הדגשה5 3 3 2 2 4" xfId="7648"/>
    <cellStyle name="20% - הדגשה5 3 3 2 2 4 2" xfId="14427"/>
    <cellStyle name="20% - הדגשה5 3 3 2 2 4 2 2" xfId="29413"/>
    <cellStyle name="20% - הדגשה5 3 3 2 2 4 2_נכסים" xfId="37632"/>
    <cellStyle name="20% - הדגשה5 3 3 2 2 4 3" xfId="22748"/>
    <cellStyle name="20% - הדגשה5 3 3 2 2 4_נכסים" xfId="37631"/>
    <cellStyle name="20% - הדגשה5 3 3 2 2 5" xfId="11094"/>
    <cellStyle name="20% - הדגשה5 3 3 2 2 5 2" xfId="26081"/>
    <cellStyle name="20% - הדגשה5 3 3 2 2 5_נכסים" xfId="37633"/>
    <cellStyle name="20% - הדגשה5 3 3 2 2 6" xfId="19416"/>
    <cellStyle name="20% - הדגשה5 3 3 2 2_נכסים" xfId="37618"/>
    <cellStyle name="20% - הדגשה5 3 3 2 3" xfId="4526"/>
    <cellStyle name="20% - הדגשה5 3 3 2 3 2" xfId="6317"/>
    <cellStyle name="20% - הדגשה5 3 3 2 3 2 2" xfId="9857"/>
    <cellStyle name="20% - הדגשה5 3 3 2 3 2 2 2" xfId="16509"/>
    <cellStyle name="20% - הדגשה5 3 3 2 3 2 2 2 2" xfId="31495"/>
    <cellStyle name="20% - הדגשה5 3 3 2 3 2 2 2_נכסים" xfId="37637"/>
    <cellStyle name="20% - הדגשה5 3 3 2 3 2 2 3" xfId="24830"/>
    <cellStyle name="20% - הדגשה5 3 3 2 3 2 2_נכסים" xfId="37636"/>
    <cellStyle name="20% - הדגשה5 3 3 2 3 2 3" xfId="13177"/>
    <cellStyle name="20% - הדגשה5 3 3 2 3 2 3 2" xfId="28164"/>
    <cellStyle name="20% - הדגשה5 3 3 2 3 2 3_נכסים" xfId="37638"/>
    <cellStyle name="20% - הדגשה5 3 3 2 3 2 4" xfId="21499"/>
    <cellStyle name="20% - הדגשה5 3 3 2 3 2_נכסים" xfId="37635"/>
    <cellStyle name="20% - הדגשה5 3 3 2 3 3" xfId="8065"/>
    <cellStyle name="20% - הדגשה5 3 3 2 3 3 2" xfId="14844"/>
    <cellStyle name="20% - הדגשה5 3 3 2 3 3 2 2" xfId="29830"/>
    <cellStyle name="20% - הדגשה5 3 3 2 3 3 2_נכסים" xfId="37640"/>
    <cellStyle name="20% - הדגשה5 3 3 2 3 3 3" xfId="23165"/>
    <cellStyle name="20% - הדגשה5 3 3 2 3 3_נכסים" xfId="37639"/>
    <cellStyle name="20% - הדגשה5 3 3 2 3 4" xfId="11511"/>
    <cellStyle name="20% - הדגשה5 3 3 2 3 4 2" xfId="26498"/>
    <cellStyle name="20% - הדגשה5 3 3 2 3 4_נכסים" xfId="37641"/>
    <cellStyle name="20% - הדגשה5 3 3 2 3 5" xfId="19833"/>
    <cellStyle name="20% - הדגשה5 3 3 2 3_נכסים" xfId="37634"/>
    <cellStyle name="20% - הדגשה5 3 3 2 4" xfId="5419"/>
    <cellStyle name="20% - הדגשה5 3 3 2 4 2" xfId="9024"/>
    <cellStyle name="20% - הדגשה5 3 3 2 4 2 2" xfId="15676"/>
    <cellStyle name="20% - הדגשה5 3 3 2 4 2 2 2" xfId="30662"/>
    <cellStyle name="20% - הדגשה5 3 3 2 4 2 2_נכסים" xfId="37644"/>
    <cellStyle name="20% - הדגשה5 3 3 2 4 2 3" xfId="23997"/>
    <cellStyle name="20% - הדגשה5 3 3 2 4 2_נכסים" xfId="37643"/>
    <cellStyle name="20% - הדגשה5 3 3 2 4 3" xfId="12344"/>
    <cellStyle name="20% - הדגשה5 3 3 2 4 3 2" xfId="27331"/>
    <cellStyle name="20% - הדגשה5 3 3 2 4 3_נכסים" xfId="37645"/>
    <cellStyle name="20% - הדגשה5 3 3 2 4 4" xfId="20666"/>
    <cellStyle name="20% - הדגשה5 3 3 2 4_נכסים" xfId="37642"/>
    <cellStyle name="20% - הדגשה5 3 3 2 5" xfId="7232"/>
    <cellStyle name="20% - הדגשה5 3 3 2 5 2" xfId="14011"/>
    <cellStyle name="20% - הדגשה5 3 3 2 5 2 2" xfId="28997"/>
    <cellStyle name="20% - הדגשה5 3 3 2 5 2_נכסים" xfId="37647"/>
    <cellStyle name="20% - הדגשה5 3 3 2 5 3" xfId="22332"/>
    <cellStyle name="20% - הדגשה5 3 3 2 5_נכסים" xfId="37646"/>
    <cellStyle name="20% - הדגשה5 3 3 2 6" xfId="10678"/>
    <cellStyle name="20% - הדגשה5 3 3 2 6 2" xfId="25665"/>
    <cellStyle name="20% - הדגשה5 3 3 2 6_נכסים" xfId="37648"/>
    <cellStyle name="20% - הדגשה5 3 3 2 7" xfId="19000"/>
    <cellStyle name="20% - הדגשה5 3 3 2_נכסים" xfId="37617"/>
    <cellStyle name="20% - הדגשה5 3 3 3" xfId="3958"/>
    <cellStyle name="20% - הדגשה5 3 3 3 2" xfId="4734"/>
    <cellStyle name="20% - הדגשה5 3 3 3 2 2" xfId="6525"/>
    <cellStyle name="20% - הדגשה5 3 3 3 2 2 2" xfId="10065"/>
    <cellStyle name="20% - הדגשה5 3 3 3 2 2 2 2" xfId="16717"/>
    <cellStyle name="20% - הדגשה5 3 3 3 2 2 2 2 2" xfId="31703"/>
    <cellStyle name="20% - הדגשה5 3 3 3 2 2 2 2_נכסים" xfId="37653"/>
    <cellStyle name="20% - הדגשה5 3 3 3 2 2 2 3" xfId="25038"/>
    <cellStyle name="20% - הדגשה5 3 3 3 2 2 2_נכסים" xfId="37652"/>
    <cellStyle name="20% - הדגשה5 3 3 3 2 2 3" xfId="13385"/>
    <cellStyle name="20% - הדגשה5 3 3 3 2 2 3 2" xfId="28372"/>
    <cellStyle name="20% - הדגשה5 3 3 3 2 2 3_נכסים" xfId="37654"/>
    <cellStyle name="20% - הדגשה5 3 3 3 2 2 4" xfId="21707"/>
    <cellStyle name="20% - הדגשה5 3 3 3 2 2_נכסים" xfId="37651"/>
    <cellStyle name="20% - הדגשה5 3 3 3 2 3" xfId="8273"/>
    <cellStyle name="20% - הדגשה5 3 3 3 2 3 2" xfId="15052"/>
    <cellStyle name="20% - הדגשה5 3 3 3 2 3 2 2" xfId="30038"/>
    <cellStyle name="20% - הדגשה5 3 3 3 2 3 2_נכסים" xfId="37656"/>
    <cellStyle name="20% - הדגשה5 3 3 3 2 3 3" xfId="23373"/>
    <cellStyle name="20% - הדגשה5 3 3 3 2 3_נכסים" xfId="37655"/>
    <cellStyle name="20% - הדגשה5 3 3 3 2 4" xfId="11719"/>
    <cellStyle name="20% - הדגשה5 3 3 3 2 4 2" xfId="26706"/>
    <cellStyle name="20% - הדגשה5 3 3 3 2 4_נכסים" xfId="37657"/>
    <cellStyle name="20% - הדגשה5 3 3 3 2 5" xfId="20041"/>
    <cellStyle name="20% - הדגשה5 3 3 3 2_נכסים" xfId="37650"/>
    <cellStyle name="20% - הדגשה5 3 3 3 3" xfId="5691"/>
    <cellStyle name="20% - הדגשה5 3 3 3 3 2" xfId="9232"/>
    <cellStyle name="20% - הדגשה5 3 3 3 3 2 2" xfId="15884"/>
    <cellStyle name="20% - הדגשה5 3 3 3 3 2 2 2" xfId="30870"/>
    <cellStyle name="20% - הדגשה5 3 3 3 3 2 2_נכסים" xfId="37660"/>
    <cellStyle name="20% - הדגשה5 3 3 3 3 2 3" xfId="24205"/>
    <cellStyle name="20% - הדגשה5 3 3 3 3 2_נכסים" xfId="37659"/>
    <cellStyle name="20% - הדגשה5 3 3 3 3 3" xfId="12552"/>
    <cellStyle name="20% - הדגשה5 3 3 3 3 3 2" xfId="27539"/>
    <cellStyle name="20% - הדגשה5 3 3 3 3 3_נכסים" xfId="37661"/>
    <cellStyle name="20% - הדגשה5 3 3 3 3 4" xfId="20874"/>
    <cellStyle name="20% - הדגשה5 3 3 3 3_נכסים" xfId="37658"/>
    <cellStyle name="20% - הדגשה5 3 3 3 4" xfId="7440"/>
    <cellStyle name="20% - הדגשה5 3 3 3 4 2" xfId="14219"/>
    <cellStyle name="20% - הדגשה5 3 3 3 4 2 2" xfId="29205"/>
    <cellStyle name="20% - הדגשה5 3 3 3 4 2_נכסים" xfId="37663"/>
    <cellStyle name="20% - הדגשה5 3 3 3 4 3" xfId="22540"/>
    <cellStyle name="20% - הדגשה5 3 3 3 4_נכסים" xfId="37662"/>
    <cellStyle name="20% - הדגשה5 3 3 3 5" xfId="10886"/>
    <cellStyle name="20% - הדגשה5 3 3 3 5 2" xfId="25873"/>
    <cellStyle name="20% - הדגשה5 3 3 3 5_נכסים" xfId="37664"/>
    <cellStyle name="20% - הדגשה5 3 3 3 6" xfId="19208"/>
    <cellStyle name="20% - הדגשה5 3 3 3_נכסים" xfId="37649"/>
    <cellStyle name="20% - הדגשה5 3 3 4" xfId="4319"/>
    <cellStyle name="20% - הדגשה5 3 3 4 2" xfId="6108"/>
    <cellStyle name="20% - הדגשה5 3 3 4 2 2" xfId="9648"/>
    <cellStyle name="20% - הדגשה5 3 3 4 2 2 2" xfId="16300"/>
    <cellStyle name="20% - הדגשה5 3 3 4 2 2 2 2" xfId="31286"/>
    <cellStyle name="20% - הדגשה5 3 3 4 2 2 2_נכסים" xfId="37668"/>
    <cellStyle name="20% - הדגשה5 3 3 4 2 2 3" xfId="24621"/>
    <cellStyle name="20% - הדגשה5 3 3 4 2 2_נכסים" xfId="37667"/>
    <cellStyle name="20% - הדגשה5 3 3 4 2 3" xfId="12968"/>
    <cellStyle name="20% - הדגשה5 3 3 4 2 3 2" xfId="27955"/>
    <cellStyle name="20% - הדגשה5 3 3 4 2 3_נכסים" xfId="37669"/>
    <cellStyle name="20% - הדגשה5 3 3 4 2 4" xfId="21290"/>
    <cellStyle name="20% - הדגשה5 3 3 4 2_נכסים" xfId="37666"/>
    <cellStyle name="20% - הדגשה5 3 3 4 3" xfId="7856"/>
    <cellStyle name="20% - הדגשה5 3 3 4 3 2" xfId="14635"/>
    <cellStyle name="20% - הדגשה5 3 3 4 3 2 2" xfId="29621"/>
    <cellStyle name="20% - הדגשה5 3 3 4 3 2_נכסים" xfId="37671"/>
    <cellStyle name="20% - הדגשה5 3 3 4 3 3" xfId="22956"/>
    <cellStyle name="20% - הדגשה5 3 3 4 3_נכסים" xfId="37670"/>
    <cellStyle name="20% - הדגשה5 3 3 4 4" xfId="11302"/>
    <cellStyle name="20% - הדגשה5 3 3 4 4 2" xfId="26289"/>
    <cellStyle name="20% - הדגשה5 3 3 4 4_נכסים" xfId="37672"/>
    <cellStyle name="20% - הדגשה5 3 3 4 5" xfId="19624"/>
    <cellStyle name="20% - הדגשה5 3 3 4_נכסים" xfId="37665"/>
    <cellStyle name="20% - הדגשה5 3 3 5" xfId="5212"/>
    <cellStyle name="20% - הדגשה5 3 3 5 2" xfId="8815"/>
    <cellStyle name="20% - הדגשה5 3 3 5 2 2" xfId="15467"/>
    <cellStyle name="20% - הדגשה5 3 3 5 2 2 2" xfId="30453"/>
    <cellStyle name="20% - הדגשה5 3 3 5 2 2_נכסים" xfId="37675"/>
    <cellStyle name="20% - הדגשה5 3 3 5 2 3" xfId="23788"/>
    <cellStyle name="20% - הדגשה5 3 3 5 2_נכסים" xfId="37674"/>
    <cellStyle name="20% - הדגשה5 3 3 5 3" xfId="12135"/>
    <cellStyle name="20% - הדגשה5 3 3 5 3 2" xfId="27122"/>
    <cellStyle name="20% - הדגשה5 3 3 5 3_נכסים" xfId="37676"/>
    <cellStyle name="20% - הדגשה5 3 3 5 4" xfId="20457"/>
    <cellStyle name="20% - הדגשה5 3 3 5_נכסים" xfId="37673"/>
    <cellStyle name="20% - הדגשה5 3 3 6" xfId="7025"/>
    <cellStyle name="20% - הדגשה5 3 3 6 2" xfId="13802"/>
    <cellStyle name="20% - הדגשה5 3 3 6 2 2" xfId="28788"/>
    <cellStyle name="20% - הדגשה5 3 3 6 2_נכסים" xfId="37678"/>
    <cellStyle name="20% - הדגשה5 3 3 6 3" xfId="22123"/>
    <cellStyle name="20% - הדגשה5 3 3 6_נכסים" xfId="37677"/>
    <cellStyle name="20% - הדגשה5 3 3 7" xfId="10405"/>
    <cellStyle name="20% - הדגשה5 3 3 7 2" xfId="25384"/>
    <cellStyle name="20% - הדגשה5 3 3 7_נכסים" xfId="37679"/>
    <cellStyle name="20% - הדגשה5 3 3 8" xfId="17318"/>
    <cellStyle name="20% - הדגשה5 3 3 9" xfId="18791"/>
    <cellStyle name="20% - הדגשה5 3 3_נכסים" xfId="37616"/>
    <cellStyle name="20% - הדגשה5 3 4" xfId="1856"/>
    <cellStyle name="20% - הדגשה5 3 4 2" xfId="4006"/>
    <cellStyle name="20% - הדגשה5 3 4 2 2" xfId="4777"/>
    <cellStyle name="20% - הדגשה5 3 4 2 2 2" xfId="6568"/>
    <cellStyle name="20% - הדגשה5 3 4 2 2 2 2" xfId="10108"/>
    <cellStyle name="20% - הדגשה5 3 4 2 2 2 2 2" xfId="16760"/>
    <cellStyle name="20% - הדגשה5 3 4 2 2 2 2 2 2" xfId="31746"/>
    <cellStyle name="20% - הדגשה5 3 4 2 2 2 2 2_נכסים" xfId="37685"/>
    <cellStyle name="20% - הדגשה5 3 4 2 2 2 2 3" xfId="25081"/>
    <cellStyle name="20% - הדגשה5 3 4 2 2 2 2_נכסים" xfId="37684"/>
    <cellStyle name="20% - הדגשה5 3 4 2 2 2 3" xfId="13428"/>
    <cellStyle name="20% - הדגשה5 3 4 2 2 2 3 2" xfId="28415"/>
    <cellStyle name="20% - הדגשה5 3 4 2 2 2 3_נכסים" xfId="37686"/>
    <cellStyle name="20% - הדגשה5 3 4 2 2 2 4" xfId="21750"/>
    <cellStyle name="20% - הדגשה5 3 4 2 2 2_נכסים" xfId="37683"/>
    <cellStyle name="20% - הדגשה5 3 4 2 2 3" xfId="8316"/>
    <cellStyle name="20% - הדגשה5 3 4 2 2 3 2" xfId="15095"/>
    <cellStyle name="20% - הדגשה5 3 4 2 2 3 2 2" xfId="30081"/>
    <cellStyle name="20% - הדגשה5 3 4 2 2 3 2_נכסים" xfId="37688"/>
    <cellStyle name="20% - הדגשה5 3 4 2 2 3 3" xfId="23416"/>
    <cellStyle name="20% - הדגשה5 3 4 2 2 3_נכסים" xfId="37687"/>
    <cellStyle name="20% - הדגשה5 3 4 2 2 4" xfId="11762"/>
    <cellStyle name="20% - הדגשה5 3 4 2 2 4 2" xfId="26749"/>
    <cellStyle name="20% - הדגשה5 3 4 2 2 4_נכסים" xfId="37689"/>
    <cellStyle name="20% - הדגשה5 3 4 2 2 5" xfId="20084"/>
    <cellStyle name="20% - הדגשה5 3 4 2 2_נכסים" xfId="37682"/>
    <cellStyle name="20% - הדגשה5 3 4 2 3" xfId="5734"/>
    <cellStyle name="20% - הדגשה5 3 4 2 3 2" xfId="9275"/>
    <cellStyle name="20% - הדגשה5 3 4 2 3 2 2" xfId="15927"/>
    <cellStyle name="20% - הדגשה5 3 4 2 3 2 2 2" xfId="30913"/>
    <cellStyle name="20% - הדגשה5 3 4 2 3 2 2_נכסים" xfId="37692"/>
    <cellStyle name="20% - הדגשה5 3 4 2 3 2 3" xfId="24248"/>
    <cellStyle name="20% - הדגשה5 3 4 2 3 2_נכסים" xfId="37691"/>
    <cellStyle name="20% - הדגשה5 3 4 2 3 3" xfId="12595"/>
    <cellStyle name="20% - הדגשה5 3 4 2 3 3 2" xfId="27582"/>
    <cellStyle name="20% - הדגשה5 3 4 2 3 3_נכסים" xfId="37693"/>
    <cellStyle name="20% - הדגשה5 3 4 2 3 4" xfId="20917"/>
    <cellStyle name="20% - הדגשה5 3 4 2 3_נכסים" xfId="37690"/>
    <cellStyle name="20% - הדגשה5 3 4 2 4" xfId="7483"/>
    <cellStyle name="20% - הדגשה5 3 4 2 4 2" xfId="14262"/>
    <cellStyle name="20% - הדגשה5 3 4 2 4 2 2" xfId="29248"/>
    <cellStyle name="20% - הדגשה5 3 4 2 4 2_נכסים" xfId="37695"/>
    <cellStyle name="20% - הדגשה5 3 4 2 4 3" xfId="22583"/>
    <cellStyle name="20% - הדגשה5 3 4 2 4_נכסים" xfId="37694"/>
    <cellStyle name="20% - הדגשה5 3 4 2 5" xfId="10929"/>
    <cellStyle name="20% - הדגשה5 3 4 2 5 2" xfId="25916"/>
    <cellStyle name="20% - הדגשה5 3 4 2 5_נכסים" xfId="37696"/>
    <cellStyle name="20% - הדגשה5 3 4 2 6" xfId="19251"/>
    <cellStyle name="20% - הדגשה5 3 4 2_נכסים" xfId="37681"/>
    <cellStyle name="20% - הדגשה5 3 4 3" xfId="4363"/>
    <cellStyle name="20% - הדגשה5 3 4 3 2" xfId="6152"/>
    <cellStyle name="20% - הדגשה5 3 4 3 2 2" xfId="9692"/>
    <cellStyle name="20% - הדגשה5 3 4 3 2 2 2" xfId="16344"/>
    <cellStyle name="20% - הדגשה5 3 4 3 2 2 2 2" xfId="31330"/>
    <cellStyle name="20% - הדגשה5 3 4 3 2 2 2_נכסים" xfId="37700"/>
    <cellStyle name="20% - הדגשה5 3 4 3 2 2 3" xfId="24665"/>
    <cellStyle name="20% - הדגשה5 3 4 3 2 2_נכסים" xfId="37699"/>
    <cellStyle name="20% - הדגשה5 3 4 3 2 3" xfId="13012"/>
    <cellStyle name="20% - הדגשה5 3 4 3 2 3 2" xfId="27999"/>
    <cellStyle name="20% - הדגשה5 3 4 3 2 3_נכסים" xfId="37701"/>
    <cellStyle name="20% - הדגשה5 3 4 3 2 4" xfId="21334"/>
    <cellStyle name="20% - הדגשה5 3 4 3 2_נכסים" xfId="37698"/>
    <cellStyle name="20% - הדגשה5 3 4 3 3" xfId="7900"/>
    <cellStyle name="20% - הדגשה5 3 4 3 3 2" xfId="14679"/>
    <cellStyle name="20% - הדגשה5 3 4 3 3 2 2" xfId="29665"/>
    <cellStyle name="20% - הדגשה5 3 4 3 3 2_נכסים" xfId="37703"/>
    <cellStyle name="20% - הדגשה5 3 4 3 3 3" xfId="23000"/>
    <cellStyle name="20% - הדגשה5 3 4 3 3_נכסים" xfId="37702"/>
    <cellStyle name="20% - הדגשה5 3 4 3 4" xfId="11346"/>
    <cellStyle name="20% - הדגשה5 3 4 3 4 2" xfId="26333"/>
    <cellStyle name="20% - הדגשה5 3 4 3 4_נכסים" xfId="37704"/>
    <cellStyle name="20% - הדגשה5 3 4 3 5" xfId="19668"/>
    <cellStyle name="20% - הדגשה5 3 4 3_נכסים" xfId="37697"/>
    <cellStyle name="20% - הדגשה5 3 4 4" xfId="5256"/>
    <cellStyle name="20% - הדגשה5 3 4 4 2" xfId="8859"/>
    <cellStyle name="20% - הדגשה5 3 4 4 2 2" xfId="15511"/>
    <cellStyle name="20% - הדגשה5 3 4 4 2 2 2" xfId="30497"/>
    <cellStyle name="20% - הדגשה5 3 4 4 2 2_נכסים" xfId="37707"/>
    <cellStyle name="20% - הדגשה5 3 4 4 2 3" xfId="23832"/>
    <cellStyle name="20% - הדגשה5 3 4 4 2_נכסים" xfId="37706"/>
    <cellStyle name="20% - הדגשה5 3 4 4 3" xfId="12179"/>
    <cellStyle name="20% - הדגשה5 3 4 4 3 2" xfId="27166"/>
    <cellStyle name="20% - הדגשה5 3 4 4 3_נכסים" xfId="37708"/>
    <cellStyle name="20% - הדגשה5 3 4 4 4" xfId="20501"/>
    <cellStyle name="20% - הדגשה5 3 4 4_נכסים" xfId="37705"/>
    <cellStyle name="20% - הדגשה5 3 4 5" xfId="7069"/>
    <cellStyle name="20% - הדגשה5 3 4 5 2" xfId="13846"/>
    <cellStyle name="20% - הדגשה5 3 4 5 2 2" xfId="28832"/>
    <cellStyle name="20% - הדגשה5 3 4 5 2_נכסים" xfId="37710"/>
    <cellStyle name="20% - הדגשה5 3 4 5 3" xfId="22167"/>
    <cellStyle name="20% - הדגשה5 3 4 5_נכסים" xfId="37709"/>
    <cellStyle name="20% - הדגשה5 3 4 6" xfId="10475"/>
    <cellStyle name="20% - הדגשה5 3 4 6 2" xfId="25456"/>
    <cellStyle name="20% - הדגשה5 3 4 6_נכסים" xfId="37711"/>
    <cellStyle name="20% - הדגשה5 3 4 7" xfId="18835"/>
    <cellStyle name="20% - הדגשה5 3 4_נכסים" xfId="37680"/>
    <cellStyle name="20% - הדגשה5 3 5" xfId="1739"/>
    <cellStyle name="20% - הדגשה5 3 5 2" xfId="4568"/>
    <cellStyle name="20% - הדגשה5 3 5 2 2" xfId="6359"/>
    <cellStyle name="20% - הדגשה5 3 5 2 2 2" xfId="9899"/>
    <cellStyle name="20% - הדגשה5 3 5 2 2 2 2" xfId="16551"/>
    <cellStyle name="20% - הדגשה5 3 5 2 2 2 2 2" xfId="31537"/>
    <cellStyle name="20% - הדגשה5 3 5 2 2 2 2_נכסים" xfId="37716"/>
    <cellStyle name="20% - הדגשה5 3 5 2 2 2 3" xfId="24872"/>
    <cellStyle name="20% - הדגשה5 3 5 2 2 2_נכסים" xfId="37715"/>
    <cellStyle name="20% - הדגשה5 3 5 2 2 3" xfId="13219"/>
    <cellStyle name="20% - הדגשה5 3 5 2 2 3 2" xfId="28206"/>
    <cellStyle name="20% - הדגשה5 3 5 2 2 3_נכסים" xfId="37717"/>
    <cellStyle name="20% - הדגשה5 3 5 2 2 4" xfId="21541"/>
    <cellStyle name="20% - הדגשה5 3 5 2 2_נכסים" xfId="37714"/>
    <cellStyle name="20% - הדגשה5 3 5 2 3" xfId="8107"/>
    <cellStyle name="20% - הדגשה5 3 5 2 3 2" xfId="14886"/>
    <cellStyle name="20% - הדגשה5 3 5 2 3 2 2" xfId="29872"/>
    <cellStyle name="20% - הדגשה5 3 5 2 3 2_נכסים" xfId="37719"/>
    <cellStyle name="20% - הדגשה5 3 5 2 3 3" xfId="23207"/>
    <cellStyle name="20% - הדגשה5 3 5 2 3_נכסים" xfId="37718"/>
    <cellStyle name="20% - הדגשה5 3 5 2 4" xfId="11553"/>
    <cellStyle name="20% - הדגשה5 3 5 2 4 2" xfId="26540"/>
    <cellStyle name="20% - הדגשה5 3 5 2 4_נכסים" xfId="37720"/>
    <cellStyle name="20% - הדגשה5 3 5 2 5" xfId="19875"/>
    <cellStyle name="20% - הדגשה5 3 5 2_נכסים" xfId="37713"/>
    <cellStyle name="20% - הדגשה5 3 5 3" xfId="5525"/>
    <cellStyle name="20% - הדגשה5 3 5 3 2" xfId="9066"/>
    <cellStyle name="20% - הדגשה5 3 5 3 2 2" xfId="15718"/>
    <cellStyle name="20% - הדגשה5 3 5 3 2 2 2" xfId="30704"/>
    <cellStyle name="20% - הדגשה5 3 5 3 2 2_נכסים" xfId="37723"/>
    <cellStyle name="20% - הדגשה5 3 5 3 2 3" xfId="24039"/>
    <cellStyle name="20% - הדגשה5 3 5 3 2_נכסים" xfId="37722"/>
    <cellStyle name="20% - הדגשה5 3 5 3 3" xfId="12386"/>
    <cellStyle name="20% - הדגשה5 3 5 3 3 2" xfId="27373"/>
    <cellStyle name="20% - הדגשה5 3 5 3 3_נכסים" xfId="37724"/>
    <cellStyle name="20% - הדגשה5 3 5 3 4" xfId="20708"/>
    <cellStyle name="20% - הדגשה5 3 5 3_נכסים" xfId="37721"/>
    <cellStyle name="20% - הדגשה5 3 5 4" xfId="7274"/>
    <cellStyle name="20% - הדגשה5 3 5 4 2" xfId="14053"/>
    <cellStyle name="20% - הדגשה5 3 5 4 2 2" xfId="29039"/>
    <cellStyle name="20% - הדגשה5 3 5 4 2_נכסים" xfId="37726"/>
    <cellStyle name="20% - הדגשה5 3 5 4 3" xfId="22374"/>
    <cellStyle name="20% - הדגשה5 3 5 4_נכסים" xfId="37725"/>
    <cellStyle name="20% - הדגשה5 3 5 5" xfId="10720"/>
    <cellStyle name="20% - הדגשה5 3 5 5 2" xfId="25707"/>
    <cellStyle name="20% - הדגשה5 3 5 5_נכסים" xfId="37727"/>
    <cellStyle name="20% - הדגשה5 3 5 6" xfId="19042"/>
    <cellStyle name="20% - הדגשה5 3 5_נכסים" xfId="37712"/>
    <cellStyle name="20% - הדגשה5 3 6" xfId="2084"/>
    <cellStyle name="20% - הדגשה5 3 6 2" xfId="5942"/>
    <cellStyle name="20% - הדגשה5 3 6 2 2" xfId="9482"/>
    <cellStyle name="20% - הדגשה5 3 6 2 2 2" xfId="16134"/>
    <cellStyle name="20% - הדגשה5 3 6 2 2 2 2" xfId="31120"/>
    <cellStyle name="20% - הדגשה5 3 6 2 2 2_נכסים" xfId="37731"/>
    <cellStyle name="20% - הדגשה5 3 6 2 2 3" xfId="24455"/>
    <cellStyle name="20% - הדגשה5 3 6 2 2_נכסים" xfId="37730"/>
    <cellStyle name="20% - הדגשה5 3 6 2 3" xfId="12802"/>
    <cellStyle name="20% - הדגשה5 3 6 2 3 2" xfId="27789"/>
    <cellStyle name="20% - הדגשה5 3 6 2 3_נכסים" xfId="37732"/>
    <cellStyle name="20% - הדגשה5 3 6 2 4" xfId="21124"/>
    <cellStyle name="20% - הדגשה5 3 6 2_נכסים" xfId="37729"/>
    <cellStyle name="20% - הדגשה5 3 6 3" xfId="7690"/>
    <cellStyle name="20% - הדגשה5 3 6 3 2" xfId="14469"/>
    <cellStyle name="20% - הדגשה5 3 6 3 2 2" xfId="29455"/>
    <cellStyle name="20% - הדגשה5 3 6 3 2_נכסים" xfId="37734"/>
    <cellStyle name="20% - הדגשה5 3 6 3 3" xfId="22790"/>
    <cellStyle name="20% - הדגשה5 3 6 3_נכסים" xfId="37733"/>
    <cellStyle name="20% - הדגשה5 3 6 4" xfId="11136"/>
    <cellStyle name="20% - הדגשה5 3 6 4 2" xfId="26123"/>
    <cellStyle name="20% - הדגשה5 3 6 4_נכסים" xfId="37735"/>
    <cellStyle name="20% - הדגשה5 3 6 5" xfId="19458"/>
    <cellStyle name="20% - הדגשה5 3 6_נכסים" xfId="37728"/>
    <cellStyle name="20% - הדגשה5 3 7" xfId="1370"/>
    <cellStyle name="20% - הדגשה5 3 7 2" xfId="8649"/>
    <cellStyle name="20% - הדגשה5 3 7 2 2" xfId="15301"/>
    <cellStyle name="20% - הדגשה5 3 7 2 2 2" xfId="30287"/>
    <cellStyle name="20% - הדגשה5 3 7 2 2_נכסים" xfId="37738"/>
    <cellStyle name="20% - הדגשה5 3 7 2 3" xfId="23622"/>
    <cellStyle name="20% - הדגשה5 3 7 2_נכסים" xfId="37737"/>
    <cellStyle name="20% - הדגשה5 3 7 3" xfId="11969"/>
    <cellStyle name="20% - הדגשה5 3 7 3 2" xfId="26956"/>
    <cellStyle name="20% - הדגשה5 3 7 3_נכסים" xfId="37739"/>
    <cellStyle name="20% - הדגשה5 3 7 4" xfId="20291"/>
    <cellStyle name="20% - הדגשה5 3 7_נכסים" xfId="37736"/>
    <cellStyle name="20% - הדגשה5 3 8" xfId="1595"/>
    <cellStyle name="20% - הדגשה5 3 8 2" xfId="13636"/>
    <cellStyle name="20% - הדגשה5 3 8 2 2" xfId="28622"/>
    <cellStyle name="20% - הדגשה5 3 8 2_נכסים" xfId="37741"/>
    <cellStyle name="20% - הדגשה5 3 8 3" xfId="21957"/>
    <cellStyle name="20% - הדגשה5 3 8_נכסים" xfId="37740"/>
    <cellStyle name="20% - הדגשה5 3 9" xfId="10438"/>
    <cellStyle name="20% - הדגשה5 3 9 2" xfId="25418"/>
    <cellStyle name="20% - הדגשה5 3 9_נכסים" xfId="37742"/>
    <cellStyle name="20% - הדגשה5 3_נכסים" xfId="37487"/>
    <cellStyle name="20% - הדגשה5 30" xfId="18159"/>
    <cellStyle name="20% - הדגשה5 31" xfId="18660"/>
    <cellStyle name="20% - הדגשה5 32" xfId="32301"/>
    <cellStyle name="20% - הדגשה5 4" xfId="274"/>
    <cellStyle name="20% - הדגשה5 4 2" xfId="1156"/>
    <cellStyle name="20% - הדגשה5 4 2 2" xfId="4098"/>
    <cellStyle name="20% - הדגשה5 4 2 2 2" xfId="4871"/>
    <cellStyle name="20% - הדגשה5 4 2 2 2 2" xfId="6662"/>
    <cellStyle name="20% - הדגשה5 4 2 2 2 2 2" xfId="10202"/>
    <cellStyle name="20% - הדגשה5 4 2 2 2 2 2 2" xfId="16854"/>
    <cellStyle name="20% - הדגשה5 4 2 2 2 2 2 2 2" xfId="31840"/>
    <cellStyle name="20% - הדגשה5 4 2 2 2 2 2 2_נכסים" xfId="37749"/>
    <cellStyle name="20% - הדגשה5 4 2 2 2 2 2 3" xfId="25175"/>
    <cellStyle name="20% - הדגשה5 4 2 2 2 2 2_נכסים" xfId="37748"/>
    <cellStyle name="20% - הדגשה5 4 2 2 2 2 3" xfId="13522"/>
    <cellStyle name="20% - הדגשה5 4 2 2 2 2 3 2" xfId="28509"/>
    <cellStyle name="20% - הדגשה5 4 2 2 2 2 3_נכסים" xfId="37750"/>
    <cellStyle name="20% - הדגשה5 4 2 2 2 2 4" xfId="21844"/>
    <cellStyle name="20% - הדגשה5 4 2 2 2 2_נכסים" xfId="37747"/>
    <cellStyle name="20% - הדגשה5 4 2 2 2 3" xfId="8410"/>
    <cellStyle name="20% - הדגשה5 4 2 2 2 3 2" xfId="15189"/>
    <cellStyle name="20% - הדגשה5 4 2 2 2 3 2 2" xfId="30175"/>
    <cellStyle name="20% - הדגשה5 4 2 2 2 3 2_נכסים" xfId="37752"/>
    <cellStyle name="20% - הדגשה5 4 2 2 2 3 3" xfId="23510"/>
    <cellStyle name="20% - הדגשה5 4 2 2 2 3_נכסים" xfId="37751"/>
    <cellStyle name="20% - הדגשה5 4 2 2 2 4" xfId="11856"/>
    <cellStyle name="20% - הדגשה5 4 2 2 2 4 2" xfId="26843"/>
    <cellStyle name="20% - הדגשה5 4 2 2 2 4_נכסים" xfId="37753"/>
    <cellStyle name="20% - הדגשה5 4 2 2 2 5" xfId="20178"/>
    <cellStyle name="20% - הדגשה5 4 2 2 2_נכסים" xfId="37746"/>
    <cellStyle name="20% - הדגשה5 4 2 2 3" xfId="5828"/>
    <cellStyle name="20% - הדגשה5 4 2 2 3 2" xfId="9369"/>
    <cellStyle name="20% - הדגשה5 4 2 2 3 2 2" xfId="16021"/>
    <cellStyle name="20% - הדגשה5 4 2 2 3 2 2 2" xfId="31007"/>
    <cellStyle name="20% - הדגשה5 4 2 2 3 2 2_נכסים" xfId="37756"/>
    <cellStyle name="20% - הדגשה5 4 2 2 3 2 3" xfId="24342"/>
    <cellStyle name="20% - הדגשה5 4 2 2 3 2_נכסים" xfId="37755"/>
    <cellStyle name="20% - הדגשה5 4 2 2 3 3" xfId="12689"/>
    <cellStyle name="20% - הדגשה5 4 2 2 3 3 2" xfId="27676"/>
    <cellStyle name="20% - הדגשה5 4 2 2 3 3_נכסים" xfId="37757"/>
    <cellStyle name="20% - הדגשה5 4 2 2 3 4" xfId="21011"/>
    <cellStyle name="20% - הדגשה5 4 2 2 3_נכסים" xfId="37754"/>
    <cellStyle name="20% - הדגשה5 4 2 2 4" xfId="7577"/>
    <cellStyle name="20% - הדגשה5 4 2 2 4 2" xfId="14356"/>
    <cellStyle name="20% - הדגשה5 4 2 2 4 2 2" xfId="29342"/>
    <cellStyle name="20% - הדגשה5 4 2 2 4 2_נכסים" xfId="37759"/>
    <cellStyle name="20% - הדגשה5 4 2 2 4 3" xfId="22677"/>
    <cellStyle name="20% - הדגשה5 4 2 2 4_נכסים" xfId="37758"/>
    <cellStyle name="20% - הדגשה5 4 2 2 5" xfId="11023"/>
    <cellStyle name="20% - הדגשה5 4 2 2 5 2" xfId="26010"/>
    <cellStyle name="20% - הדגשה5 4 2 2 5_נכסים" xfId="37760"/>
    <cellStyle name="20% - הדגשה5 4 2 2 6" xfId="19345"/>
    <cellStyle name="20% - הדגשה5 4 2 2_נכסים" xfId="37745"/>
    <cellStyle name="20% - הדגשה5 4 2 3" xfId="4455"/>
    <cellStyle name="20% - הדגשה5 4 2 3 2" xfId="6246"/>
    <cellStyle name="20% - הדגשה5 4 2 3 2 2" xfId="9786"/>
    <cellStyle name="20% - הדגשה5 4 2 3 2 2 2" xfId="16438"/>
    <cellStyle name="20% - הדגשה5 4 2 3 2 2 2 2" xfId="31424"/>
    <cellStyle name="20% - הדגשה5 4 2 3 2 2 2_נכסים" xfId="37764"/>
    <cellStyle name="20% - הדגשה5 4 2 3 2 2 3" xfId="24759"/>
    <cellStyle name="20% - הדגשה5 4 2 3 2 2_נכסים" xfId="37763"/>
    <cellStyle name="20% - הדגשה5 4 2 3 2 3" xfId="13106"/>
    <cellStyle name="20% - הדגשה5 4 2 3 2 3 2" xfId="28093"/>
    <cellStyle name="20% - הדגשה5 4 2 3 2 3_נכסים" xfId="37765"/>
    <cellStyle name="20% - הדגשה5 4 2 3 2 4" xfId="21428"/>
    <cellStyle name="20% - הדגשה5 4 2 3 2_נכסים" xfId="37762"/>
    <cellStyle name="20% - הדגשה5 4 2 3 3" xfId="7994"/>
    <cellStyle name="20% - הדגשה5 4 2 3 3 2" xfId="14773"/>
    <cellStyle name="20% - הדגשה5 4 2 3 3 2 2" xfId="29759"/>
    <cellStyle name="20% - הדגשה5 4 2 3 3 2_נכסים" xfId="37767"/>
    <cellStyle name="20% - הדגשה5 4 2 3 3 3" xfId="23094"/>
    <cellStyle name="20% - הדגשה5 4 2 3 3_נכסים" xfId="37766"/>
    <cellStyle name="20% - הדגשה5 4 2 3 4" xfId="11440"/>
    <cellStyle name="20% - הדגשה5 4 2 3 4 2" xfId="26427"/>
    <cellStyle name="20% - הדגשה5 4 2 3 4_נכסים" xfId="37768"/>
    <cellStyle name="20% - הדגשה5 4 2 3 5" xfId="19762"/>
    <cellStyle name="20% - הדגשה5 4 2 3_נכסים" xfId="37761"/>
    <cellStyle name="20% - הדגשה5 4 2 4" xfId="5348"/>
    <cellStyle name="20% - הדגשה5 4 2 4 2" xfId="8953"/>
    <cellStyle name="20% - הדגשה5 4 2 4 2 2" xfId="15605"/>
    <cellStyle name="20% - הדגשה5 4 2 4 2 2 2" xfId="30591"/>
    <cellStyle name="20% - הדגשה5 4 2 4 2 2_נכסים" xfId="37771"/>
    <cellStyle name="20% - הדגשה5 4 2 4 2 3" xfId="23926"/>
    <cellStyle name="20% - הדגשה5 4 2 4 2_נכסים" xfId="37770"/>
    <cellStyle name="20% - הדגשה5 4 2 4 3" xfId="12273"/>
    <cellStyle name="20% - הדגשה5 4 2 4 3 2" xfId="27260"/>
    <cellStyle name="20% - הדגשה5 4 2 4 3_נכסים" xfId="37772"/>
    <cellStyle name="20% - הדגשה5 4 2 4 4" xfId="20595"/>
    <cellStyle name="20% - הדגשה5 4 2 4_נכסים" xfId="37769"/>
    <cellStyle name="20% - הדגשה5 4 2 5" xfId="7161"/>
    <cellStyle name="20% - הדגשה5 4 2 5 2" xfId="13940"/>
    <cellStyle name="20% - הדגשה5 4 2 5 2 2" xfId="28926"/>
    <cellStyle name="20% - הדגשה5 4 2 5 2_נכסים" xfId="37774"/>
    <cellStyle name="20% - הדגשה5 4 2 5 3" xfId="22261"/>
    <cellStyle name="20% - הדגשה5 4 2 5_נכסים" xfId="37773"/>
    <cellStyle name="20% - הדגשה5 4 2 6" xfId="10607"/>
    <cellStyle name="20% - הדגשה5 4 2 6 2" xfId="25594"/>
    <cellStyle name="20% - הדגשה5 4 2 6_נכסים" xfId="37775"/>
    <cellStyle name="20% - הדגשה5 4 2 7" xfId="18929"/>
    <cellStyle name="20% - הדגשה5 4 2_נכסים" xfId="37744"/>
    <cellStyle name="20% - הדגשה5 4 3" xfId="1858"/>
    <cellStyle name="20% - הדגשה5 4 3 2" xfId="4662"/>
    <cellStyle name="20% - הדגשה5 4 3 2 2" xfId="6453"/>
    <cellStyle name="20% - הדגשה5 4 3 2 2 2" xfId="9993"/>
    <cellStyle name="20% - הדגשה5 4 3 2 2 2 2" xfId="16645"/>
    <cellStyle name="20% - הדגשה5 4 3 2 2 2 2 2" xfId="31631"/>
    <cellStyle name="20% - הדגשה5 4 3 2 2 2 2_נכסים" xfId="37780"/>
    <cellStyle name="20% - הדגשה5 4 3 2 2 2 3" xfId="24966"/>
    <cellStyle name="20% - הדגשה5 4 3 2 2 2_נכסים" xfId="37779"/>
    <cellStyle name="20% - הדגשה5 4 3 2 2 3" xfId="13313"/>
    <cellStyle name="20% - הדגשה5 4 3 2 2 3 2" xfId="28300"/>
    <cellStyle name="20% - הדגשה5 4 3 2 2 3_נכסים" xfId="37781"/>
    <cellStyle name="20% - הדגשה5 4 3 2 2 4" xfId="21635"/>
    <cellStyle name="20% - הדגשה5 4 3 2 2_נכסים" xfId="37778"/>
    <cellStyle name="20% - הדגשה5 4 3 2 3" xfId="8201"/>
    <cellStyle name="20% - הדגשה5 4 3 2 3 2" xfId="14980"/>
    <cellStyle name="20% - הדגשה5 4 3 2 3 2 2" xfId="29966"/>
    <cellStyle name="20% - הדגשה5 4 3 2 3 2_נכסים" xfId="37783"/>
    <cellStyle name="20% - הדגשה5 4 3 2 3 3" xfId="23301"/>
    <cellStyle name="20% - הדגשה5 4 3 2 3_נכסים" xfId="37782"/>
    <cellStyle name="20% - הדגשה5 4 3 2 4" xfId="11647"/>
    <cellStyle name="20% - הדגשה5 4 3 2 4 2" xfId="26634"/>
    <cellStyle name="20% - הדגשה5 4 3 2 4_נכסים" xfId="37784"/>
    <cellStyle name="20% - הדגשה5 4 3 2 5" xfId="19969"/>
    <cellStyle name="20% - הדגשה5 4 3 2_נכסים" xfId="37777"/>
    <cellStyle name="20% - הדגשה5 4 3 3" xfId="5619"/>
    <cellStyle name="20% - הדגשה5 4 3 3 2" xfId="9160"/>
    <cellStyle name="20% - הדגשה5 4 3 3 2 2" xfId="15812"/>
    <cellStyle name="20% - הדגשה5 4 3 3 2 2 2" xfId="30798"/>
    <cellStyle name="20% - הדגשה5 4 3 3 2 2_נכסים" xfId="37787"/>
    <cellStyle name="20% - הדגשה5 4 3 3 2 3" xfId="24133"/>
    <cellStyle name="20% - הדגשה5 4 3 3 2_נכסים" xfId="37786"/>
    <cellStyle name="20% - הדגשה5 4 3 3 3" xfId="12480"/>
    <cellStyle name="20% - הדגשה5 4 3 3 3 2" xfId="27467"/>
    <cellStyle name="20% - הדגשה5 4 3 3 3_נכסים" xfId="37788"/>
    <cellStyle name="20% - הדגשה5 4 3 3 4" xfId="20802"/>
    <cellStyle name="20% - הדגשה5 4 3 3_נכסים" xfId="37785"/>
    <cellStyle name="20% - הדגשה5 4 3 4" xfId="7368"/>
    <cellStyle name="20% - הדגשה5 4 3 4 2" xfId="14147"/>
    <cellStyle name="20% - הדגשה5 4 3 4 2 2" xfId="29133"/>
    <cellStyle name="20% - הדגשה5 4 3 4 2_נכסים" xfId="37790"/>
    <cellStyle name="20% - הדגשה5 4 3 4 3" xfId="22468"/>
    <cellStyle name="20% - הדגשה5 4 3 4_נכסים" xfId="37789"/>
    <cellStyle name="20% - הדגשה5 4 3 5" xfId="10814"/>
    <cellStyle name="20% - הדגשה5 4 3 5 2" xfId="25801"/>
    <cellStyle name="20% - הדגשה5 4 3 5_נכסים" xfId="37791"/>
    <cellStyle name="20% - הדגשה5 4 3 6" xfId="19136"/>
    <cellStyle name="20% - הדגשה5 4 3_נכסים" xfId="37776"/>
    <cellStyle name="20% - הדגשה5 4 4" xfId="1560"/>
    <cellStyle name="20% - הדגשה5 4 4 2" xfId="6036"/>
    <cellStyle name="20% - הדגשה5 4 4 2 2" xfId="9576"/>
    <cellStyle name="20% - הדגשה5 4 4 2 2 2" xfId="16228"/>
    <cellStyle name="20% - הדגשה5 4 4 2 2 2 2" xfId="31214"/>
    <cellStyle name="20% - הדגשה5 4 4 2 2 2_נכסים" xfId="37795"/>
    <cellStyle name="20% - הדגשה5 4 4 2 2 3" xfId="24549"/>
    <cellStyle name="20% - הדגשה5 4 4 2 2_נכסים" xfId="37794"/>
    <cellStyle name="20% - הדגשה5 4 4 2 3" xfId="12896"/>
    <cellStyle name="20% - הדגשה5 4 4 2 3 2" xfId="27883"/>
    <cellStyle name="20% - הדגשה5 4 4 2 3_נכסים" xfId="37796"/>
    <cellStyle name="20% - הדגשה5 4 4 2 4" xfId="21218"/>
    <cellStyle name="20% - הדגשה5 4 4 2_נכסים" xfId="37793"/>
    <cellStyle name="20% - הדגשה5 4 4 3" xfId="7784"/>
    <cellStyle name="20% - הדגשה5 4 4 3 2" xfId="14563"/>
    <cellStyle name="20% - הדגשה5 4 4 3 2 2" xfId="29549"/>
    <cellStyle name="20% - הדגשה5 4 4 3 2_נכסים" xfId="37798"/>
    <cellStyle name="20% - הדגשה5 4 4 3 3" xfId="22884"/>
    <cellStyle name="20% - הדגשה5 4 4 3_נכסים" xfId="37797"/>
    <cellStyle name="20% - הדגשה5 4 4 4" xfId="11230"/>
    <cellStyle name="20% - הדגשה5 4 4 4 2" xfId="26217"/>
    <cellStyle name="20% - הדגשה5 4 4 4_נכסים" xfId="37799"/>
    <cellStyle name="20% - הדגשה5 4 4 5" xfId="19552"/>
    <cellStyle name="20% - הדגשה5 4 4_נכסים" xfId="37792"/>
    <cellStyle name="20% - הדגשה5 4 5" xfId="2107"/>
    <cellStyle name="20% - הדגשה5 4 5 2" xfId="8743"/>
    <cellStyle name="20% - הדגשה5 4 5 2 2" xfId="15395"/>
    <cellStyle name="20% - הדגשה5 4 5 2 2 2" xfId="30381"/>
    <cellStyle name="20% - הדגשה5 4 5 2 2_נכסים" xfId="37802"/>
    <cellStyle name="20% - הדגשה5 4 5 2 3" xfId="23716"/>
    <cellStyle name="20% - הדגשה5 4 5 2_נכסים" xfId="37801"/>
    <cellStyle name="20% - הדגשה5 4 5 3" xfId="12063"/>
    <cellStyle name="20% - הדגשה5 4 5 3 2" xfId="27050"/>
    <cellStyle name="20% - הדגשה5 4 5 3_נכסים" xfId="37803"/>
    <cellStyle name="20% - הדגשה5 4 5 4" xfId="20385"/>
    <cellStyle name="20% - הדגשה5 4 5_נכסים" xfId="37800"/>
    <cellStyle name="20% - הדגשה5 4 6" xfId="2313"/>
    <cellStyle name="20% - הדגשה5 4 6 2" xfId="13730"/>
    <cellStyle name="20% - הדגשה5 4 6 2 2" xfId="28716"/>
    <cellStyle name="20% - הדגשה5 4 6 2_נכסים" xfId="37805"/>
    <cellStyle name="20% - הדגשה5 4 6 3" xfId="22051"/>
    <cellStyle name="20% - הדגשה5 4 6_נכסים" xfId="37804"/>
    <cellStyle name="20% - הדגשה5 4 7" xfId="1379"/>
    <cellStyle name="20% - הדגשה5 4 7 2" xfId="25298"/>
    <cellStyle name="20% - הדגשה5 4 7_נכסים" xfId="37806"/>
    <cellStyle name="20% - הדגשה5 4 8" xfId="18719"/>
    <cellStyle name="20% - הדגשה5 4 9" xfId="32407"/>
    <cellStyle name="20% - הדגשה5 4_נכסים" xfId="37743"/>
    <cellStyle name="20% - הדגשה5 5" xfId="491"/>
    <cellStyle name="20% - הדגשה5 5 2" xfId="18320"/>
    <cellStyle name="20% - הדגשה5 5 3" xfId="17550"/>
    <cellStyle name="20% - הדגשה5 5_נכסים" xfId="37807"/>
    <cellStyle name="20% - הדגשה5 6" xfId="1111"/>
    <cellStyle name="20% - הדגשה5 6 2" xfId="3695"/>
    <cellStyle name="20% - הדגשה5 6 2 2" xfId="4119"/>
    <cellStyle name="20% - הדגשה5 6 2 2 2" xfId="4892"/>
    <cellStyle name="20% - הדגשה5 6 2 2 2 2" xfId="6683"/>
    <cellStyle name="20% - הדגשה5 6 2 2 2 2 2" xfId="10223"/>
    <cellStyle name="20% - הדגשה5 6 2 2 2 2 2 2" xfId="16875"/>
    <cellStyle name="20% - הדגשה5 6 2 2 2 2 2 2 2" xfId="31861"/>
    <cellStyle name="20% - הדגשה5 6 2 2 2 2 2 2_נכסים" xfId="37814"/>
    <cellStyle name="20% - הדגשה5 6 2 2 2 2 2 3" xfId="25196"/>
    <cellStyle name="20% - הדגשה5 6 2 2 2 2 2_נכסים" xfId="37813"/>
    <cellStyle name="20% - הדגשה5 6 2 2 2 2 3" xfId="13543"/>
    <cellStyle name="20% - הדגשה5 6 2 2 2 2 3 2" xfId="28530"/>
    <cellStyle name="20% - הדגשה5 6 2 2 2 2 3_נכסים" xfId="37815"/>
    <cellStyle name="20% - הדגשה5 6 2 2 2 2 4" xfId="21865"/>
    <cellStyle name="20% - הדגשה5 6 2 2 2 2_נכסים" xfId="37812"/>
    <cellStyle name="20% - הדגשה5 6 2 2 2 3" xfId="8431"/>
    <cellStyle name="20% - הדגשה5 6 2 2 2 3 2" xfId="15210"/>
    <cellStyle name="20% - הדגשה5 6 2 2 2 3 2 2" xfId="30196"/>
    <cellStyle name="20% - הדגשה5 6 2 2 2 3 2_נכסים" xfId="37817"/>
    <cellStyle name="20% - הדגשה5 6 2 2 2 3 3" xfId="23531"/>
    <cellStyle name="20% - הדגשה5 6 2 2 2 3_נכסים" xfId="37816"/>
    <cellStyle name="20% - הדגשה5 6 2 2 2 4" xfId="11877"/>
    <cellStyle name="20% - הדגשה5 6 2 2 2 4 2" xfId="26864"/>
    <cellStyle name="20% - הדגשה5 6 2 2 2 4_נכסים" xfId="37818"/>
    <cellStyle name="20% - הדגשה5 6 2 2 2 5" xfId="20199"/>
    <cellStyle name="20% - הדגשה5 6 2 2 2_נכסים" xfId="37811"/>
    <cellStyle name="20% - הדגשה5 6 2 2 3" xfId="5849"/>
    <cellStyle name="20% - הדגשה5 6 2 2 3 2" xfId="9390"/>
    <cellStyle name="20% - הדגשה5 6 2 2 3 2 2" xfId="16042"/>
    <cellStyle name="20% - הדגשה5 6 2 2 3 2 2 2" xfId="31028"/>
    <cellStyle name="20% - הדגשה5 6 2 2 3 2 2_נכסים" xfId="37821"/>
    <cellStyle name="20% - הדגשה5 6 2 2 3 2 3" xfId="24363"/>
    <cellStyle name="20% - הדגשה5 6 2 2 3 2_נכסים" xfId="37820"/>
    <cellStyle name="20% - הדגשה5 6 2 2 3 3" xfId="12710"/>
    <cellStyle name="20% - הדגשה5 6 2 2 3 3 2" xfId="27697"/>
    <cellStyle name="20% - הדגשה5 6 2 2 3 3_נכסים" xfId="37822"/>
    <cellStyle name="20% - הדגשה5 6 2 2 3 4" xfId="21032"/>
    <cellStyle name="20% - הדגשה5 6 2 2 3_נכסים" xfId="37819"/>
    <cellStyle name="20% - הדגשה5 6 2 2 4" xfId="7598"/>
    <cellStyle name="20% - הדגשה5 6 2 2 4 2" xfId="14377"/>
    <cellStyle name="20% - הדגשה5 6 2 2 4 2 2" xfId="29363"/>
    <cellStyle name="20% - הדגשה5 6 2 2 4 2_נכסים" xfId="37824"/>
    <cellStyle name="20% - הדגשה5 6 2 2 4 3" xfId="22698"/>
    <cellStyle name="20% - הדגשה5 6 2 2 4_נכסים" xfId="37823"/>
    <cellStyle name="20% - הדגשה5 6 2 2 5" xfId="11044"/>
    <cellStyle name="20% - הדגשה5 6 2 2 5 2" xfId="26031"/>
    <cellStyle name="20% - הדגשה5 6 2 2 5_נכסים" xfId="37825"/>
    <cellStyle name="20% - הדגשה5 6 2 2 6" xfId="19366"/>
    <cellStyle name="20% - הדגשה5 6 2 2_נכסים" xfId="37810"/>
    <cellStyle name="20% - הדגשה5 6 2 3" xfId="4476"/>
    <cellStyle name="20% - הדגשה5 6 2 3 2" xfId="6267"/>
    <cellStyle name="20% - הדגשה5 6 2 3 2 2" xfId="9807"/>
    <cellStyle name="20% - הדגשה5 6 2 3 2 2 2" xfId="16459"/>
    <cellStyle name="20% - הדגשה5 6 2 3 2 2 2 2" xfId="31445"/>
    <cellStyle name="20% - הדגשה5 6 2 3 2 2 2_נכסים" xfId="37829"/>
    <cellStyle name="20% - הדגשה5 6 2 3 2 2 3" xfId="24780"/>
    <cellStyle name="20% - הדגשה5 6 2 3 2 2_נכסים" xfId="37828"/>
    <cellStyle name="20% - הדגשה5 6 2 3 2 3" xfId="13127"/>
    <cellStyle name="20% - הדגשה5 6 2 3 2 3 2" xfId="28114"/>
    <cellStyle name="20% - הדגשה5 6 2 3 2 3_נכסים" xfId="37830"/>
    <cellStyle name="20% - הדגשה5 6 2 3 2 4" xfId="21449"/>
    <cellStyle name="20% - הדגשה5 6 2 3 2_נכסים" xfId="37827"/>
    <cellStyle name="20% - הדגשה5 6 2 3 3" xfId="8015"/>
    <cellStyle name="20% - הדגשה5 6 2 3 3 2" xfId="14794"/>
    <cellStyle name="20% - הדגשה5 6 2 3 3 2 2" xfId="29780"/>
    <cellStyle name="20% - הדגשה5 6 2 3 3 2_נכסים" xfId="37832"/>
    <cellStyle name="20% - הדגשה5 6 2 3 3 3" xfId="23115"/>
    <cellStyle name="20% - הדגשה5 6 2 3 3_נכסים" xfId="37831"/>
    <cellStyle name="20% - הדגשה5 6 2 3 4" xfId="11461"/>
    <cellStyle name="20% - הדגשה5 6 2 3 4 2" xfId="26448"/>
    <cellStyle name="20% - הדגשה5 6 2 3 4_נכסים" xfId="37833"/>
    <cellStyle name="20% - הדגשה5 6 2 3 5" xfId="19783"/>
    <cellStyle name="20% - הדגשה5 6 2 3_נכסים" xfId="37826"/>
    <cellStyle name="20% - הדגשה5 6 2 4" xfId="5369"/>
    <cellStyle name="20% - הדגשה5 6 2 4 2" xfId="8974"/>
    <cellStyle name="20% - הדגשה5 6 2 4 2 2" xfId="15626"/>
    <cellStyle name="20% - הדגשה5 6 2 4 2 2 2" xfId="30612"/>
    <cellStyle name="20% - הדגשה5 6 2 4 2 2_נכסים" xfId="37836"/>
    <cellStyle name="20% - הדגשה5 6 2 4 2 3" xfId="23947"/>
    <cellStyle name="20% - הדגשה5 6 2 4 2_נכסים" xfId="37835"/>
    <cellStyle name="20% - הדגשה5 6 2 4 3" xfId="12294"/>
    <cellStyle name="20% - הדגשה5 6 2 4 3 2" xfId="27281"/>
    <cellStyle name="20% - הדגשה5 6 2 4 3_נכסים" xfId="37837"/>
    <cellStyle name="20% - הדגשה5 6 2 4 4" xfId="20616"/>
    <cellStyle name="20% - הדגשה5 6 2 4_נכסים" xfId="37834"/>
    <cellStyle name="20% - הדגשה5 6 2 5" xfId="7182"/>
    <cellStyle name="20% - הדגשה5 6 2 5 2" xfId="13961"/>
    <cellStyle name="20% - הדגשה5 6 2 5 2 2" xfId="28947"/>
    <cellStyle name="20% - הדגשה5 6 2 5 2_נכסים" xfId="37839"/>
    <cellStyle name="20% - הדגשה5 6 2 5 3" xfId="22282"/>
    <cellStyle name="20% - הדגשה5 6 2 5_נכסים" xfId="37838"/>
    <cellStyle name="20% - הדגשה5 6 2 6" xfId="10628"/>
    <cellStyle name="20% - הדגשה5 6 2 6 2" xfId="25615"/>
    <cellStyle name="20% - הדגשה5 6 2 6_נכסים" xfId="37840"/>
    <cellStyle name="20% - הדגשה5 6 2 7" xfId="18950"/>
    <cellStyle name="20% - הדגשה5 6 2_נכסים" xfId="37809"/>
    <cellStyle name="20% - הדגשה5 6 3" xfId="3907"/>
    <cellStyle name="20% - הדגשה5 6 3 2" xfId="4683"/>
    <cellStyle name="20% - הדגשה5 6 3 2 2" xfId="6474"/>
    <cellStyle name="20% - הדגשה5 6 3 2 2 2" xfId="10014"/>
    <cellStyle name="20% - הדגשה5 6 3 2 2 2 2" xfId="16666"/>
    <cellStyle name="20% - הדגשה5 6 3 2 2 2 2 2" xfId="31652"/>
    <cellStyle name="20% - הדגשה5 6 3 2 2 2 2_נכסים" xfId="37845"/>
    <cellStyle name="20% - הדגשה5 6 3 2 2 2 3" xfId="24987"/>
    <cellStyle name="20% - הדגשה5 6 3 2 2 2_נכסים" xfId="37844"/>
    <cellStyle name="20% - הדגשה5 6 3 2 2 3" xfId="13334"/>
    <cellStyle name="20% - הדגשה5 6 3 2 2 3 2" xfId="28321"/>
    <cellStyle name="20% - הדגשה5 6 3 2 2 3_נכסים" xfId="37846"/>
    <cellStyle name="20% - הדגשה5 6 3 2 2 4" xfId="21656"/>
    <cellStyle name="20% - הדגשה5 6 3 2 2_נכסים" xfId="37843"/>
    <cellStyle name="20% - הדגשה5 6 3 2 3" xfId="8222"/>
    <cellStyle name="20% - הדגשה5 6 3 2 3 2" xfId="15001"/>
    <cellStyle name="20% - הדגשה5 6 3 2 3 2 2" xfId="29987"/>
    <cellStyle name="20% - הדגשה5 6 3 2 3 2_נכסים" xfId="37848"/>
    <cellStyle name="20% - הדגשה5 6 3 2 3 3" xfId="23322"/>
    <cellStyle name="20% - הדגשה5 6 3 2 3_נכסים" xfId="37847"/>
    <cellStyle name="20% - הדגשה5 6 3 2 4" xfId="11668"/>
    <cellStyle name="20% - הדגשה5 6 3 2 4 2" xfId="26655"/>
    <cellStyle name="20% - הדגשה5 6 3 2 4_נכסים" xfId="37849"/>
    <cellStyle name="20% - הדגשה5 6 3 2 5" xfId="19990"/>
    <cellStyle name="20% - הדגשה5 6 3 2_נכסים" xfId="37842"/>
    <cellStyle name="20% - הדגשה5 6 3 3" xfId="5640"/>
    <cellStyle name="20% - הדגשה5 6 3 3 2" xfId="9181"/>
    <cellStyle name="20% - הדגשה5 6 3 3 2 2" xfId="15833"/>
    <cellStyle name="20% - הדגשה5 6 3 3 2 2 2" xfId="30819"/>
    <cellStyle name="20% - הדגשה5 6 3 3 2 2_נכסים" xfId="37852"/>
    <cellStyle name="20% - הדגשה5 6 3 3 2 3" xfId="24154"/>
    <cellStyle name="20% - הדגשה5 6 3 3 2_נכסים" xfId="37851"/>
    <cellStyle name="20% - הדגשה5 6 3 3 3" xfId="12501"/>
    <cellStyle name="20% - הדגשה5 6 3 3 3 2" xfId="27488"/>
    <cellStyle name="20% - הדגשה5 6 3 3 3_נכסים" xfId="37853"/>
    <cellStyle name="20% - הדגשה5 6 3 3 4" xfId="20823"/>
    <cellStyle name="20% - הדגשה5 6 3 3_נכסים" xfId="37850"/>
    <cellStyle name="20% - הדגשה5 6 3 4" xfId="7389"/>
    <cellStyle name="20% - הדגשה5 6 3 4 2" xfId="14168"/>
    <cellStyle name="20% - הדגשה5 6 3 4 2 2" xfId="29154"/>
    <cellStyle name="20% - הדגשה5 6 3 4 2_נכסים" xfId="37855"/>
    <cellStyle name="20% - הדגשה5 6 3 4 3" xfId="22489"/>
    <cellStyle name="20% - הדגשה5 6 3 4_נכסים" xfId="37854"/>
    <cellStyle name="20% - הדגשה5 6 3 5" xfId="10835"/>
    <cellStyle name="20% - הדגשה5 6 3 5 2" xfId="25822"/>
    <cellStyle name="20% - הדגשה5 6 3 5_נכסים" xfId="37856"/>
    <cellStyle name="20% - הדגשה5 6 3 6" xfId="19157"/>
    <cellStyle name="20% - הדגשה5 6 3_נכסים" xfId="37841"/>
    <cellStyle name="20% - הדגשה5 6 4" xfId="4268"/>
    <cellStyle name="20% - הדגשה5 6 4 2" xfId="6057"/>
    <cellStyle name="20% - הדגשה5 6 4 2 2" xfId="9597"/>
    <cellStyle name="20% - הדגשה5 6 4 2 2 2" xfId="16249"/>
    <cellStyle name="20% - הדגשה5 6 4 2 2 2 2" xfId="31235"/>
    <cellStyle name="20% - הדגשה5 6 4 2 2 2_נכסים" xfId="37860"/>
    <cellStyle name="20% - הדגשה5 6 4 2 2 3" xfId="24570"/>
    <cellStyle name="20% - הדגשה5 6 4 2 2_נכסים" xfId="37859"/>
    <cellStyle name="20% - הדגשה5 6 4 2 3" xfId="12917"/>
    <cellStyle name="20% - הדגשה5 6 4 2 3 2" xfId="27904"/>
    <cellStyle name="20% - הדגשה5 6 4 2 3_נכסים" xfId="37861"/>
    <cellStyle name="20% - הדגשה5 6 4 2 4" xfId="21239"/>
    <cellStyle name="20% - הדגשה5 6 4 2_נכסים" xfId="37858"/>
    <cellStyle name="20% - הדגשה5 6 4 3" xfId="7805"/>
    <cellStyle name="20% - הדגשה5 6 4 3 2" xfId="14584"/>
    <cellStyle name="20% - הדגשה5 6 4 3 2 2" xfId="29570"/>
    <cellStyle name="20% - הדגשה5 6 4 3 2_נכסים" xfId="37863"/>
    <cellStyle name="20% - הדגשה5 6 4 3 3" xfId="22905"/>
    <cellStyle name="20% - הדגשה5 6 4 3_נכסים" xfId="37862"/>
    <cellStyle name="20% - הדגשה5 6 4 4" xfId="11251"/>
    <cellStyle name="20% - הדגשה5 6 4 4 2" xfId="26238"/>
    <cellStyle name="20% - הדגשה5 6 4 4_נכסים" xfId="37864"/>
    <cellStyle name="20% - הדגשה5 6 4 5" xfId="19573"/>
    <cellStyle name="20% - הדגשה5 6 4_נכסים" xfId="37857"/>
    <cellStyle name="20% - הדגשה5 6 5" xfId="5161"/>
    <cellStyle name="20% - הדגשה5 6 5 2" xfId="8764"/>
    <cellStyle name="20% - הדגשה5 6 5 2 2" xfId="15416"/>
    <cellStyle name="20% - הדגשה5 6 5 2 2 2" xfId="30402"/>
    <cellStyle name="20% - הדגשה5 6 5 2 2_נכסים" xfId="37867"/>
    <cellStyle name="20% - הדגשה5 6 5 2 3" xfId="23737"/>
    <cellStyle name="20% - הדגשה5 6 5 2_נכסים" xfId="37866"/>
    <cellStyle name="20% - הדגשה5 6 5 3" xfId="12084"/>
    <cellStyle name="20% - הדגשה5 6 5 3 2" xfId="27071"/>
    <cellStyle name="20% - הדגשה5 6 5 3_נכסים" xfId="37868"/>
    <cellStyle name="20% - הדגשה5 6 5 4" xfId="20406"/>
    <cellStyle name="20% - הדגשה5 6 5_נכסים" xfId="37865"/>
    <cellStyle name="20% - הדגשה5 6 6" xfId="6974"/>
    <cellStyle name="20% - הדגשה5 6 6 2" xfId="13751"/>
    <cellStyle name="20% - הדגשה5 6 6 2 2" xfId="28737"/>
    <cellStyle name="20% - הדגשה5 6 6 2_נכסים" xfId="37870"/>
    <cellStyle name="20% - הדגשה5 6 6 3" xfId="22072"/>
    <cellStyle name="20% - הדגשה5 6 6_נכסים" xfId="37869"/>
    <cellStyle name="20% - הדגשה5 6 7" xfId="10382"/>
    <cellStyle name="20% - הדגשה5 6 7 2" xfId="25360"/>
    <cellStyle name="20% - הדגשה5 6 7_נכסים" xfId="37871"/>
    <cellStyle name="20% - הדגשה5 6 8" xfId="18740"/>
    <cellStyle name="20% - הדגשה5 6 9" xfId="32170"/>
    <cellStyle name="20% - הדגשה5 6_נכסים" xfId="37808"/>
    <cellStyle name="20% - הדגשה5 7" xfId="1821"/>
    <cellStyle name="20% - הדגשה5 7 2" xfId="4039"/>
    <cellStyle name="20% - הדגשה5 7 2 2" xfId="4811"/>
    <cellStyle name="20% - הדגשה5 7 2 2 2" xfId="6602"/>
    <cellStyle name="20% - הדגשה5 7 2 2 2 2" xfId="10142"/>
    <cellStyle name="20% - הדגשה5 7 2 2 2 2 2" xfId="16794"/>
    <cellStyle name="20% - הדגשה5 7 2 2 2 2 2 2" xfId="31780"/>
    <cellStyle name="20% - הדגשה5 7 2 2 2 2 2_נכסים" xfId="37877"/>
    <cellStyle name="20% - הדגשה5 7 2 2 2 2 3" xfId="25115"/>
    <cellStyle name="20% - הדגשה5 7 2 2 2 2_נכסים" xfId="37876"/>
    <cellStyle name="20% - הדגשה5 7 2 2 2 3" xfId="13462"/>
    <cellStyle name="20% - הדגשה5 7 2 2 2 3 2" xfId="28449"/>
    <cellStyle name="20% - הדגשה5 7 2 2 2 3_נכסים" xfId="37878"/>
    <cellStyle name="20% - הדגשה5 7 2 2 2 4" xfId="21784"/>
    <cellStyle name="20% - הדגשה5 7 2 2 2_נכסים" xfId="37875"/>
    <cellStyle name="20% - הדגשה5 7 2 2 3" xfId="8350"/>
    <cellStyle name="20% - הדגשה5 7 2 2 3 2" xfId="15129"/>
    <cellStyle name="20% - הדגשה5 7 2 2 3 2 2" xfId="30115"/>
    <cellStyle name="20% - הדגשה5 7 2 2 3 2_נכסים" xfId="37880"/>
    <cellStyle name="20% - הדגשה5 7 2 2 3 3" xfId="23450"/>
    <cellStyle name="20% - הדגשה5 7 2 2 3_נכסים" xfId="37879"/>
    <cellStyle name="20% - הדגשה5 7 2 2 4" xfId="11796"/>
    <cellStyle name="20% - הדגשה5 7 2 2 4 2" xfId="26783"/>
    <cellStyle name="20% - הדגשה5 7 2 2 4_נכסים" xfId="37881"/>
    <cellStyle name="20% - הדגשה5 7 2 2 5" xfId="20118"/>
    <cellStyle name="20% - הדגשה5 7 2 2_נכסים" xfId="37874"/>
    <cellStyle name="20% - הדגשה5 7 2 3" xfId="5768"/>
    <cellStyle name="20% - הדגשה5 7 2 3 2" xfId="9309"/>
    <cellStyle name="20% - הדגשה5 7 2 3 2 2" xfId="15961"/>
    <cellStyle name="20% - הדגשה5 7 2 3 2 2 2" xfId="30947"/>
    <cellStyle name="20% - הדגשה5 7 2 3 2 2_נכסים" xfId="37884"/>
    <cellStyle name="20% - הדגשה5 7 2 3 2 3" xfId="24282"/>
    <cellStyle name="20% - הדגשה5 7 2 3 2_נכסים" xfId="37883"/>
    <cellStyle name="20% - הדגשה5 7 2 3 3" xfId="12629"/>
    <cellStyle name="20% - הדגשה5 7 2 3 3 2" xfId="27616"/>
    <cellStyle name="20% - הדגשה5 7 2 3 3_נכסים" xfId="37885"/>
    <cellStyle name="20% - הדגשה5 7 2 3 4" xfId="20951"/>
    <cellStyle name="20% - הדגשה5 7 2 3_נכסים" xfId="37882"/>
    <cellStyle name="20% - הדגשה5 7 2 4" xfId="7517"/>
    <cellStyle name="20% - הדגשה5 7 2 4 2" xfId="14296"/>
    <cellStyle name="20% - הדגשה5 7 2 4 2 2" xfId="29282"/>
    <cellStyle name="20% - הדגשה5 7 2 4 2_נכסים" xfId="37887"/>
    <cellStyle name="20% - הדגשה5 7 2 4 3" xfId="22617"/>
    <cellStyle name="20% - הדגשה5 7 2 4_נכסים" xfId="37886"/>
    <cellStyle name="20% - הדגשה5 7 2 5" xfId="10963"/>
    <cellStyle name="20% - הדגשה5 7 2 5 2" xfId="25950"/>
    <cellStyle name="20% - הדגשה5 7 2 5_נכסים" xfId="37888"/>
    <cellStyle name="20% - הדגשה5 7 2 6" xfId="19285"/>
    <cellStyle name="20% - הדגשה5 7 2_נכסים" xfId="37873"/>
    <cellStyle name="20% - הדגשה5 7 3" xfId="4396"/>
    <cellStyle name="20% - הדגשה5 7 3 2" xfId="6186"/>
    <cellStyle name="20% - הדגשה5 7 3 2 2" xfId="9726"/>
    <cellStyle name="20% - הדגשה5 7 3 2 2 2" xfId="16378"/>
    <cellStyle name="20% - הדגשה5 7 3 2 2 2 2" xfId="31364"/>
    <cellStyle name="20% - הדגשה5 7 3 2 2 2_נכסים" xfId="37892"/>
    <cellStyle name="20% - הדגשה5 7 3 2 2 3" xfId="24699"/>
    <cellStyle name="20% - הדגשה5 7 3 2 2_נכסים" xfId="37891"/>
    <cellStyle name="20% - הדגשה5 7 3 2 3" xfId="13046"/>
    <cellStyle name="20% - הדגשה5 7 3 2 3 2" xfId="28033"/>
    <cellStyle name="20% - הדגשה5 7 3 2 3_נכסים" xfId="37893"/>
    <cellStyle name="20% - הדגשה5 7 3 2 4" xfId="21368"/>
    <cellStyle name="20% - הדגשה5 7 3 2_נכסים" xfId="37890"/>
    <cellStyle name="20% - הדגשה5 7 3 3" xfId="7934"/>
    <cellStyle name="20% - הדגשה5 7 3 3 2" xfId="14713"/>
    <cellStyle name="20% - הדגשה5 7 3 3 2 2" xfId="29699"/>
    <cellStyle name="20% - הדגשה5 7 3 3 2_נכסים" xfId="37895"/>
    <cellStyle name="20% - הדגשה5 7 3 3 3" xfId="23034"/>
    <cellStyle name="20% - הדגשה5 7 3 3_נכסים" xfId="37894"/>
    <cellStyle name="20% - הדגשה5 7 3 4" xfId="11380"/>
    <cellStyle name="20% - הדגשה5 7 3 4 2" xfId="26367"/>
    <cellStyle name="20% - הדגשה5 7 3 4_נכסים" xfId="37896"/>
    <cellStyle name="20% - הדגשה5 7 3 5" xfId="19702"/>
    <cellStyle name="20% - הדגשה5 7 3_נכסים" xfId="37889"/>
    <cellStyle name="20% - הדגשה5 7 4" xfId="5289"/>
    <cellStyle name="20% - הדגשה5 7 4 2" xfId="8893"/>
    <cellStyle name="20% - הדגשה5 7 4 2 2" xfId="15545"/>
    <cellStyle name="20% - הדגשה5 7 4 2 2 2" xfId="30531"/>
    <cellStyle name="20% - הדגשה5 7 4 2 2_נכסים" xfId="37899"/>
    <cellStyle name="20% - הדגשה5 7 4 2 3" xfId="23866"/>
    <cellStyle name="20% - הדגשה5 7 4 2_נכסים" xfId="37898"/>
    <cellStyle name="20% - הדגשה5 7 4 3" xfId="12213"/>
    <cellStyle name="20% - הדגשה5 7 4 3 2" xfId="27200"/>
    <cellStyle name="20% - הדגשה5 7 4 3_נכסים" xfId="37900"/>
    <cellStyle name="20% - הדגשה5 7 4 4" xfId="20535"/>
    <cellStyle name="20% - הדגשה5 7 4_נכסים" xfId="37897"/>
    <cellStyle name="20% - הדגשה5 7 5" xfId="7102"/>
    <cellStyle name="20% - הדגשה5 7 5 2" xfId="13880"/>
    <cellStyle name="20% - הדגשה5 7 5 2 2" xfId="28866"/>
    <cellStyle name="20% - הדגשה5 7 5 2_נכסים" xfId="37902"/>
    <cellStyle name="20% - הדגשה5 7 5 3" xfId="22201"/>
    <cellStyle name="20% - הדגשה5 7 5_נכסים" xfId="37901"/>
    <cellStyle name="20% - הדגשה5 7 6" xfId="10548"/>
    <cellStyle name="20% - הדגשה5 7 6 2" xfId="25534"/>
    <cellStyle name="20% - הדגשה5 7 6_נכסים" xfId="37903"/>
    <cellStyle name="20% - הדגשה5 7 7" xfId="18869"/>
    <cellStyle name="20% - הדגשה5 7 8" xfId="32031"/>
    <cellStyle name="20% - הדגשה5 7_נכסים" xfId="37872"/>
    <cellStyle name="20% - הדגשה5 8" xfId="1523"/>
    <cellStyle name="20% - הדגשה5 8 2" xfId="4602"/>
    <cellStyle name="20% - הדגשה5 8 2 2" xfId="6393"/>
    <cellStyle name="20% - הדגשה5 8 2 2 2" xfId="9933"/>
    <cellStyle name="20% - הדגשה5 8 2 2 2 2" xfId="16585"/>
    <cellStyle name="20% - הדגשה5 8 2 2 2 2 2" xfId="31571"/>
    <cellStyle name="20% - הדגשה5 8 2 2 2 2_נכסים" xfId="37908"/>
    <cellStyle name="20% - הדגשה5 8 2 2 2 3" xfId="24906"/>
    <cellStyle name="20% - הדגשה5 8 2 2 2_נכסים" xfId="37907"/>
    <cellStyle name="20% - הדגשה5 8 2 2 3" xfId="13253"/>
    <cellStyle name="20% - הדגשה5 8 2 2 3 2" xfId="28240"/>
    <cellStyle name="20% - הדגשה5 8 2 2 3_נכסים" xfId="37909"/>
    <cellStyle name="20% - הדגשה5 8 2 2 4" xfId="21575"/>
    <cellStyle name="20% - הדגשה5 8 2 2_נכסים" xfId="37906"/>
    <cellStyle name="20% - הדגשה5 8 2 3" xfId="8141"/>
    <cellStyle name="20% - הדגשה5 8 2 3 2" xfId="14920"/>
    <cellStyle name="20% - הדגשה5 8 2 3 2 2" xfId="29906"/>
    <cellStyle name="20% - הדגשה5 8 2 3 2_נכסים" xfId="37911"/>
    <cellStyle name="20% - הדגשה5 8 2 3 3" xfId="23241"/>
    <cellStyle name="20% - הדגשה5 8 2 3_נכסים" xfId="37910"/>
    <cellStyle name="20% - הדגשה5 8 2 4" xfId="11587"/>
    <cellStyle name="20% - הדגשה5 8 2 4 2" xfId="26574"/>
    <cellStyle name="20% - הדגשה5 8 2 4_נכסים" xfId="37912"/>
    <cellStyle name="20% - הדגשה5 8 2 5" xfId="19909"/>
    <cellStyle name="20% - הדגשה5 8 2_נכסים" xfId="37905"/>
    <cellStyle name="20% - הדגשה5 8 3" xfId="5559"/>
    <cellStyle name="20% - הדגשה5 8 3 2" xfId="9100"/>
    <cellStyle name="20% - הדגשה5 8 3 2 2" xfId="15752"/>
    <cellStyle name="20% - הדגשה5 8 3 2 2 2" xfId="30738"/>
    <cellStyle name="20% - הדגשה5 8 3 2 2_נכסים" xfId="37915"/>
    <cellStyle name="20% - הדגשה5 8 3 2 3" xfId="24073"/>
    <cellStyle name="20% - הדגשה5 8 3 2_נכסים" xfId="37914"/>
    <cellStyle name="20% - הדגשה5 8 3 3" xfId="12420"/>
    <cellStyle name="20% - הדגשה5 8 3 3 2" xfId="27407"/>
    <cellStyle name="20% - הדגשה5 8 3 3_נכסים" xfId="37916"/>
    <cellStyle name="20% - הדגשה5 8 3 4" xfId="20742"/>
    <cellStyle name="20% - הדגשה5 8 3_נכסים" xfId="37913"/>
    <cellStyle name="20% - הדגשה5 8 4" xfId="7308"/>
    <cellStyle name="20% - הדגשה5 8 4 2" xfId="14087"/>
    <cellStyle name="20% - הדגשה5 8 4 2 2" xfId="29073"/>
    <cellStyle name="20% - הדגשה5 8 4 2_נכסים" xfId="37918"/>
    <cellStyle name="20% - הדגשה5 8 4 3" xfId="22408"/>
    <cellStyle name="20% - הדגשה5 8 4_נכסים" xfId="37917"/>
    <cellStyle name="20% - הדגשה5 8 5" xfId="10754"/>
    <cellStyle name="20% - הדגשה5 8 5 2" xfId="25741"/>
    <cellStyle name="20% - הדגשה5 8 5_נכסים" xfId="37919"/>
    <cellStyle name="20% - הדגשה5 8 6" xfId="19076"/>
    <cellStyle name="20% - הדגשה5 8 7" xfId="32212"/>
    <cellStyle name="20% - הדגשה5 8_נכסים" xfId="37904"/>
    <cellStyle name="20% - הדגשה5 9" xfId="2130"/>
    <cellStyle name="20% - הדגשה5 9 2" xfId="5976"/>
    <cellStyle name="20% - הדגשה5 9 2 2" xfId="9516"/>
    <cellStyle name="20% - הדגשה5 9 2 2 2" xfId="16168"/>
    <cellStyle name="20% - הדגשה5 9 2 2 2 2" xfId="31154"/>
    <cellStyle name="20% - הדגשה5 9 2 2 2_נכסים" xfId="37923"/>
    <cellStyle name="20% - הדגשה5 9 2 2 3" xfId="24489"/>
    <cellStyle name="20% - הדגשה5 9 2 2_נכסים" xfId="37922"/>
    <cellStyle name="20% - הדגשה5 9 2 3" xfId="12836"/>
    <cellStyle name="20% - הדגשה5 9 2 3 2" xfId="27823"/>
    <cellStyle name="20% - הדגשה5 9 2 3_נכסים" xfId="37924"/>
    <cellStyle name="20% - הדגשה5 9 2 4" xfId="21158"/>
    <cellStyle name="20% - הדגשה5 9 2_נכסים" xfId="37921"/>
    <cellStyle name="20% - הדגשה5 9 3" xfId="7724"/>
    <cellStyle name="20% - הדגשה5 9 3 2" xfId="14503"/>
    <cellStyle name="20% - הדגשה5 9 3 2 2" xfId="29489"/>
    <cellStyle name="20% - הדגשה5 9 3 2_נכסים" xfId="37926"/>
    <cellStyle name="20% - הדגשה5 9 3 3" xfId="22824"/>
    <cellStyle name="20% - הדגשה5 9 3_נכסים" xfId="37925"/>
    <cellStyle name="20% - הדגשה5 9 4" xfId="11170"/>
    <cellStyle name="20% - הדגשה5 9 4 2" xfId="26157"/>
    <cellStyle name="20% - הדגשה5 9 4_נכסים" xfId="37927"/>
    <cellStyle name="20% - הדגשה5 9 5" xfId="19492"/>
    <cellStyle name="20% - הדגשה5 9_נכסים" xfId="37920"/>
    <cellStyle name="20% - הדגשה6" xfId="56" builtinId="50" customBuiltin="1"/>
    <cellStyle name="20% - הדגשה6 10" xfId="1417"/>
    <cellStyle name="20% - הדגשה6 10 2" xfId="8685"/>
    <cellStyle name="20% - הדגשה6 10 2 2" xfId="15337"/>
    <cellStyle name="20% - הדגשה6 10 2 2 2" xfId="30323"/>
    <cellStyle name="20% - הדגשה6 10 2 2_נכסים" xfId="37930"/>
    <cellStyle name="20% - הדגשה6 10 2 3" xfId="23658"/>
    <cellStyle name="20% - הדגשה6 10 2_נכסים" xfId="37929"/>
    <cellStyle name="20% - הדגשה6 10 3" xfId="12005"/>
    <cellStyle name="20% - הדגשה6 10 3 2" xfId="26992"/>
    <cellStyle name="20% - הדגשה6 10 3_נכסים" xfId="37931"/>
    <cellStyle name="20% - הדגשה6 10 4" xfId="20327"/>
    <cellStyle name="20% - הדגשה6 10_נכסים" xfId="37928"/>
    <cellStyle name="20% - הדגשה6 11" xfId="2405"/>
    <cellStyle name="20% - הדגשה6 11 2" xfId="13672"/>
    <cellStyle name="20% - הדגשה6 11 2 2" xfId="28658"/>
    <cellStyle name="20% - הדגשה6 11 2_נכסים" xfId="37933"/>
    <cellStyle name="20% - הדגשה6 11 3" xfId="21993"/>
    <cellStyle name="20% - הדגשה6 11_נכסים" xfId="37932"/>
    <cellStyle name="20% - הדגשה6 12" xfId="10521"/>
    <cellStyle name="20% - הדגשה6 12 2" xfId="18290"/>
    <cellStyle name="20% - הדגשה6 12 3" xfId="25505"/>
    <cellStyle name="20% - הדגשה6 12_נכסים" xfId="37934"/>
    <cellStyle name="20% - הדגשה6 13" xfId="17572"/>
    <cellStyle name="20% - הדגשה6 13 2" xfId="18403"/>
    <cellStyle name="20% - הדגשה6 13_נכסים" xfId="37935"/>
    <cellStyle name="20% - הדגשה6 14" xfId="17585"/>
    <cellStyle name="20% - הדגשה6 14 2" xfId="18416"/>
    <cellStyle name="20% - הדגשה6 14_נכסים" xfId="37936"/>
    <cellStyle name="20% - הדגשה6 15" xfId="17597"/>
    <cellStyle name="20% - הדגשה6 15 2" xfId="18428"/>
    <cellStyle name="20% - הדגשה6 15_נכסים" xfId="37937"/>
    <cellStyle name="20% - הדגשה6 16" xfId="17609"/>
    <cellStyle name="20% - הדגשה6 16 2" xfId="18440"/>
    <cellStyle name="20% - הדגשה6 16_נכסים" xfId="37938"/>
    <cellStyle name="20% - הדגשה6 17" xfId="17621"/>
    <cellStyle name="20% - הדגשה6 17 2" xfId="18453"/>
    <cellStyle name="20% - הדגשה6 17_נכסים" xfId="37939"/>
    <cellStyle name="20% - הדגשה6 18" xfId="17634"/>
    <cellStyle name="20% - הדגשה6 18 2" xfId="18466"/>
    <cellStyle name="20% - הדגשה6 18_נכסים" xfId="37940"/>
    <cellStyle name="20% - הדגשה6 19" xfId="17648"/>
    <cellStyle name="20% - הדגשה6 19 2" xfId="18479"/>
    <cellStyle name="20% - הדגשה6 19_נכסים" xfId="37941"/>
    <cellStyle name="20% - הדגשה6 2" xfId="275"/>
    <cellStyle name="20% - הדגשה6 2 10" xfId="2641"/>
    <cellStyle name="20% - הדגשה6 2 11" xfId="50193"/>
    <cellStyle name="20% - הדגשה6 2 2" xfId="276"/>
    <cellStyle name="20% - הדגשה6 2 2 10" xfId="18627"/>
    <cellStyle name="20% - הדגשה6 2 2 11" xfId="32437"/>
    <cellStyle name="20% - הדגשה6 2 2 2" xfId="1158"/>
    <cellStyle name="20% - הדגשה6 2 2 2 10" xfId="32402"/>
    <cellStyle name="20% - הדגשה6 2 2 2 2" xfId="3462"/>
    <cellStyle name="20% - הדגשה6 2 2 2 2 2" xfId="3690"/>
    <cellStyle name="20% - הדגשה6 2 2 2 2 2 2" xfId="4114"/>
    <cellStyle name="20% - הדגשה6 2 2 2 2 2 2 2" xfId="4887"/>
    <cellStyle name="20% - הדגשה6 2 2 2 2 2 2 2 2" xfId="6678"/>
    <cellStyle name="20% - הדגשה6 2 2 2 2 2 2 2 2 2" xfId="10218"/>
    <cellStyle name="20% - הדגשה6 2 2 2 2 2 2 2 2 2 2" xfId="16870"/>
    <cellStyle name="20% - הדגשה6 2 2 2 2 2 2 2 2 2 2 2" xfId="31856"/>
    <cellStyle name="20% - הדגשה6 2 2 2 2 2 2 2 2 2 2_נכסים" xfId="37951"/>
    <cellStyle name="20% - הדגשה6 2 2 2 2 2 2 2 2 2 3" xfId="25191"/>
    <cellStyle name="20% - הדגשה6 2 2 2 2 2 2 2 2 2_נכסים" xfId="37950"/>
    <cellStyle name="20% - הדגשה6 2 2 2 2 2 2 2 2 3" xfId="13538"/>
    <cellStyle name="20% - הדגשה6 2 2 2 2 2 2 2 2 3 2" xfId="28525"/>
    <cellStyle name="20% - הדגשה6 2 2 2 2 2 2 2 2 3_נכסים" xfId="37952"/>
    <cellStyle name="20% - הדגשה6 2 2 2 2 2 2 2 2 4" xfId="21860"/>
    <cellStyle name="20% - הדגשה6 2 2 2 2 2 2 2 2_נכסים" xfId="37949"/>
    <cellStyle name="20% - הדגשה6 2 2 2 2 2 2 2 3" xfId="8426"/>
    <cellStyle name="20% - הדגשה6 2 2 2 2 2 2 2 3 2" xfId="15205"/>
    <cellStyle name="20% - הדגשה6 2 2 2 2 2 2 2 3 2 2" xfId="30191"/>
    <cellStyle name="20% - הדגשה6 2 2 2 2 2 2 2 3 2_נכסים" xfId="37954"/>
    <cellStyle name="20% - הדגשה6 2 2 2 2 2 2 2 3 3" xfId="23526"/>
    <cellStyle name="20% - הדגשה6 2 2 2 2 2 2 2 3_נכסים" xfId="37953"/>
    <cellStyle name="20% - הדגשה6 2 2 2 2 2 2 2 4" xfId="11872"/>
    <cellStyle name="20% - הדגשה6 2 2 2 2 2 2 2 4 2" xfId="26859"/>
    <cellStyle name="20% - הדגשה6 2 2 2 2 2 2 2 4_נכסים" xfId="37955"/>
    <cellStyle name="20% - הדגשה6 2 2 2 2 2 2 2 5" xfId="20194"/>
    <cellStyle name="20% - הדגשה6 2 2 2 2 2 2 2_נכסים" xfId="37948"/>
    <cellStyle name="20% - הדגשה6 2 2 2 2 2 2 3" xfId="5844"/>
    <cellStyle name="20% - הדגשה6 2 2 2 2 2 2 3 2" xfId="9385"/>
    <cellStyle name="20% - הדגשה6 2 2 2 2 2 2 3 2 2" xfId="16037"/>
    <cellStyle name="20% - הדגשה6 2 2 2 2 2 2 3 2 2 2" xfId="31023"/>
    <cellStyle name="20% - הדגשה6 2 2 2 2 2 2 3 2 2_נכסים" xfId="37958"/>
    <cellStyle name="20% - הדגשה6 2 2 2 2 2 2 3 2 3" xfId="24358"/>
    <cellStyle name="20% - הדגשה6 2 2 2 2 2 2 3 2_נכסים" xfId="37957"/>
    <cellStyle name="20% - הדגשה6 2 2 2 2 2 2 3 3" xfId="12705"/>
    <cellStyle name="20% - הדגשה6 2 2 2 2 2 2 3 3 2" xfId="27692"/>
    <cellStyle name="20% - הדגשה6 2 2 2 2 2 2 3 3_נכסים" xfId="37959"/>
    <cellStyle name="20% - הדגשה6 2 2 2 2 2 2 3 4" xfId="21027"/>
    <cellStyle name="20% - הדגשה6 2 2 2 2 2 2 3_נכסים" xfId="37956"/>
    <cellStyle name="20% - הדגשה6 2 2 2 2 2 2 4" xfId="7593"/>
    <cellStyle name="20% - הדגשה6 2 2 2 2 2 2 4 2" xfId="14372"/>
    <cellStyle name="20% - הדגשה6 2 2 2 2 2 2 4 2 2" xfId="29358"/>
    <cellStyle name="20% - הדגשה6 2 2 2 2 2 2 4 2_נכסים" xfId="37961"/>
    <cellStyle name="20% - הדגשה6 2 2 2 2 2 2 4 3" xfId="22693"/>
    <cellStyle name="20% - הדגשה6 2 2 2 2 2 2 4_נכסים" xfId="37960"/>
    <cellStyle name="20% - הדגשה6 2 2 2 2 2 2 5" xfId="11039"/>
    <cellStyle name="20% - הדגשה6 2 2 2 2 2 2 5 2" xfId="26026"/>
    <cellStyle name="20% - הדגשה6 2 2 2 2 2 2 5_נכסים" xfId="37962"/>
    <cellStyle name="20% - הדגשה6 2 2 2 2 2 2 6" xfId="19361"/>
    <cellStyle name="20% - הדגשה6 2 2 2 2 2 2_נכסים" xfId="37947"/>
    <cellStyle name="20% - הדגשה6 2 2 2 2 2 3" xfId="4471"/>
    <cellStyle name="20% - הדגשה6 2 2 2 2 2 3 2" xfId="6262"/>
    <cellStyle name="20% - הדגשה6 2 2 2 2 2 3 2 2" xfId="9802"/>
    <cellStyle name="20% - הדגשה6 2 2 2 2 2 3 2 2 2" xfId="16454"/>
    <cellStyle name="20% - הדגשה6 2 2 2 2 2 3 2 2 2 2" xfId="31440"/>
    <cellStyle name="20% - הדגשה6 2 2 2 2 2 3 2 2 2_נכסים" xfId="37966"/>
    <cellStyle name="20% - הדגשה6 2 2 2 2 2 3 2 2 3" xfId="24775"/>
    <cellStyle name="20% - הדגשה6 2 2 2 2 2 3 2 2_נכסים" xfId="37965"/>
    <cellStyle name="20% - הדגשה6 2 2 2 2 2 3 2 3" xfId="13122"/>
    <cellStyle name="20% - הדגשה6 2 2 2 2 2 3 2 3 2" xfId="28109"/>
    <cellStyle name="20% - הדגשה6 2 2 2 2 2 3 2 3_נכסים" xfId="37967"/>
    <cellStyle name="20% - הדגשה6 2 2 2 2 2 3 2 4" xfId="21444"/>
    <cellStyle name="20% - הדגשה6 2 2 2 2 2 3 2_נכסים" xfId="37964"/>
    <cellStyle name="20% - הדגשה6 2 2 2 2 2 3 3" xfId="8010"/>
    <cellStyle name="20% - הדגשה6 2 2 2 2 2 3 3 2" xfId="14789"/>
    <cellStyle name="20% - הדגשה6 2 2 2 2 2 3 3 2 2" xfId="29775"/>
    <cellStyle name="20% - הדגשה6 2 2 2 2 2 3 3 2_נכסים" xfId="37969"/>
    <cellStyle name="20% - הדגשה6 2 2 2 2 2 3 3 3" xfId="23110"/>
    <cellStyle name="20% - הדגשה6 2 2 2 2 2 3 3_נכסים" xfId="37968"/>
    <cellStyle name="20% - הדגשה6 2 2 2 2 2 3 4" xfId="11456"/>
    <cellStyle name="20% - הדגשה6 2 2 2 2 2 3 4 2" xfId="26443"/>
    <cellStyle name="20% - הדגשה6 2 2 2 2 2 3 4_נכסים" xfId="37970"/>
    <cellStyle name="20% - הדגשה6 2 2 2 2 2 3 5" xfId="19778"/>
    <cellStyle name="20% - הדגשה6 2 2 2 2 2 3_נכסים" xfId="37963"/>
    <cellStyle name="20% - הדגשה6 2 2 2 2 2 4" xfId="5364"/>
    <cellStyle name="20% - הדגשה6 2 2 2 2 2 4 2" xfId="8969"/>
    <cellStyle name="20% - הדגשה6 2 2 2 2 2 4 2 2" xfId="15621"/>
    <cellStyle name="20% - הדגשה6 2 2 2 2 2 4 2 2 2" xfId="30607"/>
    <cellStyle name="20% - הדגשה6 2 2 2 2 2 4 2 2_נכסים" xfId="37973"/>
    <cellStyle name="20% - הדגשה6 2 2 2 2 2 4 2 3" xfId="23942"/>
    <cellStyle name="20% - הדגשה6 2 2 2 2 2 4 2_נכסים" xfId="37972"/>
    <cellStyle name="20% - הדגשה6 2 2 2 2 2 4 3" xfId="12289"/>
    <cellStyle name="20% - הדגשה6 2 2 2 2 2 4 3 2" xfId="27276"/>
    <cellStyle name="20% - הדגשה6 2 2 2 2 2 4 3_נכסים" xfId="37974"/>
    <cellStyle name="20% - הדגשה6 2 2 2 2 2 4 4" xfId="20611"/>
    <cellStyle name="20% - הדגשה6 2 2 2 2 2 4_נכסים" xfId="37971"/>
    <cellStyle name="20% - הדגשה6 2 2 2 2 2 5" xfId="7177"/>
    <cellStyle name="20% - הדגשה6 2 2 2 2 2 5 2" xfId="13956"/>
    <cellStyle name="20% - הדגשה6 2 2 2 2 2 5 2 2" xfId="28942"/>
    <cellStyle name="20% - הדגשה6 2 2 2 2 2 5 2_נכסים" xfId="37976"/>
    <cellStyle name="20% - הדגשה6 2 2 2 2 2 5 3" xfId="22277"/>
    <cellStyle name="20% - הדגשה6 2 2 2 2 2 5_נכסים" xfId="37975"/>
    <cellStyle name="20% - הדגשה6 2 2 2 2 2 6" xfId="10623"/>
    <cellStyle name="20% - הדגשה6 2 2 2 2 2 6 2" xfId="25610"/>
    <cellStyle name="20% - הדגשה6 2 2 2 2 2 6_נכסים" xfId="37977"/>
    <cellStyle name="20% - הדגשה6 2 2 2 2 2 7" xfId="18945"/>
    <cellStyle name="20% - הדגשה6 2 2 2 2 2_נכסים" xfId="37946"/>
    <cellStyle name="20% - הדגשה6 2 2 2 2 3" xfId="3902"/>
    <cellStyle name="20% - הדגשה6 2 2 2 2 3 2" xfId="4678"/>
    <cellStyle name="20% - הדגשה6 2 2 2 2 3 2 2" xfId="6469"/>
    <cellStyle name="20% - הדגשה6 2 2 2 2 3 2 2 2" xfId="10009"/>
    <cellStyle name="20% - הדגשה6 2 2 2 2 3 2 2 2 2" xfId="16661"/>
    <cellStyle name="20% - הדגשה6 2 2 2 2 3 2 2 2 2 2" xfId="31647"/>
    <cellStyle name="20% - הדגשה6 2 2 2 2 3 2 2 2 2_נכסים" xfId="37982"/>
    <cellStyle name="20% - הדגשה6 2 2 2 2 3 2 2 2 3" xfId="24982"/>
    <cellStyle name="20% - הדגשה6 2 2 2 2 3 2 2 2_נכסים" xfId="37981"/>
    <cellStyle name="20% - הדגשה6 2 2 2 2 3 2 2 3" xfId="13329"/>
    <cellStyle name="20% - הדגשה6 2 2 2 2 3 2 2 3 2" xfId="28316"/>
    <cellStyle name="20% - הדגשה6 2 2 2 2 3 2 2 3_נכסים" xfId="37983"/>
    <cellStyle name="20% - הדגשה6 2 2 2 2 3 2 2 4" xfId="21651"/>
    <cellStyle name="20% - הדגשה6 2 2 2 2 3 2 2_נכסים" xfId="37980"/>
    <cellStyle name="20% - הדגשה6 2 2 2 2 3 2 3" xfId="8217"/>
    <cellStyle name="20% - הדגשה6 2 2 2 2 3 2 3 2" xfId="14996"/>
    <cellStyle name="20% - הדגשה6 2 2 2 2 3 2 3 2 2" xfId="29982"/>
    <cellStyle name="20% - הדגשה6 2 2 2 2 3 2 3 2_נכסים" xfId="37985"/>
    <cellStyle name="20% - הדגשה6 2 2 2 2 3 2 3 3" xfId="23317"/>
    <cellStyle name="20% - הדגשה6 2 2 2 2 3 2 3_נכסים" xfId="37984"/>
    <cellStyle name="20% - הדגשה6 2 2 2 2 3 2 4" xfId="11663"/>
    <cellStyle name="20% - הדגשה6 2 2 2 2 3 2 4 2" xfId="26650"/>
    <cellStyle name="20% - הדגשה6 2 2 2 2 3 2 4_נכסים" xfId="37986"/>
    <cellStyle name="20% - הדגשה6 2 2 2 2 3 2 5" xfId="19985"/>
    <cellStyle name="20% - הדגשה6 2 2 2 2 3 2_נכסים" xfId="37979"/>
    <cellStyle name="20% - הדגשה6 2 2 2 2 3 3" xfId="5635"/>
    <cellStyle name="20% - הדגשה6 2 2 2 2 3 3 2" xfId="9176"/>
    <cellStyle name="20% - הדגשה6 2 2 2 2 3 3 2 2" xfId="15828"/>
    <cellStyle name="20% - הדגשה6 2 2 2 2 3 3 2 2 2" xfId="30814"/>
    <cellStyle name="20% - הדגשה6 2 2 2 2 3 3 2 2_נכסים" xfId="37989"/>
    <cellStyle name="20% - הדגשה6 2 2 2 2 3 3 2 3" xfId="24149"/>
    <cellStyle name="20% - הדגשה6 2 2 2 2 3 3 2_נכסים" xfId="37988"/>
    <cellStyle name="20% - הדגשה6 2 2 2 2 3 3 3" xfId="12496"/>
    <cellStyle name="20% - הדגשה6 2 2 2 2 3 3 3 2" xfId="27483"/>
    <cellStyle name="20% - הדגשה6 2 2 2 2 3 3 3_נכסים" xfId="37990"/>
    <cellStyle name="20% - הדגשה6 2 2 2 2 3 3 4" xfId="20818"/>
    <cellStyle name="20% - הדגשה6 2 2 2 2 3 3_נכסים" xfId="37987"/>
    <cellStyle name="20% - הדגשה6 2 2 2 2 3 4" xfId="7384"/>
    <cellStyle name="20% - הדגשה6 2 2 2 2 3 4 2" xfId="14163"/>
    <cellStyle name="20% - הדגשה6 2 2 2 2 3 4 2 2" xfId="29149"/>
    <cellStyle name="20% - הדגשה6 2 2 2 2 3 4 2_נכסים" xfId="37992"/>
    <cellStyle name="20% - הדגשה6 2 2 2 2 3 4 3" xfId="22484"/>
    <cellStyle name="20% - הדגשה6 2 2 2 2 3 4_נכסים" xfId="37991"/>
    <cellStyle name="20% - הדגשה6 2 2 2 2 3 5" xfId="10830"/>
    <cellStyle name="20% - הדגשה6 2 2 2 2 3 5 2" xfId="25817"/>
    <cellStyle name="20% - הדגשה6 2 2 2 2 3 5_נכסים" xfId="37993"/>
    <cellStyle name="20% - הדגשה6 2 2 2 2 3 6" xfId="19152"/>
    <cellStyle name="20% - הדגשה6 2 2 2 2 3_נכסים" xfId="37978"/>
    <cellStyle name="20% - הדגשה6 2 2 2 2 4" xfId="4263"/>
    <cellStyle name="20% - הדגשה6 2 2 2 2 4 2" xfId="6052"/>
    <cellStyle name="20% - הדגשה6 2 2 2 2 4 2 2" xfId="9592"/>
    <cellStyle name="20% - הדגשה6 2 2 2 2 4 2 2 2" xfId="16244"/>
    <cellStyle name="20% - הדגשה6 2 2 2 2 4 2 2 2 2" xfId="31230"/>
    <cellStyle name="20% - הדגשה6 2 2 2 2 4 2 2 2_נכסים" xfId="37997"/>
    <cellStyle name="20% - הדגשה6 2 2 2 2 4 2 2 3" xfId="24565"/>
    <cellStyle name="20% - הדגשה6 2 2 2 2 4 2 2_נכסים" xfId="37996"/>
    <cellStyle name="20% - הדגשה6 2 2 2 2 4 2 3" xfId="12912"/>
    <cellStyle name="20% - הדגשה6 2 2 2 2 4 2 3 2" xfId="27899"/>
    <cellStyle name="20% - הדגשה6 2 2 2 2 4 2 3_נכסים" xfId="37998"/>
    <cellStyle name="20% - הדגשה6 2 2 2 2 4 2 4" xfId="21234"/>
    <cellStyle name="20% - הדגשה6 2 2 2 2 4 2_נכסים" xfId="37995"/>
    <cellStyle name="20% - הדגשה6 2 2 2 2 4 3" xfId="7800"/>
    <cellStyle name="20% - הדגשה6 2 2 2 2 4 3 2" xfId="14579"/>
    <cellStyle name="20% - הדגשה6 2 2 2 2 4 3 2 2" xfId="29565"/>
    <cellStyle name="20% - הדגשה6 2 2 2 2 4 3 2_נכסים" xfId="38000"/>
    <cellStyle name="20% - הדגשה6 2 2 2 2 4 3 3" xfId="22900"/>
    <cellStyle name="20% - הדגשה6 2 2 2 2 4 3_נכסים" xfId="37999"/>
    <cellStyle name="20% - הדגשה6 2 2 2 2 4 4" xfId="11246"/>
    <cellStyle name="20% - הדגשה6 2 2 2 2 4 4 2" xfId="26233"/>
    <cellStyle name="20% - הדגשה6 2 2 2 2 4 4_נכסים" xfId="38001"/>
    <cellStyle name="20% - הדגשה6 2 2 2 2 4 5" xfId="19568"/>
    <cellStyle name="20% - הדגשה6 2 2 2 2 4_נכסים" xfId="37994"/>
    <cellStyle name="20% - הדגשה6 2 2 2 2 5" xfId="5156"/>
    <cellStyle name="20% - הדגשה6 2 2 2 2 5 2" xfId="8759"/>
    <cellStyle name="20% - הדגשה6 2 2 2 2 5 2 2" xfId="15411"/>
    <cellStyle name="20% - הדגשה6 2 2 2 2 5 2 2 2" xfId="30397"/>
    <cellStyle name="20% - הדגשה6 2 2 2 2 5 2 2_נכסים" xfId="38004"/>
    <cellStyle name="20% - הדגשה6 2 2 2 2 5 2 3" xfId="23732"/>
    <cellStyle name="20% - הדגשה6 2 2 2 2 5 2_נכסים" xfId="38003"/>
    <cellStyle name="20% - הדגשה6 2 2 2 2 5 3" xfId="12079"/>
    <cellStyle name="20% - הדגשה6 2 2 2 2 5 3 2" xfId="27066"/>
    <cellStyle name="20% - הדגשה6 2 2 2 2 5 3_נכסים" xfId="38005"/>
    <cellStyle name="20% - הדגשה6 2 2 2 2 5 4" xfId="20401"/>
    <cellStyle name="20% - הדגשה6 2 2 2 2 5_נכסים" xfId="38002"/>
    <cellStyle name="20% - הדגשה6 2 2 2 2 6" xfId="6969"/>
    <cellStyle name="20% - הדגשה6 2 2 2 2 6 2" xfId="13746"/>
    <cellStyle name="20% - הדגשה6 2 2 2 2 6 2 2" xfId="28732"/>
    <cellStyle name="20% - הדגשה6 2 2 2 2 6 2_נכסים" xfId="38007"/>
    <cellStyle name="20% - הדגשה6 2 2 2 2 6 3" xfId="22067"/>
    <cellStyle name="20% - הדגשה6 2 2 2 2 6_נכסים" xfId="38006"/>
    <cellStyle name="20% - הדגשה6 2 2 2 2 7" xfId="10419"/>
    <cellStyle name="20% - הדגשה6 2 2 2 2 7 2" xfId="25398"/>
    <cellStyle name="20% - הדגשה6 2 2 2 2 7_נכסים" xfId="38008"/>
    <cellStyle name="20% - הדגשה6 2 2 2 2 8" xfId="18735"/>
    <cellStyle name="20% - הדגשה6 2 2 2 2_נכסים" xfId="37945"/>
    <cellStyle name="20% - הדגשה6 2 2 2 3" xfId="3657"/>
    <cellStyle name="20% - הדגשה6 2 2 2 3 2" xfId="4065"/>
    <cellStyle name="20% - הדגשה6 2 2 2 3 2 2" xfId="4837"/>
    <cellStyle name="20% - הדגשה6 2 2 2 3 2 2 2" xfId="6628"/>
    <cellStyle name="20% - הדגשה6 2 2 2 3 2 2 2 2" xfId="10168"/>
    <cellStyle name="20% - הדגשה6 2 2 2 3 2 2 2 2 2" xfId="16820"/>
    <cellStyle name="20% - הדגשה6 2 2 2 3 2 2 2 2 2 2" xfId="31806"/>
    <cellStyle name="20% - הדגשה6 2 2 2 3 2 2 2 2 2_נכסים" xfId="38014"/>
    <cellStyle name="20% - הדגשה6 2 2 2 3 2 2 2 2 3" xfId="25141"/>
    <cellStyle name="20% - הדגשה6 2 2 2 3 2 2 2 2_נכסים" xfId="38013"/>
    <cellStyle name="20% - הדגשה6 2 2 2 3 2 2 2 3" xfId="13488"/>
    <cellStyle name="20% - הדגשה6 2 2 2 3 2 2 2 3 2" xfId="28475"/>
    <cellStyle name="20% - הדגשה6 2 2 2 3 2 2 2 3_נכסים" xfId="38015"/>
    <cellStyle name="20% - הדגשה6 2 2 2 3 2 2 2 4" xfId="21810"/>
    <cellStyle name="20% - הדגשה6 2 2 2 3 2 2 2_נכסים" xfId="38012"/>
    <cellStyle name="20% - הדגשה6 2 2 2 3 2 2 3" xfId="8376"/>
    <cellStyle name="20% - הדגשה6 2 2 2 3 2 2 3 2" xfId="15155"/>
    <cellStyle name="20% - הדגשה6 2 2 2 3 2 2 3 2 2" xfId="30141"/>
    <cellStyle name="20% - הדגשה6 2 2 2 3 2 2 3 2_נכסים" xfId="38017"/>
    <cellStyle name="20% - הדגשה6 2 2 2 3 2 2 3 3" xfId="23476"/>
    <cellStyle name="20% - הדגשה6 2 2 2 3 2 2 3_נכסים" xfId="38016"/>
    <cellStyle name="20% - הדגשה6 2 2 2 3 2 2 4" xfId="11822"/>
    <cellStyle name="20% - הדגשה6 2 2 2 3 2 2 4 2" xfId="26809"/>
    <cellStyle name="20% - הדגשה6 2 2 2 3 2 2 4_נכסים" xfId="38018"/>
    <cellStyle name="20% - הדגשה6 2 2 2 3 2 2 5" xfId="20144"/>
    <cellStyle name="20% - הדגשה6 2 2 2 3 2 2_נכסים" xfId="38011"/>
    <cellStyle name="20% - הדגשה6 2 2 2 3 2 3" xfId="5794"/>
    <cellStyle name="20% - הדגשה6 2 2 2 3 2 3 2" xfId="9335"/>
    <cellStyle name="20% - הדגשה6 2 2 2 3 2 3 2 2" xfId="15987"/>
    <cellStyle name="20% - הדגשה6 2 2 2 3 2 3 2 2 2" xfId="30973"/>
    <cellStyle name="20% - הדגשה6 2 2 2 3 2 3 2 2_נכסים" xfId="38021"/>
    <cellStyle name="20% - הדגשה6 2 2 2 3 2 3 2 3" xfId="24308"/>
    <cellStyle name="20% - הדגשה6 2 2 2 3 2 3 2_נכסים" xfId="38020"/>
    <cellStyle name="20% - הדגשה6 2 2 2 3 2 3 3" xfId="12655"/>
    <cellStyle name="20% - הדגשה6 2 2 2 3 2 3 3 2" xfId="27642"/>
    <cellStyle name="20% - הדגשה6 2 2 2 3 2 3 3_נכסים" xfId="38022"/>
    <cellStyle name="20% - הדגשה6 2 2 2 3 2 3 4" xfId="20977"/>
    <cellStyle name="20% - הדגשה6 2 2 2 3 2 3_נכסים" xfId="38019"/>
    <cellStyle name="20% - הדגשה6 2 2 2 3 2 4" xfId="7543"/>
    <cellStyle name="20% - הדגשה6 2 2 2 3 2 4 2" xfId="14322"/>
    <cellStyle name="20% - הדגשה6 2 2 2 3 2 4 2 2" xfId="29308"/>
    <cellStyle name="20% - הדגשה6 2 2 2 3 2 4 2_נכסים" xfId="38024"/>
    <cellStyle name="20% - הדגשה6 2 2 2 3 2 4 3" xfId="22643"/>
    <cellStyle name="20% - הדגשה6 2 2 2 3 2 4_נכסים" xfId="38023"/>
    <cellStyle name="20% - הדגשה6 2 2 2 3 2 5" xfId="10989"/>
    <cellStyle name="20% - הדגשה6 2 2 2 3 2 5 2" xfId="25976"/>
    <cellStyle name="20% - הדגשה6 2 2 2 3 2 5_נכסים" xfId="38025"/>
    <cellStyle name="20% - הדגשה6 2 2 2 3 2 6" xfId="19311"/>
    <cellStyle name="20% - הדגשה6 2 2 2 3 2_נכסים" xfId="38010"/>
    <cellStyle name="20% - הדגשה6 2 2 2 3 3" xfId="4422"/>
    <cellStyle name="20% - הדגשה6 2 2 2 3 3 2" xfId="6212"/>
    <cellStyle name="20% - הדגשה6 2 2 2 3 3 2 2" xfId="9752"/>
    <cellStyle name="20% - הדגשה6 2 2 2 3 3 2 2 2" xfId="16404"/>
    <cellStyle name="20% - הדגשה6 2 2 2 3 3 2 2 2 2" xfId="31390"/>
    <cellStyle name="20% - הדגשה6 2 2 2 3 3 2 2 2_נכסים" xfId="38029"/>
    <cellStyle name="20% - הדגשה6 2 2 2 3 3 2 2 3" xfId="24725"/>
    <cellStyle name="20% - הדגשה6 2 2 2 3 3 2 2_נכסים" xfId="38028"/>
    <cellStyle name="20% - הדגשה6 2 2 2 3 3 2 3" xfId="13072"/>
    <cellStyle name="20% - הדגשה6 2 2 2 3 3 2 3 2" xfId="28059"/>
    <cellStyle name="20% - הדגשה6 2 2 2 3 3 2 3_נכסים" xfId="38030"/>
    <cellStyle name="20% - הדגשה6 2 2 2 3 3 2 4" xfId="21394"/>
    <cellStyle name="20% - הדגשה6 2 2 2 3 3 2_נכסים" xfId="38027"/>
    <cellStyle name="20% - הדגשה6 2 2 2 3 3 3" xfId="7960"/>
    <cellStyle name="20% - הדגשה6 2 2 2 3 3 3 2" xfId="14739"/>
    <cellStyle name="20% - הדגשה6 2 2 2 3 3 3 2 2" xfId="29725"/>
    <cellStyle name="20% - הדגשה6 2 2 2 3 3 3 2_נכסים" xfId="38032"/>
    <cellStyle name="20% - הדגשה6 2 2 2 3 3 3 3" xfId="23060"/>
    <cellStyle name="20% - הדגשה6 2 2 2 3 3 3_נכסים" xfId="38031"/>
    <cellStyle name="20% - הדגשה6 2 2 2 3 3 4" xfId="11406"/>
    <cellStyle name="20% - הדגשה6 2 2 2 3 3 4 2" xfId="26393"/>
    <cellStyle name="20% - הדגשה6 2 2 2 3 3 4_נכסים" xfId="38033"/>
    <cellStyle name="20% - הדגשה6 2 2 2 3 3 5" xfId="19728"/>
    <cellStyle name="20% - הדגשה6 2 2 2 3 3_נכסים" xfId="38026"/>
    <cellStyle name="20% - הדגשה6 2 2 2 3 4" xfId="5315"/>
    <cellStyle name="20% - הדגשה6 2 2 2 3 4 2" xfId="8919"/>
    <cellStyle name="20% - הדגשה6 2 2 2 3 4 2 2" xfId="15571"/>
    <cellStyle name="20% - הדגשה6 2 2 2 3 4 2 2 2" xfId="30557"/>
    <cellStyle name="20% - הדגשה6 2 2 2 3 4 2 2_נכסים" xfId="38036"/>
    <cellStyle name="20% - הדגשה6 2 2 2 3 4 2 3" xfId="23892"/>
    <cellStyle name="20% - הדגשה6 2 2 2 3 4 2_נכסים" xfId="38035"/>
    <cellStyle name="20% - הדגשה6 2 2 2 3 4 3" xfId="12239"/>
    <cellStyle name="20% - הדגשה6 2 2 2 3 4 3 2" xfId="27226"/>
    <cellStyle name="20% - הדגשה6 2 2 2 3 4 3_נכסים" xfId="38037"/>
    <cellStyle name="20% - הדגשה6 2 2 2 3 4 4" xfId="20561"/>
    <cellStyle name="20% - הדגשה6 2 2 2 3 4_נכסים" xfId="38034"/>
    <cellStyle name="20% - הדגשה6 2 2 2 3 5" xfId="7128"/>
    <cellStyle name="20% - הדגשה6 2 2 2 3 5 2" xfId="13906"/>
    <cellStyle name="20% - הדגשה6 2 2 2 3 5 2 2" xfId="28892"/>
    <cellStyle name="20% - הדגשה6 2 2 2 3 5 2_נכסים" xfId="38039"/>
    <cellStyle name="20% - הדגשה6 2 2 2 3 5 3" xfId="22227"/>
    <cellStyle name="20% - הדגשה6 2 2 2 3 5_נכסים" xfId="38038"/>
    <cellStyle name="20% - הדגשה6 2 2 2 3 6" xfId="10574"/>
    <cellStyle name="20% - הדגשה6 2 2 2 3 6 2" xfId="25560"/>
    <cellStyle name="20% - הדגשה6 2 2 2 3 6_נכסים" xfId="38040"/>
    <cellStyle name="20% - הדגשה6 2 2 2 3 7" xfId="18895"/>
    <cellStyle name="20% - הדגשה6 2 2 2 3_נכסים" xfId="38009"/>
    <cellStyle name="20% - הדגשה6 2 2 2 4" xfId="3868"/>
    <cellStyle name="20% - הדגשה6 2 2 2 4 2" xfId="4628"/>
    <cellStyle name="20% - הדגשה6 2 2 2 4 2 2" xfId="6419"/>
    <cellStyle name="20% - הדגשה6 2 2 2 4 2 2 2" xfId="9959"/>
    <cellStyle name="20% - הדגשה6 2 2 2 4 2 2 2 2" xfId="16611"/>
    <cellStyle name="20% - הדגשה6 2 2 2 4 2 2 2 2 2" xfId="31597"/>
    <cellStyle name="20% - הדגשה6 2 2 2 4 2 2 2 2_נכסים" xfId="38045"/>
    <cellStyle name="20% - הדגשה6 2 2 2 4 2 2 2 3" xfId="24932"/>
    <cellStyle name="20% - הדגשה6 2 2 2 4 2 2 2_נכסים" xfId="38044"/>
    <cellStyle name="20% - הדגשה6 2 2 2 4 2 2 3" xfId="13279"/>
    <cellStyle name="20% - הדגשה6 2 2 2 4 2 2 3 2" xfId="28266"/>
    <cellStyle name="20% - הדגשה6 2 2 2 4 2 2 3_נכסים" xfId="38046"/>
    <cellStyle name="20% - הדגשה6 2 2 2 4 2 2 4" xfId="21601"/>
    <cellStyle name="20% - הדגשה6 2 2 2 4 2 2_נכסים" xfId="38043"/>
    <cellStyle name="20% - הדגשה6 2 2 2 4 2 3" xfId="8167"/>
    <cellStyle name="20% - הדגשה6 2 2 2 4 2 3 2" xfId="14946"/>
    <cellStyle name="20% - הדגשה6 2 2 2 4 2 3 2 2" xfId="29932"/>
    <cellStyle name="20% - הדגשה6 2 2 2 4 2 3 2_נכסים" xfId="38048"/>
    <cellStyle name="20% - הדגשה6 2 2 2 4 2 3 3" xfId="23267"/>
    <cellStyle name="20% - הדגשה6 2 2 2 4 2 3_נכסים" xfId="38047"/>
    <cellStyle name="20% - הדגשה6 2 2 2 4 2 4" xfId="11613"/>
    <cellStyle name="20% - הדגשה6 2 2 2 4 2 4 2" xfId="26600"/>
    <cellStyle name="20% - הדגשה6 2 2 2 4 2 4_נכסים" xfId="38049"/>
    <cellStyle name="20% - הדגשה6 2 2 2 4 2 5" xfId="19935"/>
    <cellStyle name="20% - הדגשה6 2 2 2 4 2_נכסים" xfId="38042"/>
    <cellStyle name="20% - הדגשה6 2 2 2 4 3" xfId="5585"/>
    <cellStyle name="20% - הדגשה6 2 2 2 4 3 2" xfId="9126"/>
    <cellStyle name="20% - הדגשה6 2 2 2 4 3 2 2" xfId="15778"/>
    <cellStyle name="20% - הדגשה6 2 2 2 4 3 2 2 2" xfId="30764"/>
    <cellStyle name="20% - הדגשה6 2 2 2 4 3 2 2_נכסים" xfId="38052"/>
    <cellStyle name="20% - הדגשה6 2 2 2 4 3 2 3" xfId="24099"/>
    <cellStyle name="20% - הדגשה6 2 2 2 4 3 2_נכסים" xfId="38051"/>
    <cellStyle name="20% - הדגשה6 2 2 2 4 3 3" xfId="12446"/>
    <cellStyle name="20% - הדגשה6 2 2 2 4 3 3 2" xfId="27433"/>
    <cellStyle name="20% - הדגשה6 2 2 2 4 3 3_נכסים" xfId="38053"/>
    <cellStyle name="20% - הדגשה6 2 2 2 4 3 4" xfId="20768"/>
    <cellStyle name="20% - הדגשה6 2 2 2 4 3_נכסים" xfId="38050"/>
    <cellStyle name="20% - הדגשה6 2 2 2 4 4" xfId="7334"/>
    <cellStyle name="20% - הדגשה6 2 2 2 4 4 2" xfId="14113"/>
    <cellStyle name="20% - הדגשה6 2 2 2 4 4 2 2" xfId="29099"/>
    <cellStyle name="20% - הדגשה6 2 2 2 4 4 2_נכסים" xfId="38055"/>
    <cellStyle name="20% - הדגשה6 2 2 2 4 4 3" xfId="22434"/>
    <cellStyle name="20% - הדגשה6 2 2 2 4 4_נכסים" xfId="38054"/>
    <cellStyle name="20% - הדגשה6 2 2 2 4 5" xfId="10780"/>
    <cellStyle name="20% - הדגשה6 2 2 2 4 5 2" xfId="25767"/>
    <cellStyle name="20% - הדגשה6 2 2 2 4 5_נכסים" xfId="38056"/>
    <cellStyle name="20% - הדגשה6 2 2 2 4 6" xfId="19102"/>
    <cellStyle name="20% - הדגשה6 2 2 2 4_נכסים" xfId="38041"/>
    <cellStyle name="20% - הדגשה6 2 2 2 5" xfId="4230"/>
    <cellStyle name="20% - הדגשה6 2 2 2 5 2" xfId="6002"/>
    <cellStyle name="20% - הדגשה6 2 2 2 5 2 2" xfId="9542"/>
    <cellStyle name="20% - הדגשה6 2 2 2 5 2 2 2" xfId="16194"/>
    <cellStyle name="20% - הדגשה6 2 2 2 5 2 2 2 2" xfId="31180"/>
    <cellStyle name="20% - הדגשה6 2 2 2 5 2 2 2_נכסים" xfId="38060"/>
    <cellStyle name="20% - הדגשה6 2 2 2 5 2 2 3" xfId="24515"/>
    <cellStyle name="20% - הדגשה6 2 2 2 5 2 2_נכסים" xfId="38059"/>
    <cellStyle name="20% - הדגשה6 2 2 2 5 2 3" xfId="12862"/>
    <cellStyle name="20% - הדגשה6 2 2 2 5 2 3 2" xfId="27849"/>
    <cellStyle name="20% - הדגשה6 2 2 2 5 2 3_נכסים" xfId="38061"/>
    <cellStyle name="20% - הדגשה6 2 2 2 5 2 4" xfId="21184"/>
    <cellStyle name="20% - הדגשה6 2 2 2 5 2_נכסים" xfId="38058"/>
    <cellStyle name="20% - הדגשה6 2 2 2 5 3" xfId="7750"/>
    <cellStyle name="20% - הדגשה6 2 2 2 5 3 2" xfId="14529"/>
    <cellStyle name="20% - הדגשה6 2 2 2 5 3 2 2" xfId="29515"/>
    <cellStyle name="20% - הדגשה6 2 2 2 5 3 2_נכסים" xfId="38063"/>
    <cellStyle name="20% - הדגשה6 2 2 2 5 3 3" xfId="22850"/>
    <cellStyle name="20% - הדגשה6 2 2 2 5 3_נכסים" xfId="38062"/>
    <cellStyle name="20% - הדגשה6 2 2 2 5 4" xfId="11196"/>
    <cellStyle name="20% - הדגשה6 2 2 2 5 4 2" xfId="26183"/>
    <cellStyle name="20% - הדגשה6 2 2 2 5 4_נכסים" xfId="38064"/>
    <cellStyle name="20% - הדגשה6 2 2 2 5 5" xfId="19518"/>
    <cellStyle name="20% - הדגשה6 2 2 2 5_נכסים" xfId="38057"/>
    <cellStyle name="20% - הדגשה6 2 2 2 6" xfId="5123"/>
    <cellStyle name="20% - הדגשה6 2 2 2 6 2" xfId="8709"/>
    <cellStyle name="20% - הדגשה6 2 2 2 6 2 2" xfId="15361"/>
    <cellStyle name="20% - הדגשה6 2 2 2 6 2 2 2" xfId="30347"/>
    <cellStyle name="20% - הדגשה6 2 2 2 6 2 2_נכסים" xfId="38067"/>
    <cellStyle name="20% - הדגשה6 2 2 2 6 2 3" xfId="23682"/>
    <cellStyle name="20% - הדגשה6 2 2 2 6 2_נכסים" xfId="38066"/>
    <cellStyle name="20% - הדגשה6 2 2 2 6 3" xfId="12029"/>
    <cellStyle name="20% - הדגשה6 2 2 2 6 3 2" xfId="27016"/>
    <cellStyle name="20% - הדגשה6 2 2 2 6 3_נכסים" xfId="38068"/>
    <cellStyle name="20% - הדגשה6 2 2 2 6 4" xfId="20351"/>
    <cellStyle name="20% - הדגשה6 2 2 2 6_נכסים" xfId="38065"/>
    <cellStyle name="20% - הדגשה6 2 2 2 7" xfId="6935"/>
    <cellStyle name="20% - הדגשה6 2 2 2 7 2" xfId="13696"/>
    <cellStyle name="20% - הדגשה6 2 2 2 7 2 2" xfId="28682"/>
    <cellStyle name="20% - הדגשה6 2 2 2 7 2_נכסים" xfId="38070"/>
    <cellStyle name="20% - הדגשה6 2 2 2 7 3" xfId="22017"/>
    <cellStyle name="20% - הדגשה6 2 2 2 7_נכסים" xfId="38069"/>
    <cellStyle name="20% - הדגשה6 2 2 2 8" xfId="10370"/>
    <cellStyle name="20% - הדגשה6 2 2 2 8 2" xfId="25347"/>
    <cellStyle name="20% - הדגשה6 2 2 2 8_נכסים" xfId="38071"/>
    <cellStyle name="20% - הדגשה6 2 2 2 9" xfId="18686"/>
    <cellStyle name="20% - הדגשה6 2 2 2_נכסים" xfId="37944"/>
    <cellStyle name="20% - הדגשה6 2 2 3" xfId="1860"/>
    <cellStyle name="20% - הדגשה6 2 2 3 2" xfId="3728"/>
    <cellStyle name="20% - הדגשה6 2 2 3 2 2" xfId="4152"/>
    <cellStyle name="20% - הדגשה6 2 2 3 2 2 2" xfId="4925"/>
    <cellStyle name="20% - הדגשה6 2 2 3 2 2 2 2" xfId="6716"/>
    <cellStyle name="20% - הדגשה6 2 2 3 2 2 2 2 2" xfId="10256"/>
    <cellStyle name="20% - הדגשה6 2 2 3 2 2 2 2 2 2" xfId="16908"/>
    <cellStyle name="20% - הדגשה6 2 2 3 2 2 2 2 2 2 2" xfId="31894"/>
    <cellStyle name="20% - הדגשה6 2 2 3 2 2 2 2 2 2_נכסים" xfId="38078"/>
    <cellStyle name="20% - הדגשה6 2 2 3 2 2 2 2 2 3" xfId="25229"/>
    <cellStyle name="20% - הדגשה6 2 2 3 2 2 2 2 2_נכסים" xfId="38077"/>
    <cellStyle name="20% - הדגשה6 2 2 3 2 2 2 2 3" xfId="13576"/>
    <cellStyle name="20% - הדגשה6 2 2 3 2 2 2 2 3 2" xfId="28563"/>
    <cellStyle name="20% - הדגשה6 2 2 3 2 2 2 2 3_נכסים" xfId="38079"/>
    <cellStyle name="20% - הדגשה6 2 2 3 2 2 2 2 4" xfId="21898"/>
    <cellStyle name="20% - הדגשה6 2 2 3 2 2 2 2_נכסים" xfId="38076"/>
    <cellStyle name="20% - הדגשה6 2 2 3 2 2 2 3" xfId="8464"/>
    <cellStyle name="20% - הדגשה6 2 2 3 2 2 2 3 2" xfId="15243"/>
    <cellStyle name="20% - הדגשה6 2 2 3 2 2 2 3 2 2" xfId="30229"/>
    <cellStyle name="20% - הדגשה6 2 2 3 2 2 2 3 2_נכסים" xfId="38081"/>
    <cellStyle name="20% - הדגשה6 2 2 3 2 2 2 3 3" xfId="23564"/>
    <cellStyle name="20% - הדגשה6 2 2 3 2 2 2 3_נכסים" xfId="38080"/>
    <cellStyle name="20% - הדגשה6 2 2 3 2 2 2 4" xfId="11910"/>
    <cellStyle name="20% - הדגשה6 2 2 3 2 2 2 4 2" xfId="26897"/>
    <cellStyle name="20% - הדגשה6 2 2 3 2 2 2 4_נכסים" xfId="38082"/>
    <cellStyle name="20% - הדגשה6 2 2 3 2 2 2 5" xfId="20232"/>
    <cellStyle name="20% - הדגשה6 2 2 3 2 2 2_נכסים" xfId="38075"/>
    <cellStyle name="20% - הדגשה6 2 2 3 2 2 3" xfId="5882"/>
    <cellStyle name="20% - הדגשה6 2 2 3 2 2 3 2" xfId="9423"/>
    <cellStyle name="20% - הדגשה6 2 2 3 2 2 3 2 2" xfId="16075"/>
    <cellStyle name="20% - הדגשה6 2 2 3 2 2 3 2 2 2" xfId="31061"/>
    <cellStyle name="20% - הדגשה6 2 2 3 2 2 3 2 2_נכסים" xfId="38085"/>
    <cellStyle name="20% - הדגשה6 2 2 3 2 2 3 2 3" xfId="24396"/>
    <cellStyle name="20% - הדגשה6 2 2 3 2 2 3 2_נכסים" xfId="38084"/>
    <cellStyle name="20% - הדגשה6 2 2 3 2 2 3 3" xfId="12743"/>
    <cellStyle name="20% - הדגשה6 2 2 3 2 2 3 3 2" xfId="27730"/>
    <cellStyle name="20% - הדגשה6 2 2 3 2 2 3 3_נכסים" xfId="38086"/>
    <cellStyle name="20% - הדגשה6 2 2 3 2 2 3 4" xfId="21065"/>
    <cellStyle name="20% - הדגשה6 2 2 3 2 2 3_נכסים" xfId="38083"/>
    <cellStyle name="20% - הדגשה6 2 2 3 2 2 4" xfId="7631"/>
    <cellStyle name="20% - הדגשה6 2 2 3 2 2 4 2" xfId="14410"/>
    <cellStyle name="20% - הדגשה6 2 2 3 2 2 4 2 2" xfId="29396"/>
    <cellStyle name="20% - הדגשה6 2 2 3 2 2 4 2_נכסים" xfId="38088"/>
    <cellStyle name="20% - הדגשה6 2 2 3 2 2 4 3" xfId="22731"/>
    <cellStyle name="20% - הדגשה6 2 2 3 2 2 4_נכסים" xfId="38087"/>
    <cellStyle name="20% - הדגשה6 2 2 3 2 2 5" xfId="11077"/>
    <cellStyle name="20% - הדגשה6 2 2 3 2 2 5 2" xfId="26064"/>
    <cellStyle name="20% - הדגשה6 2 2 3 2 2 5_נכסים" xfId="38089"/>
    <cellStyle name="20% - הדגשה6 2 2 3 2 2 6" xfId="19399"/>
    <cellStyle name="20% - הדגשה6 2 2 3 2 2_נכסים" xfId="38074"/>
    <cellStyle name="20% - הדגשה6 2 2 3 2 3" xfId="4509"/>
    <cellStyle name="20% - הדגשה6 2 2 3 2 3 2" xfId="6300"/>
    <cellStyle name="20% - הדגשה6 2 2 3 2 3 2 2" xfId="9840"/>
    <cellStyle name="20% - הדגשה6 2 2 3 2 3 2 2 2" xfId="16492"/>
    <cellStyle name="20% - הדגשה6 2 2 3 2 3 2 2 2 2" xfId="31478"/>
    <cellStyle name="20% - הדגשה6 2 2 3 2 3 2 2 2_נכסים" xfId="38093"/>
    <cellStyle name="20% - הדגשה6 2 2 3 2 3 2 2 3" xfId="24813"/>
    <cellStyle name="20% - הדגשה6 2 2 3 2 3 2 2_נכסים" xfId="38092"/>
    <cellStyle name="20% - הדגשה6 2 2 3 2 3 2 3" xfId="13160"/>
    <cellStyle name="20% - הדגשה6 2 2 3 2 3 2 3 2" xfId="28147"/>
    <cellStyle name="20% - הדגשה6 2 2 3 2 3 2 3_נכסים" xfId="38094"/>
    <cellStyle name="20% - הדגשה6 2 2 3 2 3 2 4" xfId="21482"/>
    <cellStyle name="20% - הדגשה6 2 2 3 2 3 2_נכסים" xfId="38091"/>
    <cellStyle name="20% - הדגשה6 2 2 3 2 3 3" xfId="8048"/>
    <cellStyle name="20% - הדגשה6 2 2 3 2 3 3 2" xfId="14827"/>
    <cellStyle name="20% - הדגשה6 2 2 3 2 3 3 2 2" xfId="29813"/>
    <cellStyle name="20% - הדגשה6 2 2 3 2 3 3 2_נכסים" xfId="38096"/>
    <cellStyle name="20% - הדגשה6 2 2 3 2 3 3 3" xfId="23148"/>
    <cellStyle name="20% - הדגשה6 2 2 3 2 3 3_נכסים" xfId="38095"/>
    <cellStyle name="20% - הדגשה6 2 2 3 2 3 4" xfId="11494"/>
    <cellStyle name="20% - הדגשה6 2 2 3 2 3 4 2" xfId="26481"/>
    <cellStyle name="20% - הדגשה6 2 2 3 2 3 4_נכסים" xfId="38097"/>
    <cellStyle name="20% - הדגשה6 2 2 3 2 3 5" xfId="19816"/>
    <cellStyle name="20% - הדגשה6 2 2 3 2 3_נכסים" xfId="38090"/>
    <cellStyle name="20% - הדגשה6 2 2 3 2 4" xfId="5402"/>
    <cellStyle name="20% - הדגשה6 2 2 3 2 4 2" xfId="9007"/>
    <cellStyle name="20% - הדגשה6 2 2 3 2 4 2 2" xfId="15659"/>
    <cellStyle name="20% - הדגשה6 2 2 3 2 4 2 2 2" xfId="30645"/>
    <cellStyle name="20% - הדגשה6 2 2 3 2 4 2 2_נכסים" xfId="38100"/>
    <cellStyle name="20% - הדגשה6 2 2 3 2 4 2 3" xfId="23980"/>
    <cellStyle name="20% - הדגשה6 2 2 3 2 4 2_נכסים" xfId="38099"/>
    <cellStyle name="20% - הדגשה6 2 2 3 2 4 3" xfId="12327"/>
    <cellStyle name="20% - הדגשה6 2 2 3 2 4 3 2" xfId="27314"/>
    <cellStyle name="20% - הדגשה6 2 2 3 2 4 3_נכסים" xfId="38101"/>
    <cellStyle name="20% - הדגשה6 2 2 3 2 4 4" xfId="20649"/>
    <cellStyle name="20% - הדגשה6 2 2 3 2 4_נכסים" xfId="38098"/>
    <cellStyle name="20% - הדגשה6 2 2 3 2 5" xfId="7215"/>
    <cellStyle name="20% - הדגשה6 2 2 3 2 5 2" xfId="13994"/>
    <cellStyle name="20% - הדגשה6 2 2 3 2 5 2 2" xfId="28980"/>
    <cellStyle name="20% - הדגשה6 2 2 3 2 5 2_נכסים" xfId="38103"/>
    <cellStyle name="20% - הדגשה6 2 2 3 2 5 3" xfId="22315"/>
    <cellStyle name="20% - הדגשה6 2 2 3 2 5_נכסים" xfId="38102"/>
    <cellStyle name="20% - הדגשה6 2 2 3 2 6" xfId="10661"/>
    <cellStyle name="20% - הדגשה6 2 2 3 2 6 2" xfId="25648"/>
    <cellStyle name="20% - הדגשה6 2 2 3 2 6_נכסים" xfId="38104"/>
    <cellStyle name="20% - הדגשה6 2 2 3 2 7" xfId="18983"/>
    <cellStyle name="20% - הדגשה6 2 2 3 2_נכסים" xfId="38073"/>
    <cellStyle name="20% - הדגשה6 2 2 3 3" xfId="3941"/>
    <cellStyle name="20% - הדגשה6 2 2 3 3 2" xfId="4717"/>
    <cellStyle name="20% - הדגשה6 2 2 3 3 2 2" xfId="6508"/>
    <cellStyle name="20% - הדגשה6 2 2 3 3 2 2 2" xfId="10048"/>
    <cellStyle name="20% - הדגשה6 2 2 3 3 2 2 2 2" xfId="16700"/>
    <cellStyle name="20% - הדגשה6 2 2 3 3 2 2 2 2 2" xfId="31686"/>
    <cellStyle name="20% - הדגשה6 2 2 3 3 2 2 2 2_נכסים" xfId="38109"/>
    <cellStyle name="20% - הדגשה6 2 2 3 3 2 2 2 3" xfId="25021"/>
    <cellStyle name="20% - הדגשה6 2 2 3 3 2 2 2_נכסים" xfId="38108"/>
    <cellStyle name="20% - הדגשה6 2 2 3 3 2 2 3" xfId="13368"/>
    <cellStyle name="20% - הדגשה6 2 2 3 3 2 2 3 2" xfId="28355"/>
    <cellStyle name="20% - הדגשה6 2 2 3 3 2 2 3_נכסים" xfId="38110"/>
    <cellStyle name="20% - הדגשה6 2 2 3 3 2 2 4" xfId="21690"/>
    <cellStyle name="20% - הדגשה6 2 2 3 3 2 2_נכסים" xfId="38107"/>
    <cellStyle name="20% - הדגשה6 2 2 3 3 2 3" xfId="8256"/>
    <cellStyle name="20% - הדגשה6 2 2 3 3 2 3 2" xfId="15035"/>
    <cellStyle name="20% - הדגשה6 2 2 3 3 2 3 2 2" xfId="30021"/>
    <cellStyle name="20% - הדגשה6 2 2 3 3 2 3 2_נכסים" xfId="38112"/>
    <cellStyle name="20% - הדגשה6 2 2 3 3 2 3 3" xfId="23356"/>
    <cellStyle name="20% - הדגשה6 2 2 3 3 2 3_נכסים" xfId="38111"/>
    <cellStyle name="20% - הדגשה6 2 2 3 3 2 4" xfId="11702"/>
    <cellStyle name="20% - הדגשה6 2 2 3 3 2 4 2" xfId="26689"/>
    <cellStyle name="20% - הדגשה6 2 2 3 3 2 4_נכסים" xfId="38113"/>
    <cellStyle name="20% - הדגשה6 2 2 3 3 2 5" xfId="20024"/>
    <cellStyle name="20% - הדגשה6 2 2 3 3 2_נכסים" xfId="38106"/>
    <cellStyle name="20% - הדגשה6 2 2 3 3 3" xfId="5674"/>
    <cellStyle name="20% - הדגשה6 2 2 3 3 3 2" xfId="9215"/>
    <cellStyle name="20% - הדגשה6 2 2 3 3 3 2 2" xfId="15867"/>
    <cellStyle name="20% - הדגשה6 2 2 3 3 3 2 2 2" xfId="30853"/>
    <cellStyle name="20% - הדגשה6 2 2 3 3 3 2 2_נכסים" xfId="38116"/>
    <cellStyle name="20% - הדגשה6 2 2 3 3 3 2 3" xfId="24188"/>
    <cellStyle name="20% - הדגשה6 2 2 3 3 3 2_נכסים" xfId="38115"/>
    <cellStyle name="20% - הדגשה6 2 2 3 3 3 3" xfId="12535"/>
    <cellStyle name="20% - הדגשה6 2 2 3 3 3 3 2" xfId="27522"/>
    <cellStyle name="20% - הדגשה6 2 2 3 3 3 3_נכסים" xfId="38117"/>
    <cellStyle name="20% - הדגשה6 2 2 3 3 3 4" xfId="20857"/>
    <cellStyle name="20% - הדגשה6 2 2 3 3 3_נכסים" xfId="38114"/>
    <cellStyle name="20% - הדגשה6 2 2 3 3 4" xfId="7423"/>
    <cellStyle name="20% - הדגשה6 2 2 3 3 4 2" xfId="14202"/>
    <cellStyle name="20% - הדגשה6 2 2 3 3 4 2 2" xfId="29188"/>
    <cellStyle name="20% - הדגשה6 2 2 3 3 4 2_נכסים" xfId="38119"/>
    <cellStyle name="20% - הדגשה6 2 2 3 3 4 3" xfId="22523"/>
    <cellStyle name="20% - הדגשה6 2 2 3 3 4_נכסים" xfId="38118"/>
    <cellStyle name="20% - הדגשה6 2 2 3 3 5" xfId="10869"/>
    <cellStyle name="20% - הדגשה6 2 2 3 3 5 2" xfId="25856"/>
    <cellStyle name="20% - הדגשה6 2 2 3 3 5_נכסים" xfId="38120"/>
    <cellStyle name="20% - הדגשה6 2 2 3 3 6" xfId="19191"/>
    <cellStyle name="20% - הדגשה6 2 2 3 3_נכסים" xfId="38105"/>
    <cellStyle name="20% - הדגשה6 2 2 3 4" xfId="4302"/>
    <cellStyle name="20% - הדגשה6 2 2 3 4 2" xfId="6091"/>
    <cellStyle name="20% - הדגשה6 2 2 3 4 2 2" xfId="9631"/>
    <cellStyle name="20% - הדגשה6 2 2 3 4 2 2 2" xfId="16283"/>
    <cellStyle name="20% - הדגשה6 2 2 3 4 2 2 2 2" xfId="31269"/>
    <cellStyle name="20% - הדגשה6 2 2 3 4 2 2 2_נכסים" xfId="38124"/>
    <cellStyle name="20% - הדגשה6 2 2 3 4 2 2 3" xfId="24604"/>
    <cellStyle name="20% - הדגשה6 2 2 3 4 2 2_נכסים" xfId="38123"/>
    <cellStyle name="20% - הדגשה6 2 2 3 4 2 3" xfId="12951"/>
    <cellStyle name="20% - הדגשה6 2 2 3 4 2 3 2" xfId="27938"/>
    <cellStyle name="20% - הדגשה6 2 2 3 4 2 3_נכסים" xfId="38125"/>
    <cellStyle name="20% - הדגשה6 2 2 3 4 2 4" xfId="21273"/>
    <cellStyle name="20% - הדגשה6 2 2 3 4 2_נכסים" xfId="38122"/>
    <cellStyle name="20% - הדגשה6 2 2 3 4 3" xfId="7839"/>
    <cellStyle name="20% - הדגשה6 2 2 3 4 3 2" xfId="14618"/>
    <cellStyle name="20% - הדגשה6 2 2 3 4 3 2 2" xfId="29604"/>
    <cellStyle name="20% - הדגשה6 2 2 3 4 3 2_נכסים" xfId="38127"/>
    <cellStyle name="20% - הדגשה6 2 2 3 4 3 3" xfId="22939"/>
    <cellStyle name="20% - הדגשה6 2 2 3 4 3_נכסים" xfId="38126"/>
    <cellStyle name="20% - הדגשה6 2 2 3 4 4" xfId="11285"/>
    <cellStyle name="20% - הדגשה6 2 2 3 4 4 2" xfId="26272"/>
    <cellStyle name="20% - הדגשה6 2 2 3 4 4_נכסים" xfId="38128"/>
    <cellStyle name="20% - הדגשה6 2 2 3 4 5" xfId="19607"/>
    <cellStyle name="20% - הדגשה6 2 2 3 4_נכסים" xfId="38121"/>
    <cellStyle name="20% - הדגשה6 2 2 3 5" xfId="5195"/>
    <cellStyle name="20% - הדגשה6 2 2 3 5 2" xfId="8798"/>
    <cellStyle name="20% - הדגשה6 2 2 3 5 2 2" xfId="15450"/>
    <cellStyle name="20% - הדגשה6 2 2 3 5 2 2 2" xfId="30436"/>
    <cellStyle name="20% - הדגשה6 2 2 3 5 2 2_נכסים" xfId="38131"/>
    <cellStyle name="20% - הדגשה6 2 2 3 5 2 3" xfId="23771"/>
    <cellStyle name="20% - הדגשה6 2 2 3 5 2_נכסים" xfId="38130"/>
    <cellStyle name="20% - הדגשה6 2 2 3 5 3" xfId="12118"/>
    <cellStyle name="20% - הדגשה6 2 2 3 5 3 2" xfId="27105"/>
    <cellStyle name="20% - הדגשה6 2 2 3 5 3_נכסים" xfId="38132"/>
    <cellStyle name="20% - הדגשה6 2 2 3 5 4" xfId="20440"/>
    <cellStyle name="20% - הדגשה6 2 2 3 5_נכסים" xfId="38129"/>
    <cellStyle name="20% - הדגשה6 2 2 3 6" xfId="7008"/>
    <cellStyle name="20% - הדגשה6 2 2 3 6 2" xfId="13785"/>
    <cellStyle name="20% - הדגשה6 2 2 3 6 2 2" xfId="28771"/>
    <cellStyle name="20% - הדגשה6 2 2 3 6 2_נכסים" xfId="38134"/>
    <cellStyle name="20% - הדגשה6 2 2 3 6 3" xfId="22106"/>
    <cellStyle name="20% - הדגשה6 2 2 3 6_נכסים" xfId="38133"/>
    <cellStyle name="20% - הדגשה6 2 2 3 7" xfId="10415"/>
    <cellStyle name="20% - הדגשה6 2 2 3 7 2" xfId="25394"/>
    <cellStyle name="20% - הדגשה6 2 2 3 7_נכסים" xfId="38135"/>
    <cellStyle name="20% - הדגשה6 2 2 3 8" xfId="18774"/>
    <cellStyle name="20% - הדגשה6 2 2 3_נכסים" xfId="38072"/>
    <cellStyle name="20% - הדגשה6 2 2 4" xfId="1695"/>
    <cellStyle name="20% - הדגשה6 2 2 4 2" xfId="4007"/>
    <cellStyle name="20% - הדגשה6 2 2 4 2 2" xfId="4778"/>
    <cellStyle name="20% - הדגשה6 2 2 4 2 2 2" xfId="6569"/>
    <cellStyle name="20% - הדגשה6 2 2 4 2 2 2 2" xfId="10109"/>
    <cellStyle name="20% - הדגשה6 2 2 4 2 2 2 2 2" xfId="16761"/>
    <cellStyle name="20% - הדגשה6 2 2 4 2 2 2 2 2 2" xfId="31747"/>
    <cellStyle name="20% - הדגשה6 2 2 4 2 2 2 2 2_נכסים" xfId="38141"/>
    <cellStyle name="20% - הדגשה6 2 2 4 2 2 2 2 3" xfId="25082"/>
    <cellStyle name="20% - הדגשה6 2 2 4 2 2 2 2_נכסים" xfId="38140"/>
    <cellStyle name="20% - הדגשה6 2 2 4 2 2 2 3" xfId="13429"/>
    <cellStyle name="20% - הדגשה6 2 2 4 2 2 2 3 2" xfId="28416"/>
    <cellStyle name="20% - הדגשה6 2 2 4 2 2 2 3_נכסים" xfId="38142"/>
    <cellStyle name="20% - הדגשה6 2 2 4 2 2 2 4" xfId="21751"/>
    <cellStyle name="20% - הדגשה6 2 2 4 2 2 2_נכסים" xfId="38139"/>
    <cellStyle name="20% - הדגשה6 2 2 4 2 2 3" xfId="8317"/>
    <cellStyle name="20% - הדגשה6 2 2 4 2 2 3 2" xfId="15096"/>
    <cellStyle name="20% - הדגשה6 2 2 4 2 2 3 2 2" xfId="30082"/>
    <cellStyle name="20% - הדגשה6 2 2 4 2 2 3 2_נכסים" xfId="38144"/>
    <cellStyle name="20% - הדגשה6 2 2 4 2 2 3 3" xfId="23417"/>
    <cellStyle name="20% - הדגשה6 2 2 4 2 2 3_נכסים" xfId="38143"/>
    <cellStyle name="20% - הדגשה6 2 2 4 2 2 4" xfId="11763"/>
    <cellStyle name="20% - הדגשה6 2 2 4 2 2 4 2" xfId="26750"/>
    <cellStyle name="20% - הדגשה6 2 2 4 2 2 4_נכסים" xfId="38145"/>
    <cellStyle name="20% - הדגשה6 2 2 4 2 2 5" xfId="20085"/>
    <cellStyle name="20% - הדגשה6 2 2 4 2 2_נכסים" xfId="38138"/>
    <cellStyle name="20% - הדגשה6 2 2 4 2 3" xfId="5735"/>
    <cellStyle name="20% - הדגשה6 2 2 4 2 3 2" xfId="9276"/>
    <cellStyle name="20% - הדגשה6 2 2 4 2 3 2 2" xfId="15928"/>
    <cellStyle name="20% - הדגשה6 2 2 4 2 3 2 2 2" xfId="30914"/>
    <cellStyle name="20% - הדגשה6 2 2 4 2 3 2 2_נכסים" xfId="38148"/>
    <cellStyle name="20% - הדגשה6 2 2 4 2 3 2 3" xfId="24249"/>
    <cellStyle name="20% - הדגשה6 2 2 4 2 3 2_נכסים" xfId="38147"/>
    <cellStyle name="20% - הדגשה6 2 2 4 2 3 3" xfId="12596"/>
    <cellStyle name="20% - הדגשה6 2 2 4 2 3 3 2" xfId="27583"/>
    <cellStyle name="20% - הדגשה6 2 2 4 2 3 3_נכסים" xfId="38149"/>
    <cellStyle name="20% - הדגשה6 2 2 4 2 3 4" xfId="20918"/>
    <cellStyle name="20% - הדגשה6 2 2 4 2 3_נכסים" xfId="38146"/>
    <cellStyle name="20% - הדגשה6 2 2 4 2 4" xfId="7484"/>
    <cellStyle name="20% - הדגשה6 2 2 4 2 4 2" xfId="14263"/>
    <cellStyle name="20% - הדגשה6 2 2 4 2 4 2 2" xfId="29249"/>
    <cellStyle name="20% - הדגשה6 2 2 4 2 4 2_נכסים" xfId="38151"/>
    <cellStyle name="20% - הדגשה6 2 2 4 2 4 3" xfId="22584"/>
    <cellStyle name="20% - הדגשה6 2 2 4 2 4_נכסים" xfId="38150"/>
    <cellStyle name="20% - הדגשה6 2 2 4 2 5" xfId="10930"/>
    <cellStyle name="20% - הדגשה6 2 2 4 2 5 2" xfId="25917"/>
    <cellStyle name="20% - הדגשה6 2 2 4 2 5_נכסים" xfId="38152"/>
    <cellStyle name="20% - הדגשה6 2 2 4 2 6" xfId="19252"/>
    <cellStyle name="20% - הדגשה6 2 2 4 2_נכסים" xfId="38137"/>
    <cellStyle name="20% - הדגשה6 2 2 4 3" xfId="4364"/>
    <cellStyle name="20% - הדגשה6 2 2 4 3 2" xfId="6153"/>
    <cellStyle name="20% - הדגשה6 2 2 4 3 2 2" xfId="9693"/>
    <cellStyle name="20% - הדגשה6 2 2 4 3 2 2 2" xfId="16345"/>
    <cellStyle name="20% - הדגשה6 2 2 4 3 2 2 2 2" xfId="31331"/>
    <cellStyle name="20% - הדגשה6 2 2 4 3 2 2 2_נכסים" xfId="38156"/>
    <cellStyle name="20% - הדגשה6 2 2 4 3 2 2 3" xfId="24666"/>
    <cellStyle name="20% - הדגשה6 2 2 4 3 2 2_נכסים" xfId="38155"/>
    <cellStyle name="20% - הדגשה6 2 2 4 3 2 3" xfId="13013"/>
    <cellStyle name="20% - הדגשה6 2 2 4 3 2 3 2" xfId="28000"/>
    <cellStyle name="20% - הדגשה6 2 2 4 3 2 3_נכסים" xfId="38157"/>
    <cellStyle name="20% - הדגשה6 2 2 4 3 2 4" xfId="21335"/>
    <cellStyle name="20% - הדגשה6 2 2 4 3 2_נכסים" xfId="38154"/>
    <cellStyle name="20% - הדגשה6 2 2 4 3 3" xfId="7901"/>
    <cellStyle name="20% - הדגשה6 2 2 4 3 3 2" xfId="14680"/>
    <cellStyle name="20% - הדגשה6 2 2 4 3 3 2 2" xfId="29666"/>
    <cellStyle name="20% - הדגשה6 2 2 4 3 3 2_נכסים" xfId="38159"/>
    <cellStyle name="20% - הדגשה6 2 2 4 3 3 3" xfId="23001"/>
    <cellStyle name="20% - הדגשה6 2 2 4 3 3_נכסים" xfId="38158"/>
    <cellStyle name="20% - הדגשה6 2 2 4 3 4" xfId="11347"/>
    <cellStyle name="20% - הדגשה6 2 2 4 3 4 2" xfId="26334"/>
    <cellStyle name="20% - הדגשה6 2 2 4 3 4_נכסים" xfId="38160"/>
    <cellStyle name="20% - הדגשה6 2 2 4 3 5" xfId="19669"/>
    <cellStyle name="20% - הדגשה6 2 2 4 3_נכסים" xfId="38153"/>
    <cellStyle name="20% - הדגשה6 2 2 4 4" xfId="5257"/>
    <cellStyle name="20% - הדגשה6 2 2 4 4 2" xfId="8860"/>
    <cellStyle name="20% - הדגשה6 2 2 4 4 2 2" xfId="15512"/>
    <cellStyle name="20% - הדגשה6 2 2 4 4 2 2 2" xfId="30498"/>
    <cellStyle name="20% - הדגשה6 2 2 4 4 2 2_נכסים" xfId="38163"/>
    <cellStyle name="20% - הדגשה6 2 2 4 4 2 3" xfId="23833"/>
    <cellStyle name="20% - הדגשה6 2 2 4 4 2_נכסים" xfId="38162"/>
    <cellStyle name="20% - הדגשה6 2 2 4 4 3" xfId="12180"/>
    <cellStyle name="20% - הדגשה6 2 2 4 4 3 2" xfId="27167"/>
    <cellStyle name="20% - הדגשה6 2 2 4 4 3_נכסים" xfId="38164"/>
    <cellStyle name="20% - הדגשה6 2 2 4 4 4" xfId="20502"/>
    <cellStyle name="20% - הדגשה6 2 2 4 4_נכסים" xfId="38161"/>
    <cellStyle name="20% - הדגשה6 2 2 4 5" xfId="7070"/>
    <cellStyle name="20% - הדגשה6 2 2 4 5 2" xfId="13847"/>
    <cellStyle name="20% - הדגשה6 2 2 4 5 2 2" xfId="28833"/>
    <cellStyle name="20% - הדגשה6 2 2 4 5 2_נכסים" xfId="38166"/>
    <cellStyle name="20% - הדגשה6 2 2 4 5 3" xfId="22168"/>
    <cellStyle name="20% - הדגשה6 2 2 4 5_נכסים" xfId="38165"/>
    <cellStyle name="20% - הדגשה6 2 2 4 6" xfId="10531"/>
    <cellStyle name="20% - הדגשה6 2 2 4 6 2" xfId="25516"/>
    <cellStyle name="20% - הדגשה6 2 2 4 6_נכסים" xfId="38167"/>
    <cellStyle name="20% - הדגשה6 2 2 4 7" xfId="18836"/>
    <cellStyle name="20% - הדגשה6 2 2 4_נכסים" xfId="38136"/>
    <cellStyle name="20% - הדגשה6 2 2 5" xfId="1638"/>
    <cellStyle name="20% - הדגשה6 2 2 5 2" xfId="4569"/>
    <cellStyle name="20% - הדגשה6 2 2 5 2 2" xfId="6360"/>
    <cellStyle name="20% - הדגשה6 2 2 5 2 2 2" xfId="9900"/>
    <cellStyle name="20% - הדגשה6 2 2 5 2 2 2 2" xfId="16552"/>
    <cellStyle name="20% - הדגשה6 2 2 5 2 2 2 2 2" xfId="31538"/>
    <cellStyle name="20% - הדגשה6 2 2 5 2 2 2 2_נכסים" xfId="38172"/>
    <cellStyle name="20% - הדגשה6 2 2 5 2 2 2 3" xfId="24873"/>
    <cellStyle name="20% - הדגשה6 2 2 5 2 2 2_נכסים" xfId="38171"/>
    <cellStyle name="20% - הדגשה6 2 2 5 2 2 3" xfId="13220"/>
    <cellStyle name="20% - הדגשה6 2 2 5 2 2 3 2" xfId="28207"/>
    <cellStyle name="20% - הדגשה6 2 2 5 2 2 3_נכסים" xfId="38173"/>
    <cellStyle name="20% - הדגשה6 2 2 5 2 2 4" xfId="21542"/>
    <cellStyle name="20% - הדגשה6 2 2 5 2 2_נכסים" xfId="38170"/>
    <cellStyle name="20% - הדגשה6 2 2 5 2 3" xfId="8108"/>
    <cellStyle name="20% - הדגשה6 2 2 5 2 3 2" xfId="14887"/>
    <cellStyle name="20% - הדגשה6 2 2 5 2 3 2 2" xfId="29873"/>
    <cellStyle name="20% - הדגשה6 2 2 5 2 3 2_נכסים" xfId="38175"/>
    <cellStyle name="20% - הדגשה6 2 2 5 2 3 3" xfId="23208"/>
    <cellStyle name="20% - הדגשה6 2 2 5 2 3_נכסים" xfId="38174"/>
    <cellStyle name="20% - הדגשה6 2 2 5 2 4" xfId="11554"/>
    <cellStyle name="20% - הדגשה6 2 2 5 2 4 2" xfId="26541"/>
    <cellStyle name="20% - הדגשה6 2 2 5 2 4_נכסים" xfId="38176"/>
    <cellStyle name="20% - הדגשה6 2 2 5 2 5" xfId="19876"/>
    <cellStyle name="20% - הדגשה6 2 2 5 2_נכסים" xfId="38169"/>
    <cellStyle name="20% - הדגשה6 2 2 5 3" xfId="5526"/>
    <cellStyle name="20% - הדגשה6 2 2 5 3 2" xfId="9067"/>
    <cellStyle name="20% - הדגשה6 2 2 5 3 2 2" xfId="15719"/>
    <cellStyle name="20% - הדגשה6 2 2 5 3 2 2 2" xfId="30705"/>
    <cellStyle name="20% - הדגשה6 2 2 5 3 2 2_נכסים" xfId="38179"/>
    <cellStyle name="20% - הדגשה6 2 2 5 3 2 3" xfId="24040"/>
    <cellStyle name="20% - הדגשה6 2 2 5 3 2_נכסים" xfId="38178"/>
    <cellStyle name="20% - הדגשה6 2 2 5 3 3" xfId="12387"/>
    <cellStyle name="20% - הדגשה6 2 2 5 3 3 2" xfId="27374"/>
    <cellStyle name="20% - הדגשה6 2 2 5 3 3_נכסים" xfId="38180"/>
    <cellStyle name="20% - הדגשה6 2 2 5 3 4" xfId="20709"/>
    <cellStyle name="20% - הדגשה6 2 2 5 3_נכסים" xfId="38177"/>
    <cellStyle name="20% - הדגשה6 2 2 5 4" xfId="7275"/>
    <cellStyle name="20% - הדגשה6 2 2 5 4 2" xfId="14054"/>
    <cellStyle name="20% - הדגשה6 2 2 5 4 2 2" xfId="29040"/>
    <cellStyle name="20% - הדגשה6 2 2 5 4 2_נכסים" xfId="38182"/>
    <cellStyle name="20% - הדגשה6 2 2 5 4 3" xfId="22375"/>
    <cellStyle name="20% - הדגשה6 2 2 5 4_נכסים" xfId="38181"/>
    <cellStyle name="20% - הדגשה6 2 2 5 5" xfId="10721"/>
    <cellStyle name="20% - הדגשה6 2 2 5 5 2" xfId="25708"/>
    <cellStyle name="20% - הדגשה6 2 2 5 5_נכסים" xfId="38183"/>
    <cellStyle name="20% - הדגשה6 2 2 5 6" xfId="19043"/>
    <cellStyle name="20% - הדגשה6 2 2 5_נכסים" xfId="38168"/>
    <cellStyle name="20% - הדגשה6 2 2 6" xfId="2260"/>
    <cellStyle name="20% - הדגשה6 2 2 6 2" xfId="5943"/>
    <cellStyle name="20% - הדגשה6 2 2 6 2 2" xfId="9483"/>
    <cellStyle name="20% - הדגשה6 2 2 6 2 2 2" xfId="16135"/>
    <cellStyle name="20% - הדגשה6 2 2 6 2 2 2 2" xfId="31121"/>
    <cellStyle name="20% - הדגשה6 2 2 6 2 2 2_נכסים" xfId="38187"/>
    <cellStyle name="20% - הדגשה6 2 2 6 2 2 3" xfId="24456"/>
    <cellStyle name="20% - הדגשה6 2 2 6 2 2_נכסים" xfId="38186"/>
    <cellStyle name="20% - הדגשה6 2 2 6 2 3" xfId="12803"/>
    <cellStyle name="20% - הדגשה6 2 2 6 2 3 2" xfId="27790"/>
    <cellStyle name="20% - הדגשה6 2 2 6 2 3_נכסים" xfId="38188"/>
    <cellStyle name="20% - הדגשה6 2 2 6 2 4" xfId="21125"/>
    <cellStyle name="20% - הדגשה6 2 2 6 2_נכסים" xfId="38185"/>
    <cellStyle name="20% - הדגשה6 2 2 6 3" xfId="7691"/>
    <cellStyle name="20% - הדגשה6 2 2 6 3 2" xfId="14470"/>
    <cellStyle name="20% - הדגשה6 2 2 6 3 2 2" xfId="29456"/>
    <cellStyle name="20% - הדגשה6 2 2 6 3 2_נכסים" xfId="38190"/>
    <cellStyle name="20% - הדגשה6 2 2 6 3 3" xfId="22791"/>
    <cellStyle name="20% - הדגשה6 2 2 6 3_נכסים" xfId="38189"/>
    <cellStyle name="20% - הדגשה6 2 2 6 4" xfId="11137"/>
    <cellStyle name="20% - הדגשה6 2 2 6 4 2" xfId="26124"/>
    <cellStyle name="20% - הדגשה6 2 2 6 4_נכסים" xfId="38191"/>
    <cellStyle name="20% - הדגשה6 2 2 6 5" xfId="19459"/>
    <cellStyle name="20% - הדגשה6 2 2 6_נכסים" xfId="38184"/>
    <cellStyle name="20% - הדגשה6 2 2 7" xfId="1387"/>
    <cellStyle name="20% - הדגשה6 2 2 7 2" xfId="8650"/>
    <cellStyle name="20% - הדגשה6 2 2 7 2 2" xfId="15302"/>
    <cellStyle name="20% - הדגשה6 2 2 7 2 2 2" xfId="30288"/>
    <cellStyle name="20% - הדגשה6 2 2 7 2 2_נכסים" xfId="38194"/>
    <cellStyle name="20% - הדגשה6 2 2 7 2 3" xfId="23623"/>
    <cellStyle name="20% - הדגשה6 2 2 7 2_נכסים" xfId="38193"/>
    <cellStyle name="20% - הדגשה6 2 2 7 3" xfId="11970"/>
    <cellStyle name="20% - הדגשה6 2 2 7 3 2" xfId="26957"/>
    <cellStyle name="20% - הדגשה6 2 2 7 3_נכסים" xfId="38195"/>
    <cellStyle name="20% - הדגשה6 2 2 7 4" xfId="20292"/>
    <cellStyle name="20% - הדגשה6 2 2 7_נכסים" xfId="38192"/>
    <cellStyle name="20% - הדגשה6 2 2 8" xfId="6905"/>
    <cellStyle name="20% - הדגשה6 2 2 8 2" xfId="13637"/>
    <cellStyle name="20% - הדגשה6 2 2 8 2 2" xfId="28623"/>
    <cellStyle name="20% - הדגשה6 2 2 8 2_נכסים" xfId="38197"/>
    <cellStyle name="20% - הדגשה6 2 2 8 3" xfId="21958"/>
    <cellStyle name="20% - הדגשה6 2 2 8_נכסים" xfId="38196"/>
    <cellStyle name="20% - הדגשה6 2 2 9" xfId="10494"/>
    <cellStyle name="20% - הדגשה6 2 2 9 2" xfId="25478"/>
    <cellStyle name="20% - הדגשה6 2 2 9_נכסים" xfId="38198"/>
    <cellStyle name="20% - הדגשה6 2 2_נכסים" xfId="37943"/>
    <cellStyle name="20% - הדגשה6 2 3" xfId="920"/>
    <cellStyle name="20% - הדגשה6 2 3 2" xfId="1157"/>
    <cellStyle name="20% - הדגשה6 2 3 3" xfId="2037"/>
    <cellStyle name="20% - הדגשה6 2 3 4" xfId="1419"/>
    <cellStyle name="20% - הדגשה6 2 3 5" xfId="1631"/>
    <cellStyle name="20% - הדגשה6 2 3 6" xfId="2469"/>
    <cellStyle name="20% - הדגשה6 2 3 7" xfId="1378"/>
    <cellStyle name="20% - הדגשה6 2 3 8" xfId="3211"/>
    <cellStyle name="20% - הדגשה6 2 4" xfId="824"/>
    <cellStyle name="20% - הדגשה6 2 4 2" xfId="18296"/>
    <cellStyle name="20% - הדגשה6 2 4 3" xfId="17488"/>
    <cellStyle name="20% - הדגשה6 2 4_נכסים" xfId="38199"/>
    <cellStyle name="20% - הדגשה6 2 5" xfId="1859"/>
    <cellStyle name="20% - הדגשה6 2 6" xfId="1743"/>
    <cellStyle name="20% - הדגשה6 2 7" xfId="1755"/>
    <cellStyle name="20% - הדגשה6 2 8" xfId="1461"/>
    <cellStyle name="20% - הדגשה6 2 9" xfId="2341"/>
    <cellStyle name="20% - הדגשה6 2_נכסים" xfId="37942"/>
    <cellStyle name="20% - הדגשה6 20" xfId="17661"/>
    <cellStyle name="20% - הדגשה6 20 2" xfId="18492"/>
    <cellStyle name="20% - הדגשה6 20_נכסים" xfId="38200"/>
    <cellStyle name="20% - הדגשה6 21" xfId="17674"/>
    <cellStyle name="20% - הדגשה6 21 2" xfId="18505"/>
    <cellStyle name="20% - הדגשה6 21_נכסים" xfId="38201"/>
    <cellStyle name="20% - הדגשה6 22" xfId="17822"/>
    <cellStyle name="20% - הדגשה6 22 2" xfId="18541"/>
    <cellStyle name="20% - הדגשה6 22_נכסים" xfId="38202"/>
    <cellStyle name="20% - הדגשה6 23" xfId="17835"/>
    <cellStyle name="20% - הדגשה6 23 2" xfId="18554"/>
    <cellStyle name="20% - הדגשה6 23_נכסים" xfId="38203"/>
    <cellStyle name="20% - הדגשה6 24" xfId="17973"/>
    <cellStyle name="20% - הדגשה6 24 2" xfId="18567"/>
    <cellStyle name="20% - הדגשה6 24_נכסים" xfId="38204"/>
    <cellStyle name="20% - הדגשה6 25" xfId="17987"/>
    <cellStyle name="20% - הדגשה6 25 2" xfId="18580"/>
    <cellStyle name="20% - הדגשה6 25_נכסים" xfId="38205"/>
    <cellStyle name="20% - הדגשה6 26" xfId="18000"/>
    <cellStyle name="20% - הדגשה6 26 2" xfId="18593"/>
    <cellStyle name="20% - הדגשה6 26_נכסים" xfId="38206"/>
    <cellStyle name="20% - הדגשה6 27" xfId="18013"/>
    <cellStyle name="20% - הדגשה6 27 2" xfId="18606"/>
    <cellStyle name="20% - הדגשה6 27_נכסים" xfId="38207"/>
    <cellStyle name="20% - הדגשה6 28" xfId="18061"/>
    <cellStyle name="20% - הדגשה6 29" xfId="18074"/>
    <cellStyle name="20% - הדגשה6 3" xfId="277"/>
    <cellStyle name="20% - הדגשה6 3 10" xfId="18628"/>
    <cellStyle name="20% - הדגשה6 3 11" xfId="32141"/>
    <cellStyle name="20% - הדגשה6 3 2" xfId="278"/>
    <cellStyle name="20% - הדגשה6 3 2 10" xfId="32304"/>
    <cellStyle name="20% - הדגשה6 3 2 2" xfId="1160"/>
    <cellStyle name="20% - הדגשה6 3 2 2 2" xfId="3715"/>
    <cellStyle name="20% - הדגשה6 3 2 2 2 2" xfId="4139"/>
    <cellStyle name="20% - הדגשה6 3 2 2 2 2 2" xfId="4912"/>
    <cellStyle name="20% - הדגשה6 3 2 2 2 2 2 2" xfId="6703"/>
    <cellStyle name="20% - הדגשה6 3 2 2 2 2 2 2 2" xfId="10243"/>
    <cellStyle name="20% - הדגשה6 3 2 2 2 2 2 2 2 2" xfId="16895"/>
    <cellStyle name="20% - הדגשה6 3 2 2 2 2 2 2 2 2 2" xfId="31881"/>
    <cellStyle name="20% - הדגשה6 3 2 2 2 2 2 2 2 2_נכסים" xfId="38216"/>
    <cellStyle name="20% - הדגשה6 3 2 2 2 2 2 2 2 3" xfId="25216"/>
    <cellStyle name="20% - הדגשה6 3 2 2 2 2 2 2 2_נכסים" xfId="38215"/>
    <cellStyle name="20% - הדגשה6 3 2 2 2 2 2 2 3" xfId="13563"/>
    <cellStyle name="20% - הדגשה6 3 2 2 2 2 2 2 3 2" xfId="28550"/>
    <cellStyle name="20% - הדגשה6 3 2 2 2 2 2 2 3_נכסים" xfId="38217"/>
    <cellStyle name="20% - הדגשה6 3 2 2 2 2 2 2 4" xfId="21885"/>
    <cellStyle name="20% - הדגשה6 3 2 2 2 2 2 2_נכסים" xfId="38214"/>
    <cellStyle name="20% - הדגשה6 3 2 2 2 2 2 3" xfId="8451"/>
    <cellStyle name="20% - הדגשה6 3 2 2 2 2 2 3 2" xfId="15230"/>
    <cellStyle name="20% - הדגשה6 3 2 2 2 2 2 3 2 2" xfId="30216"/>
    <cellStyle name="20% - הדגשה6 3 2 2 2 2 2 3 2_נכסים" xfId="38219"/>
    <cellStyle name="20% - הדגשה6 3 2 2 2 2 2 3 3" xfId="23551"/>
    <cellStyle name="20% - הדגשה6 3 2 2 2 2 2 3_נכסים" xfId="38218"/>
    <cellStyle name="20% - הדגשה6 3 2 2 2 2 2 4" xfId="11897"/>
    <cellStyle name="20% - הדגשה6 3 2 2 2 2 2 4 2" xfId="26884"/>
    <cellStyle name="20% - הדגשה6 3 2 2 2 2 2 4_נכסים" xfId="38220"/>
    <cellStyle name="20% - הדגשה6 3 2 2 2 2 2 5" xfId="20219"/>
    <cellStyle name="20% - הדגשה6 3 2 2 2 2 2_נכסים" xfId="38213"/>
    <cellStyle name="20% - הדגשה6 3 2 2 2 2 3" xfId="5869"/>
    <cellStyle name="20% - הדגשה6 3 2 2 2 2 3 2" xfId="9410"/>
    <cellStyle name="20% - הדגשה6 3 2 2 2 2 3 2 2" xfId="16062"/>
    <cellStyle name="20% - הדגשה6 3 2 2 2 2 3 2 2 2" xfId="31048"/>
    <cellStyle name="20% - הדגשה6 3 2 2 2 2 3 2 2_נכסים" xfId="38223"/>
    <cellStyle name="20% - הדגשה6 3 2 2 2 2 3 2 3" xfId="24383"/>
    <cellStyle name="20% - הדגשה6 3 2 2 2 2 3 2_נכסים" xfId="38222"/>
    <cellStyle name="20% - הדגשה6 3 2 2 2 2 3 3" xfId="12730"/>
    <cellStyle name="20% - הדגשה6 3 2 2 2 2 3 3 2" xfId="27717"/>
    <cellStyle name="20% - הדגשה6 3 2 2 2 2 3 3_נכסים" xfId="38224"/>
    <cellStyle name="20% - הדגשה6 3 2 2 2 2 3 4" xfId="21052"/>
    <cellStyle name="20% - הדגשה6 3 2 2 2 2 3_נכסים" xfId="38221"/>
    <cellStyle name="20% - הדגשה6 3 2 2 2 2 4" xfId="7618"/>
    <cellStyle name="20% - הדגשה6 3 2 2 2 2 4 2" xfId="14397"/>
    <cellStyle name="20% - הדגשה6 3 2 2 2 2 4 2 2" xfId="29383"/>
    <cellStyle name="20% - הדגשה6 3 2 2 2 2 4 2_נכסים" xfId="38226"/>
    <cellStyle name="20% - הדגשה6 3 2 2 2 2 4 3" xfId="22718"/>
    <cellStyle name="20% - הדגשה6 3 2 2 2 2 4_נכסים" xfId="38225"/>
    <cellStyle name="20% - הדגשה6 3 2 2 2 2 5" xfId="11064"/>
    <cellStyle name="20% - הדגשה6 3 2 2 2 2 5 2" xfId="26051"/>
    <cellStyle name="20% - הדגשה6 3 2 2 2 2 5_נכסים" xfId="38227"/>
    <cellStyle name="20% - הדגשה6 3 2 2 2 2 6" xfId="19386"/>
    <cellStyle name="20% - הדגשה6 3 2 2 2 2_נכסים" xfId="38212"/>
    <cellStyle name="20% - הדגשה6 3 2 2 2 3" xfId="4496"/>
    <cellStyle name="20% - הדגשה6 3 2 2 2 3 2" xfId="6287"/>
    <cellStyle name="20% - הדגשה6 3 2 2 2 3 2 2" xfId="9827"/>
    <cellStyle name="20% - הדגשה6 3 2 2 2 3 2 2 2" xfId="16479"/>
    <cellStyle name="20% - הדגשה6 3 2 2 2 3 2 2 2 2" xfId="31465"/>
    <cellStyle name="20% - הדגשה6 3 2 2 2 3 2 2 2_נכסים" xfId="38231"/>
    <cellStyle name="20% - הדגשה6 3 2 2 2 3 2 2 3" xfId="24800"/>
    <cellStyle name="20% - הדגשה6 3 2 2 2 3 2 2_נכסים" xfId="38230"/>
    <cellStyle name="20% - הדגשה6 3 2 2 2 3 2 3" xfId="13147"/>
    <cellStyle name="20% - הדגשה6 3 2 2 2 3 2 3 2" xfId="28134"/>
    <cellStyle name="20% - הדגשה6 3 2 2 2 3 2 3_נכסים" xfId="38232"/>
    <cellStyle name="20% - הדגשה6 3 2 2 2 3 2 4" xfId="21469"/>
    <cellStyle name="20% - הדגשה6 3 2 2 2 3 2_נכסים" xfId="38229"/>
    <cellStyle name="20% - הדגשה6 3 2 2 2 3 3" xfId="8035"/>
    <cellStyle name="20% - הדגשה6 3 2 2 2 3 3 2" xfId="14814"/>
    <cellStyle name="20% - הדגשה6 3 2 2 2 3 3 2 2" xfId="29800"/>
    <cellStyle name="20% - הדגשה6 3 2 2 2 3 3 2_נכסים" xfId="38234"/>
    <cellStyle name="20% - הדגשה6 3 2 2 2 3 3 3" xfId="23135"/>
    <cellStyle name="20% - הדגשה6 3 2 2 2 3 3_נכסים" xfId="38233"/>
    <cellStyle name="20% - הדגשה6 3 2 2 2 3 4" xfId="11481"/>
    <cellStyle name="20% - הדגשה6 3 2 2 2 3 4 2" xfId="26468"/>
    <cellStyle name="20% - הדגשה6 3 2 2 2 3 4_נכסים" xfId="38235"/>
    <cellStyle name="20% - הדגשה6 3 2 2 2 3 5" xfId="19803"/>
    <cellStyle name="20% - הדגשה6 3 2 2 2 3_נכסים" xfId="38228"/>
    <cellStyle name="20% - הדגשה6 3 2 2 2 4" xfId="5389"/>
    <cellStyle name="20% - הדגשה6 3 2 2 2 4 2" xfId="8994"/>
    <cellStyle name="20% - הדגשה6 3 2 2 2 4 2 2" xfId="15646"/>
    <cellStyle name="20% - הדגשה6 3 2 2 2 4 2 2 2" xfId="30632"/>
    <cellStyle name="20% - הדגשה6 3 2 2 2 4 2 2_נכסים" xfId="38238"/>
    <cellStyle name="20% - הדגשה6 3 2 2 2 4 2 3" xfId="23967"/>
    <cellStyle name="20% - הדגשה6 3 2 2 2 4 2_נכסים" xfId="38237"/>
    <cellStyle name="20% - הדגשה6 3 2 2 2 4 3" xfId="12314"/>
    <cellStyle name="20% - הדגשה6 3 2 2 2 4 3 2" xfId="27301"/>
    <cellStyle name="20% - הדגשה6 3 2 2 2 4 3_נכסים" xfId="38239"/>
    <cellStyle name="20% - הדגשה6 3 2 2 2 4 4" xfId="20636"/>
    <cellStyle name="20% - הדגשה6 3 2 2 2 4_נכסים" xfId="38236"/>
    <cellStyle name="20% - הדגשה6 3 2 2 2 5" xfId="7202"/>
    <cellStyle name="20% - הדגשה6 3 2 2 2 5 2" xfId="13981"/>
    <cellStyle name="20% - הדגשה6 3 2 2 2 5 2 2" xfId="28967"/>
    <cellStyle name="20% - הדגשה6 3 2 2 2 5 2_נכסים" xfId="38241"/>
    <cellStyle name="20% - הדגשה6 3 2 2 2 5 3" xfId="22302"/>
    <cellStyle name="20% - הדגשה6 3 2 2 2 5_נכסים" xfId="38240"/>
    <cellStyle name="20% - הדגשה6 3 2 2 2 6" xfId="10648"/>
    <cellStyle name="20% - הדגשה6 3 2 2 2 6 2" xfId="25635"/>
    <cellStyle name="20% - הדגשה6 3 2 2 2 6_נכסים" xfId="38242"/>
    <cellStyle name="20% - הדגשה6 3 2 2 2 7" xfId="18970"/>
    <cellStyle name="20% - הדגשה6 3 2 2 2_נכסים" xfId="38211"/>
    <cellStyle name="20% - הדגשה6 3 2 2 3" xfId="3928"/>
    <cellStyle name="20% - הדגשה6 3 2 2 3 2" xfId="4704"/>
    <cellStyle name="20% - הדגשה6 3 2 2 3 2 2" xfId="6495"/>
    <cellStyle name="20% - הדגשה6 3 2 2 3 2 2 2" xfId="10035"/>
    <cellStyle name="20% - הדגשה6 3 2 2 3 2 2 2 2" xfId="16687"/>
    <cellStyle name="20% - הדגשה6 3 2 2 3 2 2 2 2 2" xfId="31673"/>
    <cellStyle name="20% - הדגשה6 3 2 2 3 2 2 2 2_נכסים" xfId="38247"/>
    <cellStyle name="20% - הדגשה6 3 2 2 3 2 2 2 3" xfId="25008"/>
    <cellStyle name="20% - הדגשה6 3 2 2 3 2 2 2_נכסים" xfId="38246"/>
    <cellStyle name="20% - הדגשה6 3 2 2 3 2 2 3" xfId="13355"/>
    <cellStyle name="20% - הדגשה6 3 2 2 3 2 2 3 2" xfId="28342"/>
    <cellStyle name="20% - הדגשה6 3 2 2 3 2 2 3_נכסים" xfId="38248"/>
    <cellStyle name="20% - הדגשה6 3 2 2 3 2 2 4" xfId="21677"/>
    <cellStyle name="20% - הדגשה6 3 2 2 3 2 2_נכסים" xfId="38245"/>
    <cellStyle name="20% - הדגשה6 3 2 2 3 2 3" xfId="8243"/>
    <cellStyle name="20% - הדגשה6 3 2 2 3 2 3 2" xfId="15022"/>
    <cellStyle name="20% - הדגשה6 3 2 2 3 2 3 2 2" xfId="30008"/>
    <cellStyle name="20% - הדגשה6 3 2 2 3 2 3 2_נכסים" xfId="38250"/>
    <cellStyle name="20% - הדגשה6 3 2 2 3 2 3 3" xfId="23343"/>
    <cellStyle name="20% - הדגשה6 3 2 2 3 2 3_נכסים" xfId="38249"/>
    <cellStyle name="20% - הדגשה6 3 2 2 3 2 4" xfId="11689"/>
    <cellStyle name="20% - הדגשה6 3 2 2 3 2 4 2" xfId="26676"/>
    <cellStyle name="20% - הדגשה6 3 2 2 3 2 4_נכסים" xfId="38251"/>
    <cellStyle name="20% - הדגשה6 3 2 2 3 2 5" xfId="20011"/>
    <cellStyle name="20% - הדגשה6 3 2 2 3 2_נכסים" xfId="38244"/>
    <cellStyle name="20% - הדגשה6 3 2 2 3 3" xfId="5661"/>
    <cellStyle name="20% - הדגשה6 3 2 2 3 3 2" xfId="9202"/>
    <cellStyle name="20% - הדגשה6 3 2 2 3 3 2 2" xfId="15854"/>
    <cellStyle name="20% - הדגשה6 3 2 2 3 3 2 2 2" xfId="30840"/>
    <cellStyle name="20% - הדגשה6 3 2 2 3 3 2 2_נכסים" xfId="38254"/>
    <cellStyle name="20% - הדגשה6 3 2 2 3 3 2 3" xfId="24175"/>
    <cellStyle name="20% - הדגשה6 3 2 2 3 3 2_נכסים" xfId="38253"/>
    <cellStyle name="20% - הדגשה6 3 2 2 3 3 3" xfId="12522"/>
    <cellStyle name="20% - הדגשה6 3 2 2 3 3 3 2" xfId="27509"/>
    <cellStyle name="20% - הדגשה6 3 2 2 3 3 3_נכסים" xfId="38255"/>
    <cellStyle name="20% - הדגשה6 3 2 2 3 3 4" xfId="20844"/>
    <cellStyle name="20% - הדגשה6 3 2 2 3 3_נכסים" xfId="38252"/>
    <cellStyle name="20% - הדגשה6 3 2 2 3 4" xfId="7410"/>
    <cellStyle name="20% - הדגשה6 3 2 2 3 4 2" xfId="14189"/>
    <cellStyle name="20% - הדגשה6 3 2 2 3 4 2 2" xfId="29175"/>
    <cellStyle name="20% - הדגשה6 3 2 2 3 4 2_נכסים" xfId="38257"/>
    <cellStyle name="20% - הדגשה6 3 2 2 3 4 3" xfId="22510"/>
    <cellStyle name="20% - הדגשה6 3 2 2 3 4_נכסים" xfId="38256"/>
    <cellStyle name="20% - הדגשה6 3 2 2 3 5" xfId="10856"/>
    <cellStyle name="20% - הדגשה6 3 2 2 3 5 2" xfId="25843"/>
    <cellStyle name="20% - הדגשה6 3 2 2 3 5_נכסים" xfId="38258"/>
    <cellStyle name="20% - הדגשה6 3 2 2 3 6" xfId="19178"/>
    <cellStyle name="20% - הדגשה6 3 2 2 3_נכסים" xfId="38243"/>
    <cellStyle name="20% - הדגשה6 3 2 2 4" xfId="4289"/>
    <cellStyle name="20% - הדגשה6 3 2 2 4 2" xfId="6078"/>
    <cellStyle name="20% - הדגשה6 3 2 2 4 2 2" xfId="9618"/>
    <cellStyle name="20% - הדגשה6 3 2 2 4 2 2 2" xfId="16270"/>
    <cellStyle name="20% - הדגשה6 3 2 2 4 2 2 2 2" xfId="31256"/>
    <cellStyle name="20% - הדגשה6 3 2 2 4 2 2 2_נכסים" xfId="38262"/>
    <cellStyle name="20% - הדגשה6 3 2 2 4 2 2 3" xfId="24591"/>
    <cellStyle name="20% - הדגשה6 3 2 2 4 2 2_נכסים" xfId="38261"/>
    <cellStyle name="20% - הדגשה6 3 2 2 4 2 3" xfId="12938"/>
    <cellStyle name="20% - הדגשה6 3 2 2 4 2 3 2" xfId="27925"/>
    <cellStyle name="20% - הדגשה6 3 2 2 4 2 3_נכסים" xfId="38263"/>
    <cellStyle name="20% - הדגשה6 3 2 2 4 2 4" xfId="21260"/>
    <cellStyle name="20% - הדגשה6 3 2 2 4 2_נכסים" xfId="38260"/>
    <cellStyle name="20% - הדגשה6 3 2 2 4 3" xfId="7826"/>
    <cellStyle name="20% - הדגשה6 3 2 2 4 3 2" xfId="14605"/>
    <cellStyle name="20% - הדגשה6 3 2 2 4 3 2 2" xfId="29591"/>
    <cellStyle name="20% - הדגשה6 3 2 2 4 3 2_נכסים" xfId="38265"/>
    <cellStyle name="20% - הדגשה6 3 2 2 4 3 3" xfId="22926"/>
    <cellStyle name="20% - הדגשה6 3 2 2 4 3_נכסים" xfId="38264"/>
    <cellStyle name="20% - הדגשה6 3 2 2 4 4" xfId="11272"/>
    <cellStyle name="20% - הדגשה6 3 2 2 4 4 2" xfId="26259"/>
    <cellStyle name="20% - הדגשה6 3 2 2 4 4_נכסים" xfId="38266"/>
    <cellStyle name="20% - הדגשה6 3 2 2 4 5" xfId="19594"/>
    <cellStyle name="20% - הדגשה6 3 2 2 4_נכסים" xfId="38259"/>
    <cellStyle name="20% - הדגשה6 3 2 2 5" xfId="5182"/>
    <cellStyle name="20% - הדגשה6 3 2 2 5 2" xfId="8785"/>
    <cellStyle name="20% - הדגשה6 3 2 2 5 2 2" xfId="15437"/>
    <cellStyle name="20% - הדגשה6 3 2 2 5 2 2 2" xfId="30423"/>
    <cellStyle name="20% - הדגשה6 3 2 2 5 2 2_נכסים" xfId="38269"/>
    <cellStyle name="20% - הדגשה6 3 2 2 5 2 3" xfId="23758"/>
    <cellStyle name="20% - הדגשה6 3 2 2 5 2_נכסים" xfId="38268"/>
    <cellStyle name="20% - הדגשה6 3 2 2 5 3" xfId="12105"/>
    <cellStyle name="20% - הדגשה6 3 2 2 5 3 2" xfId="27092"/>
    <cellStyle name="20% - הדגשה6 3 2 2 5 3_נכסים" xfId="38270"/>
    <cellStyle name="20% - הדגשה6 3 2 2 5 4" xfId="20427"/>
    <cellStyle name="20% - הדגשה6 3 2 2 5_נכסים" xfId="38267"/>
    <cellStyle name="20% - הדגשה6 3 2 2 6" xfId="6995"/>
    <cellStyle name="20% - הדגשה6 3 2 2 6 2" xfId="13772"/>
    <cellStyle name="20% - הדגשה6 3 2 2 6 2 2" xfId="28758"/>
    <cellStyle name="20% - הדגשה6 3 2 2 6 2_נכסים" xfId="38272"/>
    <cellStyle name="20% - הדגשה6 3 2 2 6 3" xfId="22093"/>
    <cellStyle name="20% - הדגשה6 3 2 2 6_נכסים" xfId="38271"/>
    <cellStyle name="20% - הדגשה6 3 2 2 7" xfId="10451"/>
    <cellStyle name="20% - הדגשה6 3 2 2 7 2" xfId="25431"/>
    <cellStyle name="20% - הדגשה6 3 2 2 7_נכסים" xfId="38273"/>
    <cellStyle name="20% - הדגשה6 3 2 2 8" xfId="18761"/>
    <cellStyle name="20% - הדגשה6 3 2 2_נכסים" xfId="38210"/>
    <cellStyle name="20% - הדגשה6 3 2 3" xfId="1862"/>
    <cellStyle name="20% - הדגשה6 3 2 3 2" xfId="4064"/>
    <cellStyle name="20% - הדגשה6 3 2 3 2 2" xfId="4836"/>
    <cellStyle name="20% - הדגשה6 3 2 3 2 2 2" xfId="6627"/>
    <cellStyle name="20% - הדגשה6 3 2 3 2 2 2 2" xfId="10167"/>
    <cellStyle name="20% - הדגשה6 3 2 3 2 2 2 2 2" xfId="16819"/>
    <cellStyle name="20% - הדגשה6 3 2 3 2 2 2 2 2 2" xfId="31805"/>
    <cellStyle name="20% - הדגשה6 3 2 3 2 2 2 2 2_נכסים" xfId="38279"/>
    <cellStyle name="20% - הדגשה6 3 2 3 2 2 2 2 3" xfId="25140"/>
    <cellStyle name="20% - הדגשה6 3 2 3 2 2 2 2_נכסים" xfId="38278"/>
    <cellStyle name="20% - הדגשה6 3 2 3 2 2 2 3" xfId="13487"/>
    <cellStyle name="20% - הדגשה6 3 2 3 2 2 2 3 2" xfId="28474"/>
    <cellStyle name="20% - הדגשה6 3 2 3 2 2 2 3_נכסים" xfId="38280"/>
    <cellStyle name="20% - הדגשה6 3 2 3 2 2 2 4" xfId="21809"/>
    <cellStyle name="20% - הדגשה6 3 2 3 2 2 2_נכסים" xfId="38277"/>
    <cellStyle name="20% - הדגשה6 3 2 3 2 2 3" xfId="8375"/>
    <cellStyle name="20% - הדגשה6 3 2 3 2 2 3 2" xfId="15154"/>
    <cellStyle name="20% - הדגשה6 3 2 3 2 2 3 2 2" xfId="30140"/>
    <cellStyle name="20% - הדגשה6 3 2 3 2 2 3 2_נכסים" xfId="38282"/>
    <cellStyle name="20% - הדגשה6 3 2 3 2 2 3 3" xfId="23475"/>
    <cellStyle name="20% - הדגשה6 3 2 3 2 2 3_נכסים" xfId="38281"/>
    <cellStyle name="20% - הדגשה6 3 2 3 2 2 4" xfId="11821"/>
    <cellStyle name="20% - הדגשה6 3 2 3 2 2 4 2" xfId="26808"/>
    <cellStyle name="20% - הדגשה6 3 2 3 2 2 4_נכסים" xfId="38283"/>
    <cellStyle name="20% - הדגשה6 3 2 3 2 2 5" xfId="20143"/>
    <cellStyle name="20% - הדגשה6 3 2 3 2 2_נכסים" xfId="38276"/>
    <cellStyle name="20% - הדגשה6 3 2 3 2 3" xfId="5793"/>
    <cellStyle name="20% - הדגשה6 3 2 3 2 3 2" xfId="9334"/>
    <cellStyle name="20% - הדגשה6 3 2 3 2 3 2 2" xfId="15986"/>
    <cellStyle name="20% - הדגשה6 3 2 3 2 3 2 2 2" xfId="30972"/>
    <cellStyle name="20% - הדגשה6 3 2 3 2 3 2 2_נכסים" xfId="38286"/>
    <cellStyle name="20% - הדגשה6 3 2 3 2 3 2 3" xfId="24307"/>
    <cellStyle name="20% - הדגשה6 3 2 3 2 3 2_נכסים" xfId="38285"/>
    <cellStyle name="20% - הדגשה6 3 2 3 2 3 3" xfId="12654"/>
    <cellStyle name="20% - הדגשה6 3 2 3 2 3 3 2" xfId="27641"/>
    <cellStyle name="20% - הדגשה6 3 2 3 2 3 3_נכסים" xfId="38287"/>
    <cellStyle name="20% - הדגשה6 3 2 3 2 3 4" xfId="20976"/>
    <cellStyle name="20% - הדגשה6 3 2 3 2 3_נכסים" xfId="38284"/>
    <cellStyle name="20% - הדגשה6 3 2 3 2 4" xfId="7542"/>
    <cellStyle name="20% - הדגשה6 3 2 3 2 4 2" xfId="14321"/>
    <cellStyle name="20% - הדגשה6 3 2 3 2 4 2 2" xfId="29307"/>
    <cellStyle name="20% - הדגשה6 3 2 3 2 4 2_נכסים" xfId="38289"/>
    <cellStyle name="20% - הדגשה6 3 2 3 2 4 3" xfId="22642"/>
    <cellStyle name="20% - הדגשה6 3 2 3 2 4_נכסים" xfId="38288"/>
    <cellStyle name="20% - הדגשה6 3 2 3 2 5" xfId="10988"/>
    <cellStyle name="20% - הדגשה6 3 2 3 2 5 2" xfId="25975"/>
    <cellStyle name="20% - הדגשה6 3 2 3 2 5_נכסים" xfId="38290"/>
    <cellStyle name="20% - הדגשה6 3 2 3 2 6" xfId="19310"/>
    <cellStyle name="20% - הדגשה6 3 2 3 2_נכסים" xfId="38275"/>
    <cellStyle name="20% - הדגשה6 3 2 3 3" xfId="4421"/>
    <cellStyle name="20% - הדגשה6 3 2 3 3 2" xfId="6211"/>
    <cellStyle name="20% - הדגשה6 3 2 3 3 2 2" xfId="9751"/>
    <cellStyle name="20% - הדגשה6 3 2 3 3 2 2 2" xfId="16403"/>
    <cellStyle name="20% - הדגשה6 3 2 3 3 2 2 2 2" xfId="31389"/>
    <cellStyle name="20% - הדגשה6 3 2 3 3 2 2 2_נכסים" xfId="38294"/>
    <cellStyle name="20% - הדגשה6 3 2 3 3 2 2 3" xfId="24724"/>
    <cellStyle name="20% - הדגשה6 3 2 3 3 2 2_נכסים" xfId="38293"/>
    <cellStyle name="20% - הדגשה6 3 2 3 3 2 3" xfId="13071"/>
    <cellStyle name="20% - הדגשה6 3 2 3 3 2 3 2" xfId="28058"/>
    <cellStyle name="20% - הדגשה6 3 2 3 3 2 3_נכסים" xfId="38295"/>
    <cellStyle name="20% - הדגשה6 3 2 3 3 2 4" xfId="21393"/>
    <cellStyle name="20% - הדגשה6 3 2 3 3 2_נכסים" xfId="38292"/>
    <cellStyle name="20% - הדגשה6 3 2 3 3 3" xfId="7959"/>
    <cellStyle name="20% - הדגשה6 3 2 3 3 3 2" xfId="14738"/>
    <cellStyle name="20% - הדגשה6 3 2 3 3 3 2 2" xfId="29724"/>
    <cellStyle name="20% - הדגשה6 3 2 3 3 3 2_נכסים" xfId="38297"/>
    <cellStyle name="20% - הדגשה6 3 2 3 3 3 3" xfId="23059"/>
    <cellStyle name="20% - הדגשה6 3 2 3 3 3_נכסים" xfId="38296"/>
    <cellStyle name="20% - הדגשה6 3 2 3 3 4" xfId="11405"/>
    <cellStyle name="20% - הדגשה6 3 2 3 3 4 2" xfId="26392"/>
    <cellStyle name="20% - הדגשה6 3 2 3 3 4_נכסים" xfId="38298"/>
    <cellStyle name="20% - הדגשה6 3 2 3 3 5" xfId="19727"/>
    <cellStyle name="20% - הדגשה6 3 2 3 3_נכסים" xfId="38291"/>
    <cellStyle name="20% - הדגשה6 3 2 3 4" xfId="5314"/>
    <cellStyle name="20% - הדגשה6 3 2 3 4 2" xfId="8918"/>
    <cellStyle name="20% - הדגשה6 3 2 3 4 2 2" xfId="15570"/>
    <cellStyle name="20% - הדגשה6 3 2 3 4 2 2 2" xfId="30556"/>
    <cellStyle name="20% - הדגשה6 3 2 3 4 2 2_נכסים" xfId="38301"/>
    <cellStyle name="20% - הדגשה6 3 2 3 4 2 3" xfId="23891"/>
    <cellStyle name="20% - הדגשה6 3 2 3 4 2_נכסים" xfId="38300"/>
    <cellStyle name="20% - הדגשה6 3 2 3 4 3" xfId="12238"/>
    <cellStyle name="20% - הדגשה6 3 2 3 4 3 2" xfId="27225"/>
    <cellStyle name="20% - הדגשה6 3 2 3 4 3_נכסים" xfId="38302"/>
    <cellStyle name="20% - הדגשה6 3 2 3 4 4" xfId="20560"/>
    <cellStyle name="20% - הדגשה6 3 2 3 4_נכסים" xfId="38299"/>
    <cellStyle name="20% - הדגשה6 3 2 3 5" xfId="7127"/>
    <cellStyle name="20% - הדגשה6 3 2 3 5 2" xfId="13905"/>
    <cellStyle name="20% - הדגשה6 3 2 3 5 2 2" xfId="28891"/>
    <cellStyle name="20% - הדגשה6 3 2 3 5 2_נכסים" xfId="38304"/>
    <cellStyle name="20% - הדגשה6 3 2 3 5 3" xfId="22226"/>
    <cellStyle name="20% - הדגשה6 3 2 3 5_נכסים" xfId="38303"/>
    <cellStyle name="20% - הדגשה6 3 2 3 6" xfId="10573"/>
    <cellStyle name="20% - הדגשה6 3 2 3 6 2" xfId="25559"/>
    <cellStyle name="20% - הדגשה6 3 2 3 6_נכסים" xfId="38305"/>
    <cellStyle name="20% - הדגשה6 3 2 3 7" xfId="18894"/>
    <cellStyle name="20% - הדגשה6 3 2 3_נכסים" xfId="38274"/>
    <cellStyle name="20% - הדגשה6 3 2 4" xfId="1747"/>
    <cellStyle name="20% - הדגשה6 3 2 4 2" xfId="4627"/>
    <cellStyle name="20% - הדגשה6 3 2 4 2 2" xfId="6418"/>
    <cellStyle name="20% - הדגשה6 3 2 4 2 2 2" xfId="9958"/>
    <cellStyle name="20% - הדגשה6 3 2 4 2 2 2 2" xfId="16610"/>
    <cellStyle name="20% - הדגשה6 3 2 4 2 2 2 2 2" xfId="31596"/>
    <cellStyle name="20% - הדגשה6 3 2 4 2 2 2 2_נכסים" xfId="38310"/>
    <cellStyle name="20% - הדגשה6 3 2 4 2 2 2 3" xfId="24931"/>
    <cellStyle name="20% - הדגשה6 3 2 4 2 2 2_נכסים" xfId="38309"/>
    <cellStyle name="20% - הדגשה6 3 2 4 2 2 3" xfId="13278"/>
    <cellStyle name="20% - הדגשה6 3 2 4 2 2 3 2" xfId="28265"/>
    <cellStyle name="20% - הדגשה6 3 2 4 2 2 3_נכסים" xfId="38311"/>
    <cellStyle name="20% - הדגשה6 3 2 4 2 2 4" xfId="21600"/>
    <cellStyle name="20% - הדגשה6 3 2 4 2 2_נכסים" xfId="38308"/>
    <cellStyle name="20% - הדגשה6 3 2 4 2 3" xfId="8166"/>
    <cellStyle name="20% - הדגשה6 3 2 4 2 3 2" xfId="14945"/>
    <cellStyle name="20% - הדגשה6 3 2 4 2 3 2 2" xfId="29931"/>
    <cellStyle name="20% - הדגשה6 3 2 4 2 3 2_נכסים" xfId="38313"/>
    <cellStyle name="20% - הדגשה6 3 2 4 2 3 3" xfId="23266"/>
    <cellStyle name="20% - הדגשה6 3 2 4 2 3_נכסים" xfId="38312"/>
    <cellStyle name="20% - הדגשה6 3 2 4 2 4" xfId="11612"/>
    <cellStyle name="20% - הדגשה6 3 2 4 2 4 2" xfId="26599"/>
    <cellStyle name="20% - הדגשה6 3 2 4 2 4_נכסים" xfId="38314"/>
    <cellStyle name="20% - הדגשה6 3 2 4 2 5" xfId="19934"/>
    <cellStyle name="20% - הדגשה6 3 2 4 2_נכסים" xfId="38307"/>
    <cellStyle name="20% - הדגשה6 3 2 4 3" xfId="5584"/>
    <cellStyle name="20% - הדגשה6 3 2 4 3 2" xfId="9125"/>
    <cellStyle name="20% - הדגשה6 3 2 4 3 2 2" xfId="15777"/>
    <cellStyle name="20% - הדגשה6 3 2 4 3 2 2 2" xfId="30763"/>
    <cellStyle name="20% - הדגשה6 3 2 4 3 2 2_נכסים" xfId="38317"/>
    <cellStyle name="20% - הדגשה6 3 2 4 3 2 3" xfId="24098"/>
    <cellStyle name="20% - הדגשה6 3 2 4 3 2_נכסים" xfId="38316"/>
    <cellStyle name="20% - הדגשה6 3 2 4 3 3" xfId="12445"/>
    <cellStyle name="20% - הדגשה6 3 2 4 3 3 2" xfId="27432"/>
    <cellStyle name="20% - הדגשה6 3 2 4 3 3_נכסים" xfId="38318"/>
    <cellStyle name="20% - הדגשה6 3 2 4 3 4" xfId="20767"/>
    <cellStyle name="20% - הדגשה6 3 2 4 3_נכסים" xfId="38315"/>
    <cellStyle name="20% - הדגשה6 3 2 4 4" xfId="7333"/>
    <cellStyle name="20% - הדגשה6 3 2 4 4 2" xfId="14112"/>
    <cellStyle name="20% - הדגשה6 3 2 4 4 2 2" xfId="29098"/>
    <cellStyle name="20% - הדגשה6 3 2 4 4 2_נכסים" xfId="38320"/>
    <cellStyle name="20% - הדגשה6 3 2 4 4 3" xfId="22433"/>
    <cellStyle name="20% - הדגשה6 3 2 4 4_נכסים" xfId="38319"/>
    <cellStyle name="20% - הדגשה6 3 2 4 5" xfId="10779"/>
    <cellStyle name="20% - הדגשה6 3 2 4 5 2" xfId="25766"/>
    <cellStyle name="20% - הדגשה6 3 2 4 5_נכסים" xfId="38321"/>
    <cellStyle name="20% - הדגשה6 3 2 4 6" xfId="19101"/>
    <cellStyle name="20% - הדגשה6 3 2 4_נכסים" xfId="38306"/>
    <cellStyle name="20% - הדגשה6 3 2 5" xfId="2111"/>
    <cellStyle name="20% - הדגשה6 3 2 5 2" xfId="6001"/>
    <cellStyle name="20% - הדגשה6 3 2 5 2 2" xfId="9541"/>
    <cellStyle name="20% - הדגשה6 3 2 5 2 2 2" xfId="16193"/>
    <cellStyle name="20% - הדגשה6 3 2 5 2 2 2 2" xfId="31179"/>
    <cellStyle name="20% - הדגשה6 3 2 5 2 2 2_נכסים" xfId="38325"/>
    <cellStyle name="20% - הדגשה6 3 2 5 2 2 3" xfId="24514"/>
    <cellStyle name="20% - הדגשה6 3 2 5 2 2_נכסים" xfId="38324"/>
    <cellStyle name="20% - הדגשה6 3 2 5 2 3" xfId="12861"/>
    <cellStyle name="20% - הדגשה6 3 2 5 2 3 2" xfId="27848"/>
    <cellStyle name="20% - הדגשה6 3 2 5 2 3_נכסים" xfId="38326"/>
    <cellStyle name="20% - הדגשה6 3 2 5 2 4" xfId="21183"/>
    <cellStyle name="20% - הדגשה6 3 2 5 2_נכסים" xfId="38323"/>
    <cellStyle name="20% - הדגשה6 3 2 5 3" xfId="7749"/>
    <cellStyle name="20% - הדגשה6 3 2 5 3 2" xfId="14528"/>
    <cellStyle name="20% - הדגשה6 3 2 5 3 2 2" xfId="29514"/>
    <cellStyle name="20% - הדגשה6 3 2 5 3 2_נכסים" xfId="38328"/>
    <cellStyle name="20% - הדגשה6 3 2 5 3 3" xfId="22849"/>
    <cellStyle name="20% - הדגשה6 3 2 5 3_נכסים" xfId="38327"/>
    <cellStyle name="20% - הדגשה6 3 2 5 4" xfId="11195"/>
    <cellStyle name="20% - הדגשה6 3 2 5 4 2" xfId="26182"/>
    <cellStyle name="20% - הדגשה6 3 2 5 4_נכסים" xfId="38329"/>
    <cellStyle name="20% - הדגשה6 3 2 5 5" xfId="19517"/>
    <cellStyle name="20% - הדגשה6 3 2 5_נכסים" xfId="38322"/>
    <cellStyle name="20% - הדגשה6 3 2 6" xfId="2251"/>
    <cellStyle name="20% - הדגשה6 3 2 6 2" xfId="8708"/>
    <cellStyle name="20% - הדגשה6 3 2 6 2 2" xfId="15360"/>
    <cellStyle name="20% - הדגשה6 3 2 6 2 2 2" xfId="30346"/>
    <cellStyle name="20% - הדגשה6 3 2 6 2 2_נכסים" xfId="38332"/>
    <cellStyle name="20% - הדגשה6 3 2 6 2 3" xfId="23681"/>
    <cellStyle name="20% - הדגשה6 3 2 6 2_נכסים" xfId="38331"/>
    <cellStyle name="20% - הדגשה6 3 2 6 3" xfId="12028"/>
    <cellStyle name="20% - הדגשה6 3 2 6 3 2" xfId="27015"/>
    <cellStyle name="20% - הדגשה6 3 2 6 3_נכסים" xfId="38333"/>
    <cellStyle name="20% - הדגשה6 3 2 6 4" xfId="20350"/>
    <cellStyle name="20% - הדגשה6 3 2 6_נכסים" xfId="38330"/>
    <cellStyle name="20% - הדגשה6 3 2 7" xfId="1999"/>
    <cellStyle name="20% - הדגשה6 3 2 7 2" xfId="13695"/>
    <cellStyle name="20% - הדגשה6 3 2 7 2 2" xfId="28681"/>
    <cellStyle name="20% - הדגשה6 3 2 7 2_נכסים" xfId="38335"/>
    <cellStyle name="20% - הדגשה6 3 2 7 3" xfId="22016"/>
    <cellStyle name="20% - הדגשה6 3 2 7_נכסים" xfId="38334"/>
    <cellStyle name="20% - הדגשה6 3 2 8" xfId="10429"/>
    <cellStyle name="20% - הדגשה6 3 2 8 2" xfId="25408"/>
    <cellStyle name="20% - הדגשה6 3 2 8_נכסים" xfId="38336"/>
    <cellStyle name="20% - הדגשה6 3 2 9" xfId="18685"/>
    <cellStyle name="20% - הדגשה6 3 2_נכסים" xfId="38209"/>
    <cellStyle name="20% - הדגשה6 3 3" xfId="1159"/>
    <cellStyle name="20% - הדגשה6 3 3 2" xfId="3703"/>
    <cellStyle name="20% - הדגשה6 3 3 2 2" xfId="4127"/>
    <cellStyle name="20% - הדגשה6 3 3 2 2 2" xfId="4900"/>
    <cellStyle name="20% - הדגשה6 3 3 2 2 2 2" xfId="6691"/>
    <cellStyle name="20% - הדגשה6 3 3 2 2 2 2 2" xfId="10231"/>
    <cellStyle name="20% - הדגשה6 3 3 2 2 2 2 2 2" xfId="16883"/>
    <cellStyle name="20% - הדגשה6 3 3 2 2 2 2 2 2 2" xfId="31869"/>
    <cellStyle name="20% - הדגשה6 3 3 2 2 2 2 2 2_נכסים" xfId="38343"/>
    <cellStyle name="20% - הדגשה6 3 3 2 2 2 2 2 3" xfId="25204"/>
    <cellStyle name="20% - הדגשה6 3 3 2 2 2 2 2_נכסים" xfId="38342"/>
    <cellStyle name="20% - הדגשה6 3 3 2 2 2 2 3" xfId="13551"/>
    <cellStyle name="20% - הדגשה6 3 3 2 2 2 2 3 2" xfId="28538"/>
    <cellStyle name="20% - הדגשה6 3 3 2 2 2 2 3_נכסים" xfId="38344"/>
    <cellStyle name="20% - הדגשה6 3 3 2 2 2 2 4" xfId="21873"/>
    <cellStyle name="20% - הדגשה6 3 3 2 2 2 2_נכסים" xfId="38341"/>
    <cellStyle name="20% - הדגשה6 3 3 2 2 2 3" xfId="8439"/>
    <cellStyle name="20% - הדגשה6 3 3 2 2 2 3 2" xfId="15218"/>
    <cellStyle name="20% - הדגשה6 3 3 2 2 2 3 2 2" xfId="30204"/>
    <cellStyle name="20% - הדגשה6 3 3 2 2 2 3 2_נכסים" xfId="38346"/>
    <cellStyle name="20% - הדגשה6 3 3 2 2 2 3 3" xfId="23539"/>
    <cellStyle name="20% - הדגשה6 3 3 2 2 2 3_נכסים" xfId="38345"/>
    <cellStyle name="20% - הדגשה6 3 3 2 2 2 4" xfId="11885"/>
    <cellStyle name="20% - הדגשה6 3 3 2 2 2 4 2" xfId="26872"/>
    <cellStyle name="20% - הדגשה6 3 3 2 2 2 4_נכסים" xfId="38347"/>
    <cellStyle name="20% - הדגשה6 3 3 2 2 2 5" xfId="20207"/>
    <cellStyle name="20% - הדגשה6 3 3 2 2 2_נכסים" xfId="38340"/>
    <cellStyle name="20% - הדגשה6 3 3 2 2 3" xfId="5857"/>
    <cellStyle name="20% - הדגשה6 3 3 2 2 3 2" xfId="9398"/>
    <cellStyle name="20% - הדגשה6 3 3 2 2 3 2 2" xfId="16050"/>
    <cellStyle name="20% - הדגשה6 3 3 2 2 3 2 2 2" xfId="31036"/>
    <cellStyle name="20% - הדגשה6 3 3 2 2 3 2 2_נכסים" xfId="38350"/>
    <cellStyle name="20% - הדגשה6 3 3 2 2 3 2 3" xfId="24371"/>
    <cellStyle name="20% - הדגשה6 3 3 2 2 3 2_נכסים" xfId="38349"/>
    <cellStyle name="20% - הדגשה6 3 3 2 2 3 3" xfId="12718"/>
    <cellStyle name="20% - הדגשה6 3 3 2 2 3 3 2" xfId="27705"/>
    <cellStyle name="20% - הדגשה6 3 3 2 2 3 3_נכסים" xfId="38351"/>
    <cellStyle name="20% - הדגשה6 3 3 2 2 3 4" xfId="21040"/>
    <cellStyle name="20% - הדגשה6 3 3 2 2 3_נכסים" xfId="38348"/>
    <cellStyle name="20% - הדגשה6 3 3 2 2 4" xfId="7606"/>
    <cellStyle name="20% - הדגשה6 3 3 2 2 4 2" xfId="14385"/>
    <cellStyle name="20% - הדגשה6 3 3 2 2 4 2 2" xfId="29371"/>
    <cellStyle name="20% - הדגשה6 3 3 2 2 4 2_נכסים" xfId="38353"/>
    <cellStyle name="20% - הדגשה6 3 3 2 2 4 3" xfId="22706"/>
    <cellStyle name="20% - הדגשה6 3 3 2 2 4_נכסים" xfId="38352"/>
    <cellStyle name="20% - הדגשה6 3 3 2 2 5" xfId="11052"/>
    <cellStyle name="20% - הדגשה6 3 3 2 2 5 2" xfId="26039"/>
    <cellStyle name="20% - הדגשה6 3 3 2 2 5_נכסים" xfId="38354"/>
    <cellStyle name="20% - הדגשה6 3 3 2 2 6" xfId="19374"/>
    <cellStyle name="20% - הדגשה6 3 3 2 2_נכסים" xfId="38339"/>
    <cellStyle name="20% - הדגשה6 3 3 2 3" xfId="4484"/>
    <cellStyle name="20% - הדגשה6 3 3 2 3 2" xfId="6275"/>
    <cellStyle name="20% - הדגשה6 3 3 2 3 2 2" xfId="9815"/>
    <cellStyle name="20% - הדגשה6 3 3 2 3 2 2 2" xfId="16467"/>
    <cellStyle name="20% - הדגשה6 3 3 2 3 2 2 2 2" xfId="31453"/>
    <cellStyle name="20% - הדגשה6 3 3 2 3 2 2 2_נכסים" xfId="38358"/>
    <cellStyle name="20% - הדגשה6 3 3 2 3 2 2 3" xfId="24788"/>
    <cellStyle name="20% - הדגשה6 3 3 2 3 2 2_נכסים" xfId="38357"/>
    <cellStyle name="20% - הדגשה6 3 3 2 3 2 3" xfId="13135"/>
    <cellStyle name="20% - הדגשה6 3 3 2 3 2 3 2" xfId="28122"/>
    <cellStyle name="20% - הדגשה6 3 3 2 3 2 3_נכסים" xfId="38359"/>
    <cellStyle name="20% - הדגשה6 3 3 2 3 2 4" xfId="21457"/>
    <cellStyle name="20% - הדגשה6 3 3 2 3 2_נכסים" xfId="38356"/>
    <cellStyle name="20% - הדגשה6 3 3 2 3 3" xfId="8023"/>
    <cellStyle name="20% - הדגשה6 3 3 2 3 3 2" xfId="14802"/>
    <cellStyle name="20% - הדגשה6 3 3 2 3 3 2 2" xfId="29788"/>
    <cellStyle name="20% - הדגשה6 3 3 2 3 3 2_נכסים" xfId="38361"/>
    <cellStyle name="20% - הדגשה6 3 3 2 3 3 3" xfId="23123"/>
    <cellStyle name="20% - הדגשה6 3 3 2 3 3_נכסים" xfId="38360"/>
    <cellStyle name="20% - הדגשה6 3 3 2 3 4" xfId="11469"/>
    <cellStyle name="20% - הדגשה6 3 3 2 3 4 2" xfId="26456"/>
    <cellStyle name="20% - הדגשה6 3 3 2 3 4_נכסים" xfId="38362"/>
    <cellStyle name="20% - הדגשה6 3 3 2 3 5" xfId="19791"/>
    <cellStyle name="20% - הדגשה6 3 3 2 3_נכסים" xfId="38355"/>
    <cellStyle name="20% - הדגשה6 3 3 2 4" xfId="5377"/>
    <cellStyle name="20% - הדגשה6 3 3 2 4 2" xfId="8982"/>
    <cellStyle name="20% - הדגשה6 3 3 2 4 2 2" xfId="15634"/>
    <cellStyle name="20% - הדגשה6 3 3 2 4 2 2 2" xfId="30620"/>
    <cellStyle name="20% - הדגשה6 3 3 2 4 2 2_נכסים" xfId="38365"/>
    <cellStyle name="20% - הדגשה6 3 3 2 4 2 3" xfId="23955"/>
    <cellStyle name="20% - הדגשה6 3 3 2 4 2_נכסים" xfId="38364"/>
    <cellStyle name="20% - הדגשה6 3 3 2 4 3" xfId="12302"/>
    <cellStyle name="20% - הדגשה6 3 3 2 4 3 2" xfId="27289"/>
    <cellStyle name="20% - הדגשה6 3 3 2 4 3_נכסים" xfId="38366"/>
    <cellStyle name="20% - הדגשה6 3 3 2 4 4" xfId="20624"/>
    <cellStyle name="20% - הדגשה6 3 3 2 4_נכסים" xfId="38363"/>
    <cellStyle name="20% - הדגשה6 3 3 2 5" xfId="7190"/>
    <cellStyle name="20% - הדגשה6 3 3 2 5 2" xfId="13969"/>
    <cellStyle name="20% - הדגשה6 3 3 2 5 2 2" xfId="28955"/>
    <cellStyle name="20% - הדגשה6 3 3 2 5 2_נכסים" xfId="38368"/>
    <cellStyle name="20% - הדגשה6 3 3 2 5 3" xfId="22290"/>
    <cellStyle name="20% - הדגשה6 3 3 2 5_נכסים" xfId="38367"/>
    <cellStyle name="20% - הדגשה6 3 3 2 6" xfId="10636"/>
    <cellStyle name="20% - הדגשה6 3 3 2 6 2" xfId="25623"/>
    <cellStyle name="20% - הדגשה6 3 3 2 6_נכסים" xfId="38369"/>
    <cellStyle name="20% - הדגשה6 3 3 2 7" xfId="18958"/>
    <cellStyle name="20% - הדגשה6 3 3 2_נכסים" xfId="38338"/>
    <cellStyle name="20% - הדגשה6 3 3 3" xfId="3915"/>
    <cellStyle name="20% - הדגשה6 3 3 3 2" xfId="4691"/>
    <cellStyle name="20% - הדגשה6 3 3 3 2 2" xfId="6482"/>
    <cellStyle name="20% - הדגשה6 3 3 3 2 2 2" xfId="10022"/>
    <cellStyle name="20% - הדגשה6 3 3 3 2 2 2 2" xfId="16674"/>
    <cellStyle name="20% - הדגשה6 3 3 3 2 2 2 2 2" xfId="31660"/>
    <cellStyle name="20% - הדגשה6 3 3 3 2 2 2 2_נכסים" xfId="38374"/>
    <cellStyle name="20% - הדגשה6 3 3 3 2 2 2 3" xfId="24995"/>
    <cellStyle name="20% - הדגשה6 3 3 3 2 2 2_נכסים" xfId="38373"/>
    <cellStyle name="20% - הדגשה6 3 3 3 2 2 3" xfId="13342"/>
    <cellStyle name="20% - הדגשה6 3 3 3 2 2 3 2" xfId="28329"/>
    <cellStyle name="20% - הדגשה6 3 3 3 2 2 3_נכסים" xfId="38375"/>
    <cellStyle name="20% - הדגשה6 3 3 3 2 2 4" xfId="21664"/>
    <cellStyle name="20% - הדגשה6 3 3 3 2 2_נכסים" xfId="38372"/>
    <cellStyle name="20% - הדגשה6 3 3 3 2 3" xfId="8230"/>
    <cellStyle name="20% - הדגשה6 3 3 3 2 3 2" xfId="15009"/>
    <cellStyle name="20% - הדגשה6 3 3 3 2 3 2 2" xfId="29995"/>
    <cellStyle name="20% - הדגשה6 3 3 3 2 3 2_נכסים" xfId="38377"/>
    <cellStyle name="20% - הדגשה6 3 3 3 2 3 3" xfId="23330"/>
    <cellStyle name="20% - הדגשה6 3 3 3 2 3_נכסים" xfId="38376"/>
    <cellStyle name="20% - הדגשה6 3 3 3 2 4" xfId="11676"/>
    <cellStyle name="20% - הדגשה6 3 3 3 2 4 2" xfId="26663"/>
    <cellStyle name="20% - הדגשה6 3 3 3 2 4_נכסים" xfId="38378"/>
    <cellStyle name="20% - הדגשה6 3 3 3 2 5" xfId="19998"/>
    <cellStyle name="20% - הדגשה6 3 3 3 2_נכסים" xfId="38371"/>
    <cellStyle name="20% - הדגשה6 3 3 3 3" xfId="5648"/>
    <cellStyle name="20% - הדגשה6 3 3 3 3 2" xfId="9189"/>
    <cellStyle name="20% - הדגשה6 3 3 3 3 2 2" xfId="15841"/>
    <cellStyle name="20% - הדגשה6 3 3 3 3 2 2 2" xfId="30827"/>
    <cellStyle name="20% - הדגשה6 3 3 3 3 2 2_נכסים" xfId="38381"/>
    <cellStyle name="20% - הדגשה6 3 3 3 3 2 3" xfId="24162"/>
    <cellStyle name="20% - הדגשה6 3 3 3 3 2_נכסים" xfId="38380"/>
    <cellStyle name="20% - הדגשה6 3 3 3 3 3" xfId="12509"/>
    <cellStyle name="20% - הדגשה6 3 3 3 3 3 2" xfId="27496"/>
    <cellStyle name="20% - הדגשה6 3 3 3 3 3_נכסים" xfId="38382"/>
    <cellStyle name="20% - הדגשה6 3 3 3 3 4" xfId="20831"/>
    <cellStyle name="20% - הדגשה6 3 3 3 3_נכסים" xfId="38379"/>
    <cellStyle name="20% - הדגשה6 3 3 3 4" xfId="7397"/>
    <cellStyle name="20% - הדגשה6 3 3 3 4 2" xfId="14176"/>
    <cellStyle name="20% - הדגשה6 3 3 3 4 2 2" xfId="29162"/>
    <cellStyle name="20% - הדגשה6 3 3 3 4 2_נכסים" xfId="38384"/>
    <cellStyle name="20% - הדגשה6 3 3 3 4 3" xfId="22497"/>
    <cellStyle name="20% - הדגשה6 3 3 3 4_נכסים" xfId="38383"/>
    <cellStyle name="20% - הדגשה6 3 3 3 5" xfId="10843"/>
    <cellStyle name="20% - הדגשה6 3 3 3 5 2" xfId="25830"/>
    <cellStyle name="20% - הדגשה6 3 3 3 5_נכסים" xfId="38385"/>
    <cellStyle name="20% - הדגשה6 3 3 3 6" xfId="19165"/>
    <cellStyle name="20% - הדגשה6 3 3 3_נכסים" xfId="38370"/>
    <cellStyle name="20% - הדגשה6 3 3 4" xfId="4276"/>
    <cellStyle name="20% - הדגשה6 3 3 4 2" xfId="6065"/>
    <cellStyle name="20% - הדגשה6 3 3 4 2 2" xfId="9605"/>
    <cellStyle name="20% - הדגשה6 3 3 4 2 2 2" xfId="16257"/>
    <cellStyle name="20% - הדגשה6 3 3 4 2 2 2 2" xfId="31243"/>
    <cellStyle name="20% - הדגשה6 3 3 4 2 2 2_נכסים" xfId="38389"/>
    <cellStyle name="20% - הדגשה6 3 3 4 2 2 3" xfId="24578"/>
    <cellStyle name="20% - הדגשה6 3 3 4 2 2_נכסים" xfId="38388"/>
    <cellStyle name="20% - הדגשה6 3 3 4 2 3" xfId="12925"/>
    <cellStyle name="20% - הדגשה6 3 3 4 2 3 2" xfId="27912"/>
    <cellStyle name="20% - הדגשה6 3 3 4 2 3_נכסים" xfId="38390"/>
    <cellStyle name="20% - הדגשה6 3 3 4 2 4" xfId="21247"/>
    <cellStyle name="20% - הדגשה6 3 3 4 2_נכסים" xfId="38387"/>
    <cellStyle name="20% - הדגשה6 3 3 4 3" xfId="7813"/>
    <cellStyle name="20% - הדגשה6 3 3 4 3 2" xfId="14592"/>
    <cellStyle name="20% - הדגשה6 3 3 4 3 2 2" xfId="29578"/>
    <cellStyle name="20% - הדגשה6 3 3 4 3 2_נכסים" xfId="38392"/>
    <cellStyle name="20% - הדגשה6 3 3 4 3 3" xfId="22913"/>
    <cellStyle name="20% - הדגשה6 3 3 4 3_נכסים" xfId="38391"/>
    <cellStyle name="20% - הדגשה6 3 3 4 4" xfId="11259"/>
    <cellStyle name="20% - הדגשה6 3 3 4 4 2" xfId="26246"/>
    <cellStyle name="20% - הדגשה6 3 3 4 4_נכסים" xfId="38393"/>
    <cellStyle name="20% - הדגשה6 3 3 4 5" xfId="19581"/>
    <cellStyle name="20% - הדגשה6 3 3 4_נכסים" xfId="38386"/>
    <cellStyle name="20% - הדגשה6 3 3 5" xfId="5169"/>
    <cellStyle name="20% - הדגשה6 3 3 5 2" xfId="8772"/>
    <cellStyle name="20% - הדגשה6 3 3 5 2 2" xfId="15424"/>
    <cellStyle name="20% - הדגשה6 3 3 5 2 2 2" xfId="30410"/>
    <cellStyle name="20% - הדגשה6 3 3 5 2 2_נכסים" xfId="38396"/>
    <cellStyle name="20% - הדגשה6 3 3 5 2 3" xfId="23745"/>
    <cellStyle name="20% - הדגשה6 3 3 5 2_נכסים" xfId="38395"/>
    <cellStyle name="20% - הדגשה6 3 3 5 3" xfId="12092"/>
    <cellStyle name="20% - הדגשה6 3 3 5 3 2" xfId="27079"/>
    <cellStyle name="20% - הדגשה6 3 3 5 3_נכסים" xfId="38397"/>
    <cellStyle name="20% - הדגשה6 3 3 5 4" xfId="20414"/>
    <cellStyle name="20% - הדגשה6 3 3 5_נכסים" xfId="38394"/>
    <cellStyle name="20% - הדגשה6 3 3 6" xfId="6982"/>
    <cellStyle name="20% - הדגשה6 3 3 6 2" xfId="13759"/>
    <cellStyle name="20% - הדגשה6 3 3 6 2 2" xfId="28745"/>
    <cellStyle name="20% - הדגשה6 3 3 6 2_נכסים" xfId="38399"/>
    <cellStyle name="20% - הדגשה6 3 3 6 3" xfId="22080"/>
    <cellStyle name="20% - הדגשה6 3 3 6_נכסים" xfId="38398"/>
    <cellStyle name="20% - הדגשה6 3 3 7" xfId="10483"/>
    <cellStyle name="20% - הדגשה6 3 3 7 2" xfId="25465"/>
    <cellStyle name="20% - הדגשה6 3 3 7_נכסים" xfId="38400"/>
    <cellStyle name="20% - הדגשה6 3 3 8" xfId="17317"/>
    <cellStyle name="20% - הדגשה6 3 3 9" xfId="18748"/>
    <cellStyle name="20% - הדגשה6 3 3_נכסים" xfId="38337"/>
    <cellStyle name="20% - הדגשה6 3 4" xfId="1861"/>
    <cellStyle name="20% - הדגשה6 3 4 2" xfId="4008"/>
    <cellStyle name="20% - הדגשה6 3 4 2 2" xfId="4779"/>
    <cellStyle name="20% - הדגשה6 3 4 2 2 2" xfId="6570"/>
    <cellStyle name="20% - הדגשה6 3 4 2 2 2 2" xfId="10110"/>
    <cellStyle name="20% - הדגשה6 3 4 2 2 2 2 2" xfId="16762"/>
    <cellStyle name="20% - הדגשה6 3 4 2 2 2 2 2 2" xfId="31748"/>
    <cellStyle name="20% - הדגשה6 3 4 2 2 2 2 2_נכסים" xfId="38406"/>
    <cellStyle name="20% - הדגשה6 3 4 2 2 2 2 3" xfId="25083"/>
    <cellStyle name="20% - הדגשה6 3 4 2 2 2 2_נכסים" xfId="38405"/>
    <cellStyle name="20% - הדגשה6 3 4 2 2 2 3" xfId="13430"/>
    <cellStyle name="20% - הדגשה6 3 4 2 2 2 3 2" xfId="28417"/>
    <cellStyle name="20% - הדגשה6 3 4 2 2 2 3_נכסים" xfId="38407"/>
    <cellStyle name="20% - הדגשה6 3 4 2 2 2 4" xfId="21752"/>
    <cellStyle name="20% - הדגשה6 3 4 2 2 2_נכסים" xfId="38404"/>
    <cellStyle name="20% - הדגשה6 3 4 2 2 3" xfId="8318"/>
    <cellStyle name="20% - הדגשה6 3 4 2 2 3 2" xfId="15097"/>
    <cellStyle name="20% - הדגשה6 3 4 2 2 3 2 2" xfId="30083"/>
    <cellStyle name="20% - הדגשה6 3 4 2 2 3 2_נכסים" xfId="38409"/>
    <cellStyle name="20% - הדגשה6 3 4 2 2 3 3" xfId="23418"/>
    <cellStyle name="20% - הדגשה6 3 4 2 2 3_נכסים" xfId="38408"/>
    <cellStyle name="20% - הדגשה6 3 4 2 2 4" xfId="11764"/>
    <cellStyle name="20% - הדגשה6 3 4 2 2 4 2" xfId="26751"/>
    <cellStyle name="20% - הדגשה6 3 4 2 2 4_נכסים" xfId="38410"/>
    <cellStyle name="20% - הדגשה6 3 4 2 2 5" xfId="20086"/>
    <cellStyle name="20% - הדגשה6 3 4 2 2_נכסים" xfId="38403"/>
    <cellStyle name="20% - הדגשה6 3 4 2 3" xfId="5736"/>
    <cellStyle name="20% - הדגשה6 3 4 2 3 2" xfId="9277"/>
    <cellStyle name="20% - הדגשה6 3 4 2 3 2 2" xfId="15929"/>
    <cellStyle name="20% - הדגשה6 3 4 2 3 2 2 2" xfId="30915"/>
    <cellStyle name="20% - הדגשה6 3 4 2 3 2 2_נכסים" xfId="38413"/>
    <cellStyle name="20% - הדגשה6 3 4 2 3 2 3" xfId="24250"/>
    <cellStyle name="20% - הדגשה6 3 4 2 3 2_נכסים" xfId="38412"/>
    <cellStyle name="20% - הדגשה6 3 4 2 3 3" xfId="12597"/>
    <cellStyle name="20% - הדגשה6 3 4 2 3 3 2" xfId="27584"/>
    <cellStyle name="20% - הדגשה6 3 4 2 3 3_נכסים" xfId="38414"/>
    <cellStyle name="20% - הדגשה6 3 4 2 3 4" xfId="20919"/>
    <cellStyle name="20% - הדגשה6 3 4 2 3_נכסים" xfId="38411"/>
    <cellStyle name="20% - הדגשה6 3 4 2 4" xfId="7485"/>
    <cellStyle name="20% - הדגשה6 3 4 2 4 2" xfId="14264"/>
    <cellStyle name="20% - הדגשה6 3 4 2 4 2 2" xfId="29250"/>
    <cellStyle name="20% - הדגשה6 3 4 2 4 2_נכסים" xfId="38416"/>
    <cellStyle name="20% - הדגשה6 3 4 2 4 3" xfId="22585"/>
    <cellStyle name="20% - הדגשה6 3 4 2 4_נכסים" xfId="38415"/>
    <cellStyle name="20% - הדגשה6 3 4 2 5" xfId="10931"/>
    <cellStyle name="20% - הדגשה6 3 4 2 5 2" xfId="25918"/>
    <cellStyle name="20% - הדגשה6 3 4 2 5_נכסים" xfId="38417"/>
    <cellStyle name="20% - הדגשה6 3 4 2 6" xfId="19253"/>
    <cellStyle name="20% - הדגשה6 3 4 2_נכסים" xfId="38402"/>
    <cellStyle name="20% - הדגשה6 3 4 3" xfId="4365"/>
    <cellStyle name="20% - הדגשה6 3 4 3 2" xfId="6154"/>
    <cellStyle name="20% - הדגשה6 3 4 3 2 2" xfId="9694"/>
    <cellStyle name="20% - הדגשה6 3 4 3 2 2 2" xfId="16346"/>
    <cellStyle name="20% - הדגשה6 3 4 3 2 2 2 2" xfId="31332"/>
    <cellStyle name="20% - הדגשה6 3 4 3 2 2 2_נכסים" xfId="38421"/>
    <cellStyle name="20% - הדגשה6 3 4 3 2 2 3" xfId="24667"/>
    <cellStyle name="20% - הדגשה6 3 4 3 2 2_נכסים" xfId="38420"/>
    <cellStyle name="20% - הדגשה6 3 4 3 2 3" xfId="13014"/>
    <cellStyle name="20% - הדגשה6 3 4 3 2 3 2" xfId="28001"/>
    <cellStyle name="20% - הדגשה6 3 4 3 2 3_נכסים" xfId="38422"/>
    <cellStyle name="20% - הדגשה6 3 4 3 2 4" xfId="21336"/>
    <cellStyle name="20% - הדגשה6 3 4 3 2_נכסים" xfId="38419"/>
    <cellStyle name="20% - הדגשה6 3 4 3 3" xfId="7902"/>
    <cellStyle name="20% - הדגשה6 3 4 3 3 2" xfId="14681"/>
    <cellStyle name="20% - הדגשה6 3 4 3 3 2 2" xfId="29667"/>
    <cellStyle name="20% - הדגשה6 3 4 3 3 2_נכסים" xfId="38424"/>
    <cellStyle name="20% - הדגשה6 3 4 3 3 3" xfId="23002"/>
    <cellStyle name="20% - הדגשה6 3 4 3 3_נכסים" xfId="38423"/>
    <cellStyle name="20% - הדגשה6 3 4 3 4" xfId="11348"/>
    <cellStyle name="20% - הדגשה6 3 4 3 4 2" xfId="26335"/>
    <cellStyle name="20% - הדגשה6 3 4 3 4_נכסים" xfId="38425"/>
    <cellStyle name="20% - הדגשה6 3 4 3 5" xfId="19670"/>
    <cellStyle name="20% - הדגשה6 3 4 3_נכסים" xfId="38418"/>
    <cellStyle name="20% - הדגשה6 3 4 4" xfId="5258"/>
    <cellStyle name="20% - הדגשה6 3 4 4 2" xfId="8861"/>
    <cellStyle name="20% - הדגשה6 3 4 4 2 2" xfId="15513"/>
    <cellStyle name="20% - הדגשה6 3 4 4 2 2 2" xfId="30499"/>
    <cellStyle name="20% - הדגשה6 3 4 4 2 2_נכסים" xfId="38428"/>
    <cellStyle name="20% - הדגשה6 3 4 4 2 3" xfId="23834"/>
    <cellStyle name="20% - הדגשה6 3 4 4 2_נכסים" xfId="38427"/>
    <cellStyle name="20% - הדגשה6 3 4 4 3" xfId="12181"/>
    <cellStyle name="20% - הדגשה6 3 4 4 3 2" xfId="27168"/>
    <cellStyle name="20% - הדגשה6 3 4 4 3_נכסים" xfId="38429"/>
    <cellStyle name="20% - הדגשה6 3 4 4 4" xfId="20503"/>
    <cellStyle name="20% - הדגשה6 3 4 4_נכסים" xfId="38426"/>
    <cellStyle name="20% - הדגשה6 3 4 5" xfId="7071"/>
    <cellStyle name="20% - הדגשה6 3 4 5 2" xfId="13848"/>
    <cellStyle name="20% - הדגשה6 3 4 5 2 2" xfId="28834"/>
    <cellStyle name="20% - הדגשה6 3 4 5 2_נכסים" xfId="38431"/>
    <cellStyle name="20% - הדגשה6 3 4 5 3" xfId="22169"/>
    <cellStyle name="20% - הדגשה6 3 4 5_נכסים" xfId="38430"/>
    <cellStyle name="20% - הדגשה6 3 4 6" xfId="10417"/>
    <cellStyle name="20% - הדגשה6 3 4 6 2" xfId="25396"/>
    <cellStyle name="20% - הדגשה6 3 4 6_נכסים" xfId="38432"/>
    <cellStyle name="20% - הדגשה6 3 4 7" xfId="18837"/>
    <cellStyle name="20% - הדגשה6 3 4_נכסים" xfId="38401"/>
    <cellStyle name="20% - הדגשה6 3 5" xfId="1561"/>
    <cellStyle name="20% - הדגשה6 3 5 2" xfId="4570"/>
    <cellStyle name="20% - הדגשה6 3 5 2 2" xfId="6361"/>
    <cellStyle name="20% - הדגשה6 3 5 2 2 2" xfId="9901"/>
    <cellStyle name="20% - הדגשה6 3 5 2 2 2 2" xfId="16553"/>
    <cellStyle name="20% - הדגשה6 3 5 2 2 2 2 2" xfId="31539"/>
    <cellStyle name="20% - הדגשה6 3 5 2 2 2 2_נכסים" xfId="38437"/>
    <cellStyle name="20% - הדגשה6 3 5 2 2 2 3" xfId="24874"/>
    <cellStyle name="20% - הדגשה6 3 5 2 2 2_נכסים" xfId="38436"/>
    <cellStyle name="20% - הדגשה6 3 5 2 2 3" xfId="13221"/>
    <cellStyle name="20% - הדגשה6 3 5 2 2 3 2" xfId="28208"/>
    <cellStyle name="20% - הדגשה6 3 5 2 2 3_נכסים" xfId="38438"/>
    <cellStyle name="20% - הדגשה6 3 5 2 2 4" xfId="21543"/>
    <cellStyle name="20% - הדגשה6 3 5 2 2_נכסים" xfId="38435"/>
    <cellStyle name="20% - הדגשה6 3 5 2 3" xfId="8109"/>
    <cellStyle name="20% - הדגשה6 3 5 2 3 2" xfId="14888"/>
    <cellStyle name="20% - הדגשה6 3 5 2 3 2 2" xfId="29874"/>
    <cellStyle name="20% - הדגשה6 3 5 2 3 2_נכסים" xfId="38440"/>
    <cellStyle name="20% - הדגשה6 3 5 2 3 3" xfId="23209"/>
    <cellStyle name="20% - הדגשה6 3 5 2 3_נכסים" xfId="38439"/>
    <cellStyle name="20% - הדגשה6 3 5 2 4" xfId="11555"/>
    <cellStyle name="20% - הדגשה6 3 5 2 4 2" xfId="26542"/>
    <cellStyle name="20% - הדגשה6 3 5 2 4_נכסים" xfId="38441"/>
    <cellStyle name="20% - הדגשה6 3 5 2 5" xfId="19877"/>
    <cellStyle name="20% - הדגשה6 3 5 2_נכסים" xfId="38434"/>
    <cellStyle name="20% - הדגשה6 3 5 3" xfId="5527"/>
    <cellStyle name="20% - הדגשה6 3 5 3 2" xfId="9068"/>
    <cellStyle name="20% - הדגשה6 3 5 3 2 2" xfId="15720"/>
    <cellStyle name="20% - הדגשה6 3 5 3 2 2 2" xfId="30706"/>
    <cellStyle name="20% - הדגשה6 3 5 3 2 2_נכסים" xfId="38444"/>
    <cellStyle name="20% - הדגשה6 3 5 3 2 3" xfId="24041"/>
    <cellStyle name="20% - הדגשה6 3 5 3 2_נכסים" xfId="38443"/>
    <cellStyle name="20% - הדגשה6 3 5 3 3" xfId="12388"/>
    <cellStyle name="20% - הדגשה6 3 5 3 3 2" xfId="27375"/>
    <cellStyle name="20% - הדגשה6 3 5 3 3_נכסים" xfId="38445"/>
    <cellStyle name="20% - הדגשה6 3 5 3 4" xfId="20710"/>
    <cellStyle name="20% - הדגשה6 3 5 3_נכסים" xfId="38442"/>
    <cellStyle name="20% - הדגשה6 3 5 4" xfId="7276"/>
    <cellStyle name="20% - הדגשה6 3 5 4 2" xfId="14055"/>
    <cellStyle name="20% - הדגשה6 3 5 4 2 2" xfId="29041"/>
    <cellStyle name="20% - הדגשה6 3 5 4 2_נכסים" xfId="38447"/>
    <cellStyle name="20% - הדגשה6 3 5 4 3" xfId="22376"/>
    <cellStyle name="20% - הדגשה6 3 5 4_נכסים" xfId="38446"/>
    <cellStyle name="20% - הדגשה6 3 5 5" xfId="10722"/>
    <cellStyle name="20% - הדגשה6 3 5 5 2" xfId="25709"/>
    <cellStyle name="20% - הדגשה6 3 5 5_נכסים" xfId="38448"/>
    <cellStyle name="20% - הדגשה6 3 5 6" xfId="19044"/>
    <cellStyle name="20% - הדגשה6 3 5_נכסים" xfId="38433"/>
    <cellStyle name="20% - הדגשה6 3 6" xfId="1521"/>
    <cellStyle name="20% - הדגשה6 3 6 2" xfId="5944"/>
    <cellStyle name="20% - הדגשה6 3 6 2 2" xfId="9484"/>
    <cellStyle name="20% - הדגשה6 3 6 2 2 2" xfId="16136"/>
    <cellStyle name="20% - הדגשה6 3 6 2 2 2 2" xfId="31122"/>
    <cellStyle name="20% - הדגשה6 3 6 2 2 2_נכסים" xfId="38452"/>
    <cellStyle name="20% - הדגשה6 3 6 2 2 3" xfId="24457"/>
    <cellStyle name="20% - הדגשה6 3 6 2 2_נכסים" xfId="38451"/>
    <cellStyle name="20% - הדגשה6 3 6 2 3" xfId="12804"/>
    <cellStyle name="20% - הדגשה6 3 6 2 3 2" xfId="27791"/>
    <cellStyle name="20% - הדגשה6 3 6 2 3_נכסים" xfId="38453"/>
    <cellStyle name="20% - הדגשה6 3 6 2 4" xfId="21126"/>
    <cellStyle name="20% - הדגשה6 3 6 2_נכסים" xfId="38450"/>
    <cellStyle name="20% - הדגשה6 3 6 3" xfId="7692"/>
    <cellStyle name="20% - הדגשה6 3 6 3 2" xfId="14471"/>
    <cellStyle name="20% - הדגשה6 3 6 3 2 2" xfId="29457"/>
    <cellStyle name="20% - הדגשה6 3 6 3 2_נכסים" xfId="38455"/>
    <cellStyle name="20% - הדגשה6 3 6 3 3" xfId="22792"/>
    <cellStyle name="20% - הדגשה6 3 6 3_נכסים" xfId="38454"/>
    <cellStyle name="20% - הדגשה6 3 6 4" xfId="11138"/>
    <cellStyle name="20% - הדגשה6 3 6 4 2" xfId="26125"/>
    <cellStyle name="20% - הדגשה6 3 6 4_נכסים" xfId="38456"/>
    <cellStyle name="20% - הדגשה6 3 6 5" xfId="19460"/>
    <cellStyle name="20% - הדגשה6 3 6_נכסים" xfId="38449"/>
    <cellStyle name="20% - הדגשה6 3 7" xfId="2147"/>
    <cellStyle name="20% - הדגשה6 3 7 2" xfId="8651"/>
    <cellStyle name="20% - הדגשה6 3 7 2 2" xfId="15303"/>
    <cellStyle name="20% - הדגשה6 3 7 2 2 2" xfId="30289"/>
    <cellStyle name="20% - הדגשה6 3 7 2 2_נכסים" xfId="38459"/>
    <cellStyle name="20% - הדגשה6 3 7 2 3" xfId="23624"/>
    <cellStyle name="20% - הדגשה6 3 7 2_נכסים" xfId="38458"/>
    <cellStyle name="20% - הדגשה6 3 7 3" xfId="11971"/>
    <cellStyle name="20% - הדגשה6 3 7 3 2" xfId="26958"/>
    <cellStyle name="20% - הדגשה6 3 7 3_נכסים" xfId="38460"/>
    <cellStyle name="20% - הדגשה6 3 7 4" xfId="20293"/>
    <cellStyle name="20% - הדגשה6 3 7_נכסים" xfId="38457"/>
    <cellStyle name="20% - הדגשה6 3 8" xfId="1765"/>
    <cellStyle name="20% - הדגשה6 3 8 2" xfId="13638"/>
    <cellStyle name="20% - הדגשה6 3 8 2 2" xfId="28624"/>
    <cellStyle name="20% - הדגשה6 3 8 2_נכסים" xfId="38462"/>
    <cellStyle name="20% - הדגשה6 3 8 3" xfId="21959"/>
    <cellStyle name="20% - הדגשה6 3 8_נכסים" xfId="38461"/>
    <cellStyle name="20% - הדגשה6 3 9" xfId="10379"/>
    <cellStyle name="20% - הדגשה6 3 9 2" xfId="25357"/>
    <cellStyle name="20% - הדגשה6 3 9_נכסים" xfId="38463"/>
    <cellStyle name="20% - הדגשה6 3_נכסים" xfId="38208"/>
    <cellStyle name="20% - הדגשה6 30" xfId="18161"/>
    <cellStyle name="20% - הדגשה6 31" xfId="18662"/>
    <cellStyle name="20% - הדגשה6 32" xfId="32112"/>
    <cellStyle name="20% - הדגשה6 4" xfId="279"/>
    <cellStyle name="20% - הדגשה6 4 2" xfId="1161"/>
    <cellStyle name="20% - הדגשה6 4 2 2" xfId="4095"/>
    <cellStyle name="20% - הדגשה6 4 2 2 2" xfId="4868"/>
    <cellStyle name="20% - הדגשה6 4 2 2 2 2" xfId="6659"/>
    <cellStyle name="20% - הדגשה6 4 2 2 2 2 2" xfId="10199"/>
    <cellStyle name="20% - הדגשה6 4 2 2 2 2 2 2" xfId="16851"/>
    <cellStyle name="20% - הדגשה6 4 2 2 2 2 2 2 2" xfId="31837"/>
    <cellStyle name="20% - הדגשה6 4 2 2 2 2 2 2_נכסים" xfId="38470"/>
    <cellStyle name="20% - הדגשה6 4 2 2 2 2 2 3" xfId="25172"/>
    <cellStyle name="20% - הדגשה6 4 2 2 2 2 2_נכסים" xfId="38469"/>
    <cellStyle name="20% - הדגשה6 4 2 2 2 2 3" xfId="13519"/>
    <cellStyle name="20% - הדגשה6 4 2 2 2 2 3 2" xfId="28506"/>
    <cellStyle name="20% - הדגשה6 4 2 2 2 2 3_נכסים" xfId="38471"/>
    <cellStyle name="20% - הדגשה6 4 2 2 2 2 4" xfId="21841"/>
    <cellStyle name="20% - הדגשה6 4 2 2 2 2_נכסים" xfId="38468"/>
    <cellStyle name="20% - הדגשה6 4 2 2 2 3" xfId="8407"/>
    <cellStyle name="20% - הדגשה6 4 2 2 2 3 2" xfId="15186"/>
    <cellStyle name="20% - הדגשה6 4 2 2 2 3 2 2" xfId="30172"/>
    <cellStyle name="20% - הדגשה6 4 2 2 2 3 2_נכסים" xfId="38473"/>
    <cellStyle name="20% - הדגשה6 4 2 2 2 3 3" xfId="23507"/>
    <cellStyle name="20% - הדגשה6 4 2 2 2 3_נכסים" xfId="38472"/>
    <cellStyle name="20% - הדגשה6 4 2 2 2 4" xfId="11853"/>
    <cellStyle name="20% - הדגשה6 4 2 2 2 4 2" xfId="26840"/>
    <cellStyle name="20% - הדגשה6 4 2 2 2 4_נכסים" xfId="38474"/>
    <cellStyle name="20% - הדגשה6 4 2 2 2 5" xfId="20175"/>
    <cellStyle name="20% - הדגשה6 4 2 2 2_נכסים" xfId="38467"/>
    <cellStyle name="20% - הדגשה6 4 2 2 3" xfId="5825"/>
    <cellStyle name="20% - הדגשה6 4 2 2 3 2" xfId="9366"/>
    <cellStyle name="20% - הדגשה6 4 2 2 3 2 2" xfId="16018"/>
    <cellStyle name="20% - הדגשה6 4 2 2 3 2 2 2" xfId="31004"/>
    <cellStyle name="20% - הדגשה6 4 2 2 3 2 2_נכסים" xfId="38477"/>
    <cellStyle name="20% - הדגשה6 4 2 2 3 2 3" xfId="24339"/>
    <cellStyle name="20% - הדגשה6 4 2 2 3 2_נכסים" xfId="38476"/>
    <cellStyle name="20% - הדגשה6 4 2 2 3 3" xfId="12686"/>
    <cellStyle name="20% - הדגשה6 4 2 2 3 3 2" xfId="27673"/>
    <cellStyle name="20% - הדגשה6 4 2 2 3 3_נכסים" xfId="38478"/>
    <cellStyle name="20% - הדגשה6 4 2 2 3 4" xfId="21008"/>
    <cellStyle name="20% - הדגשה6 4 2 2 3_נכסים" xfId="38475"/>
    <cellStyle name="20% - הדגשה6 4 2 2 4" xfId="7574"/>
    <cellStyle name="20% - הדגשה6 4 2 2 4 2" xfId="14353"/>
    <cellStyle name="20% - הדגשה6 4 2 2 4 2 2" xfId="29339"/>
    <cellStyle name="20% - הדגשה6 4 2 2 4 2_נכסים" xfId="38480"/>
    <cellStyle name="20% - הדגשה6 4 2 2 4 3" xfId="22674"/>
    <cellStyle name="20% - הדגשה6 4 2 2 4_נכסים" xfId="38479"/>
    <cellStyle name="20% - הדגשה6 4 2 2 5" xfId="11020"/>
    <cellStyle name="20% - הדגשה6 4 2 2 5 2" xfId="26007"/>
    <cellStyle name="20% - הדגשה6 4 2 2 5_נכסים" xfId="38481"/>
    <cellStyle name="20% - הדגשה6 4 2 2 6" xfId="19342"/>
    <cellStyle name="20% - הדגשה6 4 2 2_נכסים" xfId="38466"/>
    <cellStyle name="20% - הדגשה6 4 2 3" xfId="4452"/>
    <cellStyle name="20% - הדגשה6 4 2 3 2" xfId="6243"/>
    <cellStyle name="20% - הדגשה6 4 2 3 2 2" xfId="9783"/>
    <cellStyle name="20% - הדגשה6 4 2 3 2 2 2" xfId="16435"/>
    <cellStyle name="20% - הדגשה6 4 2 3 2 2 2 2" xfId="31421"/>
    <cellStyle name="20% - הדגשה6 4 2 3 2 2 2_נכסים" xfId="38485"/>
    <cellStyle name="20% - הדגשה6 4 2 3 2 2 3" xfId="24756"/>
    <cellStyle name="20% - הדגשה6 4 2 3 2 2_נכסים" xfId="38484"/>
    <cellStyle name="20% - הדגשה6 4 2 3 2 3" xfId="13103"/>
    <cellStyle name="20% - הדגשה6 4 2 3 2 3 2" xfId="28090"/>
    <cellStyle name="20% - הדגשה6 4 2 3 2 3_נכסים" xfId="38486"/>
    <cellStyle name="20% - הדגשה6 4 2 3 2 4" xfId="21425"/>
    <cellStyle name="20% - הדגשה6 4 2 3 2_נכסים" xfId="38483"/>
    <cellStyle name="20% - הדגשה6 4 2 3 3" xfId="7991"/>
    <cellStyle name="20% - הדגשה6 4 2 3 3 2" xfId="14770"/>
    <cellStyle name="20% - הדגשה6 4 2 3 3 2 2" xfId="29756"/>
    <cellStyle name="20% - הדגשה6 4 2 3 3 2_נכסים" xfId="38488"/>
    <cellStyle name="20% - הדגשה6 4 2 3 3 3" xfId="23091"/>
    <cellStyle name="20% - הדגשה6 4 2 3 3_נכסים" xfId="38487"/>
    <cellStyle name="20% - הדגשה6 4 2 3 4" xfId="11437"/>
    <cellStyle name="20% - הדגשה6 4 2 3 4 2" xfId="26424"/>
    <cellStyle name="20% - הדגשה6 4 2 3 4_נכסים" xfId="38489"/>
    <cellStyle name="20% - הדגשה6 4 2 3 5" xfId="19759"/>
    <cellStyle name="20% - הדגשה6 4 2 3_נכסים" xfId="38482"/>
    <cellStyle name="20% - הדגשה6 4 2 4" xfId="5345"/>
    <cellStyle name="20% - הדגשה6 4 2 4 2" xfId="8950"/>
    <cellStyle name="20% - הדגשה6 4 2 4 2 2" xfId="15602"/>
    <cellStyle name="20% - הדגשה6 4 2 4 2 2 2" xfId="30588"/>
    <cellStyle name="20% - הדגשה6 4 2 4 2 2_נכסים" xfId="38492"/>
    <cellStyle name="20% - הדגשה6 4 2 4 2 3" xfId="23923"/>
    <cellStyle name="20% - הדגשה6 4 2 4 2_נכסים" xfId="38491"/>
    <cellStyle name="20% - הדגשה6 4 2 4 3" xfId="12270"/>
    <cellStyle name="20% - הדגשה6 4 2 4 3 2" xfId="27257"/>
    <cellStyle name="20% - הדגשה6 4 2 4 3_נכסים" xfId="38493"/>
    <cellStyle name="20% - הדגשה6 4 2 4 4" xfId="20592"/>
    <cellStyle name="20% - הדגשה6 4 2 4_נכסים" xfId="38490"/>
    <cellStyle name="20% - הדגשה6 4 2 5" xfId="7158"/>
    <cellStyle name="20% - הדגשה6 4 2 5 2" xfId="13937"/>
    <cellStyle name="20% - הדגשה6 4 2 5 2 2" xfId="28923"/>
    <cellStyle name="20% - הדגשה6 4 2 5 2_נכסים" xfId="38495"/>
    <cellStyle name="20% - הדגשה6 4 2 5 3" xfId="22258"/>
    <cellStyle name="20% - הדגשה6 4 2 5_נכסים" xfId="38494"/>
    <cellStyle name="20% - הדגשה6 4 2 6" xfId="10604"/>
    <cellStyle name="20% - הדגשה6 4 2 6 2" xfId="25591"/>
    <cellStyle name="20% - הדגשה6 4 2 6_נכסים" xfId="38496"/>
    <cellStyle name="20% - הדגשה6 4 2 7" xfId="18926"/>
    <cellStyle name="20% - הדגשה6 4 2_נכסים" xfId="38465"/>
    <cellStyle name="20% - הדגשה6 4 3" xfId="1863"/>
    <cellStyle name="20% - הדגשה6 4 3 2" xfId="4659"/>
    <cellStyle name="20% - הדגשה6 4 3 2 2" xfId="6450"/>
    <cellStyle name="20% - הדגשה6 4 3 2 2 2" xfId="9990"/>
    <cellStyle name="20% - הדגשה6 4 3 2 2 2 2" xfId="16642"/>
    <cellStyle name="20% - הדגשה6 4 3 2 2 2 2 2" xfId="31628"/>
    <cellStyle name="20% - הדגשה6 4 3 2 2 2 2_נכסים" xfId="38501"/>
    <cellStyle name="20% - הדגשה6 4 3 2 2 2 3" xfId="24963"/>
    <cellStyle name="20% - הדגשה6 4 3 2 2 2_נכסים" xfId="38500"/>
    <cellStyle name="20% - הדגשה6 4 3 2 2 3" xfId="13310"/>
    <cellStyle name="20% - הדגשה6 4 3 2 2 3 2" xfId="28297"/>
    <cellStyle name="20% - הדגשה6 4 3 2 2 3_נכסים" xfId="38502"/>
    <cellStyle name="20% - הדגשה6 4 3 2 2 4" xfId="21632"/>
    <cellStyle name="20% - הדגשה6 4 3 2 2_נכסים" xfId="38499"/>
    <cellStyle name="20% - הדגשה6 4 3 2 3" xfId="8198"/>
    <cellStyle name="20% - הדגשה6 4 3 2 3 2" xfId="14977"/>
    <cellStyle name="20% - הדגשה6 4 3 2 3 2 2" xfId="29963"/>
    <cellStyle name="20% - הדגשה6 4 3 2 3 2_נכסים" xfId="38504"/>
    <cellStyle name="20% - הדגשה6 4 3 2 3 3" xfId="23298"/>
    <cellStyle name="20% - הדגשה6 4 3 2 3_נכסים" xfId="38503"/>
    <cellStyle name="20% - הדגשה6 4 3 2 4" xfId="11644"/>
    <cellStyle name="20% - הדגשה6 4 3 2 4 2" xfId="26631"/>
    <cellStyle name="20% - הדגשה6 4 3 2 4_נכסים" xfId="38505"/>
    <cellStyle name="20% - הדגשה6 4 3 2 5" xfId="19966"/>
    <cellStyle name="20% - הדגשה6 4 3 2_נכסים" xfId="38498"/>
    <cellStyle name="20% - הדגשה6 4 3 3" xfId="5616"/>
    <cellStyle name="20% - הדגשה6 4 3 3 2" xfId="9157"/>
    <cellStyle name="20% - הדגשה6 4 3 3 2 2" xfId="15809"/>
    <cellStyle name="20% - הדגשה6 4 3 3 2 2 2" xfId="30795"/>
    <cellStyle name="20% - הדגשה6 4 3 3 2 2_נכסים" xfId="38508"/>
    <cellStyle name="20% - הדגשה6 4 3 3 2 3" xfId="24130"/>
    <cellStyle name="20% - הדגשה6 4 3 3 2_נכסים" xfId="38507"/>
    <cellStyle name="20% - הדגשה6 4 3 3 3" xfId="12477"/>
    <cellStyle name="20% - הדגשה6 4 3 3 3 2" xfId="27464"/>
    <cellStyle name="20% - הדגשה6 4 3 3 3_נכסים" xfId="38509"/>
    <cellStyle name="20% - הדגשה6 4 3 3 4" xfId="20799"/>
    <cellStyle name="20% - הדגשה6 4 3 3_נכסים" xfId="38506"/>
    <cellStyle name="20% - הדגשה6 4 3 4" xfId="7365"/>
    <cellStyle name="20% - הדגשה6 4 3 4 2" xfId="14144"/>
    <cellStyle name="20% - הדגשה6 4 3 4 2 2" xfId="29130"/>
    <cellStyle name="20% - הדגשה6 4 3 4 2_נכסים" xfId="38511"/>
    <cellStyle name="20% - הדגשה6 4 3 4 3" xfId="22465"/>
    <cellStyle name="20% - הדגשה6 4 3 4_נכסים" xfId="38510"/>
    <cellStyle name="20% - הדגשה6 4 3 5" xfId="10811"/>
    <cellStyle name="20% - הדגשה6 4 3 5 2" xfId="25798"/>
    <cellStyle name="20% - הדגשה6 4 3 5_נכסים" xfId="38512"/>
    <cellStyle name="20% - הדגשה6 4 3 6" xfId="19133"/>
    <cellStyle name="20% - הדגשה6 4 3_נכסים" xfId="38497"/>
    <cellStyle name="20% - הדגשה6 4 4" xfId="1723"/>
    <cellStyle name="20% - הדגשה6 4 4 2" xfId="6033"/>
    <cellStyle name="20% - הדגשה6 4 4 2 2" xfId="9573"/>
    <cellStyle name="20% - הדגשה6 4 4 2 2 2" xfId="16225"/>
    <cellStyle name="20% - הדגשה6 4 4 2 2 2 2" xfId="31211"/>
    <cellStyle name="20% - הדגשה6 4 4 2 2 2_נכסים" xfId="38516"/>
    <cellStyle name="20% - הדגשה6 4 4 2 2 3" xfId="24546"/>
    <cellStyle name="20% - הדגשה6 4 4 2 2_נכסים" xfId="38515"/>
    <cellStyle name="20% - הדגשה6 4 4 2 3" xfId="12893"/>
    <cellStyle name="20% - הדגשה6 4 4 2 3 2" xfId="27880"/>
    <cellStyle name="20% - הדגשה6 4 4 2 3_נכסים" xfId="38517"/>
    <cellStyle name="20% - הדגשה6 4 4 2 4" xfId="21215"/>
    <cellStyle name="20% - הדגשה6 4 4 2_נכסים" xfId="38514"/>
    <cellStyle name="20% - הדגשה6 4 4 3" xfId="7781"/>
    <cellStyle name="20% - הדגשה6 4 4 3 2" xfId="14560"/>
    <cellStyle name="20% - הדגשה6 4 4 3 2 2" xfId="29546"/>
    <cellStyle name="20% - הדגשה6 4 4 3 2_נכסים" xfId="38519"/>
    <cellStyle name="20% - הדגשה6 4 4 3 3" xfId="22881"/>
    <cellStyle name="20% - הדגשה6 4 4 3_נכסים" xfId="38518"/>
    <cellStyle name="20% - הדגשה6 4 4 4" xfId="11227"/>
    <cellStyle name="20% - הדגשה6 4 4 4 2" xfId="26214"/>
    <cellStyle name="20% - הדגשה6 4 4 4_נכסים" xfId="38520"/>
    <cellStyle name="20% - הדגשה6 4 4 5" xfId="19549"/>
    <cellStyle name="20% - הדגשה6 4 4_נכסים" xfId="38513"/>
    <cellStyle name="20% - הדגשה6 4 5" xfId="1514"/>
    <cellStyle name="20% - הדגשה6 4 5 2" xfId="8740"/>
    <cellStyle name="20% - הדגשה6 4 5 2 2" xfId="15392"/>
    <cellStyle name="20% - הדגשה6 4 5 2 2 2" xfId="30378"/>
    <cellStyle name="20% - הדגשה6 4 5 2 2_נכסים" xfId="38523"/>
    <cellStyle name="20% - הדגשה6 4 5 2 3" xfId="23713"/>
    <cellStyle name="20% - הדגשה6 4 5 2_נכסים" xfId="38522"/>
    <cellStyle name="20% - הדגשה6 4 5 3" xfId="12060"/>
    <cellStyle name="20% - הדגשה6 4 5 3 2" xfId="27047"/>
    <cellStyle name="20% - הדגשה6 4 5 3_נכסים" xfId="38524"/>
    <cellStyle name="20% - הדגשה6 4 5 4" xfId="20382"/>
    <cellStyle name="20% - הדגשה6 4 5_נכסים" xfId="38521"/>
    <cellStyle name="20% - הדגשה6 4 6" xfId="2293"/>
    <cellStyle name="20% - הדגשה6 4 6 2" xfId="13727"/>
    <cellStyle name="20% - הדגשה6 4 6 2 2" xfId="28713"/>
    <cellStyle name="20% - הדגשה6 4 6 2_נכסים" xfId="38526"/>
    <cellStyle name="20% - הדגשה6 4 6 3" xfId="22048"/>
    <cellStyle name="20% - הדגשה6 4 6_נכסים" xfId="38525"/>
    <cellStyle name="20% - הדגשה6 4 7" xfId="2203"/>
    <cellStyle name="20% - הדגשה6 4 7 2" xfId="25351"/>
    <cellStyle name="20% - הדגשה6 4 7_נכסים" xfId="38527"/>
    <cellStyle name="20% - הדגשה6 4 8" xfId="18716"/>
    <cellStyle name="20% - הדגשה6 4 9" xfId="32263"/>
    <cellStyle name="20% - הדגשה6 4_נכסים" xfId="38464"/>
    <cellStyle name="20% - הדגשה6 5" xfId="492"/>
    <cellStyle name="20% - הדגשה6 5 2" xfId="18382"/>
    <cellStyle name="20% - הדגשה6 5 3" xfId="17552"/>
    <cellStyle name="20% - הדגשה6 5_נכסים" xfId="38528"/>
    <cellStyle name="20% - הדגשה6 6" xfId="1106"/>
    <cellStyle name="20% - הדגשה6 6 2" xfId="3694"/>
    <cellStyle name="20% - הדגשה6 6 2 2" xfId="4118"/>
    <cellStyle name="20% - הדגשה6 6 2 2 2" xfId="4891"/>
    <cellStyle name="20% - הדגשה6 6 2 2 2 2" xfId="6682"/>
    <cellStyle name="20% - הדגשה6 6 2 2 2 2 2" xfId="10222"/>
    <cellStyle name="20% - הדגשה6 6 2 2 2 2 2 2" xfId="16874"/>
    <cellStyle name="20% - הדגשה6 6 2 2 2 2 2 2 2" xfId="31860"/>
    <cellStyle name="20% - הדגשה6 6 2 2 2 2 2 2_נכסים" xfId="38535"/>
    <cellStyle name="20% - הדגשה6 6 2 2 2 2 2 3" xfId="25195"/>
    <cellStyle name="20% - הדגשה6 6 2 2 2 2 2_נכסים" xfId="38534"/>
    <cellStyle name="20% - הדגשה6 6 2 2 2 2 3" xfId="13542"/>
    <cellStyle name="20% - הדגשה6 6 2 2 2 2 3 2" xfId="28529"/>
    <cellStyle name="20% - הדגשה6 6 2 2 2 2 3_נכסים" xfId="38536"/>
    <cellStyle name="20% - הדגשה6 6 2 2 2 2 4" xfId="21864"/>
    <cellStyle name="20% - הדגשה6 6 2 2 2 2_נכסים" xfId="38533"/>
    <cellStyle name="20% - הדגשה6 6 2 2 2 3" xfId="8430"/>
    <cellStyle name="20% - הדגשה6 6 2 2 2 3 2" xfId="15209"/>
    <cellStyle name="20% - הדגשה6 6 2 2 2 3 2 2" xfId="30195"/>
    <cellStyle name="20% - הדגשה6 6 2 2 2 3 2_נכסים" xfId="38538"/>
    <cellStyle name="20% - הדגשה6 6 2 2 2 3 3" xfId="23530"/>
    <cellStyle name="20% - הדגשה6 6 2 2 2 3_נכסים" xfId="38537"/>
    <cellStyle name="20% - הדגשה6 6 2 2 2 4" xfId="11876"/>
    <cellStyle name="20% - הדגשה6 6 2 2 2 4 2" xfId="26863"/>
    <cellStyle name="20% - הדגשה6 6 2 2 2 4_נכסים" xfId="38539"/>
    <cellStyle name="20% - הדגשה6 6 2 2 2 5" xfId="20198"/>
    <cellStyle name="20% - הדגשה6 6 2 2 2_נכסים" xfId="38532"/>
    <cellStyle name="20% - הדגשה6 6 2 2 3" xfId="5848"/>
    <cellStyle name="20% - הדגשה6 6 2 2 3 2" xfId="9389"/>
    <cellStyle name="20% - הדגשה6 6 2 2 3 2 2" xfId="16041"/>
    <cellStyle name="20% - הדגשה6 6 2 2 3 2 2 2" xfId="31027"/>
    <cellStyle name="20% - הדגשה6 6 2 2 3 2 2_נכסים" xfId="38542"/>
    <cellStyle name="20% - הדגשה6 6 2 2 3 2 3" xfId="24362"/>
    <cellStyle name="20% - הדגשה6 6 2 2 3 2_נכסים" xfId="38541"/>
    <cellStyle name="20% - הדגשה6 6 2 2 3 3" xfId="12709"/>
    <cellStyle name="20% - הדגשה6 6 2 2 3 3 2" xfId="27696"/>
    <cellStyle name="20% - הדגשה6 6 2 2 3 3_נכסים" xfId="38543"/>
    <cellStyle name="20% - הדגשה6 6 2 2 3 4" xfId="21031"/>
    <cellStyle name="20% - הדגשה6 6 2 2 3_נכסים" xfId="38540"/>
    <cellStyle name="20% - הדגשה6 6 2 2 4" xfId="7597"/>
    <cellStyle name="20% - הדגשה6 6 2 2 4 2" xfId="14376"/>
    <cellStyle name="20% - הדגשה6 6 2 2 4 2 2" xfId="29362"/>
    <cellStyle name="20% - הדגשה6 6 2 2 4 2_נכסים" xfId="38545"/>
    <cellStyle name="20% - הדגשה6 6 2 2 4 3" xfId="22697"/>
    <cellStyle name="20% - הדגשה6 6 2 2 4_נכסים" xfId="38544"/>
    <cellStyle name="20% - הדגשה6 6 2 2 5" xfId="11043"/>
    <cellStyle name="20% - הדגשה6 6 2 2 5 2" xfId="26030"/>
    <cellStyle name="20% - הדגשה6 6 2 2 5_נכסים" xfId="38546"/>
    <cellStyle name="20% - הדגשה6 6 2 2 6" xfId="19365"/>
    <cellStyle name="20% - הדגשה6 6 2 2_נכסים" xfId="38531"/>
    <cellStyle name="20% - הדגשה6 6 2 3" xfId="4475"/>
    <cellStyle name="20% - הדגשה6 6 2 3 2" xfId="6266"/>
    <cellStyle name="20% - הדגשה6 6 2 3 2 2" xfId="9806"/>
    <cellStyle name="20% - הדגשה6 6 2 3 2 2 2" xfId="16458"/>
    <cellStyle name="20% - הדגשה6 6 2 3 2 2 2 2" xfId="31444"/>
    <cellStyle name="20% - הדגשה6 6 2 3 2 2 2_נכסים" xfId="38550"/>
    <cellStyle name="20% - הדגשה6 6 2 3 2 2 3" xfId="24779"/>
    <cellStyle name="20% - הדגשה6 6 2 3 2 2_נכסים" xfId="38549"/>
    <cellStyle name="20% - הדגשה6 6 2 3 2 3" xfId="13126"/>
    <cellStyle name="20% - הדגשה6 6 2 3 2 3 2" xfId="28113"/>
    <cellStyle name="20% - הדגשה6 6 2 3 2 3_נכסים" xfId="38551"/>
    <cellStyle name="20% - הדגשה6 6 2 3 2 4" xfId="21448"/>
    <cellStyle name="20% - הדגשה6 6 2 3 2_נכסים" xfId="38548"/>
    <cellStyle name="20% - הדגשה6 6 2 3 3" xfId="8014"/>
    <cellStyle name="20% - הדגשה6 6 2 3 3 2" xfId="14793"/>
    <cellStyle name="20% - הדגשה6 6 2 3 3 2 2" xfId="29779"/>
    <cellStyle name="20% - הדגשה6 6 2 3 3 2_נכסים" xfId="38553"/>
    <cellStyle name="20% - הדגשה6 6 2 3 3 3" xfId="23114"/>
    <cellStyle name="20% - הדגשה6 6 2 3 3_נכסים" xfId="38552"/>
    <cellStyle name="20% - הדגשה6 6 2 3 4" xfId="11460"/>
    <cellStyle name="20% - הדגשה6 6 2 3 4 2" xfId="26447"/>
    <cellStyle name="20% - הדגשה6 6 2 3 4_נכסים" xfId="38554"/>
    <cellStyle name="20% - הדגשה6 6 2 3 5" xfId="19782"/>
    <cellStyle name="20% - הדגשה6 6 2 3_נכסים" xfId="38547"/>
    <cellStyle name="20% - הדגשה6 6 2 4" xfId="5368"/>
    <cellStyle name="20% - הדגשה6 6 2 4 2" xfId="8973"/>
    <cellStyle name="20% - הדגשה6 6 2 4 2 2" xfId="15625"/>
    <cellStyle name="20% - הדגשה6 6 2 4 2 2 2" xfId="30611"/>
    <cellStyle name="20% - הדגשה6 6 2 4 2 2_נכסים" xfId="38557"/>
    <cellStyle name="20% - הדגשה6 6 2 4 2 3" xfId="23946"/>
    <cellStyle name="20% - הדגשה6 6 2 4 2_נכסים" xfId="38556"/>
    <cellStyle name="20% - הדגשה6 6 2 4 3" xfId="12293"/>
    <cellStyle name="20% - הדגשה6 6 2 4 3 2" xfId="27280"/>
    <cellStyle name="20% - הדגשה6 6 2 4 3_נכסים" xfId="38558"/>
    <cellStyle name="20% - הדגשה6 6 2 4 4" xfId="20615"/>
    <cellStyle name="20% - הדגשה6 6 2 4_נכסים" xfId="38555"/>
    <cellStyle name="20% - הדגשה6 6 2 5" xfId="7181"/>
    <cellStyle name="20% - הדגשה6 6 2 5 2" xfId="13960"/>
    <cellStyle name="20% - הדגשה6 6 2 5 2 2" xfId="28946"/>
    <cellStyle name="20% - הדגשה6 6 2 5 2_נכסים" xfId="38560"/>
    <cellStyle name="20% - הדגשה6 6 2 5 3" xfId="22281"/>
    <cellStyle name="20% - הדגשה6 6 2 5_נכסים" xfId="38559"/>
    <cellStyle name="20% - הדגשה6 6 2 6" xfId="10627"/>
    <cellStyle name="20% - הדגשה6 6 2 6 2" xfId="25614"/>
    <cellStyle name="20% - הדגשה6 6 2 6_נכסים" xfId="38561"/>
    <cellStyle name="20% - הדגשה6 6 2 7" xfId="18949"/>
    <cellStyle name="20% - הדגשה6 6 2_נכסים" xfId="38530"/>
    <cellStyle name="20% - הדגשה6 6 3" xfId="3906"/>
    <cellStyle name="20% - הדגשה6 6 3 2" xfId="4682"/>
    <cellStyle name="20% - הדגשה6 6 3 2 2" xfId="6473"/>
    <cellStyle name="20% - הדגשה6 6 3 2 2 2" xfId="10013"/>
    <cellStyle name="20% - הדגשה6 6 3 2 2 2 2" xfId="16665"/>
    <cellStyle name="20% - הדגשה6 6 3 2 2 2 2 2" xfId="31651"/>
    <cellStyle name="20% - הדגשה6 6 3 2 2 2 2_נכסים" xfId="38566"/>
    <cellStyle name="20% - הדגשה6 6 3 2 2 2 3" xfId="24986"/>
    <cellStyle name="20% - הדגשה6 6 3 2 2 2_נכסים" xfId="38565"/>
    <cellStyle name="20% - הדגשה6 6 3 2 2 3" xfId="13333"/>
    <cellStyle name="20% - הדגשה6 6 3 2 2 3 2" xfId="28320"/>
    <cellStyle name="20% - הדגשה6 6 3 2 2 3_נכסים" xfId="38567"/>
    <cellStyle name="20% - הדגשה6 6 3 2 2 4" xfId="21655"/>
    <cellStyle name="20% - הדגשה6 6 3 2 2_נכסים" xfId="38564"/>
    <cellStyle name="20% - הדגשה6 6 3 2 3" xfId="8221"/>
    <cellStyle name="20% - הדגשה6 6 3 2 3 2" xfId="15000"/>
    <cellStyle name="20% - הדגשה6 6 3 2 3 2 2" xfId="29986"/>
    <cellStyle name="20% - הדגשה6 6 3 2 3 2_נכסים" xfId="38569"/>
    <cellStyle name="20% - הדגשה6 6 3 2 3 3" xfId="23321"/>
    <cellStyle name="20% - הדגשה6 6 3 2 3_נכסים" xfId="38568"/>
    <cellStyle name="20% - הדגשה6 6 3 2 4" xfId="11667"/>
    <cellStyle name="20% - הדגשה6 6 3 2 4 2" xfId="26654"/>
    <cellStyle name="20% - הדגשה6 6 3 2 4_נכסים" xfId="38570"/>
    <cellStyle name="20% - הדגשה6 6 3 2 5" xfId="19989"/>
    <cellStyle name="20% - הדגשה6 6 3 2_נכסים" xfId="38563"/>
    <cellStyle name="20% - הדגשה6 6 3 3" xfId="5639"/>
    <cellStyle name="20% - הדגשה6 6 3 3 2" xfId="9180"/>
    <cellStyle name="20% - הדגשה6 6 3 3 2 2" xfId="15832"/>
    <cellStyle name="20% - הדגשה6 6 3 3 2 2 2" xfId="30818"/>
    <cellStyle name="20% - הדגשה6 6 3 3 2 2_נכסים" xfId="38573"/>
    <cellStyle name="20% - הדגשה6 6 3 3 2 3" xfId="24153"/>
    <cellStyle name="20% - הדגשה6 6 3 3 2_נכסים" xfId="38572"/>
    <cellStyle name="20% - הדגשה6 6 3 3 3" xfId="12500"/>
    <cellStyle name="20% - הדגשה6 6 3 3 3 2" xfId="27487"/>
    <cellStyle name="20% - הדגשה6 6 3 3 3_נכסים" xfId="38574"/>
    <cellStyle name="20% - הדגשה6 6 3 3 4" xfId="20822"/>
    <cellStyle name="20% - הדגשה6 6 3 3_נכסים" xfId="38571"/>
    <cellStyle name="20% - הדגשה6 6 3 4" xfId="7388"/>
    <cellStyle name="20% - הדגשה6 6 3 4 2" xfId="14167"/>
    <cellStyle name="20% - הדגשה6 6 3 4 2 2" xfId="29153"/>
    <cellStyle name="20% - הדגשה6 6 3 4 2_נכסים" xfId="38576"/>
    <cellStyle name="20% - הדגשה6 6 3 4 3" xfId="22488"/>
    <cellStyle name="20% - הדגשה6 6 3 4_נכסים" xfId="38575"/>
    <cellStyle name="20% - הדגשה6 6 3 5" xfId="10834"/>
    <cellStyle name="20% - הדגשה6 6 3 5 2" xfId="25821"/>
    <cellStyle name="20% - הדגשה6 6 3 5_נכסים" xfId="38577"/>
    <cellStyle name="20% - הדגשה6 6 3 6" xfId="19156"/>
    <cellStyle name="20% - הדגשה6 6 3_נכסים" xfId="38562"/>
    <cellStyle name="20% - הדגשה6 6 4" xfId="4267"/>
    <cellStyle name="20% - הדגשה6 6 4 2" xfId="6056"/>
    <cellStyle name="20% - הדגשה6 6 4 2 2" xfId="9596"/>
    <cellStyle name="20% - הדגשה6 6 4 2 2 2" xfId="16248"/>
    <cellStyle name="20% - הדגשה6 6 4 2 2 2 2" xfId="31234"/>
    <cellStyle name="20% - הדגשה6 6 4 2 2 2_נכסים" xfId="38581"/>
    <cellStyle name="20% - הדגשה6 6 4 2 2 3" xfId="24569"/>
    <cellStyle name="20% - הדגשה6 6 4 2 2_נכסים" xfId="38580"/>
    <cellStyle name="20% - הדגשה6 6 4 2 3" xfId="12916"/>
    <cellStyle name="20% - הדגשה6 6 4 2 3 2" xfId="27903"/>
    <cellStyle name="20% - הדגשה6 6 4 2 3_נכסים" xfId="38582"/>
    <cellStyle name="20% - הדגשה6 6 4 2 4" xfId="21238"/>
    <cellStyle name="20% - הדגשה6 6 4 2_נכסים" xfId="38579"/>
    <cellStyle name="20% - הדגשה6 6 4 3" xfId="7804"/>
    <cellStyle name="20% - הדגשה6 6 4 3 2" xfId="14583"/>
    <cellStyle name="20% - הדגשה6 6 4 3 2 2" xfId="29569"/>
    <cellStyle name="20% - הדגשה6 6 4 3 2_נכסים" xfId="38584"/>
    <cellStyle name="20% - הדגשה6 6 4 3 3" xfId="22904"/>
    <cellStyle name="20% - הדגשה6 6 4 3_נכסים" xfId="38583"/>
    <cellStyle name="20% - הדגשה6 6 4 4" xfId="11250"/>
    <cellStyle name="20% - הדגשה6 6 4 4 2" xfId="26237"/>
    <cellStyle name="20% - הדגשה6 6 4 4_נכסים" xfId="38585"/>
    <cellStyle name="20% - הדגשה6 6 4 5" xfId="19572"/>
    <cellStyle name="20% - הדגשה6 6 4_נכסים" xfId="38578"/>
    <cellStyle name="20% - הדגשה6 6 5" xfId="5160"/>
    <cellStyle name="20% - הדגשה6 6 5 2" xfId="8763"/>
    <cellStyle name="20% - הדגשה6 6 5 2 2" xfId="15415"/>
    <cellStyle name="20% - הדגשה6 6 5 2 2 2" xfId="30401"/>
    <cellStyle name="20% - הדגשה6 6 5 2 2_נכסים" xfId="38588"/>
    <cellStyle name="20% - הדגשה6 6 5 2 3" xfId="23736"/>
    <cellStyle name="20% - הדגשה6 6 5 2_נכסים" xfId="38587"/>
    <cellStyle name="20% - הדגשה6 6 5 3" xfId="12083"/>
    <cellStyle name="20% - הדגשה6 6 5 3 2" xfId="27070"/>
    <cellStyle name="20% - הדגשה6 6 5 3_נכסים" xfId="38589"/>
    <cellStyle name="20% - הדגשה6 6 5 4" xfId="20405"/>
    <cellStyle name="20% - הדגשה6 6 5_נכסים" xfId="38586"/>
    <cellStyle name="20% - הדגשה6 6 6" xfId="6973"/>
    <cellStyle name="20% - הדגשה6 6 6 2" xfId="13750"/>
    <cellStyle name="20% - הדגשה6 6 6 2 2" xfId="28736"/>
    <cellStyle name="20% - הדגשה6 6 6 2_נכסים" xfId="38591"/>
    <cellStyle name="20% - הדגשה6 6 6 3" xfId="22071"/>
    <cellStyle name="20% - הדגשה6 6 6_נכסים" xfId="38590"/>
    <cellStyle name="20% - הדגשה6 6 7" xfId="10497"/>
    <cellStyle name="20% - הדגשה6 6 7 2" xfId="25481"/>
    <cellStyle name="20% - הדגשה6 6 7_נכסים" xfId="38592"/>
    <cellStyle name="20% - הדגשה6 6 8" xfId="18739"/>
    <cellStyle name="20% - הדגשה6 6 9" xfId="32215"/>
    <cellStyle name="20% - הדגשה6 6_נכסים" xfId="38529"/>
    <cellStyle name="20% - הדגשה6 7" xfId="1823"/>
    <cellStyle name="20% - הדגשה6 7 2" xfId="4041"/>
    <cellStyle name="20% - הדגשה6 7 2 2" xfId="4813"/>
    <cellStyle name="20% - הדגשה6 7 2 2 2" xfId="6604"/>
    <cellStyle name="20% - הדגשה6 7 2 2 2 2" xfId="10144"/>
    <cellStyle name="20% - הדגשה6 7 2 2 2 2 2" xfId="16796"/>
    <cellStyle name="20% - הדגשה6 7 2 2 2 2 2 2" xfId="31782"/>
    <cellStyle name="20% - הדגשה6 7 2 2 2 2 2_נכסים" xfId="38598"/>
    <cellStyle name="20% - הדגשה6 7 2 2 2 2 3" xfId="25117"/>
    <cellStyle name="20% - הדגשה6 7 2 2 2 2_נכסים" xfId="38597"/>
    <cellStyle name="20% - הדגשה6 7 2 2 2 3" xfId="13464"/>
    <cellStyle name="20% - הדגשה6 7 2 2 2 3 2" xfId="28451"/>
    <cellStyle name="20% - הדגשה6 7 2 2 2 3_נכסים" xfId="38599"/>
    <cellStyle name="20% - הדגשה6 7 2 2 2 4" xfId="21786"/>
    <cellStyle name="20% - הדגשה6 7 2 2 2_נכסים" xfId="38596"/>
    <cellStyle name="20% - הדגשה6 7 2 2 3" xfId="8352"/>
    <cellStyle name="20% - הדגשה6 7 2 2 3 2" xfId="15131"/>
    <cellStyle name="20% - הדגשה6 7 2 2 3 2 2" xfId="30117"/>
    <cellStyle name="20% - הדגשה6 7 2 2 3 2_נכסים" xfId="38601"/>
    <cellStyle name="20% - הדגשה6 7 2 2 3 3" xfId="23452"/>
    <cellStyle name="20% - הדגשה6 7 2 2 3_נכסים" xfId="38600"/>
    <cellStyle name="20% - הדגשה6 7 2 2 4" xfId="11798"/>
    <cellStyle name="20% - הדגשה6 7 2 2 4 2" xfId="26785"/>
    <cellStyle name="20% - הדגשה6 7 2 2 4_נכסים" xfId="38602"/>
    <cellStyle name="20% - הדגשה6 7 2 2 5" xfId="20120"/>
    <cellStyle name="20% - הדגשה6 7 2 2_נכסים" xfId="38595"/>
    <cellStyle name="20% - הדגשה6 7 2 3" xfId="5770"/>
    <cellStyle name="20% - הדגשה6 7 2 3 2" xfId="9311"/>
    <cellStyle name="20% - הדגשה6 7 2 3 2 2" xfId="15963"/>
    <cellStyle name="20% - הדגשה6 7 2 3 2 2 2" xfId="30949"/>
    <cellStyle name="20% - הדגשה6 7 2 3 2 2_נכסים" xfId="38605"/>
    <cellStyle name="20% - הדגשה6 7 2 3 2 3" xfId="24284"/>
    <cellStyle name="20% - הדגשה6 7 2 3 2_נכסים" xfId="38604"/>
    <cellStyle name="20% - הדגשה6 7 2 3 3" xfId="12631"/>
    <cellStyle name="20% - הדגשה6 7 2 3 3 2" xfId="27618"/>
    <cellStyle name="20% - הדגשה6 7 2 3 3_נכסים" xfId="38606"/>
    <cellStyle name="20% - הדגשה6 7 2 3 4" xfId="20953"/>
    <cellStyle name="20% - הדגשה6 7 2 3_נכסים" xfId="38603"/>
    <cellStyle name="20% - הדגשה6 7 2 4" xfId="7519"/>
    <cellStyle name="20% - הדגשה6 7 2 4 2" xfId="14298"/>
    <cellStyle name="20% - הדגשה6 7 2 4 2 2" xfId="29284"/>
    <cellStyle name="20% - הדגשה6 7 2 4 2_נכסים" xfId="38608"/>
    <cellStyle name="20% - הדגשה6 7 2 4 3" xfId="22619"/>
    <cellStyle name="20% - הדגשה6 7 2 4_נכסים" xfId="38607"/>
    <cellStyle name="20% - הדגשה6 7 2 5" xfId="10965"/>
    <cellStyle name="20% - הדגשה6 7 2 5 2" xfId="25952"/>
    <cellStyle name="20% - הדגשה6 7 2 5_נכסים" xfId="38609"/>
    <cellStyle name="20% - הדגשה6 7 2 6" xfId="19287"/>
    <cellStyle name="20% - הדגשה6 7 2_נכסים" xfId="38594"/>
    <cellStyle name="20% - הדגשה6 7 3" xfId="4398"/>
    <cellStyle name="20% - הדגשה6 7 3 2" xfId="6188"/>
    <cellStyle name="20% - הדגשה6 7 3 2 2" xfId="9728"/>
    <cellStyle name="20% - הדגשה6 7 3 2 2 2" xfId="16380"/>
    <cellStyle name="20% - הדגשה6 7 3 2 2 2 2" xfId="31366"/>
    <cellStyle name="20% - הדגשה6 7 3 2 2 2_נכסים" xfId="38613"/>
    <cellStyle name="20% - הדגשה6 7 3 2 2 3" xfId="24701"/>
    <cellStyle name="20% - הדגשה6 7 3 2 2_נכסים" xfId="38612"/>
    <cellStyle name="20% - הדגשה6 7 3 2 3" xfId="13048"/>
    <cellStyle name="20% - הדגשה6 7 3 2 3 2" xfId="28035"/>
    <cellStyle name="20% - הדגשה6 7 3 2 3_נכסים" xfId="38614"/>
    <cellStyle name="20% - הדגשה6 7 3 2 4" xfId="21370"/>
    <cellStyle name="20% - הדגשה6 7 3 2_נכסים" xfId="38611"/>
    <cellStyle name="20% - הדגשה6 7 3 3" xfId="7936"/>
    <cellStyle name="20% - הדגשה6 7 3 3 2" xfId="14715"/>
    <cellStyle name="20% - הדגשה6 7 3 3 2 2" xfId="29701"/>
    <cellStyle name="20% - הדגשה6 7 3 3 2_נכסים" xfId="38616"/>
    <cellStyle name="20% - הדגשה6 7 3 3 3" xfId="23036"/>
    <cellStyle name="20% - הדגשה6 7 3 3_נכסים" xfId="38615"/>
    <cellStyle name="20% - הדגשה6 7 3 4" xfId="11382"/>
    <cellStyle name="20% - הדגשה6 7 3 4 2" xfId="26369"/>
    <cellStyle name="20% - הדגשה6 7 3 4_נכסים" xfId="38617"/>
    <cellStyle name="20% - הדגשה6 7 3 5" xfId="19704"/>
    <cellStyle name="20% - הדגשה6 7 3_נכסים" xfId="38610"/>
    <cellStyle name="20% - הדגשה6 7 4" xfId="5291"/>
    <cellStyle name="20% - הדגשה6 7 4 2" xfId="8895"/>
    <cellStyle name="20% - הדגשה6 7 4 2 2" xfId="15547"/>
    <cellStyle name="20% - הדגשה6 7 4 2 2 2" xfId="30533"/>
    <cellStyle name="20% - הדגשה6 7 4 2 2_נכסים" xfId="38620"/>
    <cellStyle name="20% - הדגשה6 7 4 2 3" xfId="23868"/>
    <cellStyle name="20% - הדגשה6 7 4 2_נכסים" xfId="38619"/>
    <cellStyle name="20% - הדגשה6 7 4 3" xfId="12215"/>
    <cellStyle name="20% - הדגשה6 7 4 3 2" xfId="27202"/>
    <cellStyle name="20% - הדגשה6 7 4 3_נכסים" xfId="38621"/>
    <cellStyle name="20% - הדגשה6 7 4 4" xfId="20537"/>
    <cellStyle name="20% - הדגשה6 7 4_נכסים" xfId="38618"/>
    <cellStyle name="20% - הדגשה6 7 5" xfId="7104"/>
    <cellStyle name="20% - הדגשה6 7 5 2" xfId="13882"/>
    <cellStyle name="20% - הדגשה6 7 5 2 2" xfId="28868"/>
    <cellStyle name="20% - הדגשה6 7 5 2_נכסים" xfId="38623"/>
    <cellStyle name="20% - הדגשה6 7 5 3" xfId="22203"/>
    <cellStyle name="20% - הדגשה6 7 5_נכסים" xfId="38622"/>
    <cellStyle name="20% - הדגשה6 7 6" xfId="10550"/>
    <cellStyle name="20% - הדגשה6 7 6 2" xfId="25536"/>
    <cellStyle name="20% - הדגשה6 7 6_נכסים" xfId="38624"/>
    <cellStyle name="20% - הדגשה6 7 7" xfId="18871"/>
    <cellStyle name="20% - הדגשה6 7 8" xfId="32386"/>
    <cellStyle name="20% - הדגשה6 7_נכסים" xfId="38593"/>
    <cellStyle name="20% - הדגשה6 8" xfId="1651"/>
    <cellStyle name="20% - הדגשה6 8 2" xfId="4604"/>
    <cellStyle name="20% - הדגשה6 8 2 2" xfId="6395"/>
    <cellStyle name="20% - הדגשה6 8 2 2 2" xfId="9935"/>
    <cellStyle name="20% - הדגשה6 8 2 2 2 2" xfId="16587"/>
    <cellStyle name="20% - הדגשה6 8 2 2 2 2 2" xfId="31573"/>
    <cellStyle name="20% - הדגשה6 8 2 2 2 2_נכסים" xfId="38629"/>
    <cellStyle name="20% - הדגשה6 8 2 2 2 3" xfId="24908"/>
    <cellStyle name="20% - הדגשה6 8 2 2 2_נכסים" xfId="38628"/>
    <cellStyle name="20% - הדגשה6 8 2 2 3" xfId="13255"/>
    <cellStyle name="20% - הדגשה6 8 2 2 3 2" xfId="28242"/>
    <cellStyle name="20% - הדגשה6 8 2 2 3_נכסים" xfId="38630"/>
    <cellStyle name="20% - הדגשה6 8 2 2 4" xfId="21577"/>
    <cellStyle name="20% - הדגשה6 8 2 2_נכסים" xfId="38627"/>
    <cellStyle name="20% - הדגשה6 8 2 3" xfId="8143"/>
    <cellStyle name="20% - הדגשה6 8 2 3 2" xfId="14922"/>
    <cellStyle name="20% - הדגשה6 8 2 3 2 2" xfId="29908"/>
    <cellStyle name="20% - הדגשה6 8 2 3 2_נכסים" xfId="38632"/>
    <cellStyle name="20% - הדגשה6 8 2 3 3" xfId="23243"/>
    <cellStyle name="20% - הדגשה6 8 2 3_נכסים" xfId="38631"/>
    <cellStyle name="20% - הדגשה6 8 2 4" xfId="11589"/>
    <cellStyle name="20% - הדגשה6 8 2 4 2" xfId="26576"/>
    <cellStyle name="20% - הדגשה6 8 2 4_נכסים" xfId="38633"/>
    <cellStyle name="20% - הדגשה6 8 2 5" xfId="19911"/>
    <cellStyle name="20% - הדגשה6 8 2_נכסים" xfId="38626"/>
    <cellStyle name="20% - הדגשה6 8 3" xfId="5561"/>
    <cellStyle name="20% - הדגשה6 8 3 2" xfId="9102"/>
    <cellStyle name="20% - הדגשה6 8 3 2 2" xfId="15754"/>
    <cellStyle name="20% - הדגשה6 8 3 2 2 2" xfId="30740"/>
    <cellStyle name="20% - הדגשה6 8 3 2 2_נכסים" xfId="38636"/>
    <cellStyle name="20% - הדגשה6 8 3 2 3" xfId="24075"/>
    <cellStyle name="20% - הדגשה6 8 3 2_נכסים" xfId="38635"/>
    <cellStyle name="20% - הדגשה6 8 3 3" xfId="12422"/>
    <cellStyle name="20% - הדגשה6 8 3 3 2" xfId="27409"/>
    <cellStyle name="20% - הדגשה6 8 3 3_נכסים" xfId="38637"/>
    <cellStyle name="20% - הדגשה6 8 3 4" xfId="20744"/>
    <cellStyle name="20% - הדגשה6 8 3_נכסים" xfId="38634"/>
    <cellStyle name="20% - הדגשה6 8 4" xfId="7310"/>
    <cellStyle name="20% - הדגשה6 8 4 2" xfId="14089"/>
    <cellStyle name="20% - הדגשה6 8 4 2 2" xfId="29075"/>
    <cellStyle name="20% - הדגשה6 8 4 2_נכסים" xfId="38639"/>
    <cellStyle name="20% - הדגשה6 8 4 3" xfId="22410"/>
    <cellStyle name="20% - הדגשה6 8 4_נכסים" xfId="38638"/>
    <cellStyle name="20% - הדגשה6 8 5" xfId="10756"/>
    <cellStyle name="20% - הדגשה6 8 5 2" xfId="25743"/>
    <cellStyle name="20% - הדגשה6 8 5_נכסים" xfId="38640"/>
    <cellStyle name="20% - הדגשה6 8 6" xfId="19078"/>
    <cellStyle name="20% - הדגשה6 8 7" xfId="32298"/>
    <cellStyle name="20% - הדגשה6 8_נכסים" xfId="38625"/>
    <cellStyle name="20% - הדגשה6 9" xfId="2242"/>
    <cellStyle name="20% - הדגשה6 9 2" xfId="5978"/>
    <cellStyle name="20% - הדגשה6 9 2 2" xfId="9518"/>
    <cellStyle name="20% - הדגשה6 9 2 2 2" xfId="16170"/>
    <cellStyle name="20% - הדגשה6 9 2 2 2 2" xfId="31156"/>
    <cellStyle name="20% - הדגשה6 9 2 2 2_נכסים" xfId="38644"/>
    <cellStyle name="20% - הדגשה6 9 2 2 3" xfId="24491"/>
    <cellStyle name="20% - הדגשה6 9 2 2_נכסים" xfId="38643"/>
    <cellStyle name="20% - הדגשה6 9 2 3" xfId="12838"/>
    <cellStyle name="20% - הדגשה6 9 2 3 2" xfId="27825"/>
    <cellStyle name="20% - הדגשה6 9 2 3_נכסים" xfId="38645"/>
    <cellStyle name="20% - הדגשה6 9 2 4" xfId="21160"/>
    <cellStyle name="20% - הדגשה6 9 2_נכסים" xfId="38642"/>
    <cellStyle name="20% - הדגשה6 9 3" xfId="7726"/>
    <cellStyle name="20% - הדגשה6 9 3 2" xfId="14505"/>
    <cellStyle name="20% - הדגשה6 9 3 2 2" xfId="29491"/>
    <cellStyle name="20% - הדגשה6 9 3 2_נכסים" xfId="38647"/>
    <cellStyle name="20% - הדגשה6 9 3 3" xfId="22826"/>
    <cellStyle name="20% - הדגשה6 9 3_נכסים" xfId="38646"/>
    <cellStyle name="20% - הדגשה6 9 4" xfId="11172"/>
    <cellStyle name="20% - הדגשה6 9 4 2" xfId="26159"/>
    <cellStyle name="20% - הדגשה6 9 4_נכסים" xfId="38648"/>
    <cellStyle name="20% - הדגשה6 9 5" xfId="19494"/>
    <cellStyle name="20% - הדגשה6 9_נכסים" xfId="38641"/>
    <cellStyle name="3" xfId="50306"/>
    <cellStyle name="3_Anafim" xfId="50307"/>
    <cellStyle name="3_משקל בתא100" xfId="50308"/>
    <cellStyle name="4" xfId="50309"/>
    <cellStyle name="4_Anafim" xfId="50310"/>
    <cellStyle name="4_משקל בתא100" xfId="50311"/>
    <cellStyle name="40% - Accent1" xfId="67"/>
    <cellStyle name="40% - Accent1 2" xfId="110"/>
    <cellStyle name="40% - Accent1 3" xfId="414"/>
    <cellStyle name="40% - Accent1 3 2" xfId="17861"/>
    <cellStyle name="40% - Accent1 4" xfId="896"/>
    <cellStyle name="40% - Accent1 5" xfId="768"/>
    <cellStyle name="40% - Accent1_נכסים" xfId="38649"/>
    <cellStyle name="40% - Accent2" xfId="68"/>
    <cellStyle name="40% - Accent2 2" xfId="111"/>
    <cellStyle name="40% - Accent2 3" xfId="424"/>
    <cellStyle name="40% - Accent2 3 2" xfId="17862"/>
    <cellStyle name="40% - Accent2 4" xfId="895"/>
    <cellStyle name="40% - Accent2 5" xfId="769"/>
    <cellStyle name="40% - Accent2_נכסים" xfId="38650"/>
    <cellStyle name="40% - Accent3" xfId="69"/>
    <cellStyle name="40% - Accent3 2" xfId="112"/>
    <cellStyle name="40% - Accent3 3" xfId="401"/>
    <cellStyle name="40% - Accent3 3 2" xfId="17863"/>
    <cellStyle name="40% - Accent3 4" xfId="894"/>
    <cellStyle name="40% - Accent3 5" xfId="770"/>
    <cellStyle name="40% - Accent3_נכסים" xfId="38651"/>
    <cellStyle name="40% - Accent4" xfId="70"/>
    <cellStyle name="40% - Accent4 2" xfId="113"/>
    <cellStyle name="40% - Accent4 3" xfId="425"/>
    <cellStyle name="40% - Accent4 3 2" xfId="17864"/>
    <cellStyle name="40% - Accent4 4" xfId="893"/>
    <cellStyle name="40% - Accent4 5" xfId="771"/>
    <cellStyle name="40% - Accent4_נכסים" xfId="38652"/>
    <cellStyle name="40% - Accent5" xfId="71"/>
    <cellStyle name="40% - Accent5 2" xfId="114"/>
    <cellStyle name="40% - Accent5 3" xfId="415"/>
    <cellStyle name="40% - Accent5 3 2" xfId="17865"/>
    <cellStyle name="40% - Accent5 4" xfId="892"/>
    <cellStyle name="40% - Accent5 5" xfId="772"/>
    <cellStyle name="40% - Accent5_נכסים" xfId="38653"/>
    <cellStyle name="40% - Accent6" xfId="72"/>
    <cellStyle name="40% - Accent6 2" xfId="115"/>
    <cellStyle name="40% - Accent6 3" xfId="426"/>
    <cellStyle name="40% - Accent6 3 2" xfId="17866"/>
    <cellStyle name="40% - Accent6 4" xfId="891"/>
    <cellStyle name="40% - Accent6 5" xfId="773"/>
    <cellStyle name="40% - Accent6_נכסים" xfId="38654"/>
    <cellStyle name="40% - הדגשה1" xfId="37" builtinId="31" customBuiltin="1"/>
    <cellStyle name="40% - הדגשה1 10" xfId="2516"/>
    <cellStyle name="40% - הדגשה1 10 2" xfId="8676"/>
    <cellStyle name="40% - הדגשה1 10 2 2" xfId="15328"/>
    <cellStyle name="40% - הדגשה1 10 2 2 2" xfId="30314"/>
    <cellStyle name="40% - הדגשה1 10 2 2_נכסים" xfId="38657"/>
    <cellStyle name="40% - הדגשה1 10 2 3" xfId="23649"/>
    <cellStyle name="40% - הדגשה1 10 2_נכסים" xfId="38656"/>
    <cellStyle name="40% - הדגשה1 10 3" xfId="11996"/>
    <cellStyle name="40% - הדגשה1 10 3 2" xfId="26983"/>
    <cellStyle name="40% - הדגשה1 10 3_נכסים" xfId="38658"/>
    <cellStyle name="40% - הדגשה1 10 4" xfId="20318"/>
    <cellStyle name="40% - הדגשה1 10_נכסים" xfId="38655"/>
    <cellStyle name="40% - הדגשה1 11" xfId="1371"/>
    <cellStyle name="40% - הדגשה1 11 2" xfId="13663"/>
    <cellStyle name="40% - הדגשה1 11 2 2" xfId="28649"/>
    <cellStyle name="40% - הדגשה1 11 2_נכסים" xfId="38660"/>
    <cellStyle name="40% - הדגשה1 11 3" xfId="21984"/>
    <cellStyle name="40% - הדגשה1 11_נכסים" xfId="38659"/>
    <cellStyle name="40% - הדגשה1 12" xfId="10431"/>
    <cellStyle name="40% - הדגשה1 12 2" xfId="18362"/>
    <cellStyle name="40% - הדגשה1 12 3" xfId="25410"/>
    <cellStyle name="40% - הדגשה1 12_נכסים" xfId="38661"/>
    <cellStyle name="40% - הדגשה1 13" xfId="17563"/>
    <cellStyle name="40% - הדגשה1 13 2" xfId="18342"/>
    <cellStyle name="40% - הדגשה1 13_נכסים" xfId="38662"/>
    <cellStyle name="40% - הדגשה1 14" xfId="17576"/>
    <cellStyle name="40% - הדגשה1 14 2" xfId="18407"/>
    <cellStyle name="40% - הדגשה1 14_נכסים" xfId="38663"/>
    <cellStyle name="40% - הדגשה1 15" xfId="17588"/>
    <cellStyle name="40% - הדגשה1 15 2" xfId="18419"/>
    <cellStyle name="40% - הדגשה1 15_נכסים" xfId="38664"/>
    <cellStyle name="40% - הדגשה1 16" xfId="17600"/>
    <cellStyle name="40% - הדגשה1 16 2" xfId="18431"/>
    <cellStyle name="40% - הדגשה1 16_נכסים" xfId="38665"/>
    <cellStyle name="40% - הדגשה1 17" xfId="17612"/>
    <cellStyle name="40% - הדגשה1 17 2" xfId="18444"/>
    <cellStyle name="40% - הדגשה1 17_נכסים" xfId="38666"/>
    <cellStyle name="40% - הדגשה1 18" xfId="17625"/>
    <cellStyle name="40% - הדגשה1 18 2" xfId="18457"/>
    <cellStyle name="40% - הדגשה1 18_נכסים" xfId="38667"/>
    <cellStyle name="40% - הדגשה1 19" xfId="17639"/>
    <cellStyle name="40% - הדגשה1 19 2" xfId="18470"/>
    <cellStyle name="40% - הדגשה1 19_נכסים" xfId="38668"/>
    <cellStyle name="40% - הדגשה1 2" xfId="280"/>
    <cellStyle name="40% - הדגשה1 2 10" xfId="2642"/>
    <cellStyle name="40% - הדגשה1 2 11" xfId="50195"/>
    <cellStyle name="40% - הדגשה1 2 2" xfId="281"/>
    <cellStyle name="40% - הדגשה1 2 2 10" xfId="18629"/>
    <cellStyle name="40% - הדגשה1 2 2 11" xfId="32046"/>
    <cellStyle name="40% - הדגשה1 2 2 2" xfId="1163"/>
    <cellStyle name="40% - הדגשה1 2 2 2 10" xfId="32408"/>
    <cellStyle name="40% - הדגשה1 2 2 2 2" xfId="3497"/>
    <cellStyle name="40% - הדגשה1 2 2 2 2 2" xfId="3740"/>
    <cellStyle name="40% - הדגשה1 2 2 2 2 2 2" xfId="4164"/>
    <cellStyle name="40% - הדגשה1 2 2 2 2 2 2 2" xfId="4937"/>
    <cellStyle name="40% - הדגשה1 2 2 2 2 2 2 2 2" xfId="6728"/>
    <cellStyle name="40% - הדגשה1 2 2 2 2 2 2 2 2 2" xfId="10268"/>
    <cellStyle name="40% - הדגשה1 2 2 2 2 2 2 2 2 2 2" xfId="16920"/>
    <cellStyle name="40% - הדגשה1 2 2 2 2 2 2 2 2 2 2 2" xfId="31906"/>
    <cellStyle name="40% - הדגשה1 2 2 2 2 2 2 2 2 2 2_נכסים" xfId="38678"/>
    <cellStyle name="40% - הדגשה1 2 2 2 2 2 2 2 2 2 3" xfId="25241"/>
    <cellStyle name="40% - הדגשה1 2 2 2 2 2 2 2 2 2_נכסים" xfId="38677"/>
    <cellStyle name="40% - הדגשה1 2 2 2 2 2 2 2 2 3" xfId="13588"/>
    <cellStyle name="40% - הדגשה1 2 2 2 2 2 2 2 2 3 2" xfId="28575"/>
    <cellStyle name="40% - הדגשה1 2 2 2 2 2 2 2 2 3_נכסים" xfId="38679"/>
    <cellStyle name="40% - הדגשה1 2 2 2 2 2 2 2 2 4" xfId="21910"/>
    <cellStyle name="40% - הדגשה1 2 2 2 2 2 2 2 2_נכסים" xfId="38676"/>
    <cellStyle name="40% - הדגשה1 2 2 2 2 2 2 2 3" xfId="8476"/>
    <cellStyle name="40% - הדגשה1 2 2 2 2 2 2 2 3 2" xfId="15255"/>
    <cellStyle name="40% - הדגשה1 2 2 2 2 2 2 2 3 2 2" xfId="30241"/>
    <cellStyle name="40% - הדגשה1 2 2 2 2 2 2 2 3 2_נכסים" xfId="38681"/>
    <cellStyle name="40% - הדגשה1 2 2 2 2 2 2 2 3 3" xfId="23576"/>
    <cellStyle name="40% - הדגשה1 2 2 2 2 2 2 2 3_נכסים" xfId="38680"/>
    <cellStyle name="40% - הדגשה1 2 2 2 2 2 2 2 4" xfId="11922"/>
    <cellStyle name="40% - הדגשה1 2 2 2 2 2 2 2 4 2" xfId="26909"/>
    <cellStyle name="40% - הדגשה1 2 2 2 2 2 2 2 4_נכסים" xfId="38682"/>
    <cellStyle name="40% - הדגשה1 2 2 2 2 2 2 2 5" xfId="20244"/>
    <cellStyle name="40% - הדגשה1 2 2 2 2 2 2 2_נכסים" xfId="38675"/>
    <cellStyle name="40% - הדגשה1 2 2 2 2 2 2 3" xfId="5894"/>
    <cellStyle name="40% - הדגשה1 2 2 2 2 2 2 3 2" xfId="9435"/>
    <cellStyle name="40% - הדגשה1 2 2 2 2 2 2 3 2 2" xfId="16087"/>
    <cellStyle name="40% - הדגשה1 2 2 2 2 2 2 3 2 2 2" xfId="31073"/>
    <cellStyle name="40% - הדגשה1 2 2 2 2 2 2 3 2 2_נכסים" xfId="38685"/>
    <cellStyle name="40% - הדגשה1 2 2 2 2 2 2 3 2 3" xfId="24408"/>
    <cellStyle name="40% - הדגשה1 2 2 2 2 2 2 3 2_נכסים" xfId="38684"/>
    <cellStyle name="40% - הדגשה1 2 2 2 2 2 2 3 3" xfId="12755"/>
    <cellStyle name="40% - הדגשה1 2 2 2 2 2 2 3 3 2" xfId="27742"/>
    <cellStyle name="40% - הדגשה1 2 2 2 2 2 2 3 3_נכסים" xfId="38686"/>
    <cellStyle name="40% - הדגשה1 2 2 2 2 2 2 3 4" xfId="21077"/>
    <cellStyle name="40% - הדגשה1 2 2 2 2 2 2 3_נכסים" xfId="38683"/>
    <cellStyle name="40% - הדגשה1 2 2 2 2 2 2 4" xfId="7643"/>
    <cellStyle name="40% - הדגשה1 2 2 2 2 2 2 4 2" xfId="14422"/>
    <cellStyle name="40% - הדגשה1 2 2 2 2 2 2 4 2 2" xfId="29408"/>
    <cellStyle name="40% - הדגשה1 2 2 2 2 2 2 4 2_נכסים" xfId="38688"/>
    <cellStyle name="40% - הדגשה1 2 2 2 2 2 2 4 3" xfId="22743"/>
    <cellStyle name="40% - הדגשה1 2 2 2 2 2 2 4_נכסים" xfId="38687"/>
    <cellStyle name="40% - הדגשה1 2 2 2 2 2 2 5" xfId="11089"/>
    <cellStyle name="40% - הדגשה1 2 2 2 2 2 2 5 2" xfId="26076"/>
    <cellStyle name="40% - הדגשה1 2 2 2 2 2 2 5_נכסים" xfId="38689"/>
    <cellStyle name="40% - הדגשה1 2 2 2 2 2 2 6" xfId="19411"/>
    <cellStyle name="40% - הדגשה1 2 2 2 2 2 2_נכסים" xfId="38674"/>
    <cellStyle name="40% - הדגשה1 2 2 2 2 2 3" xfId="4521"/>
    <cellStyle name="40% - הדגשה1 2 2 2 2 2 3 2" xfId="6312"/>
    <cellStyle name="40% - הדגשה1 2 2 2 2 2 3 2 2" xfId="9852"/>
    <cellStyle name="40% - הדגשה1 2 2 2 2 2 3 2 2 2" xfId="16504"/>
    <cellStyle name="40% - הדגשה1 2 2 2 2 2 3 2 2 2 2" xfId="31490"/>
    <cellStyle name="40% - הדגשה1 2 2 2 2 2 3 2 2 2_נכסים" xfId="38693"/>
    <cellStyle name="40% - הדגשה1 2 2 2 2 2 3 2 2 3" xfId="24825"/>
    <cellStyle name="40% - הדגשה1 2 2 2 2 2 3 2 2_נכסים" xfId="38692"/>
    <cellStyle name="40% - הדגשה1 2 2 2 2 2 3 2 3" xfId="13172"/>
    <cellStyle name="40% - הדגשה1 2 2 2 2 2 3 2 3 2" xfId="28159"/>
    <cellStyle name="40% - הדגשה1 2 2 2 2 2 3 2 3_נכסים" xfId="38694"/>
    <cellStyle name="40% - הדגשה1 2 2 2 2 2 3 2 4" xfId="21494"/>
    <cellStyle name="40% - הדגשה1 2 2 2 2 2 3 2_נכסים" xfId="38691"/>
    <cellStyle name="40% - הדגשה1 2 2 2 2 2 3 3" xfId="8060"/>
    <cellStyle name="40% - הדגשה1 2 2 2 2 2 3 3 2" xfId="14839"/>
    <cellStyle name="40% - הדגשה1 2 2 2 2 2 3 3 2 2" xfId="29825"/>
    <cellStyle name="40% - הדגשה1 2 2 2 2 2 3 3 2_נכסים" xfId="38696"/>
    <cellStyle name="40% - הדגשה1 2 2 2 2 2 3 3 3" xfId="23160"/>
    <cellStyle name="40% - הדגשה1 2 2 2 2 2 3 3_נכסים" xfId="38695"/>
    <cellStyle name="40% - הדגשה1 2 2 2 2 2 3 4" xfId="11506"/>
    <cellStyle name="40% - הדגשה1 2 2 2 2 2 3 4 2" xfId="26493"/>
    <cellStyle name="40% - הדגשה1 2 2 2 2 2 3 4_נכסים" xfId="38697"/>
    <cellStyle name="40% - הדגשה1 2 2 2 2 2 3 5" xfId="19828"/>
    <cellStyle name="40% - הדגשה1 2 2 2 2 2 3_נכסים" xfId="38690"/>
    <cellStyle name="40% - הדגשה1 2 2 2 2 2 4" xfId="5414"/>
    <cellStyle name="40% - הדגשה1 2 2 2 2 2 4 2" xfId="9019"/>
    <cellStyle name="40% - הדגשה1 2 2 2 2 2 4 2 2" xfId="15671"/>
    <cellStyle name="40% - הדגשה1 2 2 2 2 2 4 2 2 2" xfId="30657"/>
    <cellStyle name="40% - הדגשה1 2 2 2 2 2 4 2 2_נכסים" xfId="38700"/>
    <cellStyle name="40% - הדגשה1 2 2 2 2 2 4 2 3" xfId="23992"/>
    <cellStyle name="40% - הדגשה1 2 2 2 2 2 4 2_נכסים" xfId="38699"/>
    <cellStyle name="40% - הדגשה1 2 2 2 2 2 4 3" xfId="12339"/>
    <cellStyle name="40% - הדגשה1 2 2 2 2 2 4 3 2" xfId="27326"/>
    <cellStyle name="40% - הדגשה1 2 2 2 2 2 4 3_נכסים" xfId="38701"/>
    <cellStyle name="40% - הדגשה1 2 2 2 2 2 4 4" xfId="20661"/>
    <cellStyle name="40% - הדגשה1 2 2 2 2 2 4_נכסים" xfId="38698"/>
    <cellStyle name="40% - הדגשה1 2 2 2 2 2 5" xfId="7227"/>
    <cellStyle name="40% - הדגשה1 2 2 2 2 2 5 2" xfId="14006"/>
    <cellStyle name="40% - הדגשה1 2 2 2 2 2 5 2 2" xfId="28992"/>
    <cellStyle name="40% - הדגשה1 2 2 2 2 2 5 2_נכסים" xfId="38703"/>
    <cellStyle name="40% - הדגשה1 2 2 2 2 2 5 3" xfId="22327"/>
    <cellStyle name="40% - הדגשה1 2 2 2 2 2 5_נכסים" xfId="38702"/>
    <cellStyle name="40% - הדגשה1 2 2 2 2 2 6" xfId="10673"/>
    <cellStyle name="40% - הדגשה1 2 2 2 2 2 6 2" xfId="25660"/>
    <cellStyle name="40% - הדגשה1 2 2 2 2 2 6_נכסים" xfId="38704"/>
    <cellStyle name="40% - הדגשה1 2 2 2 2 2 7" xfId="18995"/>
    <cellStyle name="40% - הדגשה1 2 2 2 2 2_נכסים" xfId="38673"/>
    <cellStyle name="40% - הדגשה1 2 2 2 2 3" xfId="3953"/>
    <cellStyle name="40% - הדגשה1 2 2 2 2 3 2" xfId="4729"/>
    <cellStyle name="40% - הדגשה1 2 2 2 2 3 2 2" xfId="6520"/>
    <cellStyle name="40% - הדגשה1 2 2 2 2 3 2 2 2" xfId="10060"/>
    <cellStyle name="40% - הדגשה1 2 2 2 2 3 2 2 2 2" xfId="16712"/>
    <cellStyle name="40% - הדגשה1 2 2 2 2 3 2 2 2 2 2" xfId="31698"/>
    <cellStyle name="40% - הדגשה1 2 2 2 2 3 2 2 2 2_נכסים" xfId="38709"/>
    <cellStyle name="40% - הדגשה1 2 2 2 2 3 2 2 2 3" xfId="25033"/>
    <cellStyle name="40% - הדגשה1 2 2 2 2 3 2 2 2_נכסים" xfId="38708"/>
    <cellStyle name="40% - הדגשה1 2 2 2 2 3 2 2 3" xfId="13380"/>
    <cellStyle name="40% - הדגשה1 2 2 2 2 3 2 2 3 2" xfId="28367"/>
    <cellStyle name="40% - הדגשה1 2 2 2 2 3 2 2 3_נכסים" xfId="38710"/>
    <cellStyle name="40% - הדגשה1 2 2 2 2 3 2 2 4" xfId="21702"/>
    <cellStyle name="40% - הדגשה1 2 2 2 2 3 2 2_נכסים" xfId="38707"/>
    <cellStyle name="40% - הדגשה1 2 2 2 2 3 2 3" xfId="8268"/>
    <cellStyle name="40% - הדגשה1 2 2 2 2 3 2 3 2" xfId="15047"/>
    <cellStyle name="40% - הדגשה1 2 2 2 2 3 2 3 2 2" xfId="30033"/>
    <cellStyle name="40% - הדגשה1 2 2 2 2 3 2 3 2_נכסים" xfId="38712"/>
    <cellStyle name="40% - הדגשה1 2 2 2 2 3 2 3 3" xfId="23368"/>
    <cellStyle name="40% - הדגשה1 2 2 2 2 3 2 3_נכסים" xfId="38711"/>
    <cellStyle name="40% - הדגשה1 2 2 2 2 3 2 4" xfId="11714"/>
    <cellStyle name="40% - הדגשה1 2 2 2 2 3 2 4 2" xfId="26701"/>
    <cellStyle name="40% - הדגשה1 2 2 2 2 3 2 4_נכסים" xfId="38713"/>
    <cellStyle name="40% - הדגשה1 2 2 2 2 3 2 5" xfId="20036"/>
    <cellStyle name="40% - הדגשה1 2 2 2 2 3 2_נכסים" xfId="38706"/>
    <cellStyle name="40% - הדגשה1 2 2 2 2 3 3" xfId="5686"/>
    <cellStyle name="40% - הדגשה1 2 2 2 2 3 3 2" xfId="9227"/>
    <cellStyle name="40% - הדגשה1 2 2 2 2 3 3 2 2" xfId="15879"/>
    <cellStyle name="40% - הדגשה1 2 2 2 2 3 3 2 2 2" xfId="30865"/>
    <cellStyle name="40% - הדגשה1 2 2 2 2 3 3 2 2_נכסים" xfId="38716"/>
    <cellStyle name="40% - הדגשה1 2 2 2 2 3 3 2 3" xfId="24200"/>
    <cellStyle name="40% - הדגשה1 2 2 2 2 3 3 2_נכסים" xfId="38715"/>
    <cellStyle name="40% - הדגשה1 2 2 2 2 3 3 3" xfId="12547"/>
    <cellStyle name="40% - הדגשה1 2 2 2 2 3 3 3 2" xfId="27534"/>
    <cellStyle name="40% - הדגשה1 2 2 2 2 3 3 3_נכסים" xfId="38717"/>
    <cellStyle name="40% - הדגשה1 2 2 2 2 3 3 4" xfId="20869"/>
    <cellStyle name="40% - הדגשה1 2 2 2 2 3 3_נכסים" xfId="38714"/>
    <cellStyle name="40% - הדגשה1 2 2 2 2 3 4" xfId="7435"/>
    <cellStyle name="40% - הדגשה1 2 2 2 2 3 4 2" xfId="14214"/>
    <cellStyle name="40% - הדגשה1 2 2 2 2 3 4 2 2" xfId="29200"/>
    <cellStyle name="40% - הדגשה1 2 2 2 2 3 4 2_נכסים" xfId="38719"/>
    <cellStyle name="40% - הדגשה1 2 2 2 2 3 4 3" xfId="22535"/>
    <cellStyle name="40% - הדגשה1 2 2 2 2 3 4_נכסים" xfId="38718"/>
    <cellStyle name="40% - הדגשה1 2 2 2 2 3 5" xfId="10881"/>
    <cellStyle name="40% - הדגשה1 2 2 2 2 3 5 2" xfId="25868"/>
    <cellStyle name="40% - הדגשה1 2 2 2 2 3 5_נכסים" xfId="38720"/>
    <cellStyle name="40% - הדגשה1 2 2 2 2 3 6" xfId="19203"/>
    <cellStyle name="40% - הדגשה1 2 2 2 2 3_נכסים" xfId="38705"/>
    <cellStyle name="40% - הדגשה1 2 2 2 2 4" xfId="4314"/>
    <cellStyle name="40% - הדגשה1 2 2 2 2 4 2" xfId="6103"/>
    <cellStyle name="40% - הדגשה1 2 2 2 2 4 2 2" xfId="9643"/>
    <cellStyle name="40% - הדגשה1 2 2 2 2 4 2 2 2" xfId="16295"/>
    <cellStyle name="40% - הדגשה1 2 2 2 2 4 2 2 2 2" xfId="31281"/>
    <cellStyle name="40% - הדגשה1 2 2 2 2 4 2 2 2_נכסים" xfId="38724"/>
    <cellStyle name="40% - הדגשה1 2 2 2 2 4 2 2 3" xfId="24616"/>
    <cellStyle name="40% - הדגשה1 2 2 2 2 4 2 2_נכסים" xfId="38723"/>
    <cellStyle name="40% - הדגשה1 2 2 2 2 4 2 3" xfId="12963"/>
    <cellStyle name="40% - הדגשה1 2 2 2 2 4 2 3 2" xfId="27950"/>
    <cellStyle name="40% - הדגשה1 2 2 2 2 4 2 3_נכסים" xfId="38725"/>
    <cellStyle name="40% - הדגשה1 2 2 2 2 4 2 4" xfId="21285"/>
    <cellStyle name="40% - הדגשה1 2 2 2 2 4 2_נכסים" xfId="38722"/>
    <cellStyle name="40% - הדגשה1 2 2 2 2 4 3" xfId="7851"/>
    <cellStyle name="40% - הדגשה1 2 2 2 2 4 3 2" xfId="14630"/>
    <cellStyle name="40% - הדגשה1 2 2 2 2 4 3 2 2" xfId="29616"/>
    <cellStyle name="40% - הדגשה1 2 2 2 2 4 3 2_נכסים" xfId="38727"/>
    <cellStyle name="40% - הדגשה1 2 2 2 2 4 3 3" xfId="22951"/>
    <cellStyle name="40% - הדגשה1 2 2 2 2 4 3_נכסים" xfId="38726"/>
    <cellStyle name="40% - הדגשה1 2 2 2 2 4 4" xfId="11297"/>
    <cellStyle name="40% - הדגשה1 2 2 2 2 4 4 2" xfId="26284"/>
    <cellStyle name="40% - הדגשה1 2 2 2 2 4 4_נכסים" xfId="38728"/>
    <cellStyle name="40% - הדגשה1 2 2 2 2 4 5" xfId="19619"/>
    <cellStyle name="40% - הדגשה1 2 2 2 2 4_נכסים" xfId="38721"/>
    <cellStyle name="40% - הדגשה1 2 2 2 2 5" xfId="5207"/>
    <cellStyle name="40% - הדגשה1 2 2 2 2 5 2" xfId="8810"/>
    <cellStyle name="40% - הדגשה1 2 2 2 2 5 2 2" xfId="15462"/>
    <cellStyle name="40% - הדגשה1 2 2 2 2 5 2 2 2" xfId="30448"/>
    <cellStyle name="40% - הדגשה1 2 2 2 2 5 2 2_נכסים" xfId="38731"/>
    <cellStyle name="40% - הדגשה1 2 2 2 2 5 2 3" xfId="23783"/>
    <cellStyle name="40% - הדגשה1 2 2 2 2 5 2_נכסים" xfId="38730"/>
    <cellStyle name="40% - הדגשה1 2 2 2 2 5 3" xfId="12130"/>
    <cellStyle name="40% - הדגשה1 2 2 2 2 5 3 2" xfId="27117"/>
    <cellStyle name="40% - הדגשה1 2 2 2 2 5 3_נכסים" xfId="38732"/>
    <cellStyle name="40% - הדגשה1 2 2 2 2 5 4" xfId="20452"/>
    <cellStyle name="40% - הדגשה1 2 2 2 2 5_נכסים" xfId="38729"/>
    <cellStyle name="40% - הדגשה1 2 2 2 2 6" xfId="7020"/>
    <cellStyle name="40% - הדגשה1 2 2 2 2 6 2" xfId="13797"/>
    <cellStyle name="40% - הדגשה1 2 2 2 2 6 2 2" xfId="28783"/>
    <cellStyle name="40% - הדגשה1 2 2 2 2 6 2_נכסים" xfId="38734"/>
    <cellStyle name="40% - הדגשה1 2 2 2 2 6 3" xfId="22118"/>
    <cellStyle name="40% - הדגשה1 2 2 2 2 6_נכסים" xfId="38733"/>
    <cellStyle name="40% - הדגשה1 2 2 2 2 7" xfId="10435"/>
    <cellStyle name="40% - הדגשה1 2 2 2 2 7 2" xfId="25415"/>
    <cellStyle name="40% - הדגשה1 2 2 2 2 7_נכסים" xfId="38735"/>
    <cellStyle name="40% - הדגשה1 2 2 2 2 8" xfId="18786"/>
    <cellStyle name="40% - הדגשה1 2 2 2 2_נכסים" xfId="38672"/>
    <cellStyle name="40% - הדגשה1 2 2 2 3" xfId="3647"/>
    <cellStyle name="40% - הדגשה1 2 2 2 3 2" xfId="4050"/>
    <cellStyle name="40% - הדגשה1 2 2 2 3 2 2" xfId="4822"/>
    <cellStyle name="40% - הדגשה1 2 2 2 3 2 2 2" xfId="6613"/>
    <cellStyle name="40% - הדגשה1 2 2 2 3 2 2 2 2" xfId="10153"/>
    <cellStyle name="40% - הדגשה1 2 2 2 3 2 2 2 2 2" xfId="16805"/>
    <cellStyle name="40% - הדגשה1 2 2 2 3 2 2 2 2 2 2" xfId="31791"/>
    <cellStyle name="40% - הדגשה1 2 2 2 3 2 2 2 2 2_נכסים" xfId="38741"/>
    <cellStyle name="40% - הדגשה1 2 2 2 3 2 2 2 2 3" xfId="25126"/>
    <cellStyle name="40% - הדגשה1 2 2 2 3 2 2 2 2_נכסים" xfId="38740"/>
    <cellStyle name="40% - הדגשה1 2 2 2 3 2 2 2 3" xfId="13473"/>
    <cellStyle name="40% - הדגשה1 2 2 2 3 2 2 2 3 2" xfId="28460"/>
    <cellStyle name="40% - הדגשה1 2 2 2 3 2 2 2 3_נכסים" xfId="38742"/>
    <cellStyle name="40% - הדגשה1 2 2 2 3 2 2 2 4" xfId="21795"/>
    <cellStyle name="40% - הדגשה1 2 2 2 3 2 2 2_נכסים" xfId="38739"/>
    <cellStyle name="40% - הדגשה1 2 2 2 3 2 2 3" xfId="8361"/>
    <cellStyle name="40% - הדגשה1 2 2 2 3 2 2 3 2" xfId="15140"/>
    <cellStyle name="40% - הדגשה1 2 2 2 3 2 2 3 2 2" xfId="30126"/>
    <cellStyle name="40% - הדגשה1 2 2 2 3 2 2 3 2_נכסים" xfId="38744"/>
    <cellStyle name="40% - הדגשה1 2 2 2 3 2 2 3 3" xfId="23461"/>
    <cellStyle name="40% - הדגשה1 2 2 2 3 2 2 3_נכסים" xfId="38743"/>
    <cellStyle name="40% - הדגשה1 2 2 2 3 2 2 4" xfId="11807"/>
    <cellStyle name="40% - הדגשה1 2 2 2 3 2 2 4 2" xfId="26794"/>
    <cellStyle name="40% - הדגשה1 2 2 2 3 2 2 4_נכסים" xfId="38745"/>
    <cellStyle name="40% - הדגשה1 2 2 2 3 2 2 5" xfId="20129"/>
    <cellStyle name="40% - הדגשה1 2 2 2 3 2 2_נכסים" xfId="38738"/>
    <cellStyle name="40% - הדגשה1 2 2 2 3 2 3" xfId="5779"/>
    <cellStyle name="40% - הדגשה1 2 2 2 3 2 3 2" xfId="9320"/>
    <cellStyle name="40% - הדגשה1 2 2 2 3 2 3 2 2" xfId="15972"/>
    <cellStyle name="40% - הדגשה1 2 2 2 3 2 3 2 2 2" xfId="30958"/>
    <cellStyle name="40% - הדגשה1 2 2 2 3 2 3 2 2_נכסים" xfId="38748"/>
    <cellStyle name="40% - הדגשה1 2 2 2 3 2 3 2 3" xfId="24293"/>
    <cellStyle name="40% - הדגשה1 2 2 2 3 2 3 2_נכסים" xfId="38747"/>
    <cellStyle name="40% - הדגשה1 2 2 2 3 2 3 3" xfId="12640"/>
    <cellStyle name="40% - הדגשה1 2 2 2 3 2 3 3 2" xfId="27627"/>
    <cellStyle name="40% - הדגשה1 2 2 2 3 2 3 3_נכסים" xfId="38749"/>
    <cellStyle name="40% - הדגשה1 2 2 2 3 2 3 4" xfId="20962"/>
    <cellStyle name="40% - הדגשה1 2 2 2 3 2 3_נכסים" xfId="38746"/>
    <cellStyle name="40% - הדגשה1 2 2 2 3 2 4" xfId="7528"/>
    <cellStyle name="40% - הדגשה1 2 2 2 3 2 4 2" xfId="14307"/>
    <cellStyle name="40% - הדגשה1 2 2 2 3 2 4 2 2" xfId="29293"/>
    <cellStyle name="40% - הדגשה1 2 2 2 3 2 4 2_נכסים" xfId="38751"/>
    <cellStyle name="40% - הדגשה1 2 2 2 3 2 4 3" xfId="22628"/>
    <cellStyle name="40% - הדגשה1 2 2 2 3 2 4_נכסים" xfId="38750"/>
    <cellStyle name="40% - הדגשה1 2 2 2 3 2 5" xfId="10974"/>
    <cellStyle name="40% - הדגשה1 2 2 2 3 2 5 2" xfId="25961"/>
    <cellStyle name="40% - הדגשה1 2 2 2 3 2 5_נכסים" xfId="38752"/>
    <cellStyle name="40% - הדגשה1 2 2 2 3 2 6" xfId="19296"/>
    <cellStyle name="40% - הדגשה1 2 2 2 3 2_נכסים" xfId="38737"/>
    <cellStyle name="40% - הדגשה1 2 2 2 3 3" xfId="4407"/>
    <cellStyle name="40% - הדגשה1 2 2 2 3 3 2" xfId="6197"/>
    <cellStyle name="40% - הדגשה1 2 2 2 3 3 2 2" xfId="9737"/>
    <cellStyle name="40% - הדגשה1 2 2 2 3 3 2 2 2" xfId="16389"/>
    <cellStyle name="40% - הדגשה1 2 2 2 3 3 2 2 2 2" xfId="31375"/>
    <cellStyle name="40% - הדגשה1 2 2 2 3 3 2 2 2_נכסים" xfId="38756"/>
    <cellStyle name="40% - הדגשה1 2 2 2 3 3 2 2 3" xfId="24710"/>
    <cellStyle name="40% - הדגשה1 2 2 2 3 3 2 2_נכסים" xfId="38755"/>
    <cellStyle name="40% - הדגשה1 2 2 2 3 3 2 3" xfId="13057"/>
    <cellStyle name="40% - הדגשה1 2 2 2 3 3 2 3 2" xfId="28044"/>
    <cellStyle name="40% - הדגשה1 2 2 2 3 3 2 3_נכסים" xfId="38757"/>
    <cellStyle name="40% - הדגשה1 2 2 2 3 3 2 4" xfId="21379"/>
    <cellStyle name="40% - הדגשה1 2 2 2 3 3 2_נכסים" xfId="38754"/>
    <cellStyle name="40% - הדגשה1 2 2 2 3 3 3" xfId="7945"/>
    <cellStyle name="40% - הדגשה1 2 2 2 3 3 3 2" xfId="14724"/>
    <cellStyle name="40% - הדגשה1 2 2 2 3 3 3 2 2" xfId="29710"/>
    <cellStyle name="40% - הדגשה1 2 2 2 3 3 3 2_נכסים" xfId="38759"/>
    <cellStyle name="40% - הדגשה1 2 2 2 3 3 3 3" xfId="23045"/>
    <cellStyle name="40% - הדגשה1 2 2 2 3 3 3_נכסים" xfId="38758"/>
    <cellStyle name="40% - הדגשה1 2 2 2 3 3 4" xfId="11391"/>
    <cellStyle name="40% - הדגשה1 2 2 2 3 3 4 2" xfId="26378"/>
    <cellStyle name="40% - הדגשה1 2 2 2 3 3 4_נכסים" xfId="38760"/>
    <cellStyle name="40% - הדגשה1 2 2 2 3 3 5" xfId="19713"/>
    <cellStyle name="40% - הדגשה1 2 2 2 3 3_נכסים" xfId="38753"/>
    <cellStyle name="40% - הדגשה1 2 2 2 3 4" xfId="5300"/>
    <cellStyle name="40% - הדגשה1 2 2 2 3 4 2" xfId="8904"/>
    <cellStyle name="40% - הדגשה1 2 2 2 3 4 2 2" xfId="15556"/>
    <cellStyle name="40% - הדגשה1 2 2 2 3 4 2 2 2" xfId="30542"/>
    <cellStyle name="40% - הדגשה1 2 2 2 3 4 2 2_נכסים" xfId="38763"/>
    <cellStyle name="40% - הדגשה1 2 2 2 3 4 2 3" xfId="23877"/>
    <cellStyle name="40% - הדגשה1 2 2 2 3 4 2_נכסים" xfId="38762"/>
    <cellStyle name="40% - הדגשה1 2 2 2 3 4 3" xfId="12224"/>
    <cellStyle name="40% - הדגשה1 2 2 2 3 4 3 2" xfId="27211"/>
    <cellStyle name="40% - הדגשה1 2 2 2 3 4 3_נכסים" xfId="38764"/>
    <cellStyle name="40% - הדגשה1 2 2 2 3 4 4" xfId="20546"/>
    <cellStyle name="40% - הדגשה1 2 2 2 3 4_נכסים" xfId="38761"/>
    <cellStyle name="40% - הדגשה1 2 2 2 3 5" xfId="7113"/>
    <cellStyle name="40% - הדגשה1 2 2 2 3 5 2" xfId="13891"/>
    <cellStyle name="40% - הדגשה1 2 2 2 3 5 2 2" xfId="28877"/>
    <cellStyle name="40% - הדגשה1 2 2 2 3 5 2_נכסים" xfId="38766"/>
    <cellStyle name="40% - הדגשה1 2 2 2 3 5 3" xfId="22212"/>
    <cellStyle name="40% - הדגשה1 2 2 2 3 5_נכסים" xfId="38765"/>
    <cellStyle name="40% - הדגשה1 2 2 2 3 6" xfId="10559"/>
    <cellStyle name="40% - הדגשה1 2 2 2 3 6 2" xfId="25545"/>
    <cellStyle name="40% - הדגשה1 2 2 2 3 6_נכסים" xfId="38767"/>
    <cellStyle name="40% - הדגשה1 2 2 2 3 7" xfId="18880"/>
    <cellStyle name="40% - הדגשה1 2 2 2 3_נכסים" xfId="38736"/>
    <cellStyle name="40% - הדגשה1 2 2 2 4" xfId="3858"/>
    <cellStyle name="40% - הדגשה1 2 2 2 4 2" xfId="4613"/>
    <cellStyle name="40% - הדגשה1 2 2 2 4 2 2" xfId="6404"/>
    <cellStyle name="40% - הדגשה1 2 2 2 4 2 2 2" xfId="9944"/>
    <cellStyle name="40% - הדגשה1 2 2 2 4 2 2 2 2" xfId="16596"/>
    <cellStyle name="40% - הדגשה1 2 2 2 4 2 2 2 2 2" xfId="31582"/>
    <cellStyle name="40% - הדגשה1 2 2 2 4 2 2 2 2_נכסים" xfId="38772"/>
    <cellStyle name="40% - הדגשה1 2 2 2 4 2 2 2 3" xfId="24917"/>
    <cellStyle name="40% - הדגשה1 2 2 2 4 2 2 2_נכסים" xfId="38771"/>
    <cellStyle name="40% - הדגשה1 2 2 2 4 2 2 3" xfId="13264"/>
    <cellStyle name="40% - הדגשה1 2 2 2 4 2 2 3 2" xfId="28251"/>
    <cellStyle name="40% - הדגשה1 2 2 2 4 2 2 3_נכסים" xfId="38773"/>
    <cellStyle name="40% - הדגשה1 2 2 2 4 2 2 4" xfId="21586"/>
    <cellStyle name="40% - הדגשה1 2 2 2 4 2 2_נכסים" xfId="38770"/>
    <cellStyle name="40% - הדגשה1 2 2 2 4 2 3" xfId="8152"/>
    <cellStyle name="40% - הדגשה1 2 2 2 4 2 3 2" xfId="14931"/>
    <cellStyle name="40% - הדגשה1 2 2 2 4 2 3 2 2" xfId="29917"/>
    <cellStyle name="40% - הדגשה1 2 2 2 4 2 3 2_נכסים" xfId="38775"/>
    <cellStyle name="40% - הדגשה1 2 2 2 4 2 3 3" xfId="23252"/>
    <cellStyle name="40% - הדגשה1 2 2 2 4 2 3_נכסים" xfId="38774"/>
    <cellStyle name="40% - הדגשה1 2 2 2 4 2 4" xfId="11598"/>
    <cellStyle name="40% - הדגשה1 2 2 2 4 2 4 2" xfId="26585"/>
    <cellStyle name="40% - הדגשה1 2 2 2 4 2 4_נכסים" xfId="38776"/>
    <cellStyle name="40% - הדגשה1 2 2 2 4 2 5" xfId="19920"/>
    <cellStyle name="40% - הדגשה1 2 2 2 4 2_נכסים" xfId="38769"/>
    <cellStyle name="40% - הדגשה1 2 2 2 4 3" xfId="5570"/>
    <cellStyle name="40% - הדגשה1 2 2 2 4 3 2" xfId="9111"/>
    <cellStyle name="40% - הדגשה1 2 2 2 4 3 2 2" xfId="15763"/>
    <cellStyle name="40% - הדגשה1 2 2 2 4 3 2 2 2" xfId="30749"/>
    <cellStyle name="40% - הדגשה1 2 2 2 4 3 2 2_נכסים" xfId="38779"/>
    <cellStyle name="40% - הדגשה1 2 2 2 4 3 2 3" xfId="24084"/>
    <cellStyle name="40% - הדגשה1 2 2 2 4 3 2_נכסים" xfId="38778"/>
    <cellStyle name="40% - הדגשה1 2 2 2 4 3 3" xfId="12431"/>
    <cellStyle name="40% - הדגשה1 2 2 2 4 3 3 2" xfId="27418"/>
    <cellStyle name="40% - הדגשה1 2 2 2 4 3 3_נכסים" xfId="38780"/>
    <cellStyle name="40% - הדגשה1 2 2 2 4 3 4" xfId="20753"/>
    <cellStyle name="40% - הדגשה1 2 2 2 4 3_נכסים" xfId="38777"/>
    <cellStyle name="40% - הדגשה1 2 2 2 4 4" xfId="7319"/>
    <cellStyle name="40% - הדגשה1 2 2 2 4 4 2" xfId="14098"/>
    <cellStyle name="40% - הדגשה1 2 2 2 4 4 2 2" xfId="29084"/>
    <cellStyle name="40% - הדגשה1 2 2 2 4 4 2_נכסים" xfId="38782"/>
    <cellStyle name="40% - הדגשה1 2 2 2 4 4 3" xfId="22419"/>
    <cellStyle name="40% - הדגשה1 2 2 2 4 4_נכסים" xfId="38781"/>
    <cellStyle name="40% - הדגשה1 2 2 2 4 5" xfId="10765"/>
    <cellStyle name="40% - הדגשה1 2 2 2 4 5 2" xfId="25752"/>
    <cellStyle name="40% - הדגשה1 2 2 2 4 5_נכסים" xfId="38783"/>
    <cellStyle name="40% - הדגשה1 2 2 2 4 6" xfId="19087"/>
    <cellStyle name="40% - הדגשה1 2 2 2 4_נכסים" xfId="38768"/>
    <cellStyle name="40% - הדגשה1 2 2 2 5" xfId="4220"/>
    <cellStyle name="40% - הדגשה1 2 2 2 5 2" xfId="5987"/>
    <cellStyle name="40% - הדגשה1 2 2 2 5 2 2" xfId="9527"/>
    <cellStyle name="40% - הדגשה1 2 2 2 5 2 2 2" xfId="16179"/>
    <cellStyle name="40% - הדגשה1 2 2 2 5 2 2 2 2" xfId="31165"/>
    <cellStyle name="40% - הדגשה1 2 2 2 5 2 2 2_נכסים" xfId="38787"/>
    <cellStyle name="40% - הדגשה1 2 2 2 5 2 2 3" xfId="24500"/>
    <cellStyle name="40% - הדגשה1 2 2 2 5 2 2_נכסים" xfId="38786"/>
    <cellStyle name="40% - הדגשה1 2 2 2 5 2 3" xfId="12847"/>
    <cellStyle name="40% - הדגשה1 2 2 2 5 2 3 2" xfId="27834"/>
    <cellStyle name="40% - הדגשה1 2 2 2 5 2 3_נכסים" xfId="38788"/>
    <cellStyle name="40% - הדגשה1 2 2 2 5 2 4" xfId="21169"/>
    <cellStyle name="40% - הדגשה1 2 2 2 5 2_נכסים" xfId="38785"/>
    <cellStyle name="40% - הדגשה1 2 2 2 5 3" xfId="7735"/>
    <cellStyle name="40% - הדגשה1 2 2 2 5 3 2" xfId="14514"/>
    <cellStyle name="40% - הדגשה1 2 2 2 5 3 2 2" xfId="29500"/>
    <cellStyle name="40% - הדגשה1 2 2 2 5 3 2_נכסים" xfId="38790"/>
    <cellStyle name="40% - הדגשה1 2 2 2 5 3 3" xfId="22835"/>
    <cellStyle name="40% - הדגשה1 2 2 2 5 3_נכסים" xfId="38789"/>
    <cellStyle name="40% - הדגשה1 2 2 2 5 4" xfId="11181"/>
    <cellStyle name="40% - הדגשה1 2 2 2 5 4 2" xfId="26168"/>
    <cellStyle name="40% - הדגשה1 2 2 2 5 4_נכסים" xfId="38791"/>
    <cellStyle name="40% - הדגשה1 2 2 2 5 5" xfId="19503"/>
    <cellStyle name="40% - הדגשה1 2 2 2 5_נכסים" xfId="38784"/>
    <cellStyle name="40% - הדגשה1 2 2 2 6" xfId="5113"/>
    <cellStyle name="40% - הדגשה1 2 2 2 6 2" xfId="8694"/>
    <cellStyle name="40% - הדגשה1 2 2 2 6 2 2" xfId="15346"/>
    <cellStyle name="40% - הדגשה1 2 2 2 6 2 2 2" xfId="30332"/>
    <cellStyle name="40% - הדגשה1 2 2 2 6 2 2_נכסים" xfId="38794"/>
    <cellStyle name="40% - הדגשה1 2 2 2 6 2 3" xfId="23667"/>
    <cellStyle name="40% - הדגשה1 2 2 2 6 2_נכסים" xfId="38793"/>
    <cellStyle name="40% - הדגשה1 2 2 2 6 3" xfId="12014"/>
    <cellStyle name="40% - הדגשה1 2 2 2 6 3 2" xfId="27001"/>
    <cellStyle name="40% - הדגשה1 2 2 2 6 3_נכסים" xfId="38795"/>
    <cellStyle name="40% - הדגשה1 2 2 2 6 4" xfId="20336"/>
    <cellStyle name="40% - הדגשה1 2 2 2 6_נכסים" xfId="38792"/>
    <cellStyle name="40% - הדגשה1 2 2 2 7" xfId="6925"/>
    <cellStyle name="40% - הדגשה1 2 2 2 7 2" xfId="13681"/>
    <cellStyle name="40% - הדגשה1 2 2 2 7 2 2" xfId="28667"/>
    <cellStyle name="40% - הדגשה1 2 2 2 7 2_נכסים" xfId="38797"/>
    <cellStyle name="40% - הדגשה1 2 2 2 7 3" xfId="22002"/>
    <cellStyle name="40% - הדגשה1 2 2 2 7_נכסים" xfId="38796"/>
    <cellStyle name="40% - הדגשה1 2 2 2 8" xfId="10362"/>
    <cellStyle name="40% - הדגשה1 2 2 2 8 2" xfId="25339"/>
    <cellStyle name="40% - הדגשה1 2 2 2 8_נכסים" xfId="38798"/>
    <cellStyle name="40% - הדגשה1 2 2 2 9" xfId="18671"/>
    <cellStyle name="40% - הדגשה1 2 2 2_נכסים" xfId="38671"/>
    <cellStyle name="40% - הדגשה1 2 2 3" xfId="1865"/>
    <cellStyle name="40% - הדגשה1 2 2 3 2" xfId="3727"/>
    <cellStyle name="40% - הדגשה1 2 2 3 2 2" xfId="4151"/>
    <cellStyle name="40% - הדגשה1 2 2 3 2 2 2" xfId="4924"/>
    <cellStyle name="40% - הדגשה1 2 2 3 2 2 2 2" xfId="6715"/>
    <cellStyle name="40% - הדגשה1 2 2 3 2 2 2 2 2" xfId="10255"/>
    <cellStyle name="40% - הדגשה1 2 2 3 2 2 2 2 2 2" xfId="16907"/>
    <cellStyle name="40% - הדגשה1 2 2 3 2 2 2 2 2 2 2" xfId="31893"/>
    <cellStyle name="40% - הדגשה1 2 2 3 2 2 2 2 2 2_נכסים" xfId="38805"/>
    <cellStyle name="40% - הדגשה1 2 2 3 2 2 2 2 2 3" xfId="25228"/>
    <cellStyle name="40% - הדגשה1 2 2 3 2 2 2 2 2_נכסים" xfId="38804"/>
    <cellStyle name="40% - הדגשה1 2 2 3 2 2 2 2 3" xfId="13575"/>
    <cellStyle name="40% - הדגשה1 2 2 3 2 2 2 2 3 2" xfId="28562"/>
    <cellStyle name="40% - הדגשה1 2 2 3 2 2 2 2 3_נכסים" xfId="38806"/>
    <cellStyle name="40% - הדגשה1 2 2 3 2 2 2 2 4" xfId="21897"/>
    <cellStyle name="40% - הדגשה1 2 2 3 2 2 2 2_נכסים" xfId="38803"/>
    <cellStyle name="40% - הדגשה1 2 2 3 2 2 2 3" xfId="8463"/>
    <cellStyle name="40% - הדגשה1 2 2 3 2 2 2 3 2" xfId="15242"/>
    <cellStyle name="40% - הדגשה1 2 2 3 2 2 2 3 2 2" xfId="30228"/>
    <cellStyle name="40% - הדגשה1 2 2 3 2 2 2 3 2_נכסים" xfId="38808"/>
    <cellStyle name="40% - הדגשה1 2 2 3 2 2 2 3 3" xfId="23563"/>
    <cellStyle name="40% - הדגשה1 2 2 3 2 2 2 3_נכסים" xfId="38807"/>
    <cellStyle name="40% - הדגשה1 2 2 3 2 2 2 4" xfId="11909"/>
    <cellStyle name="40% - הדגשה1 2 2 3 2 2 2 4 2" xfId="26896"/>
    <cellStyle name="40% - הדגשה1 2 2 3 2 2 2 4_נכסים" xfId="38809"/>
    <cellStyle name="40% - הדגשה1 2 2 3 2 2 2 5" xfId="20231"/>
    <cellStyle name="40% - הדגשה1 2 2 3 2 2 2_נכסים" xfId="38802"/>
    <cellStyle name="40% - הדגשה1 2 2 3 2 2 3" xfId="5881"/>
    <cellStyle name="40% - הדגשה1 2 2 3 2 2 3 2" xfId="9422"/>
    <cellStyle name="40% - הדגשה1 2 2 3 2 2 3 2 2" xfId="16074"/>
    <cellStyle name="40% - הדגשה1 2 2 3 2 2 3 2 2 2" xfId="31060"/>
    <cellStyle name="40% - הדגשה1 2 2 3 2 2 3 2 2_נכסים" xfId="38812"/>
    <cellStyle name="40% - הדגשה1 2 2 3 2 2 3 2 3" xfId="24395"/>
    <cellStyle name="40% - הדגשה1 2 2 3 2 2 3 2_נכסים" xfId="38811"/>
    <cellStyle name="40% - הדגשה1 2 2 3 2 2 3 3" xfId="12742"/>
    <cellStyle name="40% - הדגשה1 2 2 3 2 2 3 3 2" xfId="27729"/>
    <cellStyle name="40% - הדגשה1 2 2 3 2 2 3 3_נכסים" xfId="38813"/>
    <cellStyle name="40% - הדגשה1 2 2 3 2 2 3 4" xfId="21064"/>
    <cellStyle name="40% - הדגשה1 2 2 3 2 2 3_נכסים" xfId="38810"/>
    <cellStyle name="40% - הדגשה1 2 2 3 2 2 4" xfId="7630"/>
    <cellStyle name="40% - הדגשה1 2 2 3 2 2 4 2" xfId="14409"/>
    <cellStyle name="40% - הדגשה1 2 2 3 2 2 4 2 2" xfId="29395"/>
    <cellStyle name="40% - הדגשה1 2 2 3 2 2 4 2_נכסים" xfId="38815"/>
    <cellStyle name="40% - הדגשה1 2 2 3 2 2 4 3" xfId="22730"/>
    <cellStyle name="40% - הדגשה1 2 2 3 2 2 4_נכסים" xfId="38814"/>
    <cellStyle name="40% - הדגשה1 2 2 3 2 2 5" xfId="11076"/>
    <cellStyle name="40% - הדגשה1 2 2 3 2 2 5 2" xfId="26063"/>
    <cellStyle name="40% - הדגשה1 2 2 3 2 2 5_נכסים" xfId="38816"/>
    <cellStyle name="40% - הדגשה1 2 2 3 2 2 6" xfId="19398"/>
    <cellStyle name="40% - הדגשה1 2 2 3 2 2_נכסים" xfId="38801"/>
    <cellStyle name="40% - הדגשה1 2 2 3 2 3" xfId="4508"/>
    <cellStyle name="40% - הדגשה1 2 2 3 2 3 2" xfId="6299"/>
    <cellStyle name="40% - הדגשה1 2 2 3 2 3 2 2" xfId="9839"/>
    <cellStyle name="40% - הדגשה1 2 2 3 2 3 2 2 2" xfId="16491"/>
    <cellStyle name="40% - הדגשה1 2 2 3 2 3 2 2 2 2" xfId="31477"/>
    <cellStyle name="40% - הדגשה1 2 2 3 2 3 2 2 2_נכסים" xfId="38820"/>
    <cellStyle name="40% - הדגשה1 2 2 3 2 3 2 2 3" xfId="24812"/>
    <cellStyle name="40% - הדגשה1 2 2 3 2 3 2 2_נכסים" xfId="38819"/>
    <cellStyle name="40% - הדגשה1 2 2 3 2 3 2 3" xfId="13159"/>
    <cellStyle name="40% - הדגשה1 2 2 3 2 3 2 3 2" xfId="28146"/>
    <cellStyle name="40% - הדגשה1 2 2 3 2 3 2 3_נכסים" xfId="38821"/>
    <cellStyle name="40% - הדגשה1 2 2 3 2 3 2 4" xfId="21481"/>
    <cellStyle name="40% - הדגשה1 2 2 3 2 3 2_נכסים" xfId="38818"/>
    <cellStyle name="40% - הדגשה1 2 2 3 2 3 3" xfId="8047"/>
    <cellStyle name="40% - הדגשה1 2 2 3 2 3 3 2" xfId="14826"/>
    <cellStyle name="40% - הדגשה1 2 2 3 2 3 3 2 2" xfId="29812"/>
    <cellStyle name="40% - הדגשה1 2 2 3 2 3 3 2_נכסים" xfId="38823"/>
    <cellStyle name="40% - הדגשה1 2 2 3 2 3 3 3" xfId="23147"/>
    <cellStyle name="40% - הדגשה1 2 2 3 2 3 3_נכסים" xfId="38822"/>
    <cellStyle name="40% - הדגשה1 2 2 3 2 3 4" xfId="11493"/>
    <cellStyle name="40% - הדגשה1 2 2 3 2 3 4 2" xfId="26480"/>
    <cellStyle name="40% - הדגשה1 2 2 3 2 3 4_נכסים" xfId="38824"/>
    <cellStyle name="40% - הדגשה1 2 2 3 2 3 5" xfId="19815"/>
    <cellStyle name="40% - הדגשה1 2 2 3 2 3_נכסים" xfId="38817"/>
    <cellStyle name="40% - הדגשה1 2 2 3 2 4" xfId="5401"/>
    <cellStyle name="40% - הדגשה1 2 2 3 2 4 2" xfId="9006"/>
    <cellStyle name="40% - הדגשה1 2 2 3 2 4 2 2" xfId="15658"/>
    <cellStyle name="40% - הדגשה1 2 2 3 2 4 2 2 2" xfId="30644"/>
    <cellStyle name="40% - הדגשה1 2 2 3 2 4 2 2_נכסים" xfId="38827"/>
    <cellStyle name="40% - הדגשה1 2 2 3 2 4 2 3" xfId="23979"/>
    <cellStyle name="40% - הדגשה1 2 2 3 2 4 2_נכסים" xfId="38826"/>
    <cellStyle name="40% - הדגשה1 2 2 3 2 4 3" xfId="12326"/>
    <cellStyle name="40% - הדגשה1 2 2 3 2 4 3 2" xfId="27313"/>
    <cellStyle name="40% - הדגשה1 2 2 3 2 4 3_נכסים" xfId="38828"/>
    <cellStyle name="40% - הדגשה1 2 2 3 2 4 4" xfId="20648"/>
    <cellStyle name="40% - הדגשה1 2 2 3 2 4_נכסים" xfId="38825"/>
    <cellStyle name="40% - הדגשה1 2 2 3 2 5" xfId="7214"/>
    <cellStyle name="40% - הדגשה1 2 2 3 2 5 2" xfId="13993"/>
    <cellStyle name="40% - הדגשה1 2 2 3 2 5 2 2" xfId="28979"/>
    <cellStyle name="40% - הדגשה1 2 2 3 2 5 2_נכסים" xfId="38830"/>
    <cellStyle name="40% - הדגשה1 2 2 3 2 5 3" xfId="22314"/>
    <cellStyle name="40% - הדגשה1 2 2 3 2 5_נכסים" xfId="38829"/>
    <cellStyle name="40% - הדגשה1 2 2 3 2 6" xfId="10660"/>
    <cellStyle name="40% - הדגשה1 2 2 3 2 6 2" xfId="25647"/>
    <cellStyle name="40% - הדגשה1 2 2 3 2 6_נכסים" xfId="38831"/>
    <cellStyle name="40% - הדגשה1 2 2 3 2 7" xfId="18982"/>
    <cellStyle name="40% - הדגשה1 2 2 3 2_נכסים" xfId="38800"/>
    <cellStyle name="40% - הדגשה1 2 2 3 3" xfId="3940"/>
    <cellStyle name="40% - הדגשה1 2 2 3 3 2" xfId="4716"/>
    <cellStyle name="40% - הדגשה1 2 2 3 3 2 2" xfId="6507"/>
    <cellStyle name="40% - הדגשה1 2 2 3 3 2 2 2" xfId="10047"/>
    <cellStyle name="40% - הדגשה1 2 2 3 3 2 2 2 2" xfId="16699"/>
    <cellStyle name="40% - הדגשה1 2 2 3 3 2 2 2 2 2" xfId="31685"/>
    <cellStyle name="40% - הדגשה1 2 2 3 3 2 2 2 2_נכסים" xfId="38836"/>
    <cellStyle name="40% - הדגשה1 2 2 3 3 2 2 2 3" xfId="25020"/>
    <cellStyle name="40% - הדגשה1 2 2 3 3 2 2 2_נכסים" xfId="38835"/>
    <cellStyle name="40% - הדגשה1 2 2 3 3 2 2 3" xfId="13367"/>
    <cellStyle name="40% - הדגשה1 2 2 3 3 2 2 3 2" xfId="28354"/>
    <cellStyle name="40% - הדגשה1 2 2 3 3 2 2 3_נכסים" xfId="38837"/>
    <cellStyle name="40% - הדגשה1 2 2 3 3 2 2 4" xfId="21689"/>
    <cellStyle name="40% - הדגשה1 2 2 3 3 2 2_נכסים" xfId="38834"/>
    <cellStyle name="40% - הדגשה1 2 2 3 3 2 3" xfId="8255"/>
    <cellStyle name="40% - הדגשה1 2 2 3 3 2 3 2" xfId="15034"/>
    <cellStyle name="40% - הדגשה1 2 2 3 3 2 3 2 2" xfId="30020"/>
    <cellStyle name="40% - הדגשה1 2 2 3 3 2 3 2_נכסים" xfId="38839"/>
    <cellStyle name="40% - הדגשה1 2 2 3 3 2 3 3" xfId="23355"/>
    <cellStyle name="40% - הדגשה1 2 2 3 3 2 3_נכסים" xfId="38838"/>
    <cellStyle name="40% - הדגשה1 2 2 3 3 2 4" xfId="11701"/>
    <cellStyle name="40% - הדגשה1 2 2 3 3 2 4 2" xfId="26688"/>
    <cellStyle name="40% - הדגשה1 2 2 3 3 2 4_נכסים" xfId="38840"/>
    <cellStyle name="40% - הדגשה1 2 2 3 3 2 5" xfId="20023"/>
    <cellStyle name="40% - הדגשה1 2 2 3 3 2_נכסים" xfId="38833"/>
    <cellStyle name="40% - הדגשה1 2 2 3 3 3" xfId="5673"/>
    <cellStyle name="40% - הדגשה1 2 2 3 3 3 2" xfId="9214"/>
    <cellStyle name="40% - הדגשה1 2 2 3 3 3 2 2" xfId="15866"/>
    <cellStyle name="40% - הדגשה1 2 2 3 3 3 2 2 2" xfId="30852"/>
    <cellStyle name="40% - הדגשה1 2 2 3 3 3 2 2_נכסים" xfId="38843"/>
    <cellStyle name="40% - הדגשה1 2 2 3 3 3 2 3" xfId="24187"/>
    <cellStyle name="40% - הדגשה1 2 2 3 3 3 2_נכסים" xfId="38842"/>
    <cellStyle name="40% - הדגשה1 2 2 3 3 3 3" xfId="12534"/>
    <cellStyle name="40% - הדגשה1 2 2 3 3 3 3 2" xfId="27521"/>
    <cellStyle name="40% - הדגשה1 2 2 3 3 3 3_נכסים" xfId="38844"/>
    <cellStyle name="40% - הדגשה1 2 2 3 3 3 4" xfId="20856"/>
    <cellStyle name="40% - הדגשה1 2 2 3 3 3_נכסים" xfId="38841"/>
    <cellStyle name="40% - הדגשה1 2 2 3 3 4" xfId="7422"/>
    <cellStyle name="40% - הדגשה1 2 2 3 3 4 2" xfId="14201"/>
    <cellStyle name="40% - הדגשה1 2 2 3 3 4 2 2" xfId="29187"/>
    <cellStyle name="40% - הדגשה1 2 2 3 3 4 2_נכסים" xfId="38846"/>
    <cellStyle name="40% - הדגשה1 2 2 3 3 4 3" xfId="22522"/>
    <cellStyle name="40% - הדגשה1 2 2 3 3 4_נכסים" xfId="38845"/>
    <cellStyle name="40% - הדגשה1 2 2 3 3 5" xfId="10868"/>
    <cellStyle name="40% - הדגשה1 2 2 3 3 5 2" xfId="25855"/>
    <cellStyle name="40% - הדגשה1 2 2 3 3 5_נכסים" xfId="38847"/>
    <cellStyle name="40% - הדגשה1 2 2 3 3 6" xfId="19190"/>
    <cellStyle name="40% - הדגשה1 2 2 3 3_נכסים" xfId="38832"/>
    <cellStyle name="40% - הדגשה1 2 2 3 4" xfId="4301"/>
    <cellStyle name="40% - הדגשה1 2 2 3 4 2" xfId="6090"/>
    <cellStyle name="40% - הדגשה1 2 2 3 4 2 2" xfId="9630"/>
    <cellStyle name="40% - הדגשה1 2 2 3 4 2 2 2" xfId="16282"/>
    <cellStyle name="40% - הדגשה1 2 2 3 4 2 2 2 2" xfId="31268"/>
    <cellStyle name="40% - הדגשה1 2 2 3 4 2 2 2_נכסים" xfId="38851"/>
    <cellStyle name="40% - הדגשה1 2 2 3 4 2 2 3" xfId="24603"/>
    <cellStyle name="40% - הדגשה1 2 2 3 4 2 2_נכסים" xfId="38850"/>
    <cellStyle name="40% - הדגשה1 2 2 3 4 2 3" xfId="12950"/>
    <cellStyle name="40% - הדגשה1 2 2 3 4 2 3 2" xfId="27937"/>
    <cellStyle name="40% - הדגשה1 2 2 3 4 2 3_נכסים" xfId="38852"/>
    <cellStyle name="40% - הדגשה1 2 2 3 4 2 4" xfId="21272"/>
    <cellStyle name="40% - הדגשה1 2 2 3 4 2_נכסים" xfId="38849"/>
    <cellStyle name="40% - הדגשה1 2 2 3 4 3" xfId="7838"/>
    <cellStyle name="40% - הדגשה1 2 2 3 4 3 2" xfId="14617"/>
    <cellStyle name="40% - הדגשה1 2 2 3 4 3 2 2" xfId="29603"/>
    <cellStyle name="40% - הדגשה1 2 2 3 4 3 2_נכסים" xfId="38854"/>
    <cellStyle name="40% - הדגשה1 2 2 3 4 3 3" xfId="22938"/>
    <cellStyle name="40% - הדגשה1 2 2 3 4 3_נכסים" xfId="38853"/>
    <cellStyle name="40% - הדגשה1 2 2 3 4 4" xfId="11284"/>
    <cellStyle name="40% - הדגשה1 2 2 3 4 4 2" xfId="26271"/>
    <cellStyle name="40% - הדגשה1 2 2 3 4 4_נכסים" xfId="38855"/>
    <cellStyle name="40% - הדגשה1 2 2 3 4 5" xfId="19606"/>
    <cellStyle name="40% - הדגשה1 2 2 3 4_נכסים" xfId="38848"/>
    <cellStyle name="40% - הדגשה1 2 2 3 5" xfId="5194"/>
    <cellStyle name="40% - הדגשה1 2 2 3 5 2" xfId="8797"/>
    <cellStyle name="40% - הדגשה1 2 2 3 5 2 2" xfId="15449"/>
    <cellStyle name="40% - הדגשה1 2 2 3 5 2 2 2" xfId="30435"/>
    <cellStyle name="40% - הדגשה1 2 2 3 5 2 2_נכסים" xfId="38858"/>
    <cellStyle name="40% - הדגשה1 2 2 3 5 2 3" xfId="23770"/>
    <cellStyle name="40% - הדגשה1 2 2 3 5 2_נכסים" xfId="38857"/>
    <cellStyle name="40% - הדגשה1 2 2 3 5 3" xfId="12117"/>
    <cellStyle name="40% - הדגשה1 2 2 3 5 3 2" xfId="27104"/>
    <cellStyle name="40% - הדגשה1 2 2 3 5 3_נכסים" xfId="38859"/>
    <cellStyle name="40% - הדגשה1 2 2 3 5 4" xfId="20439"/>
    <cellStyle name="40% - הדגשה1 2 2 3 5_נכסים" xfId="38856"/>
    <cellStyle name="40% - הדגשה1 2 2 3 6" xfId="7007"/>
    <cellStyle name="40% - הדגשה1 2 2 3 6 2" xfId="13784"/>
    <cellStyle name="40% - הדגשה1 2 2 3 6 2 2" xfId="28770"/>
    <cellStyle name="40% - הדגשה1 2 2 3 6 2_נכסים" xfId="38861"/>
    <cellStyle name="40% - הדגשה1 2 2 3 6 3" xfId="22105"/>
    <cellStyle name="40% - הדגשה1 2 2 3 6_נכסים" xfId="38860"/>
    <cellStyle name="40% - הדגשה1 2 2 3 7" xfId="10530"/>
    <cellStyle name="40% - הדגשה1 2 2 3 7 2" xfId="25514"/>
    <cellStyle name="40% - הדגשה1 2 2 3 7_נכסים" xfId="38862"/>
    <cellStyle name="40% - הדגשה1 2 2 3 8" xfId="18773"/>
    <cellStyle name="40% - הדגשה1 2 2 3_נכסים" xfId="38799"/>
    <cellStyle name="40% - הדגשה1 2 2 4" xfId="1494"/>
    <cellStyle name="40% - הדגשה1 2 2 4 2" xfId="4009"/>
    <cellStyle name="40% - הדגשה1 2 2 4 2 2" xfId="4780"/>
    <cellStyle name="40% - הדגשה1 2 2 4 2 2 2" xfId="6571"/>
    <cellStyle name="40% - הדגשה1 2 2 4 2 2 2 2" xfId="10111"/>
    <cellStyle name="40% - הדגשה1 2 2 4 2 2 2 2 2" xfId="16763"/>
    <cellStyle name="40% - הדגשה1 2 2 4 2 2 2 2 2 2" xfId="31749"/>
    <cellStyle name="40% - הדגשה1 2 2 4 2 2 2 2 2_נכסים" xfId="38868"/>
    <cellStyle name="40% - הדגשה1 2 2 4 2 2 2 2 3" xfId="25084"/>
    <cellStyle name="40% - הדגשה1 2 2 4 2 2 2 2_נכסים" xfId="38867"/>
    <cellStyle name="40% - הדגשה1 2 2 4 2 2 2 3" xfId="13431"/>
    <cellStyle name="40% - הדגשה1 2 2 4 2 2 2 3 2" xfId="28418"/>
    <cellStyle name="40% - הדגשה1 2 2 4 2 2 2 3_נכסים" xfId="38869"/>
    <cellStyle name="40% - הדגשה1 2 2 4 2 2 2 4" xfId="21753"/>
    <cellStyle name="40% - הדגשה1 2 2 4 2 2 2_נכסים" xfId="38866"/>
    <cellStyle name="40% - הדגשה1 2 2 4 2 2 3" xfId="8319"/>
    <cellStyle name="40% - הדגשה1 2 2 4 2 2 3 2" xfId="15098"/>
    <cellStyle name="40% - הדגשה1 2 2 4 2 2 3 2 2" xfId="30084"/>
    <cellStyle name="40% - הדגשה1 2 2 4 2 2 3 2_נכסים" xfId="38871"/>
    <cellStyle name="40% - הדגשה1 2 2 4 2 2 3 3" xfId="23419"/>
    <cellStyle name="40% - הדגשה1 2 2 4 2 2 3_נכסים" xfId="38870"/>
    <cellStyle name="40% - הדגשה1 2 2 4 2 2 4" xfId="11765"/>
    <cellStyle name="40% - הדגשה1 2 2 4 2 2 4 2" xfId="26752"/>
    <cellStyle name="40% - הדגשה1 2 2 4 2 2 4_נכסים" xfId="38872"/>
    <cellStyle name="40% - הדגשה1 2 2 4 2 2 5" xfId="20087"/>
    <cellStyle name="40% - הדגשה1 2 2 4 2 2_נכסים" xfId="38865"/>
    <cellStyle name="40% - הדגשה1 2 2 4 2 3" xfId="5737"/>
    <cellStyle name="40% - הדגשה1 2 2 4 2 3 2" xfId="9278"/>
    <cellStyle name="40% - הדגשה1 2 2 4 2 3 2 2" xfId="15930"/>
    <cellStyle name="40% - הדגשה1 2 2 4 2 3 2 2 2" xfId="30916"/>
    <cellStyle name="40% - הדגשה1 2 2 4 2 3 2 2_נכסים" xfId="38875"/>
    <cellStyle name="40% - הדגשה1 2 2 4 2 3 2 3" xfId="24251"/>
    <cellStyle name="40% - הדגשה1 2 2 4 2 3 2_נכסים" xfId="38874"/>
    <cellStyle name="40% - הדגשה1 2 2 4 2 3 3" xfId="12598"/>
    <cellStyle name="40% - הדגשה1 2 2 4 2 3 3 2" xfId="27585"/>
    <cellStyle name="40% - הדגשה1 2 2 4 2 3 3_נכסים" xfId="38876"/>
    <cellStyle name="40% - הדגשה1 2 2 4 2 3 4" xfId="20920"/>
    <cellStyle name="40% - הדגשה1 2 2 4 2 3_נכסים" xfId="38873"/>
    <cellStyle name="40% - הדגשה1 2 2 4 2 4" xfId="7486"/>
    <cellStyle name="40% - הדגשה1 2 2 4 2 4 2" xfId="14265"/>
    <cellStyle name="40% - הדגשה1 2 2 4 2 4 2 2" xfId="29251"/>
    <cellStyle name="40% - הדגשה1 2 2 4 2 4 2_נכסים" xfId="38878"/>
    <cellStyle name="40% - הדגשה1 2 2 4 2 4 3" xfId="22586"/>
    <cellStyle name="40% - הדגשה1 2 2 4 2 4_נכסים" xfId="38877"/>
    <cellStyle name="40% - הדגשה1 2 2 4 2 5" xfId="10932"/>
    <cellStyle name="40% - הדגשה1 2 2 4 2 5 2" xfId="25919"/>
    <cellStyle name="40% - הדגשה1 2 2 4 2 5_נכסים" xfId="38879"/>
    <cellStyle name="40% - הדגשה1 2 2 4 2 6" xfId="19254"/>
    <cellStyle name="40% - הדגשה1 2 2 4 2_נכסים" xfId="38864"/>
    <cellStyle name="40% - הדגשה1 2 2 4 3" xfId="4366"/>
    <cellStyle name="40% - הדגשה1 2 2 4 3 2" xfId="6155"/>
    <cellStyle name="40% - הדגשה1 2 2 4 3 2 2" xfId="9695"/>
    <cellStyle name="40% - הדגשה1 2 2 4 3 2 2 2" xfId="16347"/>
    <cellStyle name="40% - הדגשה1 2 2 4 3 2 2 2 2" xfId="31333"/>
    <cellStyle name="40% - הדגשה1 2 2 4 3 2 2 2_נכסים" xfId="38883"/>
    <cellStyle name="40% - הדגשה1 2 2 4 3 2 2 3" xfId="24668"/>
    <cellStyle name="40% - הדגשה1 2 2 4 3 2 2_נכסים" xfId="38882"/>
    <cellStyle name="40% - הדגשה1 2 2 4 3 2 3" xfId="13015"/>
    <cellStyle name="40% - הדגשה1 2 2 4 3 2 3 2" xfId="28002"/>
    <cellStyle name="40% - הדגשה1 2 2 4 3 2 3_נכסים" xfId="38884"/>
    <cellStyle name="40% - הדגשה1 2 2 4 3 2 4" xfId="21337"/>
    <cellStyle name="40% - הדגשה1 2 2 4 3 2_נכסים" xfId="38881"/>
    <cellStyle name="40% - הדגשה1 2 2 4 3 3" xfId="7903"/>
    <cellStyle name="40% - הדגשה1 2 2 4 3 3 2" xfId="14682"/>
    <cellStyle name="40% - הדגשה1 2 2 4 3 3 2 2" xfId="29668"/>
    <cellStyle name="40% - הדגשה1 2 2 4 3 3 2_נכסים" xfId="38886"/>
    <cellStyle name="40% - הדגשה1 2 2 4 3 3 3" xfId="23003"/>
    <cellStyle name="40% - הדגשה1 2 2 4 3 3_נכסים" xfId="38885"/>
    <cellStyle name="40% - הדגשה1 2 2 4 3 4" xfId="11349"/>
    <cellStyle name="40% - הדגשה1 2 2 4 3 4 2" xfId="26336"/>
    <cellStyle name="40% - הדגשה1 2 2 4 3 4_נכסים" xfId="38887"/>
    <cellStyle name="40% - הדגשה1 2 2 4 3 5" xfId="19671"/>
    <cellStyle name="40% - הדגשה1 2 2 4 3_נכסים" xfId="38880"/>
    <cellStyle name="40% - הדגשה1 2 2 4 4" xfId="5259"/>
    <cellStyle name="40% - הדגשה1 2 2 4 4 2" xfId="8862"/>
    <cellStyle name="40% - הדגשה1 2 2 4 4 2 2" xfId="15514"/>
    <cellStyle name="40% - הדגשה1 2 2 4 4 2 2 2" xfId="30500"/>
    <cellStyle name="40% - הדגשה1 2 2 4 4 2 2_נכסים" xfId="38890"/>
    <cellStyle name="40% - הדגשה1 2 2 4 4 2 3" xfId="23835"/>
    <cellStyle name="40% - הדגשה1 2 2 4 4 2_נכסים" xfId="38889"/>
    <cellStyle name="40% - הדגשה1 2 2 4 4 3" xfId="12182"/>
    <cellStyle name="40% - הדגשה1 2 2 4 4 3 2" xfId="27169"/>
    <cellStyle name="40% - הדגשה1 2 2 4 4 3_נכסים" xfId="38891"/>
    <cellStyle name="40% - הדגשה1 2 2 4 4 4" xfId="20504"/>
    <cellStyle name="40% - הדגשה1 2 2 4 4_נכסים" xfId="38888"/>
    <cellStyle name="40% - הדגשה1 2 2 4 5" xfId="7072"/>
    <cellStyle name="40% - הדגשה1 2 2 4 5 2" xfId="13849"/>
    <cellStyle name="40% - הדגשה1 2 2 4 5 2 2" xfId="28835"/>
    <cellStyle name="40% - הדגשה1 2 2 4 5 2_נכסים" xfId="38893"/>
    <cellStyle name="40% - הדגשה1 2 2 4 5 3" xfId="22170"/>
    <cellStyle name="40% - הדגשה1 2 2 4 5_נכסים" xfId="38892"/>
    <cellStyle name="40% - הדגשה1 2 2 4 6" xfId="10358"/>
    <cellStyle name="40% - הדגשה1 2 2 4 6 2" xfId="25335"/>
    <cellStyle name="40% - הדגשה1 2 2 4 6_נכסים" xfId="38894"/>
    <cellStyle name="40% - הדגשה1 2 2 4 7" xfId="18838"/>
    <cellStyle name="40% - הדגשה1 2 2 4_נכסים" xfId="38863"/>
    <cellStyle name="40% - הדגשה1 2 2 5" xfId="1437"/>
    <cellStyle name="40% - הדגשה1 2 2 5 2" xfId="4571"/>
    <cellStyle name="40% - הדגשה1 2 2 5 2 2" xfId="6362"/>
    <cellStyle name="40% - הדגשה1 2 2 5 2 2 2" xfId="9902"/>
    <cellStyle name="40% - הדגשה1 2 2 5 2 2 2 2" xfId="16554"/>
    <cellStyle name="40% - הדגשה1 2 2 5 2 2 2 2 2" xfId="31540"/>
    <cellStyle name="40% - הדגשה1 2 2 5 2 2 2 2_נכסים" xfId="38899"/>
    <cellStyle name="40% - הדגשה1 2 2 5 2 2 2 3" xfId="24875"/>
    <cellStyle name="40% - הדגשה1 2 2 5 2 2 2_נכסים" xfId="38898"/>
    <cellStyle name="40% - הדגשה1 2 2 5 2 2 3" xfId="13222"/>
    <cellStyle name="40% - הדגשה1 2 2 5 2 2 3 2" xfId="28209"/>
    <cellStyle name="40% - הדגשה1 2 2 5 2 2 3_נכסים" xfId="38900"/>
    <cellStyle name="40% - הדגשה1 2 2 5 2 2 4" xfId="21544"/>
    <cellStyle name="40% - הדגשה1 2 2 5 2 2_נכסים" xfId="38897"/>
    <cellStyle name="40% - הדגשה1 2 2 5 2 3" xfId="8110"/>
    <cellStyle name="40% - הדגשה1 2 2 5 2 3 2" xfId="14889"/>
    <cellStyle name="40% - הדגשה1 2 2 5 2 3 2 2" xfId="29875"/>
    <cellStyle name="40% - הדגשה1 2 2 5 2 3 2_נכסים" xfId="38902"/>
    <cellStyle name="40% - הדגשה1 2 2 5 2 3 3" xfId="23210"/>
    <cellStyle name="40% - הדגשה1 2 2 5 2 3_נכסים" xfId="38901"/>
    <cellStyle name="40% - הדגשה1 2 2 5 2 4" xfId="11556"/>
    <cellStyle name="40% - הדגשה1 2 2 5 2 4 2" xfId="26543"/>
    <cellStyle name="40% - הדגשה1 2 2 5 2 4_נכסים" xfId="38903"/>
    <cellStyle name="40% - הדגשה1 2 2 5 2 5" xfId="19878"/>
    <cellStyle name="40% - הדגשה1 2 2 5 2_נכסים" xfId="38896"/>
    <cellStyle name="40% - הדגשה1 2 2 5 3" xfId="5528"/>
    <cellStyle name="40% - הדגשה1 2 2 5 3 2" xfId="9069"/>
    <cellStyle name="40% - הדגשה1 2 2 5 3 2 2" xfId="15721"/>
    <cellStyle name="40% - הדגשה1 2 2 5 3 2 2 2" xfId="30707"/>
    <cellStyle name="40% - הדגשה1 2 2 5 3 2 2_נכסים" xfId="38906"/>
    <cellStyle name="40% - הדגשה1 2 2 5 3 2 3" xfId="24042"/>
    <cellStyle name="40% - הדגשה1 2 2 5 3 2_נכסים" xfId="38905"/>
    <cellStyle name="40% - הדגשה1 2 2 5 3 3" xfId="12389"/>
    <cellStyle name="40% - הדגשה1 2 2 5 3 3 2" xfId="27376"/>
    <cellStyle name="40% - הדגשה1 2 2 5 3 3_נכסים" xfId="38907"/>
    <cellStyle name="40% - הדגשה1 2 2 5 3 4" xfId="20711"/>
    <cellStyle name="40% - הדגשה1 2 2 5 3_נכסים" xfId="38904"/>
    <cellStyle name="40% - הדגשה1 2 2 5 4" xfId="7277"/>
    <cellStyle name="40% - הדגשה1 2 2 5 4 2" xfId="14056"/>
    <cellStyle name="40% - הדגשה1 2 2 5 4 2 2" xfId="29042"/>
    <cellStyle name="40% - הדגשה1 2 2 5 4 2_נכסים" xfId="38909"/>
    <cellStyle name="40% - הדגשה1 2 2 5 4 3" xfId="22377"/>
    <cellStyle name="40% - הדגשה1 2 2 5 4_נכסים" xfId="38908"/>
    <cellStyle name="40% - הדגשה1 2 2 5 5" xfId="10723"/>
    <cellStyle name="40% - הדגשה1 2 2 5 5 2" xfId="25710"/>
    <cellStyle name="40% - הדגשה1 2 2 5 5_נכסים" xfId="38910"/>
    <cellStyle name="40% - הדגשה1 2 2 5 6" xfId="19045"/>
    <cellStyle name="40% - הדגשה1 2 2 5_נכסים" xfId="38895"/>
    <cellStyle name="40% - הדגשה1 2 2 6" xfId="2136"/>
    <cellStyle name="40% - הדגשה1 2 2 6 2" xfId="5945"/>
    <cellStyle name="40% - הדגשה1 2 2 6 2 2" xfId="9485"/>
    <cellStyle name="40% - הדגשה1 2 2 6 2 2 2" xfId="16137"/>
    <cellStyle name="40% - הדגשה1 2 2 6 2 2 2 2" xfId="31123"/>
    <cellStyle name="40% - הדגשה1 2 2 6 2 2 2_נכסים" xfId="38914"/>
    <cellStyle name="40% - הדגשה1 2 2 6 2 2 3" xfId="24458"/>
    <cellStyle name="40% - הדגשה1 2 2 6 2 2_נכסים" xfId="38913"/>
    <cellStyle name="40% - הדגשה1 2 2 6 2 3" xfId="12805"/>
    <cellStyle name="40% - הדגשה1 2 2 6 2 3 2" xfId="27792"/>
    <cellStyle name="40% - הדגשה1 2 2 6 2 3_נכסים" xfId="38915"/>
    <cellStyle name="40% - הדגשה1 2 2 6 2 4" xfId="21127"/>
    <cellStyle name="40% - הדגשה1 2 2 6 2_נכסים" xfId="38912"/>
    <cellStyle name="40% - הדגשה1 2 2 6 3" xfId="7693"/>
    <cellStyle name="40% - הדגשה1 2 2 6 3 2" xfId="14472"/>
    <cellStyle name="40% - הדגשה1 2 2 6 3 2 2" xfId="29458"/>
    <cellStyle name="40% - הדגשה1 2 2 6 3 2_נכסים" xfId="38917"/>
    <cellStyle name="40% - הדגשה1 2 2 6 3 3" xfId="22793"/>
    <cellStyle name="40% - הדגשה1 2 2 6 3_נכסים" xfId="38916"/>
    <cellStyle name="40% - הדגשה1 2 2 6 4" xfId="11139"/>
    <cellStyle name="40% - הדגשה1 2 2 6 4 2" xfId="26126"/>
    <cellStyle name="40% - הדגשה1 2 2 6 4_נכסים" xfId="38918"/>
    <cellStyle name="40% - הדגשה1 2 2 6 5" xfId="19461"/>
    <cellStyle name="40% - הדגשה1 2 2 6_נכסים" xfId="38911"/>
    <cellStyle name="40% - הדגשה1 2 2 7" xfId="2300"/>
    <cellStyle name="40% - הדגשה1 2 2 7 2" xfId="8652"/>
    <cellStyle name="40% - הדגשה1 2 2 7 2 2" xfId="15304"/>
    <cellStyle name="40% - הדגשה1 2 2 7 2 2 2" xfId="30290"/>
    <cellStyle name="40% - הדגשה1 2 2 7 2 2_נכסים" xfId="38921"/>
    <cellStyle name="40% - הדגשה1 2 2 7 2 3" xfId="23625"/>
    <cellStyle name="40% - הדגשה1 2 2 7 2_נכסים" xfId="38920"/>
    <cellStyle name="40% - הדגשה1 2 2 7 3" xfId="11972"/>
    <cellStyle name="40% - הדגשה1 2 2 7 3 2" xfId="26959"/>
    <cellStyle name="40% - הדגשה1 2 2 7 3_נכסים" xfId="38922"/>
    <cellStyle name="40% - הדגשה1 2 2 7 4" xfId="20294"/>
    <cellStyle name="40% - הדגשה1 2 2 7_נכסים" xfId="38919"/>
    <cellStyle name="40% - הדגשה1 2 2 8" xfId="6906"/>
    <cellStyle name="40% - הדגשה1 2 2 8 2" xfId="13639"/>
    <cellStyle name="40% - הדגשה1 2 2 8 2 2" xfId="28625"/>
    <cellStyle name="40% - הדגשה1 2 2 8 2_נכסים" xfId="38924"/>
    <cellStyle name="40% - הדגשה1 2 2 8 3" xfId="21960"/>
    <cellStyle name="40% - הדגשה1 2 2 8_נכסים" xfId="38923"/>
    <cellStyle name="40% - הדגשה1 2 2 9" xfId="10466"/>
    <cellStyle name="40% - הדגשה1 2 2 9 2" xfId="25447"/>
    <cellStyle name="40% - הדגשה1 2 2 9_נכסים" xfId="38925"/>
    <cellStyle name="40% - הדגשה1 2 2_נכסים" xfId="38670"/>
    <cellStyle name="40% - הדגשה1 2 3" xfId="921"/>
    <cellStyle name="40% - הדגשה1 2 3 2" xfId="1162"/>
    <cellStyle name="40% - הדגשה1 2 3 3" xfId="2038"/>
    <cellStyle name="40% - הדגשה1 2 3 4" xfId="1978"/>
    <cellStyle name="40% - הדגשה1 2 3 5" xfId="1484"/>
    <cellStyle name="40% - הדגשה1 2 3 6" xfId="2068"/>
    <cellStyle name="40% - הדגשה1 2 3 7" xfId="2365"/>
    <cellStyle name="40% - הדגשה1 2 3 8" xfId="3206"/>
    <cellStyle name="40% - הדגשה1 2 4" xfId="825"/>
    <cellStyle name="40% - הדגשה1 2 4 2" xfId="18361"/>
    <cellStyle name="40% - הדגשה1 2 4 3" xfId="17240"/>
    <cellStyle name="40% - הדגשה1 2 4_נכסים" xfId="38926"/>
    <cellStyle name="40% - הדגשה1 2 5" xfId="1864"/>
    <cellStyle name="40% - הדגשה1 2 6" xfId="1333"/>
    <cellStyle name="40% - הדגשה1 2 7" xfId="1537"/>
    <cellStyle name="40% - הדגשה1 2 8" xfId="2380"/>
    <cellStyle name="40% - הדגשה1 2 9" xfId="2271"/>
    <cellStyle name="40% - הדגשה1 2_נכסים" xfId="38669"/>
    <cellStyle name="40% - הדגשה1 20" xfId="17652"/>
    <cellStyle name="40% - הדגשה1 20 2" xfId="18483"/>
    <cellStyle name="40% - הדגשה1 20_נכסים" xfId="38927"/>
    <cellStyle name="40% - הדגשה1 21" xfId="17665"/>
    <cellStyle name="40% - הדגשה1 21 2" xfId="18496"/>
    <cellStyle name="40% - הדגשה1 21_נכסים" xfId="38928"/>
    <cellStyle name="40% - הדגשה1 22" xfId="17813"/>
    <cellStyle name="40% - הדגשה1 22 2" xfId="18532"/>
    <cellStyle name="40% - הדגשה1 22_נכסים" xfId="38929"/>
    <cellStyle name="40% - הדגשה1 23" xfId="17826"/>
    <cellStyle name="40% - הדגשה1 23 2" xfId="18545"/>
    <cellStyle name="40% - הדגשה1 23_נכסים" xfId="38930"/>
    <cellStyle name="40% - הדגשה1 24" xfId="17964"/>
    <cellStyle name="40% - הדגשה1 24 2" xfId="18558"/>
    <cellStyle name="40% - הדגשה1 24_נכסים" xfId="38931"/>
    <cellStyle name="40% - הדגשה1 25" xfId="17978"/>
    <cellStyle name="40% - הדגשה1 25 2" xfId="18571"/>
    <cellStyle name="40% - הדגשה1 25_נכסים" xfId="38932"/>
    <cellStyle name="40% - הדגשה1 26" xfId="17991"/>
    <cellStyle name="40% - הדגשה1 26 2" xfId="18584"/>
    <cellStyle name="40% - הדגשה1 26_נכסים" xfId="38933"/>
    <cellStyle name="40% - הדגשה1 27" xfId="18004"/>
    <cellStyle name="40% - הדגשה1 27 2" xfId="18597"/>
    <cellStyle name="40% - הדגשה1 27_נכסים" xfId="38934"/>
    <cellStyle name="40% - הדגשה1 28" xfId="18052"/>
    <cellStyle name="40% - הדגשה1 29" xfId="18065"/>
    <cellStyle name="40% - הדגשה1 3" xfId="282"/>
    <cellStyle name="40% - הדגשה1 3 10" xfId="18630"/>
    <cellStyle name="40% - הדגשה1 3 11" xfId="32000"/>
    <cellStyle name="40% - הדגשה1 3 2" xfId="283"/>
    <cellStyle name="40% - הדגשה1 3 2 10" xfId="32071"/>
    <cellStyle name="40% - הדגשה1 3 2 2" xfId="1165"/>
    <cellStyle name="40% - הדגשה1 3 2 2 2" xfId="3762"/>
    <cellStyle name="40% - הדגשה1 3 2 2 2 2" xfId="4186"/>
    <cellStyle name="40% - הדגשה1 3 2 2 2 2 2" xfId="4959"/>
    <cellStyle name="40% - הדגשה1 3 2 2 2 2 2 2" xfId="6750"/>
    <cellStyle name="40% - הדגשה1 3 2 2 2 2 2 2 2" xfId="10290"/>
    <cellStyle name="40% - הדגשה1 3 2 2 2 2 2 2 2 2" xfId="16942"/>
    <cellStyle name="40% - הדגשה1 3 2 2 2 2 2 2 2 2 2" xfId="31928"/>
    <cellStyle name="40% - הדגשה1 3 2 2 2 2 2 2 2 2_נכסים" xfId="38943"/>
    <cellStyle name="40% - הדגשה1 3 2 2 2 2 2 2 2 3" xfId="25263"/>
    <cellStyle name="40% - הדגשה1 3 2 2 2 2 2 2 2_נכסים" xfId="38942"/>
    <cellStyle name="40% - הדגשה1 3 2 2 2 2 2 2 3" xfId="13610"/>
    <cellStyle name="40% - הדגשה1 3 2 2 2 2 2 2 3 2" xfId="28597"/>
    <cellStyle name="40% - הדגשה1 3 2 2 2 2 2 2 3_נכסים" xfId="38944"/>
    <cellStyle name="40% - הדגשה1 3 2 2 2 2 2 2 4" xfId="21932"/>
    <cellStyle name="40% - הדגשה1 3 2 2 2 2 2 2_נכסים" xfId="38941"/>
    <cellStyle name="40% - הדגשה1 3 2 2 2 2 2 3" xfId="8498"/>
    <cellStyle name="40% - הדגשה1 3 2 2 2 2 2 3 2" xfId="15277"/>
    <cellStyle name="40% - הדגשה1 3 2 2 2 2 2 3 2 2" xfId="30263"/>
    <cellStyle name="40% - הדגשה1 3 2 2 2 2 2 3 2_נכסים" xfId="38946"/>
    <cellStyle name="40% - הדגשה1 3 2 2 2 2 2 3 3" xfId="23598"/>
    <cellStyle name="40% - הדגשה1 3 2 2 2 2 2 3_נכסים" xfId="38945"/>
    <cellStyle name="40% - הדגשה1 3 2 2 2 2 2 4" xfId="11944"/>
    <cellStyle name="40% - הדגשה1 3 2 2 2 2 2 4 2" xfId="26931"/>
    <cellStyle name="40% - הדגשה1 3 2 2 2 2 2 4_נכסים" xfId="38947"/>
    <cellStyle name="40% - הדגשה1 3 2 2 2 2 2 5" xfId="20266"/>
    <cellStyle name="40% - הדגשה1 3 2 2 2 2 2_נכסים" xfId="38940"/>
    <cellStyle name="40% - הדגשה1 3 2 2 2 2 3" xfId="5916"/>
    <cellStyle name="40% - הדגשה1 3 2 2 2 2 3 2" xfId="9457"/>
    <cellStyle name="40% - הדגשה1 3 2 2 2 2 3 2 2" xfId="16109"/>
    <cellStyle name="40% - הדגשה1 3 2 2 2 2 3 2 2 2" xfId="31095"/>
    <cellStyle name="40% - הדגשה1 3 2 2 2 2 3 2 2_נכסים" xfId="38950"/>
    <cellStyle name="40% - הדגשה1 3 2 2 2 2 3 2 3" xfId="24430"/>
    <cellStyle name="40% - הדגשה1 3 2 2 2 2 3 2_נכסים" xfId="38949"/>
    <cellStyle name="40% - הדגשה1 3 2 2 2 2 3 3" xfId="12777"/>
    <cellStyle name="40% - הדגשה1 3 2 2 2 2 3 3 2" xfId="27764"/>
    <cellStyle name="40% - הדגשה1 3 2 2 2 2 3 3_נכסים" xfId="38951"/>
    <cellStyle name="40% - הדגשה1 3 2 2 2 2 3 4" xfId="21099"/>
    <cellStyle name="40% - הדגשה1 3 2 2 2 2 3_נכסים" xfId="38948"/>
    <cellStyle name="40% - הדגשה1 3 2 2 2 2 4" xfId="7665"/>
    <cellStyle name="40% - הדגשה1 3 2 2 2 2 4 2" xfId="14444"/>
    <cellStyle name="40% - הדגשה1 3 2 2 2 2 4 2 2" xfId="29430"/>
    <cellStyle name="40% - הדגשה1 3 2 2 2 2 4 2_נכסים" xfId="38953"/>
    <cellStyle name="40% - הדגשה1 3 2 2 2 2 4 3" xfId="22765"/>
    <cellStyle name="40% - הדגשה1 3 2 2 2 2 4_נכסים" xfId="38952"/>
    <cellStyle name="40% - הדגשה1 3 2 2 2 2 5" xfId="11111"/>
    <cellStyle name="40% - הדגשה1 3 2 2 2 2 5 2" xfId="26098"/>
    <cellStyle name="40% - הדגשה1 3 2 2 2 2 5_נכסים" xfId="38954"/>
    <cellStyle name="40% - הדגשה1 3 2 2 2 2 6" xfId="19433"/>
    <cellStyle name="40% - הדגשה1 3 2 2 2 2_נכסים" xfId="38939"/>
    <cellStyle name="40% - הדגשה1 3 2 2 2 3" xfId="4543"/>
    <cellStyle name="40% - הדגשה1 3 2 2 2 3 2" xfId="6334"/>
    <cellStyle name="40% - הדגשה1 3 2 2 2 3 2 2" xfId="9874"/>
    <cellStyle name="40% - הדגשה1 3 2 2 2 3 2 2 2" xfId="16526"/>
    <cellStyle name="40% - הדגשה1 3 2 2 2 3 2 2 2 2" xfId="31512"/>
    <cellStyle name="40% - הדגשה1 3 2 2 2 3 2 2 2_נכסים" xfId="38958"/>
    <cellStyle name="40% - הדגשה1 3 2 2 2 3 2 2 3" xfId="24847"/>
    <cellStyle name="40% - הדגשה1 3 2 2 2 3 2 2_נכסים" xfId="38957"/>
    <cellStyle name="40% - הדגשה1 3 2 2 2 3 2 3" xfId="13194"/>
    <cellStyle name="40% - הדגשה1 3 2 2 2 3 2 3 2" xfId="28181"/>
    <cellStyle name="40% - הדגשה1 3 2 2 2 3 2 3_נכסים" xfId="38959"/>
    <cellStyle name="40% - הדגשה1 3 2 2 2 3 2 4" xfId="21516"/>
    <cellStyle name="40% - הדגשה1 3 2 2 2 3 2_נכסים" xfId="38956"/>
    <cellStyle name="40% - הדגשה1 3 2 2 2 3 3" xfId="8082"/>
    <cellStyle name="40% - הדגשה1 3 2 2 2 3 3 2" xfId="14861"/>
    <cellStyle name="40% - הדגשה1 3 2 2 2 3 3 2 2" xfId="29847"/>
    <cellStyle name="40% - הדגשה1 3 2 2 2 3 3 2_נכסים" xfId="38961"/>
    <cellStyle name="40% - הדגשה1 3 2 2 2 3 3 3" xfId="23182"/>
    <cellStyle name="40% - הדגשה1 3 2 2 2 3 3_נכסים" xfId="38960"/>
    <cellStyle name="40% - הדגשה1 3 2 2 2 3 4" xfId="11528"/>
    <cellStyle name="40% - הדגשה1 3 2 2 2 3 4 2" xfId="26515"/>
    <cellStyle name="40% - הדגשה1 3 2 2 2 3 4_נכסים" xfId="38962"/>
    <cellStyle name="40% - הדגשה1 3 2 2 2 3 5" xfId="19850"/>
    <cellStyle name="40% - הדגשה1 3 2 2 2 3_נכסים" xfId="38955"/>
    <cellStyle name="40% - הדגשה1 3 2 2 2 4" xfId="5436"/>
    <cellStyle name="40% - הדגשה1 3 2 2 2 4 2" xfId="9041"/>
    <cellStyle name="40% - הדגשה1 3 2 2 2 4 2 2" xfId="15693"/>
    <cellStyle name="40% - הדגשה1 3 2 2 2 4 2 2 2" xfId="30679"/>
    <cellStyle name="40% - הדגשה1 3 2 2 2 4 2 2_נכסים" xfId="38965"/>
    <cellStyle name="40% - הדגשה1 3 2 2 2 4 2 3" xfId="24014"/>
    <cellStyle name="40% - הדגשה1 3 2 2 2 4 2_נכסים" xfId="38964"/>
    <cellStyle name="40% - הדגשה1 3 2 2 2 4 3" xfId="12361"/>
    <cellStyle name="40% - הדגשה1 3 2 2 2 4 3 2" xfId="27348"/>
    <cellStyle name="40% - הדגשה1 3 2 2 2 4 3_נכסים" xfId="38966"/>
    <cellStyle name="40% - הדגשה1 3 2 2 2 4 4" xfId="20683"/>
    <cellStyle name="40% - הדגשה1 3 2 2 2 4_נכסים" xfId="38963"/>
    <cellStyle name="40% - הדגשה1 3 2 2 2 5" xfId="7249"/>
    <cellStyle name="40% - הדגשה1 3 2 2 2 5 2" xfId="14028"/>
    <cellStyle name="40% - הדגשה1 3 2 2 2 5 2 2" xfId="29014"/>
    <cellStyle name="40% - הדגשה1 3 2 2 2 5 2_נכסים" xfId="38968"/>
    <cellStyle name="40% - הדגשה1 3 2 2 2 5 3" xfId="22349"/>
    <cellStyle name="40% - הדגשה1 3 2 2 2 5_נכסים" xfId="38967"/>
    <cellStyle name="40% - הדגשה1 3 2 2 2 6" xfId="10695"/>
    <cellStyle name="40% - הדגשה1 3 2 2 2 6 2" xfId="25682"/>
    <cellStyle name="40% - הדגשה1 3 2 2 2 6_נכסים" xfId="38969"/>
    <cellStyle name="40% - הדגשה1 3 2 2 2 7" xfId="19017"/>
    <cellStyle name="40% - הדגשה1 3 2 2 2_נכסים" xfId="38938"/>
    <cellStyle name="40% - הדגשה1 3 2 2 3" xfId="3975"/>
    <cellStyle name="40% - הדגשה1 3 2 2 3 2" xfId="4751"/>
    <cellStyle name="40% - הדגשה1 3 2 2 3 2 2" xfId="6542"/>
    <cellStyle name="40% - הדגשה1 3 2 2 3 2 2 2" xfId="10082"/>
    <cellStyle name="40% - הדגשה1 3 2 2 3 2 2 2 2" xfId="16734"/>
    <cellStyle name="40% - הדגשה1 3 2 2 3 2 2 2 2 2" xfId="31720"/>
    <cellStyle name="40% - הדגשה1 3 2 2 3 2 2 2 2_נכסים" xfId="38974"/>
    <cellStyle name="40% - הדגשה1 3 2 2 3 2 2 2 3" xfId="25055"/>
    <cellStyle name="40% - הדגשה1 3 2 2 3 2 2 2_נכסים" xfId="38973"/>
    <cellStyle name="40% - הדגשה1 3 2 2 3 2 2 3" xfId="13402"/>
    <cellStyle name="40% - הדגשה1 3 2 2 3 2 2 3 2" xfId="28389"/>
    <cellStyle name="40% - הדגשה1 3 2 2 3 2 2 3_נכסים" xfId="38975"/>
    <cellStyle name="40% - הדגשה1 3 2 2 3 2 2 4" xfId="21724"/>
    <cellStyle name="40% - הדגשה1 3 2 2 3 2 2_נכסים" xfId="38972"/>
    <cellStyle name="40% - הדגשה1 3 2 2 3 2 3" xfId="8290"/>
    <cellStyle name="40% - הדגשה1 3 2 2 3 2 3 2" xfId="15069"/>
    <cellStyle name="40% - הדגשה1 3 2 2 3 2 3 2 2" xfId="30055"/>
    <cellStyle name="40% - הדגשה1 3 2 2 3 2 3 2_נכסים" xfId="38977"/>
    <cellStyle name="40% - הדגשה1 3 2 2 3 2 3 3" xfId="23390"/>
    <cellStyle name="40% - הדגשה1 3 2 2 3 2 3_נכסים" xfId="38976"/>
    <cellStyle name="40% - הדגשה1 3 2 2 3 2 4" xfId="11736"/>
    <cellStyle name="40% - הדגשה1 3 2 2 3 2 4 2" xfId="26723"/>
    <cellStyle name="40% - הדגשה1 3 2 2 3 2 4_נכסים" xfId="38978"/>
    <cellStyle name="40% - הדגשה1 3 2 2 3 2 5" xfId="20058"/>
    <cellStyle name="40% - הדגשה1 3 2 2 3 2_נכסים" xfId="38971"/>
    <cellStyle name="40% - הדגשה1 3 2 2 3 3" xfId="5708"/>
    <cellStyle name="40% - הדגשה1 3 2 2 3 3 2" xfId="9249"/>
    <cellStyle name="40% - הדגשה1 3 2 2 3 3 2 2" xfId="15901"/>
    <cellStyle name="40% - הדגשה1 3 2 2 3 3 2 2 2" xfId="30887"/>
    <cellStyle name="40% - הדגשה1 3 2 2 3 3 2 2_נכסים" xfId="38981"/>
    <cellStyle name="40% - הדגשה1 3 2 2 3 3 2 3" xfId="24222"/>
    <cellStyle name="40% - הדגשה1 3 2 2 3 3 2_נכסים" xfId="38980"/>
    <cellStyle name="40% - הדגשה1 3 2 2 3 3 3" xfId="12569"/>
    <cellStyle name="40% - הדגשה1 3 2 2 3 3 3 2" xfId="27556"/>
    <cellStyle name="40% - הדגשה1 3 2 2 3 3 3_נכסים" xfId="38982"/>
    <cellStyle name="40% - הדגשה1 3 2 2 3 3 4" xfId="20891"/>
    <cellStyle name="40% - הדגשה1 3 2 2 3 3_נכסים" xfId="38979"/>
    <cellStyle name="40% - הדגשה1 3 2 2 3 4" xfId="7457"/>
    <cellStyle name="40% - הדגשה1 3 2 2 3 4 2" xfId="14236"/>
    <cellStyle name="40% - הדגשה1 3 2 2 3 4 2 2" xfId="29222"/>
    <cellStyle name="40% - הדגשה1 3 2 2 3 4 2_נכסים" xfId="38984"/>
    <cellStyle name="40% - הדגשה1 3 2 2 3 4 3" xfId="22557"/>
    <cellStyle name="40% - הדגשה1 3 2 2 3 4_נכסים" xfId="38983"/>
    <cellStyle name="40% - הדגשה1 3 2 2 3 5" xfId="10903"/>
    <cellStyle name="40% - הדגשה1 3 2 2 3 5 2" xfId="25890"/>
    <cellStyle name="40% - הדגשה1 3 2 2 3 5_נכסים" xfId="38985"/>
    <cellStyle name="40% - הדגשה1 3 2 2 3 6" xfId="19225"/>
    <cellStyle name="40% - הדגשה1 3 2 2 3_נכסים" xfId="38970"/>
    <cellStyle name="40% - הדגשה1 3 2 2 4" xfId="4336"/>
    <cellStyle name="40% - הדגשה1 3 2 2 4 2" xfId="6125"/>
    <cellStyle name="40% - הדגשה1 3 2 2 4 2 2" xfId="9665"/>
    <cellStyle name="40% - הדגשה1 3 2 2 4 2 2 2" xfId="16317"/>
    <cellStyle name="40% - הדגשה1 3 2 2 4 2 2 2 2" xfId="31303"/>
    <cellStyle name="40% - הדגשה1 3 2 2 4 2 2 2_נכסים" xfId="38989"/>
    <cellStyle name="40% - הדגשה1 3 2 2 4 2 2 3" xfId="24638"/>
    <cellStyle name="40% - הדגשה1 3 2 2 4 2 2_נכסים" xfId="38988"/>
    <cellStyle name="40% - הדגשה1 3 2 2 4 2 3" xfId="12985"/>
    <cellStyle name="40% - הדגשה1 3 2 2 4 2 3 2" xfId="27972"/>
    <cellStyle name="40% - הדגשה1 3 2 2 4 2 3_נכסים" xfId="38990"/>
    <cellStyle name="40% - הדגשה1 3 2 2 4 2 4" xfId="21307"/>
    <cellStyle name="40% - הדגשה1 3 2 2 4 2_נכסים" xfId="38987"/>
    <cellStyle name="40% - הדגשה1 3 2 2 4 3" xfId="7873"/>
    <cellStyle name="40% - הדגשה1 3 2 2 4 3 2" xfId="14652"/>
    <cellStyle name="40% - הדגשה1 3 2 2 4 3 2 2" xfId="29638"/>
    <cellStyle name="40% - הדגשה1 3 2 2 4 3 2_נכסים" xfId="38992"/>
    <cellStyle name="40% - הדגשה1 3 2 2 4 3 3" xfId="22973"/>
    <cellStyle name="40% - הדגשה1 3 2 2 4 3_נכסים" xfId="38991"/>
    <cellStyle name="40% - הדגשה1 3 2 2 4 4" xfId="11319"/>
    <cellStyle name="40% - הדגשה1 3 2 2 4 4 2" xfId="26306"/>
    <cellStyle name="40% - הדגשה1 3 2 2 4 4_נכסים" xfId="38993"/>
    <cellStyle name="40% - הדגשה1 3 2 2 4 5" xfId="19641"/>
    <cellStyle name="40% - הדגשה1 3 2 2 4_נכסים" xfId="38986"/>
    <cellStyle name="40% - הדגשה1 3 2 2 5" xfId="5229"/>
    <cellStyle name="40% - הדגשה1 3 2 2 5 2" xfId="8832"/>
    <cellStyle name="40% - הדגשה1 3 2 2 5 2 2" xfId="15484"/>
    <cellStyle name="40% - הדגשה1 3 2 2 5 2 2 2" xfId="30470"/>
    <cellStyle name="40% - הדגשה1 3 2 2 5 2 2_נכסים" xfId="38996"/>
    <cellStyle name="40% - הדגשה1 3 2 2 5 2 3" xfId="23805"/>
    <cellStyle name="40% - הדגשה1 3 2 2 5 2_נכסים" xfId="38995"/>
    <cellStyle name="40% - הדגשה1 3 2 2 5 3" xfId="12152"/>
    <cellStyle name="40% - הדגשה1 3 2 2 5 3 2" xfId="27139"/>
    <cellStyle name="40% - הדגשה1 3 2 2 5 3_נכסים" xfId="38997"/>
    <cellStyle name="40% - הדגשה1 3 2 2 5 4" xfId="20474"/>
    <cellStyle name="40% - הדגשה1 3 2 2 5_נכסים" xfId="38994"/>
    <cellStyle name="40% - הדגשה1 3 2 2 6" xfId="7042"/>
    <cellStyle name="40% - הדגשה1 3 2 2 6 2" xfId="13819"/>
    <cellStyle name="40% - הדגשה1 3 2 2 6 2 2" xfId="28805"/>
    <cellStyle name="40% - הדגשה1 3 2 2 6 2_נכסים" xfId="38999"/>
    <cellStyle name="40% - הדגשה1 3 2 2 6 3" xfId="22140"/>
    <cellStyle name="40% - הדגשה1 3 2 2 6_נכסים" xfId="38998"/>
    <cellStyle name="40% - הדגשה1 3 2 2 7" xfId="10457"/>
    <cellStyle name="40% - הדגשה1 3 2 2 7 2" xfId="25437"/>
    <cellStyle name="40% - הדגשה1 3 2 2 7_נכסים" xfId="39000"/>
    <cellStyle name="40% - הדגשה1 3 2 2 8" xfId="18808"/>
    <cellStyle name="40% - הדגשה1 3 2 2_נכסים" xfId="38937"/>
    <cellStyle name="40% - הדגשה1 3 2 3" xfId="1867"/>
    <cellStyle name="40% - הדגשה1 3 2 3 2" xfId="4063"/>
    <cellStyle name="40% - הדגשה1 3 2 3 2 2" xfId="4835"/>
    <cellStyle name="40% - הדגשה1 3 2 3 2 2 2" xfId="6626"/>
    <cellStyle name="40% - הדגשה1 3 2 3 2 2 2 2" xfId="10166"/>
    <cellStyle name="40% - הדגשה1 3 2 3 2 2 2 2 2" xfId="16818"/>
    <cellStyle name="40% - הדגשה1 3 2 3 2 2 2 2 2 2" xfId="31804"/>
    <cellStyle name="40% - הדגשה1 3 2 3 2 2 2 2 2_נכסים" xfId="39006"/>
    <cellStyle name="40% - הדגשה1 3 2 3 2 2 2 2 3" xfId="25139"/>
    <cellStyle name="40% - הדגשה1 3 2 3 2 2 2 2_נכסים" xfId="39005"/>
    <cellStyle name="40% - הדגשה1 3 2 3 2 2 2 3" xfId="13486"/>
    <cellStyle name="40% - הדגשה1 3 2 3 2 2 2 3 2" xfId="28473"/>
    <cellStyle name="40% - הדגשה1 3 2 3 2 2 2 3_נכסים" xfId="39007"/>
    <cellStyle name="40% - הדגשה1 3 2 3 2 2 2 4" xfId="21808"/>
    <cellStyle name="40% - הדגשה1 3 2 3 2 2 2_נכסים" xfId="39004"/>
    <cellStyle name="40% - הדגשה1 3 2 3 2 2 3" xfId="8374"/>
    <cellStyle name="40% - הדגשה1 3 2 3 2 2 3 2" xfId="15153"/>
    <cellStyle name="40% - הדגשה1 3 2 3 2 2 3 2 2" xfId="30139"/>
    <cellStyle name="40% - הדגשה1 3 2 3 2 2 3 2_נכסים" xfId="39009"/>
    <cellStyle name="40% - הדגשה1 3 2 3 2 2 3 3" xfId="23474"/>
    <cellStyle name="40% - הדגשה1 3 2 3 2 2 3_נכסים" xfId="39008"/>
    <cellStyle name="40% - הדגשה1 3 2 3 2 2 4" xfId="11820"/>
    <cellStyle name="40% - הדגשה1 3 2 3 2 2 4 2" xfId="26807"/>
    <cellStyle name="40% - הדגשה1 3 2 3 2 2 4_נכסים" xfId="39010"/>
    <cellStyle name="40% - הדגשה1 3 2 3 2 2 5" xfId="20142"/>
    <cellStyle name="40% - הדגשה1 3 2 3 2 2_נכסים" xfId="39003"/>
    <cellStyle name="40% - הדגשה1 3 2 3 2 3" xfId="5792"/>
    <cellStyle name="40% - הדגשה1 3 2 3 2 3 2" xfId="9333"/>
    <cellStyle name="40% - הדגשה1 3 2 3 2 3 2 2" xfId="15985"/>
    <cellStyle name="40% - הדגשה1 3 2 3 2 3 2 2 2" xfId="30971"/>
    <cellStyle name="40% - הדגשה1 3 2 3 2 3 2 2_נכסים" xfId="39013"/>
    <cellStyle name="40% - הדגשה1 3 2 3 2 3 2 3" xfId="24306"/>
    <cellStyle name="40% - הדגשה1 3 2 3 2 3 2_נכסים" xfId="39012"/>
    <cellStyle name="40% - הדגשה1 3 2 3 2 3 3" xfId="12653"/>
    <cellStyle name="40% - הדגשה1 3 2 3 2 3 3 2" xfId="27640"/>
    <cellStyle name="40% - הדגשה1 3 2 3 2 3 3_נכסים" xfId="39014"/>
    <cellStyle name="40% - הדגשה1 3 2 3 2 3 4" xfId="20975"/>
    <cellStyle name="40% - הדגשה1 3 2 3 2 3_נכסים" xfId="39011"/>
    <cellStyle name="40% - הדגשה1 3 2 3 2 4" xfId="7541"/>
    <cellStyle name="40% - הדגשה1 3 2 3 2 4 2" xfId="14320"/>
    <cellStyle name="40% - הדגשה1 3 2 3 2 4 2 2" xfId="29306"/>
    <cellStyle name="40% - הדגשה1 3 2 3 2 4 2_נכסים" xfId="39016"/>
    <cellStyle name="40% - הדגשה1 3 2 3 2 4 3" xfId="22641"/>
    <cellStyle name="40% - הדגשה1 3 2 3 2 4_נכסים" xfId="39015"/>
    <cellStyle name="40% - הדגשה1 3 2 3 2 5" xfId="10987"/>
    <cellStyle name="40% - הדגשה1 3 2 3 2 5 2" xfId="25974"/>
    <cellStyle name="40% - הדגשה1 3 2 3 2 5_נכסים" xfId="39017"/>
    <cellStyle name="40% - הדגשה1 3 2 3 2 6" xfId="19309"/>
    <cellStyle name="40% - הדגשה1 3 2 3 2_נכסים" xfId="39002"/>
    <cellStyle name="40% - הדגשה1 3 2 3 3" xfId="4420"/>
    <cellStyle name="40% - הדגשה1 3 2 3 3 2" xfId="6210"/>
    <cellStyle name="40% - הדגשה1 3 2 3 3 2 2" xfId="9750"/>
    <cellStyle name="40% - הדגשה1 3 2 3 3 2 2 2" xfId="16402"/>
    <cellStyle name="40% - הדגשה1 3 2 3 3 2 2 2 2" xfId="31388"/>
    <cellStyle name="40% - הדגשה1 3 2 3 3 2 2 2_נכסים" xfId="39021"/>
    <cellStyle name="40% - הדגשה1 3 2 3 3 2 2 3" xfId="24723"/>
    <cellStyle name="40% - הדגשה1 3 2 3 3 2 2_נכסים" xfId="39020"/>
    <cellStyle name="40% - הדגשה1 3 2 3 3 2 3" xfId="13070"/>
    <cellStyle name="40% - הדגשה1 3 2 3 3 2 3 2" xfId="28057"/>
    <cellStyle name="40% - הדגשה1 3 2 3 3 2 3_נכסים" xfId="39022"/>
    <cellStyle name="40% - הדגשה1 3 2 3 3 2 4" xfId="21392"/>
    <cellStyle name="40% - הדגשה1 3 2 3 3 2_נכסים" xfId="39019"/>
    <cellStyle name="40% - הדגשה1 3 2 3 3 3" xfId="7958"/>
    <cellStyle name="40% - הדגשה1 3 2 3 3 3 2" xfId="14737"/>
    <cellStyle name="40% - הדגשה1 3 2 3 3 3 2 2" xfId="29723"/>
    <cellStyle name="40% - הדגשה1 3 2 3 3 3 2_נכסים" xfId="39024"/>
    <cellStyle name="40% - הדגשה1 3 2 3 3 3 3" xfId="23058"/>
    <cellStyle name="40% - הדגשה1 3 2 3 3 3_נכסים" xfId="39023"/>
    <cellStyle name="40% - הדגשה1 3 2 3 3 4" xfId="11404"/>
    <cellStyle name="40% - הדגשה1 3 2 3 3 4 2" xfId="26391"/>
    <cellStyle name="40% - הדגשה1 3 2 3 3 4_נכסים" xfId="39025"/>
    <cellStyle name="40% - הדגשה1 3 2 3 3 5" xfId="19726"/>
    <cellStyle name="40% - הדגשה1 3 2 3 3_נכסים" xfId="39018"/>
    <cellStyle name="40% - הדגשה1 3 2 3 4" xfId="5313"/>
    <cellStyle name="40% - הדגשה1 3 2 3 4 2" xfId="8917"/>
    <cellStyle name="40% - הדגשה1 3 2 3 4 2 2" xfId="15569"/>
    <cellStyle name="40% - הדגשה1 3 2 3 4 2 2 2" xfId="30555"/>
    <cellStyle name="40% - הדגשה1 3 2 3 4 2 2_נכסים" xfId="39028"/>
    <cellStyle name="40% - הדגשה1 3 2 3 4 2 3" xfId="23890"/>
    <cellStyle name="40% - הדגשה1 3 2 3 4 2_נכסים" xfId="39027"/>
    <cellStyle name="40% - הדגשה1 3 2 3 4 3" xfId="12237"/>
    <cellStyle name="40% - הדגשה1 3 2 3 4 3 2" xfId="27224"/>
    <cellStyle name="40% - הדגשה1 3 2 3 4 3_נכסים" xfId="39029"/>
    <cellStyle name="40% - הדגשה1 3 2 3 4 4" xfId="20559"/>
    <cellStyle name="40% - הדגשה1 3 2 3 4_נכסים" xfId="39026"/>
    <cellStyle name="40% - הדגשה1 3 2 3 5" xfId="7126"/>
    <cellStyle name="40% - הדגשה1 3 2 3 5 2" xfId="13904"/>
    <cellStyle name="40% - הדגשה1 3 2 3 5 2 2" xfId="28890"/>
    <cellStyle name="40% - הדגשה1 3 2 3 5 2_נכסים" xfId="39031"/>
    <cellStyle name="40% - הדגשה1 3 2 3 5 3" xfId="22225"/>
    <cellStyle name="40% - הדגשה1 3 2 3 5_נכסים" xfId="39030"/>
    <cellStyle name="40% - הדגשה1 3 2 3 6" xfId="10572"/>
    <cellStyle name="40% - הדגשה1 3 2 3 6 2" xfId="25558"/>
    <cellStyle name="40% - הדגשה1 3 2 3 6_נכסים" xfId="39032"/>
    <cellStyle name="40% - הדגשה1 3 2 3 7" xfId="18893"/>
    <cellStyle name="40% - הדגשה1 3 2 3_נכסים" xfId="39001"/>
    <cellStyle name="40% - הדגשה1 3 2 4" xfId="1710"/>
    <cellStyle name="40% - הדגשה1 3 2 4 2" xfId="4626"/>
    <cellStyle name="40% - הדגשה1 3 2 4 2 2" xfId="6417"/>
    <cellStyle name="40% - הדגשה1 3 2 4 2 2 2" xfId="9957"/>
    <cellStyle name="40% - הדגשה1 3 2 4 2 2 2 2" xfId="16609"/>
    <cellStyle name="40% - הדגשה1 3 2 4 2 2 2 2 2" xfId="31595"/>
    <cellStyle name="40% - הדגשה1 3 2 4 2 2 2 2_נכסים" xfId="39037"/>
    <cellStyle name="40% - הדגשה1 3 2 4 2 2 2 3" xfId="24930"/>
    <cellStyle name="40% - הדגשה1 3 2 4 2 2 2_נכסים" xfId="39036"/>
    <cellStyle name="40% - הדגשה1 3 2 4 2 2 3" xfId="13277"/>
    <cellStyle name="40% - הדגשה1 3 2 4 2 2 3 2" xfId="28264"/>
    <cellStyle name="40% - הדגשה1 3 2 4 2 2 3_נכסים" xfId="39038"/>
    <cellStyle name="40% - הדגשה1 3 2 4 2 2 4" xfId="21599"/>
    <cellStyle name="40% - הדגשה1 3 2 4 2 2_נכסים" xfId="39035"/>
    <cellStyle name="40% - הדגשה1 3 2 4 2 3" xfId="8165"/>
    <cellStyle name="40% - הדגשה1 3 2 4 2 3 2" xfId="14944"/>
    <cellStyle name="40% - הדגשה1 3 2 4 2 3 2 2" xfId="29930"/>
    <cellStyle name="40% - הדגשה1 3 2 4 2 3 2_נכסים" xfId="39040"/>
    <cellStyle name="40% - הדגשה1 3 2 4 2 3 3" xfId="23265"/>
    <cellStyle name="40% - הדגשה1 3 2 4 2 3_נכסים" xfId="39039"/>
    <cellStyle name="40% - הדגשה1 3 2 4 2 4" xfId="11611"/>
    <cellStyle name="40% - הדגשה1 3 2 4 2 4 2" xfId="26598"/>
    <cellStyle name="40% - הדגשה1 3 2 4 2 4_נכסים" xfId="39041"/>
    <cellStyle name="40% - הדגשה1 3 2 4 2 5" xfId="19933"/>
    <cellStyle name="40% - הדגשה1 3 2 4 2_נכסים" xfId="39034"/>
    <cellStyle name="40% - הדגשה1 3 2 4 3" xfId="5583"/>
    <cellStyle name="40% - הדגשה1 3 2 4 3 2" xfId="9124"/>
    <cellStyle name="40% - הדגשה1 3 2 4 3 2 2" xfId="15776"/>
    <cellStyle name="40% - הדגשה1 3 2 4 3 2 2 2" xfId="30762"/>
    <cellStyle name="40% - הדגשה1 3 2 4 3 2 2_נכסים" xfId="39044"/>
    <cellStyle name="40% - הדגשה1 3 2 4 3 2 3" xfId="24097"/>
    <cellStyle name="40% - הדגשה1 3 2 4 3 2_נכסים" xfId="39043"/>
    <cellStyle name="40% - הדגשה1 3 2 4 3 3" xfId="12444"/>
    <cellStyle name="40% - הדגשה1 3 2 4 3 3 2" xfId="27431"/>
    <cellStyle name="40% - הדגשה1 3 2 4 3 3_נכסים" xfId="39045"/>
    <cellStyle name="40% - הדגשה1 3 2 4 3 4" xfId="20766"/>
    <cellStyle name="40% - הדגשה1 3 2 4 3_נכסים" xfId="39042"/>
    <cellStyle name="40% - הדגשה1 3 2 4 4" xfId="7332"/>
    <cellStyle name="40% - הדגשה1 3 2 4 4 2" xfId="14111"/>
    <cellStyle name="40% - הדגשה1 3 2 4 4 2 2" xfId="29097"/>
    <cellStyle name="40% - הדגשה1 3 2 4 4 2_נכסים" xfId="39047"/>
    <cellStyle name="40% - הדגשה1 3 2 4 4 3" xfId="22432"/>
    <cellStyle name="40% - הדגשה1 3 2 4 4_נכסים" xfId="39046"/>
    <cellStyle name="40% - הדגשה1 3 2 4 5" xfId="10778"/>
    <cellStyle name="40% - הדגשה1 3 2 4 5 2" xfId="25765"/>
    <cellStyle name="40% - הדגשה1 3 2 4 5_נכסים" xfId="39048"/>
    <cellStyle name="40% - הדגשה1 3 2 4 6" xfId="19100"/>
    <cellStyle name="40% - הדגשה1 3 2 4_נכסים" xfId="39033"/>
    <cellStyle name="40% - הדגשה1 3 2 5" xfId="2205"/>
    <cellStyle name="40% - הדגשה1 3 2 5 2" xfId="6000"/>
    <cellStyle name="40% - הדגשה1 3 2 5 2 2" xfId="9540"/>
    <cellStyle name="40% - הדגשה1 3 2 5 2 2 2" xfId="16192"/>
    <cellStyle name="40% - הדגשה1 3 2 5 2 2 2 2" xfId="31178"/>
    <cellStyle name="40% - הדגשה1 3 2 5 2 2 2_נכסים" xfId="39052"/>
    <cellStyle name="40% - הדגשה1 3 2 5 2 2 3" xfId="24513"/>
    <cellStyle name="40% - הדגשה1 3 2 5 2 2_נכסים" xfId="39051"/>
    <cellStyle name="40% - הדגשה1 3 2 5 2 3" xfId="12860"/>
    <cellStyle name="40% - הדגשה1 3 2 5 2 3 2" xfId="27847"/>
    <cellStyle name="40% - הדגשה1 3 2 5 2 3_נכסים" xfId="39053"/>
    <cellStyle name="40% - הדגשה1 3 2 5 2 4" xfId="21182"/>
    <cellStyle name="40% - הדגשה1 3 2 5 2_נכסים" xfId="39050"/>
    <cellStyle name="40% - הדגשה1 3 2 5 3" xfId="7748"/>
    <cellStyle name="40% - הדגשה1 3 2 5 3 2" xfId="14527"/>
    <cellStyle name="40% - הדגשה1 3 2 5 3 2 2" xfId="29513"/>
    <cellStyle name="40% - הדגשה1 3 2 5 3 2_נכסים" xfId="39055"/>
    <cellStyle name="40% - הדגשה1 3 2 5 3 3" xfId="22848"/>
    <cellStyle name="40% - הדגשה1 3 2 5 3_נכסים" xfId="39054"/>
    <cellStyle name="40% - הדגשה1 3 2 5 4" xfId="11194"/>
    <cellStyle name="40% - הדגשה1 3 2 5 4 2" xfId="26181"/>
    <cellStyle name="40% - הדגשה1 3 2 5 4_נכסים" xfId="39056"/>
    <cellStyle name="40% - הדגשה1 3 2 5 5" xfId="19516"/>
    <cellStyle name="40% - הדגשה1 3 2 5_נכסים" xfId="39049"/>
    <cellStyle name="40% - הדגשה1 3 2 6" xfId="1633"/>
    <cellStyle name="40% - הדגשה1 3 2 6 2" xfId="8707"/>
    <cellStyle name="40% - הדגשה1 3 2 6 2 2" xfId="15359"/>
    <cellStyle name="40% - הדגשה1 3 2 6 2 2 2" xfId="30345"/>
    <cellStyle name="40% - הדגשה1 3 2 6 2 2_נכסים" xfId="39059"/>
    <cellStyle name="40% - הדגשה1 3 2 6 2 3" xfId="23680"/>
    <cellStyle name="40% - הדגשה1 3 2 6 2_נכסים" xfId="39058"/>
    <cellStyle name="40% - הדגשה1 3 2 6 3" xfId="12027"/>
    <cellStyle name="40% - הדגשה1 3 2 6 3 2" xfId="27014"/>
    <cellStyle name="40% - הדגשה1 3 2 6 3_נכסים" xfId="39060"/>
    <cellStyle name="40% - הדגשה1 3 2 6 4" xfId="20349"/>
    <cellStyle name="40% - הדגשה1 3 2 6_נכסים" xfId="39057"/>
    <cellStyle name="40% - הדגשה1 3 2 7" xfId="2054"/>
    <cellStyle name="40% - הדגשה1 3 2 7 2" xfId="13694"/>
    <cellStyle name="40% - הדגשה1 3 2 7 2 2" xfId="28680"/>
    <cellStyle name="40% - הדגשה1 3 2 7 2_נכסים" xfId="39062"/>
    <cellStyle name="40% - הדגשה1 3 2 7 3" xfId="22015"/>
    <cellStyle name="40% - הדגשה1 3 2 7_נכסים" xfId="39061"/>
    <cellStyle name="40% - הדגשה1 3 2 8" xfId="10543"/>
    <cellStyle name="40% - הדגשה1 3 2 8 2" xfId="25528"/>
    <cellStyle name="40% - הדגשה1 3 2 8_נכסים" xfId="39063"/>
    <cellStyle name="40% - הדגשה1 3 2 9" xfId="18684"/>
    <cellStyle name="40% - הדגשה1 3 2_נכסים" xfId="38936"/>
    <cellStyle name="40% - הדגשה1 3 3" xfId="1164"/>
    <cellStyle name="40% - הדגשה1 3 3 2" xfId="3702"/>
    <cellStyle name="40% - הדגשה1 3 3 2 2" xfId="4126"/>
    <cellStyle name="40% - הדגשה1 3 3 2 2 2" xfId="4899"/>
    <cellStyle name="40% - הדגשה1 3 3 2 2 2 2" xfId="6690"/>
    <cellStyle name="40% - הדגשה1 3 3 2 2 2 2 2" xfId="10230"/>
    <cellStyle name="40% - הדגשה1 3 3 2 2 2 2 2 2" xfId="16882"/>
    <cellStyle name="40% - הדגשה1 3 3 2 2 2 2 2 2 2" xfId="31868"/>
    <cellStyle name="40% - הדגשה1 3 3 2 2 2 2 2 2_נכסים" xfId="39070"/>
    <cellStyle name="40% - הדגשה1 3 3 2 2 2 2 2 3" xfId="25203"/>
    <cellStyle name="40% - הדגשה1 3 3 2 2 2 2 2_נכסים" xfId="39069"/>
    <cellStyle name="40% - הדגשה1 3 3 2 2 2 2 3" xfId="13550"/>
    <cellStyle name="40% - הדגשה1 3 3 2 2 2 2 3 2" xfId="28537"/>
    <cellStyle name="40% - הדגשה1 3 3 2 2 2 2 3_נכסים" xfId="39071"/>
    <cellStyle name="40% - הדגשה1 3 3 2 2 2 2 4" xfId="21872"/>
    <cellStyle name="40% - הדגשה1 3 3 2 2 2 2_נכסים" xfId="39068"/>
    <cellStyle name="40% - הדגשה1 3 3 2 2 2 3" xfId="8438"/>
    <cellStyle name="40% - הדגשה1 3 3 2 2 2 3 2" xfId="15217"/>
    <cellStyle name="40% - הדגשה1 3 3 2 2 2 3 2 2" xfId="30203"/>
    <cellStyle name="40% - הדגשה1 3 3 2 2 2 3 2_נכסים" xfId="39073"/>
    <cellStyle name="40% - הדגשה1 3 3 2 2 2 3 3" xfId="23538"/>
    <cellStyle name="40% - הדגשה1 3 3 2 2 2 3_נכסים" xfId="39072"/>
    <cellStyle name="40% - הדגשה1 3 3 2 2 2 4" xfId="11884"/>
    <cellStyle name="40% - הדגשה1 3 3 2 2 2 4 2" xfId="26871"/>
    <cellStyle name="40% - הדגשה1 3 3 2 2 2 4_נכסים" xfId="39074"/>
    <cellStyle name="40% - הדגשה1 3 3 2 2 2 5" xfId="20206"/>
    <cellStyle name="40% - הדגשה1 3 3 2 2 2_נכסים" xfId="39067"/>
    <cellStyle name="40% - הדגשה1 3 3 2 2 3" xfId="5856"/>
    <cellStyle name="40% - הדגשה1 3 3 2 2 3 2" xfId="9397"/>
    <cellStyle name="40% - הדגשה1 3 3 2 2 3 2 2" xfId="16049"/>
    <cellStyle name="40% - הדגשה1 3 3 2 2 3 2 2 2" xfId="31035"/>
    <cellStyle name="40% - הדגשה1 3 3 2 2 3 2 2_נכסים" xfId="39077"/>
    <cellStyle name="40% - הדגשה1 3 3 2 2 3 2 3" xfId="24370"/>
    <cellStyle name="40% - הדגשה1 3 3 2 2 3 2_נכסים" xfId="39076"/>
    <cellStyle name="40% - הדגשה1 3 3 2 2 3 3" xfId="12717"/>
    <cellStyle name="40% - הדגשה1 3 3 2 2 3 3 2" xfId="27704"/>
    <cellStyle name="40% - הדגשה1 3 3 2 2 3 3_נכסים" xfId="39078"/>
    <cellStyle name="40% - הדגשה1 3 3 2 2 3 4" xfId="21039"/>
    <cellStyle name="40% - הדגשה1 3 3 2 2 3_נכסים" xfId="39075"/>
    <cellStyle name="40% - הדגשה1 3 3 2 2 4" xfId="7605"/>
    <cellStyle name="40% - הדגשה1 3 3 2 2 4 2" xfId="14384"/>
    <cellStyle name="40% - הדגשה1 3 3 2 2 4 2 2" xfId="29370"/>
    <cellStyle name="40% - הדגשה1 3 3 2 2 4 2_נכסים" xfId="39080"/>
    <cellStyle name="40% - הדגשה1 3 3 2 2 4 3" xfId="22705"/>
    <cellStyle name="40% - הדגשה1 3 3 2 2 4_נכסים" xfId="39079"/>
    <cellStyle name="40% - הדגשה1 3 3 2 2 5" xfId="11051"/>
    <cellStyle name="40% - הדגשה1 3 3 2 2 5 2" xfId="26038"/>
    <cellStyle name="40% - הדגשה1 3 3 2 2 5_נכסים" xfId="39081"/>
    <cellStyle name="40% - הדגשה1 3 3 2 2 6" xfId="19373"/>
    <cellStyle name="40% - הדגשה1 3 3 2 2_נכסים" xfId="39066"/>
    <cellStyle name="40% - הדגשה1 3 3 2 3" xfId="4483"/>
    <cellStyle name="40% - הדגשה1 3 3 2 3 2" xfId="6274"/>
    <cellStyle name="40% - הדגשה1 3 3 2 3 2 2" xfId="9814"/>
    <cellStyle name="40% - הדגשה1 3 3 2 3 2 2 2" xfId="16466"/>
    <cellStyle name="40% - הדגשה1 3 3 2 3 2 2 2 2" xfId="31452"/>
    <cellStyle name="40% - הדגשה1 3 3 2 3 2 2 2_נכסים" xfId="39085"/>
    <cellStyle name="40% - הדגשה1 3 3 2 3 2 2 3" xfId="24787"/>
    <cellStyle name="40% - הדגשה1 3 3 2 3 2 2_נכסים" xfId="39084"/>
    <cellStyle name="40% - הדגשה1 3 3 2 3 2 3" xfId="13134"/>
    <cellStyle name="40% - הדגשה1 3 3 2 3 2 3 2" xfId="28121"/>
    <cellStyle name="40% - הדגשה1 3 3 2 3 2 3_נכסים" xfId="39086"/>
    <cellStyle name="40% - הדגשה1 3 3 2 3 2 4" xfId="21456"/>
    <cellStyle name="40% - הדגשה1 3 3 2 3 2_נכסים" xfId="39083"/>
    <cellStyle name="40% - הדגשה1 3 3 2 3 3" xfId="8022"/>
    <cellStyle name="40% - הדגשה1 3 3 2 3 3 2" xfId="14801"/>
    <cellStyle name="40% - הדגשה1 3 3 2 3 3 2 2" xfId="29787"/>
    <cellStyle name="40% - הדגשה1 3 3 2 3 3 2_נכסים" xfId="39088"/>
    <cellStyle name="40% - הדגשה1 3 3 2 3 3 3" xfId="23122"/>
    <cellStyle name="40% - הדגשה1 3 3 2 3 3_נכסים" xfId="39087"/>
    <cellStyle name="40% - הדגשה1 3 3 2 3 4" xfId="11468"/>
    <cellStyle name="40% - הדגשה1 3 3 2 3 4 2" xfId="26455"/>
    <cellStyle name="40% - הדגשה1 3 3 2 3 4_נכסים" xfId="39089"/>
    <cellStyle name="40% - הדגשה1 3 3 2 3 5" xfId="19790"/>
    <cellStyle name="40% - הדגשה1 3 3 2 3_נכסים" xfId="39082"/>
    <cellStyle name="40% - הדגשה1 3 3 2 4" xfId="5376"/>
    <cellStyle name="40% - הדגשה1 3 3 2 4 2" xfId="8981"/>
    <cellStyle name="40% - הדגשה1 3 3 2 4 2 2" xfId="15633"/>
    <cellStyle name="40% - הדגשה1 3 3 2 4 2 2 2" xfId="30619"/>
    <cellStyle name="40% - הדגשה1 3 3 2 4 2 2_נכסים" xfId="39092"/>
    <cellStyle name="40% - הדגשה1 3 3 2 4 2 3" xfId="23954"/>
    <cellStyle name="40% - הדגשה1 3 3 2 4 2_נכסים" xfId="39091"/>
    <cellStyle name="40% - הדגשה1 3 3 2 4 3" xfId="12301"/>
    <cellStyle name="40% - הדגשה1 3 3 2 4 3 2" xfId="27288"/>
    <cellStyle name="40% - הדגשה1 3 3 2 4 3_נכסים" xfId="39093"/>
    <cellStyle name="40% - הדגשה1 3 3 2 4 4" xfId="20623"/>
    <cellStyle name="40% - הדגשה1 3 3 2 4_נכסים" xfId="39090"/>
    <cellStyle name="40% - הדגשה1 3 3 2 5" xfId="7189"/>
    <cellStyle name="40% - הדגשה1 3 3 2 5 2" xfId="13968"/>
    <cellStyle name="40% - הדגשה1 3 3 2 5 2 2" xfId="28954"/>
    <cellStyle name="40% - הדגשה1 3 3 2 5 2_נכסים" xfId="39095"/>
    <cellStyle name="40% - הדגשה1 3 3 2 5 3" xfId="22289"/>
    <cellStyle name="40% - הדגשה1 3 3 2 5_נכסים" xfId="39094"/>
    <cellStyle name="40% - הדגשה1 3 3 2 6" xfId="10635"/>
    <cellStyle name="40% - הדגשה1 3 3 2 6 2" xfId="25622"/>
    <cellStyle name="40% - הדגשה1 3 3 2 6_נכסים" xfId="39096"/>
    <cellStyle name="40% - הדגשה1 3 3 2 7" xfId="18957"/>
    <cellStyle name="40% - הדגשה1 3 3 2_נכסים" xfId="39065"/>
    <cellStyle name="40% - הדגשה1 3 3 3" xfId="3914"/>
    <cellStyle name="40% - הדגשה1 3 3 3 2" xfId="4690"/>
    <cellStyle name="40% - הדגשה1 3 3 3 2 2" xfId="6481"/>
    <cellStyle name="40% - הדגשה1 3 3 3 2 2 2" xfId="10021"/>
    <cellStyle name="40% - הדגשה1 3 3 3 2 2 2 2" xfId="16673"/>
    <cellStyle name="40% - הדגשה1 3 3 3 2 2 2 2 2" xfId="31659"/>
    <cellStyle name="40% - הדגשה1 3 3 3 2 2 2 2_נכסים" xfId="39101"/>
    <cellStyle name="40% - הדגשה1 3 3 3 2 2 2 3" xfId="24994"/>
    <cellStyle name="40% - הדגשה1 3 3 3 2 2 2_נכסים" xfId="39100"/>
    <cellStyle name="40% - הדגשה1 3 3 3 2 2 3" xfId="13341"/>
    <cellStyle name="40% - הדגשה1 3 3 3 2 2 3 2" xfId="28328"/>
    <cellStyle name="40% - הדגשה1 3 3 3 2 2 3_נכסים" xfId="39102"/>
    <cellStyle name="40% - הדגשה1 3 3 3 2 2 4" xfId="21663"/>
    <cellStyle name="40% - הדגשה1 3 3 3 2 2_נכסים" xfId="39099"/>
    <cellStyle name="40% - הדגשה1 3 3 3 2 3" xfId="8229"/>
    <cellStyle name="40% - הדגשה1 3 3 3 2 3 2" xfId="15008"/>
    <cellStyle name="40% - הדגשה1 3 3 3 2 3 2 2" xfId="29994"/>
    <cellStyle name="40% - הדגשה1 3 3 3 2 3 2_נכסים" xfId="39104"/>
    <cellStyle name="40% - הדגשה1 3 3 3 2 3 3" xfId="23329"/>
    <cellStyle name="40% - הדגשה1 3 3 3 2 3_נכסים" xfId="39103"/>
    <cellStyle name="40% - הדגשה1 3 3 3 2 4" xfId="11675"/>
    <cellStyle name="40% - הדגשה1 3 3 3 2 4 2" xfId="26662"/>
    <cellStyle name="40% - הדגשה1 3 3 3 2 4_נכסים" xfId="39105"/>
    <cellStyle name="40% - הדגשה1 3 3 3 2 5" xfId="19997"/>
    <cellStyle name="40% - הדגשה1 3 3 3 2_נכסים" xfId="39098"/>
    <cellStyle name="40% - הדגשה1 3 3 3 3" xfId="5647"/>
    <cellStyle name="40% - הדגשה1 3 3 3 3 2" xfId="9188"/>
    <cellStyle name="40% - הדגשה1 3 3 3 3 2 2" xfId="15840"/>
    <cellStyle name="40% - הדגשה1 3 3 3 3 2 2 2" xfId="30826"/>
    <cellStyle name="40% - הדגשה1 3 3 3 3 2 2_נכסים" xfId="39108"/>
    <cellStyle name="40% - הדגשה1 3 3 3 3 2 3" xfId="24161"/>
    <cellStyle name="40% - הדגשה1 3 3 3 3 2_נכסים" xfId="39107"/>
    <cellStyle name="40% - הדגשה1 3 3 3 3 3" xfId="12508"/>
    <cellStyle name="40% - הדגשה1 3 3 3 3 3 2" xfId="27495"/>
    <cellStyle name="40% - הדגשה1 3 3 3 3 3_נכסים" xfId="39109"/>
    <cellStyle name="40% - הדגשה1 3 3 3 3 4" xfId="20830"/>
    <cellStyle name="40% - הדגשה1 3 3 3 3_נכסים" xfId="39106"/>
    <cellStyle name="40% - הדגשה1 3 3 3 4" xfId="7396"/>
    <cellStyle name="40% - הדגשה1 3 3 3 4 2" xfId="14175"/>
    <cellStyle name="40% - הדגשה1 3 3 3 4 2 2" xfId="29161"/>
    <cellStyle name="40% - הדגשה1 3 3 3 4 2_נכסים" xfId="39111"/>
    <cellStyle name="40% - הדגשה1 3 3 3 4 3" xfId="22496"/>
    <cellStyle name="40% - הדגשה1 3 3 3 4_נכסים" xfId="39110"/>
    <cellStyle name="40% - הדגשה1 3 3 3 5" xfId="10842"/>
    <cellStyle name="40% - הדגשה1 3 3 3 5 2" xfId="25829"/>
    <cellStyle name="40% - הדגשה1 3 3 3 5_נכסים" xfId="39112"/>
    <cellStyle name="40% - הדגשה1 3 3 3 6" xfId="19164"/>
    <cellStyle name="40% - הדגשה1 3 3 3_נכסים" xfId="39097"/>
    <cellStyle name="40% - הדגשה1 3 3 4" xfId="4275"/>
    <cellStyle name="40% - הדגשה1 3 3 4 2" xfId="6064"/>
    <cellStyle name="40% - הדגשה1 3 3 4 2 2" xfId="9604"/>
    <cellStyle name="40% - הדגשה1 3 3 4 2 2 2" xfId="16256"/>
    <cellStyle name="40% - הדגשה1 3 3 4 2 2 2 2" xfId="31242"/>
    <cellStyle name="40% - הדגשה1 3 3 4 2 2 2_נכסים" xfId="39116"/>
    <cellStyle name="40% - הדגשה1 3 3 4 2 2 3" xfId="24577"/>
    <cellStyle name="40% - הדגשה1 3 3 4 2 2_נכסים" xfId="39115"/>
    <cellStyle name="40% - הדגשה1 3 3 4 2 3" xfId="12924"/>
    <cellStyle name="40% - הדגשה1 3 3 4 2 3 2" xfId="27911"/>
    <cellStyle name="40% - הדגשה1 3 3 4 2 3_נכסים" xfId="39117"/>
    <cellStyle name="40% - הדגשה1 3 3 4 2 4" xfId="21246"/>
    <cellStyle name="40% - הדגשה1 3 3 4 2_נכסים" xfId="39114"/>
    <cellStyle name="40% - הדגשה1 3 3 4 3" xfId="7812"/>
    <cellStyle name="40% - הדגשה1 3 3 4 3 2" xfId="14591"/>
    <cellStyle name="40% - הדגשה1 3 3 4 3 2 2" xfId="29577"/>
    <cellStyle name="40% - הדגשה1 3 3 4 3 2_נכסים" xfId="39119"/>
    <cellStyle name="40% - הדגשה1 3 3 4 3 3" xfId="22912"/>
    <cellStyle name="40% - הדגשה1 3 3 4 3_נכסים" xfId="39118"/>
    <cellStyle name="40% - הדגשה1 3 3 4 4" xfId="11258"/>
    <cellStyle name="40% - הדגשה1 3 3 4 4 2" xfId="26245"/>
    <cellStyle name="40% - הדגשה1 3 3 4 4_נכסים" xfId="39120"/>
    <cellStyle name="40% - הדגשה1 3 3 4 5" xfId="19580"/>
    <cellStyle name="40% - הדגשה1 3 3 4_נכסים" xfId="39113"/>
    <cellStyle name="40% - הדגשה1 3 3 5" xfId="5168"/>
    <cellStyle name="40% - הדגשה1 3 3 5 2" xfId="8771"/>
    <cellStyle name="40% - הדגשה1 3 3 5 2 2" xfId="15423"/>
    <cellStyle name="40% - הדגשה1 3 3 5 2 2 2" xfId="30409"/>
    <cellStyle name="40% - הדגשה1 3 3 5 2 2_נכסים" xfId="39123"/>
    <cellStyle name="40% - הדגשה1 3 3 5 2 3" xfId="23744"/>
    <cellStyle name="40% - הדגשה1 3 3 5 2_נכסים" xfId="39122"/>
    <cellStyle name="40% - הדגשה1 3 3 5 3" xfId="12091"/>
    <cellStyle name="40% - הדגשה1 3 3 5 3 2" xfId="27078"/>
    <cellStyle name="40% - הדגשה1 3 3 5 3_נכסים" xfId="39124"/>
    <cellStyle name="40% - הדגשה1 3 3 5 4" xfId="20413"/>
    <cellStyle name="40% - הדגשה1 3 3 5_נכסים" xfId="39121"/>
    <cellStyle name="40% - הדגשה1 3 3 6" xfId="6981"/>
    <cellStyle name="40% - הדגשה1 3 3 6 2" xfId="13758"/>
    <cellStyle name="40% - הדגשה1 3 3 6 2 2" xfId="28744"/>
    <cellStyle name="40% - הדגשה1 3 3 6 2_נכסים" xfId="39126"/>
    <cellStyle name="40% - הדגשה1 3 3 6 3" xfId="22079"/>
    <cellStyle name="40% - הדגשה1 3 3 6_נכסים" xfId="39125"/>
    <cellStyle name="40% - הדגשה1 3 3 7" xfId="10397"/>
    <cellStyle name="40% - הדגשה1 3 3 7 2" xfId="25375"/>
    <cellStyle name="40% - הדגשה1 3 3 7_נכסים" xfId="39127"/>
    <cellStyle name="40% - הדגשה1 3 3 8" xfId="17272"/>
    <cellStyle name="40% - הדגשה1 3 3 9" xfId="18747"/>
    <cellStyle name="40% - הדגשה1 3 3_נכסים" xfId="39064"/>
    <cellStyle name="40% - הדגשה1 3 4" xfId="1866"/>
    <cellStyle name="40% - הדגשה1 3 4 2" xfId="4010"/>
    <cellStyle name="40% - הדגשה1 3 4 2 2" xfId="4781"/>
    <cellStyle name="40% - הדגשה1 3 4 2 2 2" xfId="6572"/>
    <cellStyle name="40% - הדגשה1 3 4 2 2 2 2" xfId="10112"/>
    <cellStyle name="40% - הדגשה1 3 4 2 2 2 2 2" xfId="16764"/>
    <cellStyle name="40% - הדגשה1 3 4 2 2 2 2 2 2" xfId="31750"/>
    <cellStyle name="40% - הדגשה1 3 4 2 2 2 2 2_נכסים" xfId="39133"/>
    <cellStyle name="40% - הדגשה1 3 4 2 2 2 2 3" xfId="25085"/>
    <cellStyle name="40% - הדגשה1 3 4 2 2 2 2_נכסים" xfId="39132"/>
    <cellStyle name="40% - הדגשה1 3 4 2 2 2 3" xfId="13432"/>
    <cellStyle name="40% - הדגשה1 3 4 2 2 2 3 2" xfId="28419"/>
    <cellStyle name="40% - הדגשה1 3 4 2 2 2 3_נכסים" xfId="39134"/>
    <cellStyle name="40% - הדגשה1 3 4 2 2 2 4" xfId="21754"/>
    <cellStyle name="40% - הדגשה1 3 4 2 2 2_נכסים" xfId="39131"/>
    <cellStyle name="40% - הדגשה1 3 4 2 2 3" xfId="8320"/>
    <cellStyle name="40% - הדגשה1 3 4 2 2 3 2" xfId="15099"/>
    <cellStyle name="40% - הדגשה1 3 4 2 2 3 2 2" xfId="30085"/>
    <cellStyle name="40% - הדגשה1 3 4 2 2 3 2_נכסים" xfId="39136"/>
    <cellStyle name="40% - הדגשה1 3 4 2 2 3 3" xfId="23420"/>
    <cellStyle name="40% - הדגשה1 3 4 2 2 3_נכסים" xfId="39135"/>
    <cellStyle name="40% - הדגשה1 3 4 2 2 4" xfId="11766"/>
    <cellStyle name="40% - הדגשה1 3 4 2 2 4 2" xfId="26753"/>
    <cellStyle name="40% - הדגשה1 3 4 2 2 4_נכסים" xfId="39137"/>
    <cellStyle name="40% - הדגשה1 3 4 2 2 5" xfId="20088"/>
    <cellStyle name="40% - הדגשה1 3 4 2 2_נכסים" xfId="39130"/>
    <cellStyle name="40% - הדגשה1 3 4 2 3" xfId="5738"/>
    <cellStyle name="40% - הדגשה1 3 4 2 3 2" xfId="9279"/>
    <cellStyle name="40% - הדגשה1 3 4 2 3 2 2" xfId="15931"/>
    <cellStyle name="40% - הדגשה1 3 4 2 3 2 2 2" xfId="30917"/>
    <cellStyle name="40% - הדגשה1 3 4 2 3 2 2_נכסים" xfId="39140"/>
    <cellStyle name="40% - הדגשה1 3 4 2 3 2 3" xfId="24252"/>
    <cellStyle name="40% - הדגשה1 3 4 2 3 2_נכסים" xfId="39139"/>
    <cellStyle name="40% - הדגשה1 3 4 2 3 3" xfId="12599"/>
    <cellStyle name="40% - הדגשה1 3 4 2 3 3 2" xfId="27586"/>
    <cellStyle name="40% - הדגשה1 3 4 2 3 3_נכסים" xfId="39141"/>
    <cellStyle name="40% - הדגשה1 3 4 2 3 4" xfId="20921"/>
    <cellStyle name="40% - הדגשה1 3 4 2 3_נכסים" xfId="39138"/>
    <cellStyle name="40% - הדגשה1 3 4 2 4" xfId="7487"/>
    <cellStyle name="40% - הדגשה1 3 4 2 4 2" xfId="14266"/>
    <cellStyle name="40% - הדגשה1 3 4 2 4 2 2" xfId="29252"/>
    <cellStyle name="40% - הדגשה1 3 4 2 4 2_נכסים" xfId="39143"/>
    <cellStyle name="40% - הדגשה1 3 4 2 4 3" xfId="22587"/>
    <cellStyle name="40% - הדגשה1 3 4 2 4_נכסים" xfId="39142"/>
    <cellStyle name="40% - הדגשה1 3 4 2 5" xfId="10933"/>
    <cellStyle name="40% - הדגשה1 3 4 2 5 2" xfId="25920"/>
    <cellStyle name="40% - הדגשה1 3 4 2 5_נכסים" xfId="39144"/>
    <cellStyle name="40% - הדגשה1 3 4 2 6" xfId="19255"/>
    <cellStyle name="40% - הדגשה1 3 4 2_נכסים" xfId="39129"/>
    <cellStyle name="40% - הדגשה1 3 4 3" xfId="4367"/>
    <cellStyle name="40% - הדגשה1 3 4 3 2" xfId="6156"/>
    <cellStyle name="40% - הדגשה1 3 4 3 2 2" xfId="9696"/>
    <cellStyle name="40% - הדגשה1 3 4 3 2 2 2" xfId="16348"/>
    <cellStyle name="40% - הדגשה1 3 4 3 2 2 2 2" xfId="31334"/>
    <cellStyle name="40% - הדגשה1 3 4 3 2 2 2_נכסים" xfId="39148"/>
    <cellStyle name="40% - הדגשה1 3 4 3 2 2 3" xfId="24669"/>
    <cellStyle name="40% - הדגשה1 3 4 3 2 2_נכסים" xfId="39147"/>
    <cellStyle name="40% - הדגשה1 3 4 3 2 3" xfId="13016"/>
    <cellStyle name="40% - הדגשה1 3 4 3 2 3 2" xfId="28003"/>
    <cellStyle name="40% - הדגשה1 3 4 3 2 3_נכסים" xfId="39149"/>
    <cellStyle name="40% - הדגשה1 3 4 3 2 4" xfId="21338"/>
    <cellStyle name="40% - הדגשה1 3 4 3 2_נכסים" xfId="39146"/>
    <cellStyle name="40% - הדגשה1 3 4 3 3" xfId="7904"/>
    <cellStyle name="40% - הדגשה1 3 4 3 3 2" xfId="14683"/>
    <cellStyle name="40% - הדגשה1 3 4 3 3 2 2" xfId="29669"/>
    <cellStyle name="40% - הדגשה1 3 4 3 3 2_נכסים" xfId="39151"/>
    <cellStyle name="40% - הדגשה1 3 4 3 3 3" xfId="23004"/>
    <cellStyle name="40% - הדגשה1 3 4 3 3_נכסים" xfId="39150"/>
    <cellStyle name="40% - הדגשה1 3 4 3 4" xfId="11350"/>
    <cellStyle name="40% - הדגשה1 3 4 3 4 2" xfId="26337"/>
    <cellStyle name="40% - הדגשה1 3 4 3 4_נכסים" xfId="39152"/>
    <cellStyle name="40% - הדגשה1 3 4 3 5" xfId="19672"/>
    <cellStyle name="40% - הדגשה1 3 4 3_נכסים" xfId="39145"/>
    <cellStyle name="40% - הדגשה1 3 4 4" xfId="5260"/>
    <cellStyle name="40% - הדגשה1 3 4 4 2" xfId="8863"/>
    <cellStyle name="40% - הדגשה1 3 4 4 2 2" xfId="15515"/>
    <cellStyle name="40% - הדגשה1 3 4 4 2 2 2" xfId="30501"/>
    <cellStyle name="40% - הדגשה1 3 4 4 2 2_נכסים" xfId="39155"/>
    <cellStyle name="40% - הדגשה1 3 4 4 2 3" xfId="23836"/>
    <cellStyle name="40% - הדגשה1 3 4 4 2_נכסים" xfId="39154"/>
    <cellStyle name="40% - הדגשה1 3 4 4 3" xfId="12183"/>
    <cellStyle name="40% - הדגשה1 3 4 4 3 2" xfId="27170"/>
    <cellStyle name="40% - הדגשה1 3 4 4 3_נכסים" xfId="39156"/>
    <cellStyle name="40% - הדגשה1 3 4 4 4" xfId="20505"/>
    <cellStyle name="40% - הדגשה1 3 4 4_נכסים" xfId="39153"/>
    <cellStyle name="40% - הדגשה1 3 4 5" xfId="7073"/>
    <cellStyle name="40% - הדגשה1 3 4 5 2" xfId="13850"/>
    <cellStyle name="40% - הדגשה1 3 4 5 2 2" xfId="28836"/>
    <cellStyle name="40% - הדגשה1 3 4 5 2_נכסים" xfId="39158"/>
    <cellStyle name="40% - הדגשה1 3 4 5 3" xfId="22171"/>
    <cellStyle name="40% - הדגשה1 3 4 5_נכסים" xfId="39157"/>
    <cellStyle name="40% - הדגשה1 3 4 6" xfId="10461"/>
    <cellStyle name="40% - הדגשה1 3 4 6 2" xfId="25441"/>
    <cellStyle name="40% - הדגשה1 3 4 6_נכסים" xfId="39159"/>
    <cellStyle name="40% - הדגשה1 3 4 7" xfId="18839"/>
    <cellStyle name="40% - הדגשה1 3 4_נכסים" xfId="39128"/>
    <cellStyle name="40% - הדגשה1 3 5" xfId="1726"/>
    <cellStyle name="40% - הדגשה1 3 5 2" xfId="4572"/>
    <cellStyle name="40% - הדגשה1 3 5 2 2" xfId="6363"/>
    <cellStyle name="40% - הדגשה1 3 5 2 2 2" xfId="9903"/>
    <cellStyle name="40% - הדגשה1 3 5 2 2 2 2" xfId="16555"/>
    <cellStyle name="40% - הדגשה1 3 5 2 2 2 2 2" xfId="31541"/>
    <cellStyle name="40% - הדגשה1 3 5 2 2 2 2_נכסים" xfId="39164"/>
    <cellStyle name="40% - הדגשה1 3 5 2 2 2 3" xfId="24876"/>
    <cellStyle name="40% - הדגשה1 3 5 2 2 2_נכסים" xfId="39163"/>
    <cellStyle name="40% - הדגשה1 3 5 2 2 3" xfId="13223"/>
    <cellStyle name="40% - הדגשה1 3 5 2 2 3 2" xfId="28210"/>
    <cellStyle name="40% - הדגשה1 3 5 2 2 3_נכסים" xfId="39165"/>
    <cellStyle name="40% - הדגשה1 3 5 2 2 4" xfId="21545"/>
    <cellStyle name="40% - הדגשה1 3 5 2 2_נכסים" xfId="39162"/>
    <cellStyle name="40% - הדגשה1 3 5 2 3" xfId="8111"/>
    <cellStyle name="40% - הדגשה1 3 5 2 3 2" xfId="14890"/>
    <cellStyle name="40% - הדגשה1 3 5 2 3 2 2" xfId="29876"/>
    <cellStyle name="40% - הדגשה1 3 5 2 3 2_נכסים" xfId="39167"/>
    <cellStyle name="40% - הדגשה1 3 5 2 3 3" xfId="23211"/>
    <cellStyle name="40% - הדגשה1 3 5 2 3_נכסים" xfId="39166"/>
    <cellStyle name="40% - הדגשה1 3 5 2 4" xfId="11557"/>
    <cellStyle name="40% - הדגשה1 3 5 2 4 2" xfId="26544"/>
    <cellStyle name="40% - הדגשה1 3 5 2 4_נכסים" xfId="39168"/>
    <cellStyle name="40% - הדגשה1 3 5 2 5" xfId="19879"/>
    <cellStyle name="40% - הדגשה1 3 5 2_נכסים" xfId="39161"/>
    <cellStyle name="40% - הדגשה1 3 5 3" xfId="5529"/>
    <cellStyle name="40% - הדגשה1 3 5 3 2" xfId="9070"/>
    <cellStyle name="40% - הדגשה1 3 5 3 2 2" xfId="15722"/>
    <cellStyle name="40% - הדגשה1 3 5 3 2 2 2" xfId="30708"/>
    <cellStyle name="40% - הדגשה1 3 5 3 2 2_נכסים" xfId="39171"/>
    <cellStyle name="40% - הדגשה1 3 5 3 2 3" xfId="24043"/>
    <cellStyle name="40% - הדגשה1 3 5 3 2_נכסים" xfId="39170"/>
    <cellStyle name="40% - הדגשה1 3 5 3 3" xfId="12390"/>
    <cellStyle name="40% - הדגשה1 3 5 3 3 2" xfId="27377"/>
    <cellStyle name="40% - הדגשה1 3 5 3 3_נכסים" xfId="39172"/>
    <cellStyle name="40% - הדגשה1 3 5 3 4" xfId="20712"/>
    <cellStyle name="40% - הדגשה1 3 5 3_נכסים" xfId="39169"/>
    <cellStyle name="40% - הדגשה1 3 5 4" xfId="7278"/>
    <cellStyle name="40% - הדגשה1 3 5 4 2" xfId="14057"/>
    <cellStyle name="40% - הדגשה1 3 5 4 2 2" xfId="29043"/>
    <cellStyle name="40% - הדגשה1 3 5 4 2_נכסים" xfId="39174"/>
    <cellStyle name="40% - הדגשה1 3 5 4 3" xfId="22378"/>
    <cellStyle name="40% - הדגשה1 3 5 4_נכסים" xfId="39173"/>
    <cellStyle name="40% - הדגשה1 3 5 5" xfId="10724"/>
    <cellStyle name="40% - הדגשה1 3 5 5 2" xfId="25711"/>
    <cellStyle name="40% - הדגשה1 3 5 5_נכסים" xfId="39175"/>
    <cellStyle name="40% - הדגשה1 3 5 6" xfId="19046"/>
    <cellStyle name="40% - הדגשה1 3 5_נכסים" xfId="39160"/>
    <cellStyle name="40% - הדגשה1 3 6" xfId="1803"/>
    <cellStyle name="40% - הדגשה1 3 6 2" xfId="5946"/>
    <cellStyle name="40% - הדגשה1 3 6 2 2" xfId="9486"/>
    <cellStyle name="40% - הדגשה1 3 6 2 2 2" xfId="16138"/>
    <cellStyle name="40% - הדגשה1 3 6 2 2 2 2" xfId="31124"/>
    <cellStyle name="40% - הדגשה1 3 6 2 2 2_נכסים" xfId="39179"/>
    <cellStyle name="40% - הדגשה1 3 6 2 2 3" xfId="24459"/>
    <cellStyle name="40% - הדגשה1 3 6 2 2_נכסים" xfId="39178"/>
    <cellStyle name="40% - הדגשה1 3 6 2 3" xfId="12806"/>
    <cellStyle name="40% - הדגשה1 3 6 2 3 2" xfId="27793"/>
    <cellStyle name="40% - הדגשה1 3 6 2 3_נכסים" xfId="39180"/>
    <cellStyle name="40% - הדגשה1 3 6 2 4" xfId="21128"/>
    <cellStyle name="40% - הדגשה1 3 6 2_נכסים" xfId="39177"/>
    <cellStyle name="40% - הדגשה1 3 6 3" xfId="7694"/>
    <cellStyle name="40% - הדגשה1 3 6 3 2" xfId="14473"/>
    <cellStyle name="40% - הדגשה1 3 6 3 2 2" xfId="29459"/>
    <cellStyle name="40% - הדגשה1 3 6 3 2_נכסים" xfId="39182"/>
    <cellStyle name="40% - הדגשה1 3 6 3 3" xfId="22794"/>
    <cellStyle name="40% - הדגשה1 3 6 3_נכסים" xfId="39181"/>
    <cellStyle name="40% - הדגשה1 3 6 4" xfId="11140"/>
    <cellStyle name="40% - הדגשה1 3 6 4 2" xfId="26127"/>
    <cellStyle name="40% - הדגשה1 3 6 4_נכסים" xfId="39183"/>
    <cellStyle name="40% - הדגשה1 3 6 5" xfId="19462"/>
    <cellStyle name="40% - הדגשה1 3 6_נכסים" xfId="39176"/>
    <cellStyle name="40% - הדגשה1 3 7" xfId="2394"/>
    <cellStyle name="40% - הדגשה1 3 7 2" xfId="8653"/>
    <cellStyle name="40% - הדגשה1 3 7 2 2" xfId="15305"/>
    <cellStyle name="40% - הדגשה1 3 7 2 2 2" xfId="30291"/>
    <cellStyle name="40% - הדגשה1 3 7 2 2_נכסים" xfId="39186"/>
    <cellStyle name="40% - הדגשה1 3 7 2 3" xfId="23626"/>
    <cellStyle name="40% - הדגשה1 3 7 2_נכסים" xfId="39185"/>
    <cellStyle name="40% - הדגשה1 3 7 3" xfId="11973"/>
    <cellStyle name="40% - הדגשה1 3 7 3 2" xfId="26960"/>
    <cellStyle name="40% - הדגשה1 3 7 3_נכסים" xfId="39187"/>
    <cellStyle name="40% - הדגשה1 3 7 4" xfId="20295"/>
    <cellStyle name="40% - הדגשה1 3 7_נכסים" xfId="39184"/>
    <cellStyle name="40% - הדגשה1 3 8" xfId="2524"/>
    <cellStyle name="40% - הדגשה1 3 8 2" xfId="13640"/>
    <cellStyle name="40% - הדגשה1 3 8 2 2" xfId="28626"/>
    <cellStyle name="40% - הדגשה1 3 8 2_נכסים" xfId="39189"/>
    <cellStyle name="40% - הדגשה1 3 8 3" xfId="21961"/>
    <cellStyle name="40% - הדגשה1 3 8_נכסים" xfId="39188"/>
    <cellStyle name="40% - הדגשה1 3 9" xfId="10523"/>
    <cellStyle name="40% - הדגשה1 3 9 2" xfId="25507"/>
    <cellStyle name="40% - הדגשה1 3 9_נכסים" xfId="39190"/>
    <cellStyle name="40% - הדגשה1 3_נכסים" xfId="38935"/>
    <cellStyle name="40% - הדגשה1 30" xfId="18152"/>
    <cellStyle name="40% - הדגשה1 31" xfId="18653"/>
    <cellStyle name="40% - הדגשה1 32" xfId="32054"/>
    <cellStyle name="40% - הדגשה1 4" xfId="284"/>
    <cellStyle name="40% - הדגשה1 4 2" xfId="1166"/>
    <cellStyle name="40% - הדגשה1 4 2 2" xfId="4094"/>
    <cellStyle name="40% - הדגשה1 4 2 2 2" xfId="4867"/>
    <cellStyle name="40% - הדגשה1 4 2 2 2 2" xfId="6658"/>
    <cellStyle name="40% - הדגשה1 4 2 2 2 2 2" xfId="10198"/>
    <cellStyle name="40% - הדגשה1 4 2 2 2 2 2 2" xfId="16850"/>
    <cellStyle name="40% - הדגשה1 4 2 2 2 2 2 2 2" xfId="31836"/>
    <cellStyle name="40% - הדגשה1 4 2 2 2 2 2 2_נכסים" xfId="39197"/>
    <cellStyle name="40% - הדגשה1 4 2 2 2 2 2 3" xfId="25171"/>
    <cellStyle name="40% - הדגשה1 4 2 2 2 2 2_נכסים" xfId="39196"/>
    <cellStyle name="40% - הדגשה1 4 2 2 2 2 3" xfId="13518"/>
    <cellStyle name="40% - הדגשה1 4 2 2 2 2 3 2" xfId="28505"/>
    <cellStyle name="40% - הדגשה1 4 2 2 2 2 3_נכסים" xfId="39198"/>
    <cellStyle name="40% - הדגשה1 4 2 2 2 2 4" xfId="21840"/>
    <cellStyle name="40% - הדגשה1 4 2 2 2 2_נכסים" xfId="39195"/>
    <cellStyle name="40% - הדגשה1 4 2 2 2 3" xfId="8406"/>
    <cellStyle name="40% - הדגשה1 4 2 2 2 3 2" xfId="15185"/>
    <cellStyle name="40% - הדגשה1 4 2 2 2 3 2 2" xfId="30171"/>
    <cellStyle name="40% - הדגשה1 4 2 2 2 3 2_נכסים" xfId="39200"/>
    <cellStyle name="40% - הדגשה1 4 2 2 2 3 3" xfId="23506"/>
    <cellStyle name="40% - הדגשה1 4 2 2 2 3_נכסים" xfId="39199"/>
    <cellStyle name="40% - הדגשה1 4 2 2 2 4" xfId="11852"/>
    <cellStyle name="40% - הדגשה1 4 2 2 2 4 2" xfId="26839"/>
    <cellStyle name="40% - הדגשה1 4 2 2 2 4_נכסים" xfId="39201"/>
    <cellStyle name="40% - הדגשה1 4 2 2 2 5" xfId="20174"/>
    <cellStyle name="40% - הדגשה1 4 2 2 2_נכסים" xfId="39194"/>
    <cellStyle name="40% - הדגשה1 4 2 2 3" xfId="5824"/>
    <cellStyle name="40% - הדגשה1 4 2 2 3 2" xfId="9365"/>
    <cellStyle name="40% - הדגשה1 4 2 2 3 2 2" xfId="16017"/>
    <cellStyle name="40% - הדגשה1 4 2 2 3 2 2 2" xfId="31003"/>
    <cellStyle name="40% - הדגשה1 4 2 2 3 2 2_נכסים" xfId="39204"/>
    <cellStyle name="40% - הדגשה1 4 2 2 3 2 3" xfId="24338"/>
    <cellStyle name="40% - הדגשה1 4 2 2 3 2_נכסים" xfId="39203"/>
    <cellStyle name="40% - הדגשה1 4 2 2 3 3" xfId="12685"/>
    <cellStyle name="40% - הדגשה1 4 2 2 3 3 2" xfId="27672"/>
    <cellStyle name="40% - הדגשה1 4 2 2 3 3_נכסים" xfId="39205"/>
    <cellStyle name="40% - הדגשה1 4 2 2 3 4" xfId="21007"/>
    <cellStyle name="40% - הדגשה1 4 2 2 3_נכסים" xfId="39202"/>
    <cellStyle name="40% - הדגשה1 4 2 2 4" xfId="7573"/>
    <cellStyle name="40% - הדגשה1 4 2 2 4 2" xfId="14352"/>
    <cellStyle name="40% - הדגשה1 4 2 2 4 2 2" xfId="29338"/>
    <cellStyle name="40% - הדגשה1 4 2 2 4 2_נכסים" xfId="39207"/>
    <cellStyle name="40% - הדגשה1 4 2 2 4 3" xfId="22673"/>
    <cellStyle name="40% - הדגשה1 4 2 2 4_נכסים" xfId="39206"/>
    <cellStyle name="40% - הדגשה1 4 2 2 5" xfId="11019"/>
    <cellStyle name="40% - הדגשה1 4 2 2 5 2" xfId="26006"/>
    <cellStyle name="40% - הדגשה1 4 2 2 5_נכסים" xfId="39208"/>
    <cellStyle name="40% - הדגשה1 4 2 2 6" xfId="19341"/>
    <cellStyle name="40% - הדגשה1 4 2 2_נכסים" xfId="39193"/>
    <cellStyle name="40% - הדגשה1 4 2 3" xfId="4451"/>
    <cellStyle name="40% - הדגשה1 4 2 3 2" xfId="6242"/>
    <cellStyle name="40% - הדגשה1 4 2 3 2 2" xfId="9782"/>
    <cellStyle name="40% - הדגשה1 4 2 3 2 2 2" xfId="16434"/>
    <cellStyle name="40% - הדגשה1 4 2 3 2 2 2 2" xfId="31420"/>
    <cellStyle name="40% - הדגשה1 4 2 3 2 2 2_נכסים" xfId="39212"/>
    <cellStyle name="40% - הדגשה1 4 2 3 2 2 3" xfId="24755"/>
    <cellStyle name="40% - הדגשה1 4 2 3 2 2_נכסים" xfId="39211"/>
    <cellStyle name="40% - הדגשה1 4 2 3 2 3" xfId="13102"/>
    <cellStyle name="40% - הדגשה1 4 2 3 2 3 2" xfId="28089"/>
    <cellStyle name="40% - הדגשה1 4 2 3 2 3_נכסים" xfId="39213"/>
    <cellStyle name="40% - הדגשה1 4 2 3 2 4" xfId="21424"/>
    <cellStyle name="40% - הדגשה1 4 2 3 2_נכסים" xfId="39210"/>
    <cellStyle name="40% - הדגשה1 4 2 3 3" xfId="7990"/>
    <cellStyle name="40% - הדגשה1 4 2 3 3 2" xfId="14769"/>
    <cellStyle name="40% - הדגשה1 4 2 3 3 2 2" xfId="29755"/>
    <cellStyle name="40% - הדגשה1 4 2 3 3 2_נכסים" xfId="39215"/>
    <cellStyle name="40% - הדגשה1 4 2 3 3 3" xfId="23090"/>
    <cellStyle name="40% - הדגשה1 4 2 3 3_נכסים" xfId="39214"/>
    <cellStyle name="40% - הדגשה1 4 2 3 4" xfId="11436"/>
    <cellStyle name="40% - הדגשה1 4 2 3 4 2" xfId="26423"/>
    <cellStyle name="40% - הדגשה1 4 2 3 4_נכסים" xfId="39216"/>
    <cellStyle name="40% - הדגשה1 4 2 3 5" xfId="19758"/>
    <cellStyle name="40% - הדגשה1 4 2 3_נכסים" xfId="39209"/>
    <cellStyle name="40% - הדגשה1 4 2 4" xfId="5344"/>
    <cellStyle name="40% - הדגשה1 4 2 4 2" xfId="8949"/>
    <cellStyle name="40% - הדגשה1 4 2 4 2 2" xfId="15601"/>
    <cellStyle name="40% - הדגשה1 4 2 4 2 2 2" xfId="30587"/>
    <cellStyle name="40% - הדגשה1 4 2 4 2 2_נכסים" xfId="39219"/>
    <cellStyle name="40% - הדגשה1 4 2 4 2 3" xfId="23922"/>
    <cellStyle name="40% - הדגשה1 4 2 4 2_נכסים" xfId="39218"/>
    <cellStyle name="40% - הדגשה1 4 2 4 3" xfId="12269"/>
    <cellStyle name="40% - הדגשה1 4 2 4 3 2" xfId="27256"/>
    <cellStyle name="40% - הדגשה1 4 2 4 3_נכסים" xfId="39220"/>
    <cellStyle name="40% - הדגשה1 4 2 4 4" xfId="20591"/>
    <cellStyle name="40% - הדגשה1 4 2 4_נכסים" xfId="39217"/>
    <cellStyle name="40% - הדגשה1 4 2 5" xfId="7157"/>
    <cellStyle name="40% - הדגשה1 4 2 5 2" xfId="13936"/>
    <cellStyle name="40% - הדגשה1 4 2 5 2 2" xfId="28922"/>
    <cellStyle name="40% - הדגשה1 4 2 5 2_נכסים" xfId="39222"/>
    <cellStyle name="40% - הדגשה1 4 2 5 3" xfId="22257"/>
    <cellStyle name="40% - הדגשה1 4 2 5_נכסים" xfId="39221"/>
    <cellStyle name="40% - הדגשה1 4 2 6" xfId="10603"/>
    <cellStyle name="40% - הדגשה1 4 2 6 2" xfId="25590"/>
    <cellStyle name="40% - הדגשה1 4 2 6_נכסים" xfId="39223"/>
    <cellStyle name="40% - הדגשה1 4 2 7" xfId="18925"/>
    <cellStyle name="40% - הדגשה1 4 2_נכסים" xfId="39192"/>
    <cellStyle name="40% - הדגשה1 4 3" xfId="1868"/>
    <cellStyle name="40% - הדגשה1 4 3 2" xfId="4658"/>
    <cellStyle name="40% - הדגשה1 4 3 2 2" xfId="6449"/>
    <cellStyle name="40% - הדגשה1 4 3 2 2 2" xfId="9989"/>
    <cellStyle name="40% - הדגשה1 4 3 2 2 2 2" xfId="16641"/>
    <cellStyle name="40% - הדגשה1 4 3 2 2 2 2 2" xfId="31627"/>
    <cellStyle name="40% - הדגשה1 4 3 2 2 2 2_נכסים" xfId="39228"/>
    <cellStyle name="40% - הדגשה1 4 3 2 2 2 3" xfId="24962"/>
    <cellStyle name="40% - הדגשה1 4 3 2 2 2_נכסים" xfId="39227"/>
    <cellStyle name="40% - הדגשה1 4 3 2 2 3" xfId="13309"/>
    <cellStyle name="40% - הדגשה1 4 3 2 2 3 2" xfId="28296"/>
    <cellStyle name="40% - הדגשה1 4 3 2 2 3_נכסים" xfId="39229"/>
    <cellStyle name="40% - הדגשה1 4 3 2 2 4" xfId="21631"/>
    <cellStyle name="40% - הדגשה1 4 3 2 2_נכסים" xfId="39226"/>
    <cellStyle name="40% - הדגשה1 4 3 2 3" xfId="8197"/>
    <cellStyle name="40% - הדגשה1 4 3 2 3 2" xfId="14976"/>
    <cellStyle name="40% - הדגשה1 4 3 2 3 2 2" xfId="29962"/>
    <cellStyle name="40% - הדגשה1 4 3 2 3 2_נכסים" xfId="39231"/>
    <cellStyle name="40% - הדגשה1 4 3 2 3 3" xfId="23297"/>
    <cellStyle name="40% - הדגשה1 4 3 2 3_נכסים" xfId="39230"/>
    <cellStyle name="40% - הדגשה1 4 3 2 4" xfId="11643"/>
    <cellStyle name="40% - הדגשה1 4 3 2 4 2" xfId="26630"/>
    <cellStyle name="40% - הדגשה1 4 3 2 4_נכסים" xfId="39232"/>
    <cellStyle name="40% - הדגשה1 4 3 2 5" xfId="19965"/>
    <cellStyle name="40% - הדגשה1 4 3 2_נכסים" xfId="39225"/>
    <cellStyle name="40% - הדגשה1 4 3 3" xfId="5615"/>
    <cellStyle name="40% - הדגשה1 4 3 3 2" xfId="9156"/>
    <cellStyle name="40% - הדגשה1 4 3 3 2 2" xfId="15808"/>
    <cellStyle name="40% - הדגשה1 4 3 3 2 2 2" xfId="30794"/>
    <cellStyle name="40% - הדגשה1 4 3 3 2 2_נכסים" xfId="39235"/>
    <cellStyle name="40% - הדגשה1 4 3 3 2 3" xfId="24129"/>
    <cellStyle name="40% - הדגשה1 4 3 3 2_נכסים" xfId="39234"/>
    <cellStyle name="40% - הדגשה1 4 3 3 3" xfId="12476"/>
    <cellStyle name="40% - הדגשה1 4 3 3 3 2" xfId="27463"/>
    <cellStyle name="40% - הדגשה1 4 3 3 3_נכסים" xfId="39236"/>
    <cellStyle name="40% - הדגשה1 4 3 3 4" xfId="20798"/>
    <cellStyle name="40% - הדגשה1 4 3 3_נכסים" xfId="39233"/>
    <cellStyle name="40% - הדגשה1 4 3 4" xfId="7364"/>
    <cellStyle name="40% - הדגשה1 4 3 4 2" xfId="14143"/>
    <cellStyle name="40% - הדגשה1 4 3 4 2 2" xfId="29129"/>
    <cellStyle name="40% - הדגשה1 4 3 4 2_נכסים" xfId="39238"/>
    <cellStyle name="40% - הדגשה1 4 3 4 3" xfId="22464"/>
    <cellStyle name="40% - הדגשה1 4 3 4_נכסים" xfId="39237"/>
    <cellStyle name="40% - הדגשה1 4 3 5" xfId="10810"/>
    <cellStyle name="40% - הדגשה1 4 3 5 2" xfId="25797"/>
    <cellStyle name="40% - הדגשה1 4 3 5_נכסים" xfId="39239"/>
    <cellStyle name="40% - הדגשה1 4 3 6" xfId="19132"/>
    <cellStyle name="40% - הדגשה1 4 3_נכסים" xfId="39224"/>
    <cellStyle name="40% - הדגשה1 4 4" xfId="1756"/>
    <cellStyle name="40% - הדגשה1 4 4 2" xfId="6032"/>
    <cellStyle name="40% - הדגשה1 4 4 2 2" xfId="9572"/>
    <cellStyle name="40% - הדגשה1 4 4 2 2 2" xfId="16224"/>
    <cellStyle name="40% - הדגשה1 4 4 2 2 2 2" xfId="31210"/>
    <cellStyle name="40% - הדגשה1 4 4 2 2 2_נכסים" xfId="39243"/>
    <cellStyle name="40% - הדגשה1 4 4 2 2 3" xfId="24545"/>
    <cellStyle name="40% - הדגשה1 4 4 2 2_נכסים" xfId="39242"/>
    <cellStyle name="40% - הדגשה1 4 4 2 3" xfId="12892"/>
    <cellStyle name="40% - הדגשה1 4 4 2 3 2" xfId="27879"/>
    <cellStyle name="40% - הדגשה1 4 4 2 3_נכסים" xfId="39244"/>
    <cellStyle name="40% - הדגשה1 4 4 2 4" xfId="21214"/>
    <cellStyle name="40% - הדגשה1 4 4 2_נכסים" xfId="39241"/>
    <cellStyle name="40% - הדגשה1 4 4 3" xfId="7780"/>
    <cellStyle name="40% - הדגשה1 4 4 3 2" xfId="14559"/>
    <cellStyle name="40% - הדגשה1 4 4 3 2 2" xfId="29545"/>
    <cellStyle name="40% - הדגשה1 4 4 3 2_נכסים" xfId="39246"/>
    <cellStyle name="40% - הדגשה1 4 4 3 3" xfId="22880"/>
    <cellStyle name="40% - הדגשה1 4 4 3_נכסים" xfId="39245"/>
    <cellStyle name="40% - הדגשה1 4 4 4" xfId="11226"/>
    <cellStyle name="40% - הדגשה1 4 4 4 2" xfId="26213"/>
    <cellStyle name="40% - הדגשה1 4 4 4_נכסים" xfId="39247"/>
    <cellStyle name="40% - הדגשה1 4 4 5" xfId="19548"/>
    <cellStyle name="40% - הדגשה1 4 4_נכסים" xfId="39240"/>
    <cellStyle name="40% - הדגשה1 4 5" xfId="1545"/>
    <cellStyle name="40% - הדגשה1 4 5 2" xfId="8739"/>
    <cellStyle name="40% - הדגשה1 4 5 2 2" xfId="15391"/>
    <cellStyle name="40% - הדגשה1 4 5 2 2 2" xfId="30377"/>
    <cellStyle name="40% - הדגשה1 4 5 2 2_נכסים" xfId="39250"/>
    <cellStyle name="40% - הדגשה1 4 5 2 3" xfId="23712"/>
    <cellStyle name="40% - הדגשה1 4 5 2_נכסים" xfId="39249"/>
    <cellStyle name="40% - הדגשה1 4 5 3" xfId="12059"/>
    <cellStyle name="40% - הדגשה1 4 5 3 2" xfId="27046"/>
    <cellStyle name="40% - הדגשה1 4 5 3_נכסים" xfId="39251"/>
    <cellStyle name="40% - הדגשה1 4 5 4" xfId="20381"/>
    <cellStyle name="40% - הדגשה1 4 5_נכסים" xfId="39248"/>
    <cellStyle name="40% - הדגשה1 4 6" xfId="2019"/>
    <cellStyle name="40% - הדגשה1 4 6 2" xfId="13726"/>
    <cellStyle name="40% - הדגשה1 4 6 2 2" xfId="28712"/>
    <cellStyle name="40% - הדגשה1 4 6 2_נכסים" xfId="39253"/>
    <cellStyle name="40% - הדגשה1 4 6 3" xfId="22047"/>
    <cellStyle name="40% - הדגשה1 4 6_נכסים" xfId="39252"/>
    <cellStyle name="40% - הדגשה1 4 7" xfId="1749"/>
    <cellStyle name="40% - הדגשה1 4 7 2" xfId="25412"/>
    <cellStyle name="40% - הדגשה1 4 7_נכסים" xfId="39254"/>
    <cellStyle name="40% - הדגשה1 4 8" xfId="18715"/>
    <cellStyle name="40% - הדגשה1 4 9" xfId="31990"/>
    <cellStyle name="40% - הדגשה1 4_נכסים" xfId="39191"/>
    <cellStyle name="40% - הדגשה1 5" xfId="493"/>
    <cellStyle name="40% - הדגשה1 5 2" xfId="18368"/>
    <cellStyle name="40% - הדגשה1 5 3" xfId="17543"/>
    <cellStyle name="40% - הדגשה1 5_נכסים" xfId="39255"/>
    <cellStyle name="40% - הדגשה1 6" xfId="1083"/>
    <cellStyle name="40% - הדגשה1 6 2" xfId="3752"/>
    <cellStyle name="40% - הדגשה1 6 2 2" xfId="4176"/>
    <cellStyle name="40% - הדגשה1 6 2 2 2" xfId="4949"/>
    <cellStyle name="40% - הדגשה1 6 2 2 2 2" xfId="6740"/>
    <cellStyle name="40% - הדגשה1 6 2 2 2 2 2" xfId="10280"/>
    <cellStyle name="40% - הדגשה1 6 2 2 2 2 2 2" xfId="16932"/>
    <cellStyle name="40% - הדגשה1 6 2 2 2 2 2 2 2" xfId="31918"/>
    <cellStyle name="40% - הדגשה1 6 2 2 2 2 2 2_נכסים" xfId="39262"/>
    <cellStyle name="40% - הדגשה1 6 2 2 2 2 2 3" xfId="25253"/>
    <cellStyle name="40% - הדגשה1 6 2 2 2 2 2_נכסים" xfId="39261"/>
    <cellStyle name="40% - הדגשה1 6 2 2 2 2 3" xfId="13600"/>
    <cellStyle name="40% - הדגשה1 6 2 2 2 2 3 2" xfId="28587"/>
    <cellStyle name="40% - הדגשה1 6 2 2 2 2 3_נכסים" xfId="39263"/>
    <cellStyle name="40% - הדגשה1 6 2 2 2 2 4" xfId="21922"/>
    <cellStyle name="40% - הדגשה1 6 2 2 2 2_נכסים" xfId="39260"/>
    <cellStyle name="40% - הדגשה1 6 2 2 2 3" xfId="8488"/>
    <cellStyle name="40% - הדגשה1 6 2 2 2 3 2" xfId="15267"/>
    <cellStyle name="40% - הדגשה1 6 2 2 2 3 2 2" xfId="30253"/>
    <cellStyle name="40% - הדגשה1 6 2 2 2 3 2_נכסים" xfId="39265"/>
    <cellStyle name="40% - הדגשה1 6 2 2 2 3 3" xfId="23588"/>
    <cellStyle name="40% - הדגשה1 6 2 2 2 3_נכסים" xfId="39264"/>
    <cellStyle name="40% - הדגשה1 6 2 2 2 4" xfId="11934"/>
    <cellStyle name="40% - הדגשה1 6 2 2 2 4 2" xfId="26921"/>
    <cellStyle name="40% - הדגשה1 6 2 2 2 4_נכסים" xfId="39266"/>
    <cellStyle name="40% - הדגשה1 6 2 2 2 5" xfId="20256"/>
    <cellStyle name="40% - הדגשה1 6 2 2 2_נכסים" xfId="39259"/>
    <cellStyle name="40% - הדגשה1 6 2 2 3" xfId="5906"/>
    <cellStyle name="40% - הדגשה1 6 2 2 3 2" xfId="9447"/>
    <cellStyle name="40% - הדגשה1 6 2 2 3 2 2" xfId="16099"/>
    <cellStyle name="40% - הדגשה1 6 2 2 3 2 2 2" xfId="31085"/>
    <cellStyle name="40% - הדגשה1 6 2 2 3 2 2_נכסים" xfId="39269"/>
    <cellStyle name="40% - הדגשה1 6 2 2 3 2 3" xfId="24420"/>
    <cellStyle name="40% - הדגשה1 6 2 2 3 2_נכסים" xfId="39268"/>
    <cellStyle name="40% - הדגשה1 6 2 2 3 3" xfId="12767"/>
    <cellStyle name="40% - הדגשה1 6 2 2 3 3 2" xfId="27754"/>
    <cellStyle name="40% - הדגשה1 6 2 2 3 3_נכסים" xfId="39270"/>
    <cellStyle name="40% - הדגשה1 6 2 2 3 4" xfId="21089"/>
    <cellStyle name="40% - הדגשה1 6 2 2 3_נכסים" xfId="39267"/>
    <cellStyle name="40% - הדגשה1 6 2 2 4" xfId="7655"/>
    <cellStyle name="40% - הדגשה1 6 2 2 4 2" xfId="14434"/>
    <cellStyle name="40% - הדגשה1 6 2 2 4 2 2" xfId="29420"/>
    <cellStyle name="40% - הדגשה1 6 2 2 4 2_נכסים" xfId="39272"/>
    <cellStyle name="40% - הדגשה1 6 2 2 4 3" xfId="22755"/>
    <cellStyle name="40% - הדגשה1 6 2 2 4_נכסים" xfId="39271"/>
    <cellStyle name="40% - הדגשה1 6 2 2 5" xfId="11101"/>
    <cellStyle name="40% - הדגשה1 6 2 2 5 2" xfId="26088"/>
    <cellStyle name="40% - הדגשה1 6 2 2 5_נכסים" xfId="39273"/>
    <cellStyle name="40% - הדגשה1 6 2 2 6" xfId="19423"/>
    <cellStyle name="40% - הדגשה1 6 2 2_נכסים" xfId="39258"/>
    <cellStyle name="40% - הדגשה1 6 2 3" xfId="4533"/>
    <cellStyle name="40% - הדגשה1 6 2 3 2" xfId="6324"/>
    <cellStyle name="40% - הדגשה1 6 2 3 2 2" xfId="9864"/>
    <cellStyle name="40% - הדגשה1 6 2 3 2 2 2" xfId="16516"/>
    <cellStyle name="40% - הדגשה1 6 2 3 2 2 2 2" xfId="31502"/>
    <cellStyle name="40% - הדגשה1 6 2 3 2 2 2_נכסים" xfId="39277"/>
    <cellStyle name="40% - הדגשה1 6 2 3 2 2 3" xfId="24837"/>
    <cellStyle name="40% - הדגשה1 6 2 3 2 2_נכסים" xfId="39276"/>
    <cellStyle name="40% - הדגשה1 6 2 3 2 3" xfId="13184"/>
    <cellStyle name="40% - הדגשה1 6 2 3 2 3 2" xfId="28171"/>
    <cellStyle name="40% - הדגשה1 6 2 3 2 3_נכסים" xfId="39278"/>
    <cellStyle name="40% - הדגשה1 6 2 3 2 4" xfId="21506"/>
    <cellStyle name="40% - הדגשה1 6 2 3 2_נכסים" xfId="39275"/>
    <cellStyle name="40% - הדגשה1 6 2 3 3" xfId="8072"/>
    <cellStyle name="40% - הדגשה1 6 2 3 3 2" xfId="14851"/>
    <cellStyle name="40% - הדגשה1 6 2 3 3 2 2" xfId="29837"/>
    <cellStyle name="40% - הדגשה1 6 2 3 3 2_נכסים" xfId="39280"/>
    <cellStyle name="40% - הדגשה1 6 2 3 3 3" xfId="23172"/>
    <cellStyle name="40% - הדגשה1 6 2 3 3_נכסים" xfId="39279"/>
    <cellStyle name="40% - הדגשה1 6 2 3 4" xfId="11518"/>
    <cellStyle name="40% - הדגשה1 6 2 3 4 2" xfId="26505"/>
    <cellStyle name="40% - הדגשה1 6 2 3 4_נכסים" xfId="39281"/>
    <cellStyle name="40% - הדגשה1 6 2 3 5" xfId="19840"/>
    <cellStyle name="40% - הדגשה1 6 2 3_נכסים" xfId="39274"/>
    <cellStyle name="40% - הדגשה1 6 2 4" xfId="5426"/>
    <cellStyle name="40% - הדגשה1 6 2 4 2" xfId="9031"/>
    <cellStyle name="40% - הדגשה1 6 2 4 2 2" xfId="15683"/>
    <cellStyle name="40% - הדגשה1 6 2 4 2 2 2" xfId="30669"/>
    <cellStyle name="40% - הדגשה1 6 2 4 2 2_נכסים" xfId="39284"/>
    <cellStyle name="40% - הדגשה1 6 2 4 2 3" xfId="24004"/>
    <cellStyle name="40% - הדגשה1 6 2 4 2_נכסים" xfId="39283"/>
    <cellStyle name="40% - הדגשה1 6 2 4 3" xfId="12351"/>
    <cellStyle name="40% - הדגשה1 6 2 4 3 2" xfId="27338"/>
    <cellStyle name="40% - הדגשה1 6 2 4 3_נכסים" xfId="39285"/>
    <cellStyle name="40% - הדגשה1 6 2 4 4" xfId="20673"/>
    <cellStyle name="40% - הדגשה1 6 2 4_נכסים" xfId="39282"/>
    <cellStyle name="40% - הדגשה1 6 2 5" xfId="7239"/>
    <cellStyle name="40% - הדגשה1 6 2 5 2" xfId="14018"/>
    <cellStyle name="40% - הדגשה1 6 2 5 2 2" xfId="29004"/>
    <cellStyle name="40% - הדגשה1 6 2 5 2_נכסים" xfId="39287"/>
    <cellStyle name="40% - הדגשה1 6 2 5 3" xfId="22339"/>
    <cellStyle name="40% - הדגשה1 6 2 5_נכסים" xfId="39286"/>
    <cellStyle name="40% - הדגשה1 6 2 6" xfId="10685"/>
    <cellStyle name="40% - הדגשה1 6 2 6 2" xfId="25672"/>
    <cellStyle name="40% - הדגשה1 6 2 6_נכסים" xfId="39288"/>
    <cellStyle name="40% - הדגשה1 6 2 7" xfId="19007"/>
    <cellStyle name="40% - הדגשה1 6 2_נכסים" xfId="39257"/>
    <cellStyle name="40% - הדגשה1 6 3" xfId="3965"/>
    <cellStyle name="40% - הדגשה1 6 3 2" xfId="4741"/>
    <cellStyle name="40% - הדגשה1 6 3 2 2" xfId="6532"/>
    <cellStyle name="40% - הדגשה1 6 3 2 2 2" xfId="10072"/>
    <cellStyle name="40% - הדגשה1 6 3 2 2 2 2" xfId="16724"/>
    <cellStyle name="40% - הדגשה1 6 3 2 2 2 2 2" xfId="31710"/>
    <cellStyle name="40% - הדגשה1 6 3 2 2 2 2_נכסים" xfId="39293"/>
    <cellStyle name="40% - הדגשה1 6 3 2 2 2 3" xfId="25045"/>
    <cellStyle name="40% - הדגשה1 6 3 2 2 2_נכסים" xfId="39292"/>
    <cellStyle name="40% - הדגשה1 6 3 2 2 3" xfId="13392"/>
    <cellStyle name="40% - הדגשה1 6 3 2 2 3 2" xfId="28379"/>
    <cellStyle name="40% - הדגשה1 6 3 2 2 3_נכסים" xfId="39294"/>
    <cellStyle name="40% - הדגשה1 6 3 2 2 4" xfId="21714"/>
    <cellStyle name="40% - הדגשה1 6 3 2 2_נכסים" xfId="39291"/>
    <cellStyle name="40% - הדגשה1 6 3 2 3" xfId="8280"/>
    <cellStyle name="40% - הדגשה1 6 3 2 3 2" xfId="15059"/>
    <cellStyle name="40% - הדגשה1 6 3 2 3 2 2" xfId="30045"/>
    <cellStyle name="40% - הדגשה1 6 3 2 3 2_נכסים" xfId="39296"/>
    <cellStyle name="40% - הדגשה1 6 3 2 3 3" xfId="23380"/>
    <cellStyle name="40% - הדגשה1 6 3 2 3_נכסים" xfId="39295"/>
    <cellStyle name="40% - הדגשה1 6 3 2 4" xfId="11726"/>
    <cellStyle name="40% - הדגשה1 6 3 2 4 2" xfId="26713"/>
    <cellStyle name="40% - הדגשה1 6 3 2 4_נכסים" xfId="39297"/>
    <cellStyle name="40% - הדגשה1 6 3 2 5" xfId="20048"/>
    <cellStyle name="40% - הדגשה1 6 3 2_נכסים" xfId="39290"/>
    <cellStyle name="40% - הדגשה1 6 3 3" xfId="5698"/>
    <cellStyle name="40% - הדגשה1 6 3 3 2" xfId="9239"/>
    <cellStyle name="40% - הדגשה1 6 3 3 2 2" xfId="15891"/>
    <cellStyle name="40% - הדגשה1 6 3 3 2 2 2" xfId="30877"/>
    <cellStyle name="40% - הדגשה1 6 3 3 2 2_נכסים" xfId="39300"/>
    <cellStyle name="40% - הדגשה1 6 3 3 2 3" xfId="24212"/>
    <cellStyle name="40% - הדגשה1 6 3 3 2_נכסים" xfId="39299"/>
    <cellStyle name="40% - הדגשה1 6 3 3 3" xfId="12559"/>
    <cellStyle name="40% - הדגשה1 6 3 3 3 2" xfId="27546"/>
    <cellStyle name="40% - הדגשה1 6 3 3 3_נכסים" xfId="39301"/>
    <cellStyle name="40% - הדגשה1 6 3 3 4" xfId="20881"/>
    <cellStyle name="40% - הדגשה1 6 3 3_נכסים" xfId="39298"/>
    <cellStyle name="40% - הדגשה1 6 3 4" xfId="7447"/>
    <cellStyle name="40% - הדגשה1 6 3 4 2" xfId="14226"/>
    <cellStyle name="40% - הדגשה1 6 3 4 2 2" xfId="29212"/>
    <cellStyle name="40% - הדגשה1 6 3 4 2_נכסים" xfId="39303"/>
    <cellStyle name="40% - הדגשה1 6 3 4 3" xfId="22547"/>
    <cellStyle name="40% - הדגשה1 6 3 4_נכסים" xfId="39302"/>
    <cellStyle name="40% - הדגשה1 6 3 5" xfId="10893"/>
    <cellStyle name="40% - הדגשה1 6 3 5 2" xfId="25880"/>
    <cellStyle name="40% - הדגשה1 6 3 5_נכסים" xfId="39304"/>
    <cellStyle name="40% - הדגשה1 6 3 6" xfId="19215"/>
    <cellStyle name="40% - הדגשה1 6 3_נכסים" xfId="39289"/>
    <cellStyle name="40% - הדגשה1 6 4" xfId="4326"/>
    <cellStyle name="40% - הדגשה1 6 4 2" xfId="6115"/>
    <cellStyle name="40% - הדגשה1 6 4 2 2" xfId="9655"/>
    <cellStyle name="40% - הדגשה1 6 4 2 2 2" xfId="16307"/>
    <cellStyle name="40% - הדגשה1 6 4 2 2 2 2" xfId="31293"/>
    <cellStyle name="40% - הדגשה1 6 4 2 2 2_נכסים" xfId="39308"/>
    <cellStyle name="40% - הדגשה1 6 4 2 2 3" xfId="24628"/>
    <cellStyle name="40% - הדגשה1 6 4 2 2_נכסים" xfId="39307"/>
    <cellStyle name="40% - הדגשה1 6 4 2 3" xfId="12975"/>
    <cellStyle name="40% - הדגשה1 6 4 2 3 2" xfId="27962"/>
    <cellStyle name="40% - הדגשה1 6 4 2 3_נכסים" xfId="39309"/>
    <cellStyle name="40% - הדגשה1 6 4 2 4" xfId="21297"/>
    <cellStyle name="40% - הדגשה1 6 4 2_נכסים" xfId="39306"/>
    <cellStyle name="40% - הדגשה1 6 4 3" xfId="7863"/>
    <cellStyle name="40% - הדגשה1 6 4 3 2" xfId="14642"/>
    <cellStyle name="40% - הדגשה1 6 4 3 2 2" xfId="29628"/>
    <cellStyle name="40% - הדגשה1 6 4 3 2_נכסים" xfId="39311"/>
    <cellStyle name="40% - הדגשה1 6 4 3 3" xfId="22963"/>
    <cellStyle name="40% - הדגשה1 6 4 3_נכסים" xfId="39310"/>
    <cellStyle name="40% - הדגשה1 6 4 4" xfId="11309"/>
    <cellStyle name="40% - הדגשה1 6 4 4 2" xfId="26296"/>
    <cellStyle name="40% - הדגשה1 6 4 4_נכסים" xfId="39312"/>
    <cellStyle name="40% - הדגשה1 6 4 5" xfId="19631"/>
    <cellStyle name="40% - הדגשה1 6 4_נכסים" xfId="39305"/>
    <cellStyle name="40% - הדגשה1 6 5" xfId="5219"/>
    <cellStyle name="40% - הדגשה1 6 5 2" xfId="8822"/>
    <cellStyle name="40% - הדגשה1 6 5 2 2" xfId="15474"/>
    <cellStyle name="40% - הדגשה1 6 5 2 2 2" xfId="30460"/>
    <cellStyle name="40% - הדגשה1 6 5 2 2_נכסים" xfId="39315"/>
    <cellStyle name="40% - הדגשה1 6 5 2 3" xfId="23795"/>
    <cellStyle name="40% - הדגשה1 6 5 2_נכסים" xfId="39314"/>
    <cellStyle name="40% - הדגשה1 6 5 3" xfId="12142"/>
    <cellStyle name="40% - הדגשה1 6 5 3 2" xfId="27129"/>
    <cellStyle name="40% - הדגשה1 6 5 3_נכסים" xfId="39316"/>
    <cellStyle name="40% - הדגשה1 6 5 4" xfId="20464"/>
    <cellStyle name="40% - הדגשה1 6 5_נכסים" xfId="39313"/>
    <cellStyle name="40% - הדגשה1 6 6" xfId="7032"/>
    <cellStyle name="40% - הדגשה1 6 6 2" xfId="13809"/>
    <cellStyle name="40% - הדגשה1 6 6 2 2" xfId="28795"/>
    <cellStyle name="40% - הדגשה1 6 6 2_נכסים" xfId="39318"/>
    <cellStyle name="40% - הדגשה1 6 6 3" xfId="22130"/>
    <cellStyle name="40% - הדגשה1 6 6_נכסים" xfId="39317"/>
    <cellStyle name="40% - הדגשה1 6 7" xfId="10420"/>
    <cellStyle name="40% - הדגשה1 6 7 2" xfId="25399"/>
    <cellStyle name="40% - הדגשה1 6 7_נכסים" xfId="39319"/>
    <cellStyle name="40% - הדגשה1 6 8" xfId="18798"/>
    <cellStyle name="40% - הדגשה1 6 9" xfId="32393"/>
    <cellStyle name="40% - הדגשה1 6_נכסים" xfId="39256"/>
    <cellStyle name="40% - הדגשה1 7" xfId="1814"/>
    <cellStyle name="40% - הדגשה1 7 2" xfId="4032"/>
    <cellStyle name="40% - הדגשה1 7 2 2" xfId="4804"/>
    <cellStyle name="40% - הדגשה1 7 2 2 2" xfId="6595"/>
    <cellStyle name="40% - הדגשה1 7 2 2 2 2" xfId="10135"/>
    <cellStyle name="40% - הדגשה1 7 2 2 2 2 2" xfId="16787"/>
    <cellStyle name="40% - הדגשה1 7 2 2 2 2 2 2" xfId="31773"/>
    <cellStyle name="40% - הדגשה1 7 2 2 2 2 2_נכסים" xfId="39325"/>
    <cellStyle name="40% - הדגשה1 7 2 2 2 2 3" xfId="25108"/>
    <cellStyle name="40% - הדגשה1 7 2 2 2 2_נכסים" xfId="39324"/>
    <cellStyle name="40% - הדגשה1 7 2 2 2 3" xfId="13455"/>
    <cellStyle name="40% - הדגשה1 7 2 2 2 3 2" xfId="28442"/>
    <cellStyle name="40% - הדגשה1 7 2 2 2 3_נכסים" xfId="39326"/>
    <cellStyle name="40% - הדגשה1 7 2 2 2 4" xfId="21777"/>
    <cellStyle name="40% - הדגשה1 7 2 2 2_נכסים" xfId="39323"/>
    <cellStyle name="40% - הדגשה1 7 2 2 3" xfId="8343"/>
    <cellStyle name="40% - הדגשה1 7 2 2 3 2" xfId="15122"/>
    <cellStyle name="40% - הדגשה1 7 2 2 3 2 2" xfId="30108"/>
    <cellStyle name="40% - הדגשה1 7 2 2 3 2_נכסים" xfId="39328"/>
    <cellStyle name="40% - הדגשה1 7 2 2 3 3" xfId="23443"/>
    <cellStyle name="40% - הדגשה1 7 2 2 3_נכסים" xfId="39327"/>
    <cellStyle name="40% - הדגשה1 7 2 2 4" xfId="11789"/>
    <cellStyle name="40% - הדגשה1 7 2 2 4 2" xfId="26776"/>
    <cellStyle name="40% - הדגשה1 7 2 2 4_נכסים" xfId="39329"/>
    <cellStyle name="40% - הדגשה1 7 2 2 5" xfId="20111"/>
    <cellStyle name="40% - הדגשה1 7 2 2_נכסים" xfId="39322"/>
    <cellStyle name="40% - הדגשה1 7 2 3" xfId="5761"/>
    <cellStyle name="40% - הדגשה1 7 2 3 2" xfId="9302"/>
    <cellStyle name="40% - הדגשה1 7 2 3 2 2" xfId="15954"/>
    <cellStyle name="40% - הדגשה1 7 2 3 2 2 2" xfId="30940"/>
    <cellStyle name="40% - הדגשה1 7 2 3 2 2_נכסים" xfId="39332"/>
    <cellStyle name="40% - הדגשה1 7 2 3 2 3" xfId="24275"/>
    <cellStyle name="40% - הדגשה1 7 2 3 2_נכסים" xfId="39331"/>
    <cellStyle name="40% - הדגשה1 7 2 3 3" xfId="12622"/>
    <cellStyle name="40% - הדגשה1 7 2 3 3 2" xfId="27609"/>
    <cellStyle name="40% - הדגשה1 7 2 3 3_נכסים" xfId="39333"/>
    <cellStyle name="40% - הדגשה1 7 2 3 4" xfId="20944"/>
    <cellStyle name="40% - הדגשה1 7 2 3_נכסים" xfId="39330"/>
    <cellStyle name="40% - הדגשה1 7 2 4" xfId="7510"/>
    <cellStyle name="40% - הדגשה1 7 2 4 2" xfId="14289"/>
    <cellStyle name="40% - הדגשה1 7 2 4 2 2" xfId="29275"/>
    <cellStyle name="40% - הדגשה1 7 2 4 2_נכסים" xfId="39335"/>
    <cellStyle name="40% - הדגשה1 7 2 4 3" xfId="22610"/>
    <cellStyle name="40% - הדגשה1 7 2 4_נכסים" xfId="39334"/>
    <cellStyle name="40% - הדגשה1 7 2 5" xfId="10956"/>
    <cellStyle name="40% - הדגשה1 7 2 5 2" xfId="25943"/>
    <cellStyle name="40% - הדגשה1 7 2 5_נכסים" xfId="39336"/>
    <cellStyle name="40% - הדגשה1 7 2 6" xfId="19278"/>
    <cellStyle name="40% - הדגשה1 7 2_נכסים" xfId="39321"/>
    <cellStyle name="40% - הדגשה1 7 3" xfId="4389"/>
    <cellStyle name="40% - הדגשה1 7 3 2" xfId="6179"/>
    <cellStyle name="40% - הדגשה1 7 3 2 2" xfId="9719"/>
    <cellStyle name="40% - הדגשה1 7 3 2 2 2" xfId="16371"/>
    <cellStyle name="40% - הדגשה1 7 3 2 2 2 2" xfId="31357"/>
    <cellStyle name="40% - הדגשה1 7 3 2 2 2_נכסים" xfId="39340"/>
    <cellStyle name="40% - הדגשה1 7 3 2 2 3" xfId="24692"/>
    <cellStyle name="40% - הדגשה1 7 3 2 2_נכסים" xfId="39339"/>
    <cellStyle name="40% - הדגשה1 7 3 2 3" xfId="13039"/>
    <cellStyle name="40% - הדגשה1 7 3 2 3 2" xfId="28026"/>
    <cellStyle name="40% - הדגשה1 7 3 2 3_נכסים" xfId="39341"/>
    <cellStyle name="40% - הדגשה1 7 3 2 4" xfId="21361"/>
    <cellStyle name="40% - הדגשה1 7 3 2_נכסים" xfId="39338"/>
    <cellStyle name="40% - הדגשה1 7 3 3" xfId="7927"/>
    <cellStyle name="40% - הדגשה1 7 3 3 2" xfId="14706"/>
    <cellStyle name="40% - הדגשה1 7 3 3 2 2" xfId="29692"/>
    <cellStyle name="40% - הדגשה1 7 3 3 2_נכסים" xfId="39343"/>
    <cellStyle name="40% - הדגשה1 7 3 3 3" xfId="23027"/>
    <cellStyle name="40% - הדגשה1 7 3 3_נכסים" xfId="39342"/>
    <cellStyle name="40% - הדגשה1 7 3 4" xfId="11373"/>
    <cellStyle name="40% - הדגשה1 7 3 4 2" xfId="26360"/>
    <cellStyle name="40% - הדגשה1 7 3 4_נכסים" xfId="39344"/>
    <cellStyle name="40% - הדגשה1 7 3 5" xfId="19695"/>
    <cellStyle name="40% - הדגשה1 7 3_נכסים" xfId="39337"/>
    <cellStyle name="40% - הדגשה1 7 4" xfId="5282"/>
    <cellStyle name="40% - הדגשה1 7 4 2" xfId="8886"/>
    <cellStyle name="40% - הדגשה1 7 4 2 2" xfId="15538"/>
    <cellStyle name="40% - הדגשה1 7 4 2 2 2" xfId="30524"/>
    <cellStyle name="40% - הדגשה1 7 4 2 2_נכסים" xfId="39347"/>
    <cellStyle name="40% - הדגשה1 7 4 2 3" xfId="23859"/>
    <cellStyle name="40% - הדגשה1 7 4 2_נכסים" xfId="39346"/>
    <cellStyle name="40% - הדגשה1 7 4 3" xfId="12206"/>
    <cellStyle name="40% - הדגשה1 7 4 3 2" xfId="27193"/>
    <cellStyle name="40% - הדגשה1 7 4 3_נכסים" xfId="39348"/>
    <cellStyle name="40% - הדגשה1 7 4 4" xfId="20528"/>
    <cellStyle name="40% - הדגשה1 7 4_נכסים" xfId="39345"/>
    <cellStyle name="40% - הדגשה1 7 5" xfId="7095"/>
    <cellStyle name="40% - הדגשה1 7 5 2" xfId="13873"/>
    <cellStyle name="40% - הדגשה1 7 5 2 2" xfId="28859"/>
    <cellStyle name="40% - הדגשה1 7 5 2_נכסים" xfId="39350"/>
    <cellStyle name="40% - הדגשה1 7 5 3" xfId="22194"/>
    <cellStyle name="40% - הדגשה1 7 5_נכסים" xfId="39349"/>
    <cellStyle name="40% - הדגשה1 7 6" xfId="10317"/>
    <cellStyle name="40% - הדגשה1 7 6 2" xfId="25291"/>
    <cellStyle name="40% - הדגשה1 7 6_נכסים" xfId="39351"/>
    <cellStyle name="40% - הדגשה1 7 7" xfId="18862"/>
    <cellStyle name="40% - הדגשה1 7 8" xfId="31998"/>
    <cellStyle name="40% - הדגשה1 7_נכסים" xfId="39320"/>
    <cellStyle name="40% - הדגשה1 8" xfId="1649"/>
    <cellStyle name="40% - הדגשה1 8 2" xfId="4595"/>
    <cellStyle name="40% - הדגשה1 8 2 2" xfId="6386"/>
    <cellStyle name="40% - הדגשה1 8 2 2 2" xfId="9926"/>
    <cellStyle name="40% - הדגשה1 8 2 2 2 2" xfId="16578"/>
    <cellStyle name="40% - הדגשה1 8 2 2 2 2 2" xfId="31564"/>
    <cellStyle name="40% - הדגשה1 8 2 2 2 2_נכסים" xfId="39356"/>
    <cellStyle name="40% - הדגשה1 8 2 2 2 3" xfId="24899"/>
    <cellStyle name="40% - הדגשה1 8 2 2 2_נכסים" xfId="39355"/>
    <cellStyle name="40% - הדגשה1 8 2 2 3" xfId="13246"/>
    <cellStyle name="40% - הדגשה1 8 2 2 3 2" xfId="28233"/>
    <cellStyle name="40% - הדגשה1 8 2 2 3_נכסים" xfId="39357"/>
    <cellStyle name="40% - הדגשה1 8 2 2 4" xfId="21568"/>
    <cellStyle name="40% - הדגשה1 8 2 2_נכסים" xfId="39354"/>
    <cellStyle name="40% - הדגשה1 8 2 3" xfId="8134"/>
    <cellStyle name="40% - הדגשה1 8 2 3 2" xfId="14913"/>
    <cellStyle name="40% - הדגשה1 8 2 3 2 2" xfId="29899"/>
    <cellStyle name="40% - הדגשה1 8 2 3 2_נכסים" xfId="39359"/>
    <cellStyle name="40% - הדגשה1 8 2 3 3" xfId="23234"/>
    <cellStyle name="40% - הדגשה1 8 2 3_נכסים" xfId="39358"/>
    <cellStyle name="40% - הדגשה1 8 2 4" xfId="11580"/>
    <cellStyle name="40% - הדגשה1 8 2 4 2" xfId="26567"/>
    <cellStyle name="40% - הדגשה1 8 2 4_נכסים" xfId="39360"/>
    <cellStyle name="40% - הדגשה1 8 2 5" xfId="19902"/>
    <cellStyle name="40% - הדגשה1 8 2_נכסים" xfId="39353"/>
    <cellStyle name="40% - הדגשה1 8 3" xfId="5552"/>
    <cellStyle name="40% - הדגשה1 8 3 2" xfId="9093"/>
    <cellStyle name="40% - הדגשה1 8 3 2 2" xfId="15745"/>
    <cellStyle name="40% - הדגשה1 8 3 2 2 2" xfId="30731"/>
    <cellStyle name="40% - הדגשה1 8 3 2 2_נכסים" xfId="39363"/>
    <cellStyle name="40% - הדגשה1 8 3 2 3" xfId="24066"/>
    <cellStyle name="40% - הדגשה1 8 3 2_נכסים" xfId="39362"/>
    <cellStyle name="40% - הדגשה1 8 3 3" xfId="12413"/>
    <cellStyle name="40% - הדגשה1 8 3 3 2" xfId="27400"/>
    <cellStyle name="40% - הדגשה1 8 3 3_נכסים" xfId="39364"/>
    <cellStyle name="40% - הדגשה1 8 3 4" xfId="20735"/>
    <cellStyle name="40% - הדגשה1 8 3_נכסים" xfId="39361"/>
    <cellStyle name="40% - הדגשה1 8 4" xfId="7301"/>
    <cellStyle name="40% - הדגשה1 8 4 2" xfId="14080"/>
    <cellStyle name="40% - הדגשה1 8 4 2 2" xfId="29066"/>
    <cellStyle name="40% - הדגשה1 8 4 2_נכסים" xfId="39366"/>
    <cellStyle name="40% - הדגשה1 8 4 3" xfId="22401"/>
    <cellStyle name="40% - הדגשה1 8 4_נכסים" xfId="39365"/>
    <cellStyle name="40% - הדגשה1 8 5" xfId="10747"/>
    <cellStyle name="40% - הדגשה1 8 5 2" xfId="25734"/>
    <cellStyle name="40% - הדגשה1 8 5_נכסים" xfId="39367"/>
    <cellStyle name="40% - הדגשה1 8 6" xfId="19069"/>
    <cellStyle name="40% - הדגשה1 8 7" xfId="31970"/>
    <cellStyle name="40% - הדגשה1 8_נכסים" xfId="39352"/>
    <cellStyle name="40% - הדגשה1 9" xfId="2074"/>
    <cellStyle name="40% - הדגשה1 9 2" xfId="5969"/>
    <cellStyle name="40% - הדגשה1 9 2 2" xfId="9509"/>
    <cellStyle name="40% - הדגשה1 9 2 2 2" xfId="16161"/>
    <cellStyle name="40% - הדגשה1 9 2 2 2 2" xfId="31147"/>
    <cellStyle name="40% - הדגשה1 9 2 2 2_נכסים" xfId="39371"/>
    <cellStyle name="40% - הדגשה1 9 2 2 3" xfId="24482"/>
    <cellStyle name="40% - הדגשה1 9 2 2_נכסים" xfId="39370"/>
    <cellStyle name="40% - הדגשה1 9 2 3" xfId="12829"/>
    <cellStyle name="40% - הדגשה1 9 2 3 2" xfId="27816"/>
    <cellStyle name="40% - הדגשה1 9 2 3_נכסים" xfId="39372"/>
    <cellStyle name="40% - הדגשה1 9 2 4" xfId="21151"/>
    <cellStyle name="40% - הדגשה1 9 2_נכסים" xfId="39369"/>
    <cellStyle name="40% - הדגשה1 9 3" xfId="7717"/>
    <cellStyle name="40% - הדגשה1 9 3 2" xfId="14496"/>
    <cellStyle name="40% - הדגשה1 9 3 2 2" xfId="29482"/>
    <cellStyle name="40% - הדגשה1 9 3 2_נכסים" xfId="39374"/>
    <cellStyle name="40% - הדגשה1 9 3 3" xfId="22817"/>
    <cellStyle name="40% - הדגשה1 9 3_נכסים" xfId="39373"/>
    <cellStyle name="40% - הדגשה1 9 4" xfId="11163"/>
    <cellStyle name="40% - הדגשה1 9 4 2" xfId="26150"/>
    <cellStyle name="40% - הדגשה1 9 4_נכסים" xfId="39375"/>
    <cellStyle name="40% - הדגשה1 9 5" xfId="19485"/>
    <cellStyle name="40% - הדגשה1 9_נכסים" xfId="39368"/>
    <cellStyle name="40% - הדגשה2" xfId="41" builtinId="35" customBuiltin="1"/>
    <cellStyle name="40% - הדגשה2 10" xfId="1480"/>
    <cellStyle name="40% - הדגשה2 10 2" xfId="8678"/>
    <cellStyle name="40% - הדגשה2 10 2 2" xfId="15330"/>
    <cellStyle name="40% - הדגשה2 10 2 2 2" xfId="30316"/>
    <cellStyle name="40% - הדגשה2 10 2 2_נכסים" xfId="39378"/>
    <cellStyle name="40% - הדגשה2 10 2 3" xfId="23651"/>
    <cellStyle name="40% - הדגשה2 10 2_נכסים" xfId="39377"/>
    <cellStyle name="40% - הדגשה2 10 3" xfId="11998"/>
    <cellStyle name="40% - הדגשה2 10 3 2" xfId="26985"/>
    <cellStyle name="40% - הדגשה2 10 3_נכסים" xfId="39379"/>
    <cellStyle name="40% - הדגשה2 10 4" xfId="20320"/>
    <cellStyle name="40% - הדגשה2 10_נכסים" xfId="39376"/>
    <cellStyle name="40% - הדגשה2 11" xfId="1499"/>
    <cellStyle name="40% - הדגשה2 11 2" xfId="13665"/>
    <cellStyle name="40% - הדגשה2 11 2 2" xfId="28651"/>
    <cellStyle name="40% - הדגשה2 11 2_נכסים" xfId="39381"/>
    <cellStyle name="40% - הדגשה2 11 3" xfId="21986"/>
    <cellStyle name="40% - הדגשה2 11_נכסים" xfId="39380"/>
    <cellStyle name="40% - הדגשה2 12" xfId="10343"/>
    <cellStyle name="40% - הדגשה2 12 2" xfId="18354"/>
    <cellStyle name="40% - הדגשה2 12 3" xfId="25319"/>
    <cellStyle name="40% - הדגשה2 12_נכסים" xfId="39382"/>
    <cellStyle name="40% - הדגשה2 13" xfId="17565"/>
    <cellStyle name="40% - הדגשה2 13 2" xfId="18396"/>
    <cellStyle name="40% - הדגשה2 13_נכסים" xfId="39383"/>
    <cellStyle name="40% - הדגשה2 14" xfId="17578"/>
    <cellStyle name="40% - הדגשה2 14 2" xfId="18409"/>
    <cellStyle name="40% - הדגשה2 14_נכסים" xfId="39384"/>
    <cellStyle name="40% - הדגשה2 15" xfId="17590"/>
    <cellStyle name="40% - הדגשה2 15 2" xfId="18421"/>
    <cellStyle name="40% - הדגשה2 15_נכסים" xfId="39385"/>
    <cellStyle name="40% - הדגשה2 16" xfId="17602"/>
    <cellStyle name="40% - הדגשה2 16 2" xfId="18433"/>
    <cellStyle name="40% - הדגשה2 16_נכסים" xfId="39386"/>
    <cellStyle name="40% - הדגשה2 17" xfId="17614"/>
    <cellStyle name="40% - הדגשה2 17 2" xfId="18446"/>
    <cellStyle name="40% - הדגשה2 17_נכסים" xfId="39387"/>
    <cellStyle name="40% - הדגשה2 18" xfId="17627"/>
    <cellStyle name="40% - הדגשה2 18 2" xfId="18459"/>
    <cellStyle name="40% - הדגשה2 18_נכסים" xfId="39388"/>
    <cellStyle name="40% - הדגשה2 19" xfId="17641"/>
    <cellStyle name="40% - הדגשה2 19 2" xfId="18472"/>
    <cellStyle name="40% - הדגשה2 19_נכסים" xfId="39389"/>
    <cellStyle name="40% - הדגשה2 2" xfId="285"/>
    <cellStyle name="40% - הדגשה2 2 10" xfId="2643"/>
    <cellStyle name="40% - הדגשה2 2 11" xfId="50196"/>
    <cellStyle name="40% - הדגשה2 2 2" xfId="286"/>
    <cellStyle name="40% - הדגשה2 2 2 10" xfId="18631"/>
    <cellStyle name="40% - הדגשה2 2 2 11" xfId="31978"/>
    <cellStyle name="40% - הדגשה2 2 2 2" xfId="1168"/>
    <cellStyle name="40% - הדגשה2 2 2 2 10" xfId="32354"/>
    <cellStyle name="40% - הדגשה2 2 2 2 2" xfId="3517"/>
    <cellStyle name="40% - הדגשה2 2 2 2 2 2" xfId="3761"/>
    <cellStyle name="40% - הדגשה2 2 2 2 2 2 2" xfId="4185"/>
    <cellStyle name="40% - הדגשה2 2 2 2 2 2 2 2" xfId="4958"/>
    <cellStyle name="40% - הדגשה2 2 2 2 2 2 2 2 2" xfId="6749"/>
    <cellStyle name="40% - הדגשה2 2 2 2 2 2 2 2 2 2" xfId="10289"/>
    <cellStyle name="40% - הדגשה2 2 2 2 2 2 2 2 2 2 2" xfId="16941"/>
    <cellStyle name="40% - הדגשה2 2 2 2 2 2 2 2 2 2 2 2" xfId="31927"/>
    <cellStyle name="40% - הדגשה2 2 2 2 2 2 2 2 2 2 2_נכסים" xfId="39399"/>
    <cellStyle name="40% - הדגשה2 2 2 2 2 2 2 2 2 2 3" xfId="25262"/>
    <cellStyle name="40% - הדגשה2 2 2 2 2 2 2 2 2 2_נכסים" xfId="39398"/>
    <cellStyle name="40% - הדגשה2 2 2 2 2 2 2 2 2 3" xfId="13609"/>
    <cellStyle name="40% - הדגשה2 2 2 2 2 2 2 2 2 3 2" xfId="28596"/>
    <cellStyle name="40% - הדגשה2 2 2 2 2 2 2 2 2 3_נכסים" xfId="39400"/>
    <cellStyle name="40% - הדגשה2 2 2 2 2 2 2 2 2 4" xfId="21931"/>
    <cellStyle name="40% - הדגשה2 2 2 2 2 2 2 2 2_נכסים" xfId="39397"/>
    <cellStyle name="40% - הדגשה2 2 2 2 2 2 2 2 3" xfId="8497"/>
    <cellStyle name="40% - הדגשה2 2 2 2 2 2 2 2 3 2" xfId="15276"/>
    <cellStyle name="40% - הדגשה2 2 2 2 2 2 2 2 3 2 2" xfId="30262"/>
    <cellStyle name="40% - הדגשה2 2 2 2 2 2 2 2 3 2_נכסים" xfId="39402"/>
    <cellStyle name="40% - הדגשה2 2 2 2 2 2 2 2 3 3" xfId="23597"/>
    <cellStyle name="40% - הדגשה2 2 2 2 2 2 2 2 3_נכסים" xfId="39401"/>
    <cellStyle name="40% - הדגשה2 2 2 2 2 2 2 2 4" xfId="11943"/>
    <cellStyle name="40% - הדגשה2 2 2 2 2 2 2 2 4 2" xfId="26930"/>
    <cellStyle name="40% - הדגשה2 2 2 2 2 2 2 2 4_נכסים" xfId="39403"/>
    <cellStyle name="40% - הדגשה2 2 2 2 2 2 2 2 5" xfId="20265"/>
    <cellStyle name="40% - הדגשה2 2 2 2 2 2 2 2_נכסים" xfId="39396"/>
    <cellStyle name="40% - הדגשה2 2 2 2 2 2 2 3" xfId="5915"/>
    <cellStyle name="40% - הדגשה2 2 2 2 2 2 2 3 2" xfId="9456"/>
    <cellStyle name="40% - הדגשה2 2 2 2 2 2 2 3 2 2" xfId="16108"/>
    <cellStyle name="40% - הדגשה2 2 2 2 2 2 2 3 2 2 2" xfId="31094"/>
    <cellStyle name="40% - הדגשה2 2 2 2 2 2 2 3 2 2_נכסים" xfId="39406"/>
    <cellStyle name="40% - הדגשה2 2 2 2 2 2 2 3 2 3" xfId="24429"/>
    <cellStyle name="40% - הדגשה2 2 2 2 2 2 2 3 2_נכסים" xfId="39405"/>
    <cellStyle name="40% - הדגשה2 2 2 2 2 2 2 3 3" xfId="12776"/>
    <cellStyle name="40% - הדגשה2 2 2 2 2 2 2 3 3 2" xfId="27763"/>
    <cellStyle name="40% - הדגשה2 2 2 2 2 2 2 3 3_נכסים" xfId="39407"/>
    <cellStyle name="40% - הדגשה2 2 2 2 2 2 2 3 4" xfId="21098"/>
    <cellStyle name="40% - הדגשה2 2 2 2 2 2 2 3_נכסים" xfId="39404"/>
    <cellStyle name="40% - הדגשה2 2 2 2 2 2 2 4" xfId="7664"/>
    <cellStyle name="40% - הדגשה2 2 2 2 2 2 2 4 2" xfId="14443"/>
    <cellStyle name="40% - הדגשה2 2 2 2 2 2 2 4 2 2" xfId="29429"/>
    <cellStyle name="40% - הדגשה2 2 2 2 2 2 2 4 2_נכסים" xfId="39409"/>
    <cellStyle name="40% - הדגשה2 2 2 2 2 2 2 4 3" xfId="22764"/>
    <cellStyle name="40% - הדגשה2 2 2 2 2 2 2 4_נכסים" xfId="39408"/>
    <cellStyle name="40% - הדגשה2 2 2 2 2 2 2 5" xfId="11110"/>
    <cellStyle name="40% - הדגשה2 2 2 2 2 2 2 5 2" xfId="26097"/>
    <cellStyle name="40% - הדגשה2 2 2 2 2 2 2 5_נכסים" xfId="39410"/>
    <cellStyle name="40% - הדגשה2 2 2 2 2 2 2 6" xfId="19432"/>
    <cellStyle name="40% - הדגשה2 2 2 2 2 2 2_נכסים" xfId="39395"/>
    <cellStyle name="40% - הדגשה2 2 2 2 2 2 3" xfId="4542"/>
    <cellStyle name="40% - הדגשה2 2 2 2 2 2 3 2" xfId="6333"/>
    <cellStyle name="40% - הדגשה2 2 2 2 2 2 3 2 2" xfId="9873"/>
    <cellStyle name="40% - הדגשה2 2 2 2 2 2 3 2 2 2" xfId="16525"/>
    <cellStyle name="40% - הדגשה2 2 2 2 2 2 3 2 2 2 2" xfId="31511"/>
    <cellStyle name="40% - הדגשה2 2 2 2 2 2 3 2 2 2_נכסים" xfId="39414"/>
    <cellStyle name="40% - הדגשה2 2 2 2 2 2 3 2 2 3" xfId="24846"/>
    <cellStyle name="40% - הדגשה2 2 2 2 2 2 3 2 2_נכסים" xfId="39413"/>
    <cellStyle name="40% - הדגשה2 2 2 2 2 2 3 2 3" xfId="13193"/>
    <cellStyle name="40% - הדגשה2 2 2 2 2 2 3 2 3 2" xfId="28180"/>
    <cellStyle name="40% - הדגשה2 2 2 2 2 2 3 2 3_נכסים" xfId="39415"/>
    <cellStyle name="40% - הדגשה2 2 2 2 2 2 3 2 4" xfId="21515"/>
    <cellStyle name="40% - הדגשה2 2 2 2 2 2 3 2_נכסים" xfId="39412"/>
    <cellStyle name="40% - הדגשה2 2 2 2 2 2 3 3" xfId="8081"/>
    <cellStyle name="40% - הדגשה2 2 2 2 2 2 3 3 2" xfId="14860"/>
    <cellStyle name="40% - הדגשה2 2 2 2 2 2 3 3 2 2" xfId="29846"/>
    <cellStyle name="40% - הדגשה2 2 2 2 2 2 3 3 2_נכסים" xfId="39417"/>
    <cellStyle name="40% - הדגשה2 2 2 2 2 2 3 3 3" xfId="23181"/>
    <cellStyle name="40% - הדגשה2 2 2 2 2 2 3 3_נכסים" xfId="39416"/>
    <cellStyle name="40% - הדגשה2 2 2 2 2 2 3 4" xfId="11527"/>
    <cellStyle name="40% - הדגשה2 2 2 2 2 2 3 4 2" xfId="26514"/>
    <cellStyle name="40% - הדגשה2 2 2 2 2 2 3 4_נכסים" xfId="39418"/>
    <cellStyle name="40% - הדגשה2 2 2 2 2 2 3 5" xfId="19849"/>
    <cellStyle name="40% - הדגשה2 2 2 2 2 2 3_נכסים" xfId="39411"/>
    <cellStyle name="40% - הדגשה2 2 2 2 2 2 4" xfId="5435"/>
    <cellStyle name="40% - הדגשה2 2 2 2 2 2 4 2" xfId="9040"/>
    <cellStyle name="40% - הדגשה2 2 2 2 2 2 4 2 2" xfId="15692"/>
    <cellStyle name="40% - הדגשה2 2 2 2 2 2 4 2 2 2" xfId="30678"/>
    <cellStyle name="40% - הדגשה2 2 2 2 2 2 4 2 2_נכסים" xfId="39421"/>
    <cellStyle name="40% - הדגשה2 2 2 2 2 2 4 2 3" xfId="24013"/>
    <cellStyle name="40% - הדגשה2 2 2 2 2 2 4 2_נכסים" xfId="39420"/>
    <cellStyle name="40% - הדגשה2 2 2 2 2 2 4 3" xfId="12360"/>
    <cellStyle name="40% - הדגשה2 2 2 2 2 2 4 3 2" xfId="27347"/>
    <cellStyle name="40% - הדגשה2 2 2 2 2 2 4 3_נכסים" xfId="39422"/>
    <cellStyle name="40% - הדגשה2 2 2 2 2 2 4 4" xfId="20682"/>
    <cellStyle name="40% - הדגשה2 2 2 2 2 2 4_נכסים" xfId="39419"/>
    <cellStyle name="40% - הדגשה2 2 2 2 2 2 5" xfId="7248"/>
    <cellStyle name="40% - הדגשה2 2 2 2 2 2 5 2" xfId="14027"/>
    <cellStyle name="40% - הדגשה2 2 2 2 2 2 5 2 2" xfId="29013"/>
    <cellStyle name="40% - הדגשה2 2 2 2 2 2 5 2_נכסים" xfId="39424"/>
    <cellStyle name="40% - הדגשה2 2 2 2 2 2 5 3" xfId="22348"/>
    <cellStyle name="40% - הדגשה2 2 2 2 2 2 5_נכסים" xfId="39423"/>
    <cellStyle name="40% - הדגשה2 2 2 2 2 2 6" xfId="10694"/>
    <cellStyle name="40% - הדגשה2 2 2 2 2 2 6 2" xfId="25681"/>
    <cellStyle name="40% - הדגשה2 2 2 2 2 2 6_נכסים" xfId="39425"/>
    <cellStyle name="40% - הדגשה2 2 2 2 2 2 7" xfId="19016"/>
    <cellStyle name="40% - הדגשה2 2 2 2 2 2_נכסים" xfId="39394"/>
    <cellStyle name="40% - הדגשה2 2 2 2 2 3" xfId="3974"/>
    <cellStyle name="40% - הדגשה2 2 2 2 2 3 2" xfId="4750"/>
    <cellStyle name="40% - הדגשה2 2 2 2 2 3 2 2" xfId="6541"/>
    <cellStyle name="40% - הדגשה2 2 2 2 2 3 2 2 2" xfId="10081"/>
    <cellStyle name="40% - הדגשה2 2 2 2 2 3 2 2 2 2" xfId="16733"/>
    <cellStyle name="40% - הדגשה2 2 2 2 2 3 2 2 2 2 2" xfId="31719"/>
    <cellStyle name="40% - הדגשה2 2 2 2 2 3 2 2 2 2_נכסים" xfId="39430"/>
    <cellStyle name="40% - הדגשה2 2 2 2 2 3 2 2 2 3" xfId="25054"/>
    <cellStyle name="40% - הדגשה2 2 2 2 2 3 2 2 2_נכסים" xfId="39429"/>
    <cellStyle name="40% - הדגשה2 2 2 2 2 3 2 2 3" xfId="13401"/>
    <cellStyle name="40% - הדגשה2 2 2 2 2 3 2 2 3 2" xfId="28388"/>
    <cellStyle name="40% - הדגשה2 2 2 2 2 3 2 2 3_נכסים" xfId="39431"/>
    <cellStyle name="40% - הדגשה2 2 2 2 2 3 2 2 4" xfId="21723"/>
    <cellStyle name="40% - הדגשה2 2 2 2 2 3 2 2_נכסים" xfId="39428"/>
    <cellStyle name="40% - הדגשה2 2 2 2 2 3 2 3" xfId="8289"/>
    <cellStyle name="40% - הדגשה2 2 2 2 2 3 2 3 2" xfId="15068"/>
    <cellStyle name="40% - הדגשה2 2 2 2 2 3 2 3 2 2" xfId="30054"/>
    <cellStyle name="40% - הדגשה2 2 2 2 2 3 2 3 2_נכסים" xfId="39433"/>
    <cellStyle name="40% - הדגשה2 2 2 2 2 3 2 3 3" xfId="23389"/>
    <cellStyle name="40% - הדגשה2 2 2 2 2 3 2 3_נכסים" xfId="39432"/>
    <cellStyle name="40% - הדגשה2 2 2 2 2 3 2 4" xfId="11735"/>
    <cellStyle name="40% - הדגשה2 2 2 2 2 3 2 4 2" xfId="26722"/>
    <cellStyle name="40% - הדגשה2 2 2 2 2 3 2 4_נכסים" xfId="39434"/>
    <cellStyle name="40% - הדגשה2 2 2 2 2 3 2 5" xfId="20057"/>
    <cellStyle name="40% - הדגשה2 2 2 2 2 3 2_נכסים" xfId="39427"/>
    <cellStyle name="40% - הדגשה2 2 2 2 2 3 3" xfId="5707"/>
    <cellStyle name="40% - הדגשה2 2 2 2 2 3 3 2" xfId="9248"/>
    <cellStyle name="40% - הדגשה2 2 2 2 2 3 3 2 2" xfId="15900"/>
    <cellStyle name="40% - הדגשה2 2 2 2 2 3 3 2 2 2" xfId="30886"/>
    <cellStyle name="40% - הדגשה2 2 2 2 2 3 3 2 2_נכסים" xfId="39437"/>
    <cellStyle name="40% - הדגשה2 2 2 2 2 3 3 2 3" xfId="24221"/>
    <cellStyle name="40% - הדגשה2 2 2 2 2 3 3 2_נכסים" xfId="39436"/>
    <cellStyle name="40% - הדגשה2 2 2 2 2 3 3 3" xfId="12568"/>
    <cellStyle name="40% - הדגשה2 2 2 2 2 3 3 3 2" xfId="27555"/>
    <cellStyle name="40% - הדגשה2 2 2 2 2 3 3 3_נכסים" xfId="39438"/>
    <cellStyle name="40% - הדגשה2 2 2 2 2 3 3 4" xfId="20890"/>
    <cellStyle name="40% - הדגשה2 2 2 2 2 3 3_נכסים" xfId="39435"/>
    <cellStyle name="40% - הדגשה2 2 2 2 2 3 4" xfId="7456"/>
    <cellStyle name="40% - הדגשה2 2 2 2 2 3 4 2" xfId="14235"/>
    <cellStyle name="40% - הדגשה2 2 2 2 2 3 4 2 2" xfId="29221"/>
    <cellStyle name="40% - הדגשה2 2 2 2 2 3 4 2_נכסים" xfId="39440"/>
    <cellStyle name="40% - הדגשה2 2 2 2 2 3 4 3" xfId="22556"/>
    <cellStyle name="40% - הדגשה2 2 2 2 2 3 4_נכסים" xfId="39439"/>
    <cellStyle name="40% - הדגשה2 2 2 2 2 3 5" xfId="10902"/>
    <cellStyle name="40% - הדגשה2 2 2 2 2 3 5 2" xfId="25889"/>
    <cellStyle name="40% - הדגשה2 2 2 2 2 3 5_נכסים" xfId="39441"/>
    <cellStyle name="40% - הדגשה2 2 2 2 2 3 6" xfId="19224"/>
    <cellStyle name="40% - הדגשה2 2 2 2 2 3_נכסים" xfId="39426"/>
    <cellStyle name="40% - הדגשה2 2 2 2 2 4" xfId="4335"/>
    <cellStyle name="40% - הדגשה2 2 2 2 2 4 2" xfId="6124"/>
    <cellStyle name="40% - הדגשה2 2 2 2 2 4 2 2" xfId="9664"/>
    <cellStyle name="40% - הדגשה2 2 2 2 2 4 2 2 2" xfId="16316"/>
    <cellStyle name="40% - הדגשה2 2 2 2 2 4 2 2 2 2" xfId="31302"/>
    <cellStyle name="40% - הדגשה2 2 2 2 2 4 2 2 2_נכסים" xfId="39445"/>
    <cellStyle name="40% - הדגשה2 2 2 2 2 4 2 2 3" xfId="24637"/>
    <cellStyle name="40% - הדגשה2 2 2 2 2 4 2 2_נכסים" xfId="39444"/>
    <cellStyle name="40% - הדגשה2 2 2 2 2 4 2 3" xfId="12984"/>
    <cellStyle name="40% - הדגשה2 2 2 2 2 4 2 3 2" xfId="27971"/>
    <cellStyle name="40% - הדגשה2 2 2 2 2 4 2 3_נכסים" xfId="39446"/>
    <cellStyle name="40% - הדגשה2 2 2 2 2 4 2 4" xfId="21306"/>
    <cellStyle name="40% - הדגשה2 2 2 2 2 4 2_נכסים" xfId="39443"/>
    <cellStyle name="40% - הדגשה2 2 2 2 2 4 3" xfId="7872"/>
    <cellStyle name="40% - הדגשה2 2 2 2 2 4 3 2" xfId="14651"/>
    <cellStyle name="40% - הדגשה2 2 2 2 2 4 3 2 2" xfId="29637"/>
    <cellStyle name="40% - הדגשה2 2 2 2 2 4 3 2_נכסים" xfId="39448"/>
    <cellStyle name="40% - הדגשה2 2 2 2 2 4 3 3" xfId="22972"/>
    <cellStyle name="40% - הדגשה2 2 2 2 2 4 3_נכסים" xfId="39447"/>
    <cellStyle name="40% - הדגשה2 2 2 2 2 4 4" xfId="11318"/>
    <cellStyle name="40% - הדגשה2 2 2 2 2 4 4 2" xfId="26305"/>
    <cellStyle name="40% - הדגשה2 2 2 2 2 4 4_נכסים" xfId="39449"/>
    <cellStyle name="40% - הדגשה2 2 2 2 2 4 5" xfId="19640"/>
    <cellStyle name="40% - הדגשה2 2 2 2 2 4_נכסים" xfId="39442"/>
    <cellStyle name="40% - הדגשה2 2 2 2 2 5" xfId="5228"/>
    <cellStyle name="40% - הדגשה2 2 2 2 2 5 2" xfId="8831"/>
    <cellStyle name="40% - הדגשה2 2 2 2 2 5 2 2" xfId="15483"/>
    <cellStyle name="40% - הדגשה2 2 2 2 2 5 2 2 2" xfId="30469"/>
    <cellStyle name="40% - הדגשה2 2 2 2 2 5 2 2_נכסים" xfId="39452"/>
    <cellStyle name="40% - הדגשה2 2 2 2 2 5 2 3" xfId="23804"/>
    <cellStyle name="40% - הדגשה2 2 2 2 2 5 2_נכסים" xfId="39451"/>
    <cellStyle name="40% - הדגשה2 2 2 2 2 5 3" xfId="12151"/>
    <cellStyle name="40% - הדגשה2 2 2 2 2 5 3 2" xfId="27138"/>
    <cellStyle name="40% - הדגשה2 2 2 2 2 5 3_נכסים" xfId="39453"/>
    <cellStyle name="40% - הדגשה2 2 2 2 2 5 4" xfId="20473"/>
    <cellStyle name="40% - הדגשה2 2 2 2 2 5_נכסים" xfId="39450"/>
    <cellStyle name="40% - הדגשה2 2 2 2 2 6" xfId="7041"/>
    <cellStyle name="40% - הדגשה2 2 2 2 2 6 2" xfId="13818"/>
    <cellStyle name="40% - הדגשה2 2 2 2 2 6 2 2" xfId="28804"/>
    <cellStyle name="40% - הדגשה2 2 2 2 2 6 2_נכסים" xfId="39455"/>
    <cellStyle name="40% - הדגשה2 2 2 2 2 6 3" xfId="22139"/>
    <cellStyle name="40% - הדגשה2 2 2 2 2 6_נכסים" xfId="39454"/>
    <cellStyle name="40% - הדגשה2 2 2 2 2 7" xfId="10354"/>
    <cellStyle name="40% - הדגשה2 2 2 2 2 7 2" xfId="25331"/>
    <cellStyle name="40% - הדגשה2 2 2 2 2 7_נכסים" xfId="39456"/>
    <cellStyle name="40% - הדגשה2 2 2 2 2 8" xfId="18807"/>
    <cellStyle name="40% - הדגשה2 2 2 2 2_נכסים" xfId="39393"/>
    <cellStyle name="40% - הדגשה2 2 2 2 3" xfId="3656"/>
    <cellStyle name="40% - הדגשה2 2 2 2 3 2" xfId="4062"/>
    <cellStyle name="40% - הדגשה2 2 2 2 3 2 2" xfId="4834"/>
    <cellStyle name="40% - הדגשה2 2 2 2 3 2 2 2" xfId="6625"/>
    <cellStyle name="40% - הדגשה2 2 2 2 3 2 2 2 2" xfId="10165"/>
    <cellStyle name="40% - הדגשה2 2 2 2 3 2 2 2 2 2" xfId="16817"/>
    <cellStyle name="40% - הדגשה2 2 2 2 3 2 2 2 2 2 2" xfId="31803"/>
    <cellStyle name="40% - הדגשה2 2 2 2 3 2 2 2 2 2_נכסים" xfId="39462"/>
    <cellStyle name="40% - הדגשה2 2 2 2 3 2 2 2 2 3" xfId="25138"/>
    <cellStyle name="40% - הדגשה2 2 2 2 3 2 2 2 2_נכסים" xfId="39461"/>
    <cellStyle name="40% - הדגשה2 2 2 2 3 2 2 2 3" xfId="13485"/>
    <cellStyle name="40% - הדגשה2 2 2 2 3 2 2 2 3 2" xfId="28472"/>
    <cellStyle name="40% - הדגשה2 2 2 2 3 2 2 2 3_נכסים" xfId="39463"/>
    <cellStyle name="40% - הדגשה2 2 2 2 3 2 2 2 4" xfId="21807"/>
    <cellStyle name="40% - הדגשה2 2 2 2 3 2 2 2_נכסים" xfId="39460"/>
    <cellStyle name="40% - הדגשה2 2 2 2 3 2 2 3" xfId="8373"/>
    <cellStyle name="40% - הדגשה2 2 2 2 3 2 2 3 2" xfId="15152"/>
    <cellStyle name="40% - הדגשה2 2 2 2 3 2 2 3 2 2" xfId="30138"/>
    <cellStyle name="40% - הדגשה2 2 2 2 3 2 2 3 2_נכסים" xfId="39465"/>
    <cellStyle name="40% - הדגשה2 2 2 2 3 2 2 3 3" xfId="23473"/>
    <cellStyle name="40% - הדגשה2 2 2 2 3 2 2 3_נכסים" xfId="39464"/>
    <cellStyle name="40% - הדגשה2 2 2 2 3 2 2 4" xfId="11819"/>
    <cellStyle name="40% - הדגשה2 2 2 2 3 2 2 4 2" xfId="26806"/>
    <cellStyle name="40% - הדגשה2 2 2 2 3 2 2 4_נכסים" xfId="39466"/>
    <cellStyle name="40% - הדגשה2 2 2 2 3 2 2 5" xfId="20141"/>
    <cellStyle name="40% - הדגשה2 2 2 2 3 2 2_נכסים" xfId="39459"/>
    <cellStyle name="40% - הדגשה2 2 2 2 3 2 3" xfId="5791"/>
    <cellStyle name="40% - הדגשה2 2 2 2 3 2 3 2" xfId="9332"/>
    <cellStyle name="40% - הדגשה2 2 2 2 3 2 3 2 2" xfId="15984"/>
    <cellStyle name="40% - הדגשה2 2 2 2 3 2 3 2 2 2" xfId="30970"/>
    <cellStyle name="40% - הדגשה2 2 2 2 3 2 3 2 2_נכסים" xfId="39469"/>
    <cellStyle name="40% - הדגשה2 2 2 2 3 2 3 2 3" xfId="24305"/>
    <cellStyle name="40% - הדגשה2 2 2 2 3 2 3 2_נכסים" xfId="39468"/>
    <cellStyle name="40% - הדגשה2 2 2 2 3 2 3 3" xfId="12652"/>
    <cellStyle name="40% - הדגשה2 2 2 2 3 2 3 3 2" xfId="27639"/>
    <cellStyle name="40% - הדגשה2 2 2 2 3 2 3 3_נכסים" xfId="39470"/>
    <cellStyle name="40% - הדגשה2 2 2 2 3 2 3 4" xfId="20974"/>
    <cellStyle name="40% - הדגשה2 2 2 2 3 2 3_נכסים" xfId="39467"/>
    <cellStyle name="40% - הדגשה2 2 2 2 3 2 4" xfId="7540"/>
    <cellStyle name="40% - הדגשה2 2 2 2 3 2 4 2" xfId="14319"/>
    <cellStyle name="40% - הדגשה2 2 2 2 3 2 4 2 2" xfId="29305"/>
    <cellStyle name="40% - הדגשה2 2 2 2 3 2 4 2_נכסים" xfId="39472"/>
    <cellStyle name="40% - הדגשה2 2 2 2 3 2 4 3" xfId="22640"/>
    <cellStyle name="40% - הדגשה2 2 2 2 3 2 4_נכסים" xfId="39471"/>
    <cellStyle name="40% - הדגשה2 2 2 2 3 2 5" xfId="10986"/>
    <cellStyle name="40% - הדגשה2 2 2 2 3 2 5 2" xfId="25973"/>
    <cellStyle name="40% - הדגשה2 2 2 2 3 2 5_נכסים" xfId="39473"/>
    <cellStyle name="40% - הדגשה2 2 2 2 3 2 6" xfId="19308"/>
    <cellStyle name="40% - הדגשה2 2 2 2 3 2_נכסים" xfId="39458"/>
    <cellStyle name="40% - הדגשה2 2 2 2 3 3" xfId="4419"/>
    <cellStyle name="40% - הדגשה2 2 2 2 3 3 2" xfId="6209"/>
    <cellStyle name="40% - הדגשה2 2 2 2 3 3 2 2" xfId="9749"/>
    <cellStyle name="40% - הדגשה2 2 2 2 3 3 2 2 2" xfId="16401"/>
    <cellStyle name="40% - הדגשה2 2 2 2 3 3 2 2 2 2" xfId="31387"/>
    <cellStyle name="40% - הדגשה2 2 2 2 3 3 2 2 2_נכסים" xfId="39477"/>
    <cellStyle name="40% - הדגשה2 2 2 2 3 3 2 2 3" xfId="24722"/>
    <cellStyle name="40% - הדגשה2 2 2 2 3 3 2 2_נכסים" xfId="39476"/>
    <cellStyle name="40% - הדגשה2 2 2 2 3 3 2 3" xfId="13069"/>
    <cellStyle name="40% - הדגשה2 2 2 2 3 3 2 3 2" xfId="28056"/>
    <cellStyle name="40% - הדגשה2 2 2 2 3 3 2 3_נכסים" xfId="39478"/>
    <cellStyle name="40% - הדגשה2 2 2 2 3 3 2 4" xfId="21391"/>
    <cellStyle name="40% - הדגשה2 2 2 2 3 3 2_נכסים" xfId="39475"/>
    <cellStyle name="40% - הדגשה2 2 2 2 3 3 3" xfId="7957"/>
    <cellStyle name="40% - הדגשה2 2 2 2 3 3 3 2" xfId="14736"/>
    <cellStyle name="40% - הדגשה2 2 2 2 3 3 3 2 2" xfId="29722"/>
    <cellStyle name="40% - הדגשה2 2 2 2 3 3 3 2_נכסים" xfId="39480"/>
    <cellStyle name="40% - הדגשה2 2 2 2 3 3 3 3" xfId="23057"/>
    <cellStyle name="40% - הדגשה2 2 2 2 3 3 3_נכסים" xfId="39479"/>
    <cellStyle name="40% - הדגשה2 2 2 2 3 3 4" xfId="11403"/>
    <cellStyle name="40% - הדגשה2 2 2 2 3 3 4 2" xfId="26390"/>
    <cellStyle name="40% - הדגשה2 2 2 2 3 3 4_נכסים" xfId="39481"/>
    <cellStyle name="40% - הדגשה2 2 2 2 3 3 5" xfId="19725"/>
    <cellStyle name="40% - הדגשה2 2 2 2 3 3_נכסים" xfId="39474"/>
    <cellStyle name="40% - הדגשה2 2 2 2 3 4" xfId="5312"/>
    <cellStyle name="40% - הדגשה2 2 2 2 3 4 2" xfId="8916"/>
    <cellStyle name="40% - הדגשה2 2 2 2 3 4 2 2" xfId="15568"/>
    <cellStyle name="40% - הדגשה2 2 2 2 3 4 2 2 2" xfId="30554"/>
    <cellStyle name="40% - הדגשה2 2 2 2 3 4 2 2_נכסים" xfId="39484"/>
    <cellStyle name="40% - הדגשה2 2 2 2 3 4 2 3" xfId="23889"/>
    <cellStyle name="40% - הדגשה2 2 2 2 3 4 2_נכסים" xfId="39483"/>
    <cellStyle name="40% - הדגשה2 2 2 2 3 4 3" xfId="12236"/>
    <cellStyle name="40% - הדגשה2 2 2 2 3 4 3 2" xfId="27223"/>
    <cellStyle name="40% - הדגשה2 2 2 2 3 4 3_נכסים" xfId="39485"/>
    <cellStyle name="40% - הדגשה2 2 2 2 3 4 4" xfId="20558"/>
    <cellStyle name="40% - הדגשה2 2 2 2 3 4_נכסים" xfId="39482"/>
    <cellStyle name="40% - הדגשה2 2 2 2 3 5" xfId="7125"/>
    <cellStyle name="40% - הדגשה2 2 2 2 3 5 2" xfId="13903"/>
    <cellStyle name="40% - הדגשה2 2 2 2 3 5 2 2" xfId="28889"/>
    <cellStyle name="40% - הדגשה2 2 2 2 3 5 2_נכסים" xfId="39487"/>
    <cellStyle name="40% - הדגשה2 2 2 2 3 5 3" xfId="22224"/>
    <cellStyle name="40% - הדגשה2 2 2 2 3 5_נכסים" xfId="39486"/>
    <cellStyle name="40% - הדגשה2 2 2 2 3 6" xfId="10571"/>
    <cellStyle name="40% - הדגשה2 2 2 2 3 6 2" xfId="25557"/>
    <cellStyle name="40% - הדגשה2 2 2 2 3 6_נכסים" xfId="39488"/>
    <cellStyle name="40% - הדגשה2 2 2 2 3 7" xfId="18892"/>
    <cellStyle name="40% - הדגשה2 2 2 2 3_נכסים" xfId="39457"/>
    <cellStyle name="40% - הדגשה2 2 2 2 4" xfId="3867"/>
    <cellStyle name="40% - הדגשה2 2 2 2 4 2" xfId="4625"/>
    <cellStyle name="40% - הדגשה2 2 2 2 4 2 2" xfId="6416"/>
    <cellStyle name="40% - הדגשה2 2 2 2 4 2 2 2" xfId="9956"/>
    <cellStyle name="40% - הדגשה2 2 2 2 4 2 2 2 2" xfId="16608"/>
    <cellStyle name="40% - הדגשה2 2 2 2 4 2 2 2 2 2" xfId="31594"/>
    <cellStyle name="40% - הדגשה2 2 2 2 4 2 2 2 2_נכסים" xfId="39493"/>
    <cellStyle name="40% - הדגשה2 2 2 2 4 2 2 2 3" xfId="24929"/>
    <cellStyle name="40% - הדגשה2 2 2 2 4 2 2 2_נכסים" xfId="39492"/>
    <cellStyle name="40% - הדגשה2 2 2 2 4 2 2 3" xfId="13276"/>
    <cellStyle name="40% - הדגשה2 2 2 2 4 2 2 3 2" xfId="28263"/>
    <cellStyle name="40% - הדגשה2 2 2 2 4 2 2 3_נכסים" xfId="39494"/>
    <cellStyle name="40% - הדגשה2 2 2 2 4 2 2 4" xfId="21598"/>
    <cellStyle name="40% - הדגשה2 2 2 2 4 2 2_נכסים" xfId="39491"/>
    <cellStyle name="40% - הדגשה2 2 2 2 4 2 3" xfId="8164"/>
    <cellStyle name="40% - הדגשה2 2 2 2 4 2 3 2" xfId="14943"/>
    <cellStyle name="40% - הדגשה2 2 2 2 4 2 3 2 2" xfId="29929"/>
    <cellStyle name="40% - הדגשה2 2 2 2 4 2 3 2_נכסים" xfId="39496"/>
    <cellStyle name="40% - הדגשה2 2 2 2 4 2 3 3" xfId="23264"/>
    <cellStyle name="40% - הדגשה2 2 2 2 4 2 3_נכסים" xfId="39495"/>
    <cellStyle name="40% - הדגשה2 2 2 2 4 2 4" xfId="11610"/>
    <cellStyle name="40% - הדגשה2 2 2 2 4 2 4 2" xfId="26597"/>
    <cellStyle name="40% - הדגשה2 2 2 2 4 2 4_נכסים" xfId="39497"/>
    <cellStyle name="40% - הדגשה2 2 2 2 4 2 5" xfId="19932"/>
    <cellStyle name="40% - הדגשה2 2 2 2 4 2_נכסים" xfId="39490"/>
    <cellStyle name="40% - הדגשה2 2 2 2 4 3" xfId="5582"/>
    <cellStyle name="40% - הדגשה2 2 2 2 4 3 2" xfId="9123"/>
    <cellStyle name="40% - הדגשה2 2 2 2 4 3 2 2" xfId="15775"/>
    <cellStyle name="40% - הדגשה2 2 2 2 4 3 2 2 2" xfId="30761"/>
    <cellStyle name="40% - הדגשה2 2 2 2 4 3 2 2_נכסים" xfId="39500"/>
    <cellStyle name="40% - הדגשה2 2 2 2 4 3 2 3" xfId="24096"/>
    <cellStyle name="40% - הדגשה2 2 2 2 4 3 2_נכסים" xfId="39499"/>
    <cellStyle name="40% - הדגשה2 2 2 2 4 3 3" xfId="12443"/>
    <cellStyle name="40% - הדגשה2 2 2 2 4 3 3 2" xfId="27430"/>
    <cellStyle name="40% - הדגשה2 2 2 2 4 3 3_נכסים" xfId="39501"/>
    <cellStyle name="40% - הדגשה2 2 2 2 4 3 4" xfId="20765"/>
    <cellStyle name="40% - הדגשה2 2 2 2 4 3_נכסים" xfId="39498"/>
    <cellStyle name="40% - הדגשה2 2 2 2 4 4" xfId="7331"/>
    <cellStyle name="40% - הדגשה2 2 2 2 4 4 2" xfId="14110"/>
    <cellStyle name="40% - הדגשה2 2 2 2 4 4 2 2" xfId="29096"/>
    <cellStyle name="40% - הדגשה2 2 2 2 4 4 2_נכסים" xfId="39503"/>
    <cellStyle name="40% - הדגשה2 2 2 2 4 4 3" xfId="22431"/>
    <cellStyle name="40% - הדגשה2 2 2 2 4 4_נכסים" xfId="39502"/>
    <cellStyle name="40% - הדגשה2 2 2 2 4 5" xfId="10777"/>
    <cellStyle name="40% - הדגשה2 2 2 2 4 5 2" xfId="25764"/>
    <cellStyle name="40% - הדגשה2 2 2 2 4 5_נכסים" xfId="39504"/>
    <cellStyle name="40% - הדגשה2 2 2 2 4 6" xfId="19099"/>
    <cellStyle name="40% - הדגשה2 2 2 2 4_נכסים" xfId="39489"/>
    <cellStyle name="40% - הדגשה2 2 2 2 5" xfId="4229"/>
    <cellStyle name="40% - הדגשה2 2 2 2 5 2" xfId="5999"/>
    <cellStyle name="40% - הדגשה2 2 2 2 5 2 2" xfId="9539"/>
    <cellStyle name="40% - הדגשה2 2 2 2 5 2 2 2" xfId="16191"/>
    <cellStyle name="40% - הדגשה2 2 2 2 5 2 2 2 2" xfId="31177"/>
    <cellStyle name="40% - הדגשה2 2 2 2 5 2 2 2_נכסים" xfId="39508"/>
    <cellStyle name="40% - הדגשה2 2 2 2 5 2 2 3" xfId="24512"/>
    <cellStyle name="40% - הדגשה2 2 2 2 5 2 2_נכסים" xfId="39507"/>
    <cellStyle name="40% - הדגשה2 2 2 2 5 2 3" xfId="12859"/>
    <cellStyle name="40% - הדגשה2 2 2 2 5 2 3 2" xfId="27846"/>
    <cellStyle name="40% - הדגשה2 2 2 2 5 2 3_נכסים" xfId="39509"/>
    <cellStyle name="40% - הדגשה2 2 2 2 5 2 4" xfId="21181"/>
    <cellStyle name="40% - הדגשה2 2 2 2 5 2_נכסים" xfId="39506"/>
    <cellStyle name="40% - הדגשה2 2 2 2 5 3" xfId="7747"/>
    <cellStyle name="40% - הדגשה2 2 2 2 5 3 2" xfId="14526"/>
    <cellStyle name="40% - הדגשה2 2 2 2 5 3 2 2" xfId="29512"/>
    <cellStyle name="40% - הדגשה2 2 2 2 5 3 2_נכסים" xfId="39511"/>
    <cellStyle name="40% - הדגשה2 2 2 2 5 3 3" xfId="22847"/>
    <cellStyle name="40% - הדגשה2 2 2 2 5 3_נכסים" xfId="39510"/>
    <cellStyle name="40% - הדגשה2 2 2 2 5 4" xfId="11193"/>
    <cellStyle name="40% - הדגשה2 2 2 2 5 4 2" xfId="26180"/>
    <cellStyle name="40% - הדגשה2 2 2 2 5 4_נכסים" xfId="39512"/>
    <cellStyle name="40% - הדגשה2 2 2 2 5 5" xfId="19515"/>
    <cellStyle name="40% - הדגשה2 2 2 2 5_נכסים" xfId="39505"/>
    <cellStyle name="40% - הדגשה2 2 2 2 6" xfId="5122"/>
    <cellStyle name="40% - הדגשה2 2 2 2 6 2" xfId="8706"/>
    <cellStyle name="40% - הדגשה2 2 2 2 6 2 2" xfId="15358"/>
    <cellStyle name="40% - הדגשה2 2 2 2 6 2 2 2" xfId="30344"/>
    <cellStyle name="40% - הדגשה2 2 2 2 6 2 2_נכסים" xfId="39515"/>
    <cellStyle name="40% - הדגשה2 2 2 2 6 2 3" xfId="23679"/>
    <cellStyle name="40% - הדגשה2 2 2 2 6 2_נכסים" xfId="39514"/>
    <cellStyle name="40% - הדגשה2 2 2 2 6 3" xfId="12026"/>
    <cellStyle name="40% - הדגשה2 2 2 2 6 3 2" xfId="27013"/>
    <cellStyle name="40% - הדגשה2 2 2 2 6 3_נכסים" xfId="39516"/>
    <cellStyle name="40% - הדגשה2 2 2 2 6 4" xfId="20348"/>
    <cellStyle name="40% - הדגשה2 2 2 2 6_נכסים" xfId="39513"/>
    <cellStyle name="40% - הדגשה2 2 2 2 7" xfId="6934"/>
    <cellStyle name="40% - הדגשה2 2 2 2 7 2" xfId="13693"/>
    <cellStyle name="40% - הדגשה2 2 2 2 7 2 2" xfId="28679"/>
    <cellStyle name="40% - הדגשה2 2 2 2 7 2_נכסים" xfId="39518"/>
    <cellStyle name="40% - הדגשה2 2 2 2 7 3" xfId="22014"/>
    <cellStyle name="40% - הדגשה2 2 2 2 7_נכסים" xfId="39517"/>
    <cellStyle name="40% - הדגשה2 2 2 2 8" xfId="10486"/>
    <cellStyle name="40% - הדגשה2 2 2 2 8 2" xfId="25468"/>
    <cellStyle name="40% - הדגשה2 2 2 2 8_נכסים" xfId="39519"/>
    <cellStyle name="40% - הדגשה2 2 2 2 9" xfId="18683"/>
    <cellStyle name="40% - הדגשה2 2 2 2_נכסים" xfId="39392"/>
    <cellStyle name="40% - הדגשה2 2 2 3" xfId="1870"/>
    <cellStyle name="40% - הדגשה2 2 2 3 2" xfId="3746"/>
    <cellStyle name="40% - הדגשה2 2 2 3 2 2" xfId="4170"/>
    <cellStyle name="40% - הדגשה2 2 2 3 2 2 2" xfId="4943"/>
    <cellStyle name="40% - הדגשה2 2 2 3 2 2 2 2" xfId="6734"/>
    <cellStyle name="40% - הדגשה2 2 2 3 2 2 2 2 2" xfId="10274"/>
    <cellStyle name="40% - הדגשה2 2 2 3 2 2 2 2 2 2" xfId="16926"/>
    <cellStyle name="40% - הדגשה2 2 2 3 2 2 2 2 2 2 2" xfId="31912"/>
    <cellStyle name="40% - הדגשה2 2 2 3 2 2 2 2 2 2_נכסים" xfId="39526"/>
    <cellStyle name="40% - הדגשה2 2 2 3 2 2 2 2 2 3" xfId="25247"/>
    <cellStyle name="40% - הדגשה2 2 2 3 2 2 2 2 2_נכסים" xfId="39525"/>
    <cellStyle name="40% - הדגשה2 2 2 3 2 2 2 2 3" xfId="13594"/>
    <cellStyle name="40% - הדגשה2 2 2 3 2 2 2 2 3 2" xfId="28581"/>
    <cellStyle name="40% - הדגשה2 2 2 3 2 2 2 2 3_נכסים" xfId="39527"/>
    <cellStyle name="40% - הדגשה2 2 2 3 2 2 2 2 4" xfId="21916"/>
    <cellStyle name="40% - הדגשה2 2 2 3 2 2 2 2_נכסים" xfId="39524"/>
    <cellStyle name="40% - הדגשה2 2 2 3 2 2 2 3" xfId="8482"/>
    <cellStyle name="40% - הדגשה2 2 2 3 2 2 2 3 2" xfId="15261"/>
    <cellStyle name="40% - הדגשה2 2 2 3 2 2 2 3 2 2" xfId="30247"/>
    <cellStyle name="40% - הדגשה2 2 2 3 2 2 2 3 2_נכסים" xfId="39529"/>
    <cellStyle name="40% - הדגשה2 2 2 3 2 2 2 3 3" xfId="23582"/>
    <cellStyle name="40% - הדגשה2 2 2 3 2 2 2 3_נכסים" xfId="39528"/>
    <cellStyle name="40% - הדגשה2 2 2 3 2 2 2 4" xfId="11928"/>
    <cellStyle name="40% - הדגשה2 2 2 3 2 2 2 4 2" xfId="26915"/>
    <cellStyle name="40% - הדגשה2 2 2 3 2 2 2 4_נכסים" xfId="39530"/>
    <cellStyle name="40% - הדגשה2 2 2 3 2 2 2 5" xfId="20250"/>
    <cellStyle name="40% - הדגשה2 2 2 3 2 2 2_נכסים" xfId="39523"/>
    <cellStyle name="40% - הדגשה2 2 2 3 2 2 3" xfId="5900"/>
    <cellStyle name="40% - הדגשה2 2 2 3 2 2 3 2" xfId="9441"/>
    <cellStyle name="40% - הדגשה2 2 2 3 2 2 3 2 2" xfId="16093"/>
    <cellStyle name="40% - הדגשה2 2 2 3 2 2 3 2 2 2" xfId="31079"/>
    <cellStyle name="40% - הדגשה2 2 2 3 2 2 3 2 2_נכסים" xfId="39533"/>
    <cellStyle name="40% - הדגשה2 2 2 3 2 2 3 2 3" xfId="24414"/>
    <cellStyle name="40% - הדגשה2 2 2 3 2 2 3 2_נכסים" xfId="39532"/>
    <cellStyle name="40% - הדגשה2 2 2 3 2 2 3 3" xfId="12761"/>
    <cellStyle name="40% - הדגשה2 2 2 3 2 2 3 3 2" xfId="27748"/>
    <cellStyle name="40% - הדגשה2 2 2 3 2 2 3 3_נכסים" xfId="39534"/>
    <cellStyle name="40% - הדגשה2 2 2 3 2 2 3 4" xfId="21083"/>
    <cellStyle name="40% - הדגשה2 2 2 3 2 2 3_נכסים" xfId="39531"/>
    <cellStyle name="40% - הדגשה2 2 2 3 2 2 4" xfId="7649"/>
    <cellStyle name="40% - הדגשה2 2 2 3 2 2 4 2" xfId="14428"/>
    <cellStyle name="40% - הדגשה2 2 2 3 2 2 4 2 2" xfId="29414"/>
    <cellStyle name="40% - הדגשה2 2 2 3 2 2 4 2_נכסים" xfId="39536"/>
    <cellStyle name="40% - הדגשה2 2 2 3 2 2 4 3" xfId="22749"/>
    <cellStyle name="40% - הדגשה2 2 2 3 2 2 4_נכסים" xfId="39535"/>
    <cellStyle name="40% - הדגשה2 2 2 3 2 2 5" xfId="11095"/>
    <cellStyle name="40% - הדגשה2 2 2 3 2 2 5 2" xfId="26082"/>
    <cellStyle name="40% - הדגשה2 2 2 3 2 2 5_נכסים" xfId="39537"/>
    <cellStyle name="40% - הדגשה2 2 2 3 2 2 6" xfId="19417"/>
    <cellStyle name="40% - הדגשה2 2 2 3 2 2_נכסים" xfId="39522"/>
    <cellStyle name="40% - הדגשה2 2 2 3 2 3" xfId="4527"/>
    <cellStyle name="40% - הדגשה2 2 2 3 2 3 2" xfId="6318"/>
    <cellStyle name="40% - הדגשה2 2 2 3 2 3 2 2" xfId="9858"/>
    <cellStyle name="40% - הדגשה2 2 2 3 2 3 2 2 2" xfId="16510"/>
    <cellStyle name="40% - הדגשה2 2 2 3 2 3 2 2 2 2" xfId="31496"/>
    <cellStyle name="40% - הדגשה2 2 2 3 2 3 2 2 2_נכסים" xfId="39541"/>
    <cellStyle name="40% - הדגשה2 2 2 3 2 3 2 2 3" xfId="24831"/>
    <cellStyle name="40% - הדגשה2 2 2 3 2 3 2 2_נכסים" xfId="39540"/>
    <cellStyle name="40% - הדגשה2 2 2 3 2 3 2 3" xfId="13178"/>
    <cellStyle name="40% - הדגשה2 2 2 3 2 3 2 3 2" xfId="28165"/>
    <cellStyle name="40% - הדגשה2 2 2 3 2 3 2 3_נכסים" xfId="39542"/>
    <cellStyle name="40% - הדגשה2 2 2 3 2 3 2 4" xfId="21500"/>
    <cellStyle name="40% - הדגשה2 2 2 3 2 3 2_נכסים" xfId="39539"/>
    <cellStyle name="40% - הדגשה2 2 2 3 2 3 3" xfId="8066"/>
    <cellStyle name="40% - הדגשה2 2 2 3 2 3 3 2" xfId="14845"/>
    <cellStyle name="40% - הדגשה2 2 2 3 2 3 3 2 2" xfId="29831"/>
    <cellStyle name="40% - הדגשה2 2 2 3 2 3 3 2_נכסים" xfId="39544"/>
    <cellStyle name="40% - הדגשה2 2 2 3 2 3 3 3" xfId="23166"/>
    <cellStyle name="40% - הדגשה2 2 2 3 2 3 3_נכסים" xfId="39543"/>
    <cellStyle name="40% - הדגשה2 2 2 3 2 3 4" xfId="11512"/>
    <cellStyle name="40% - הדגשה2 2 2 3 2 3 4 2" xfId="26499"/>
    <cellStyle name="40% - הדגשה2 2 2 3 2 3 4_נכסים" xfId="39545"/>
    <cellStyle name="40% - הדגשה2 2 2 3 2 3 5" xfId="19834"/>
    <cellStyle name="40% - הדגשה2 2 2 3 2 3_נכסים" xfId="39538"/>
    <cellStyle name="40% - הדגשה2 2 2 3 2 4" xfId="5420"/>
    <cellStyle name="40% - הדגשה2 2 2 3 2 4 2" xfId="9025"/>
    <cellStyle name="40% - הדגשה2 2 2 3 2 4 2 2" xfId="15677"/>
    <cellStyle name="40% - הדגשה2 2 2 3 2 4 2 2 2" xfId="30663"/>
    <cellStyle name="40% - הדגשה2 2 2 3 2 4 2 2_נכסים" xfId="39548"/>
    <cellStyle name="40% - הדגשה2 2 2 3 2 4 2 3" xfId="23998"/>
    <cellStyle name="40% - הדגשה2 2 2 3 2 4 2_נכסים" xfId="39547"/>
    <cellStyle name="40% - הדגשה2 2 2 3 2 4 3" xfId="12345"/>
    <cellStyle name="40% - הדגשה2 2 2 3 2 4 3 2" xfId="27332"/>
    <cellStyle name="40% - הדגשה2 2 2 3 2 4 3_נכסים" xfId="39549"/>
    <cellStyle name="40% - הדגשה2 2 2 3 2 4 4" xfId="20667"/>
    <cellStyle name="40% - הדגשה2 2 2 3 2 4_נכסים" xfId="39546"/>
    <cellStyle name="40% - הדגשה2 2 2 3 2 5" xfId="7233"/>
    <cellStyle name="40% - הדגשה2 2 2 3 2 5 2" xfId="14012"/>
    <cellStyle name="40% - הדגשה2 2 2 3 2 5 2 2" xfId="28998"/>
    <cellStyle name="40% - הדגשה2 2 2 3 2 5 2_נכסים" xfId="39551"/>
    <cellStyle name="40% - הדגשה2 2 2 3 2 5 3" xfId="22333"/>
    <cellStyle name="40% - הדגשה2 2 2 3 2 5_נכסים" xfId="39550"/>
    <cellStyle name="40% - הדגשה2 2 2 3 2 6" xfId="10679"/>
    <cellStyle name="40% - הדגשה2 2 2 3 2 6 2" xfId="25666"/>
    <cellStyle name="40% - הדגשה2 2 2 3 2 6_נכסים" xfId="39552"/>
    <cellStyle name="40% - הדגשה2 2 2 3 2 7" xfId="19001"/>
    <cellStyle name="40% - הדגשה2 2 2 3 2_נכסים" xfId="39521"/>
    <cellStyle name="40% - הדגשה2 2 2 3 3" xfId="3959"/>
    <cellStyle name="40% - הדגשה2 2 2 3 3 2" xfId="4735"/>
    <cellStyle name="40% - הדגשה2 2 2 3 3 2 2" xfId="6526"/>
    <cellStyle name="40% - הדגשה2 2 2 3 3 2 2 2" xfId="10066"/>
    <cellStyle name="40% - הדגשה2 2 2 3 3 2 2 2 2" xfId="16718"/>
    <cellStyle name="40% - הדגשה2 2 2 3 3 2 2 2 2 2" xfId="31704"/>
    <cellStyle name="40% - הדגשה2 2 2 3 3 2 2 2 2_נכסים" xfId="39557"/>
    <cellStyle name="40% - הדגשה2 2 2 3 3 2 2 2 3" xfId="25039"/>
    <cellStyle name="40% - הדגשה2 2 2 3 3 2 2 2_נכסים" xfId="39556"/>
    <cellStyle name="40% - הדגשה2 2 2 3 3 2 2 3" xfId="13386"/>
    <cellStyle name="40% - הדגשה2 2 2 3 3 2 2 3 2" xfId="28373"/>
    <cellStyle name="40% - הדגשה2 2 2 3 3 2 2 3_נכסים" xfId="39558"/>
    <cellStyle name="40% - הדגשה2 2 2 3 3 2 2 4" xfId="21708"/>
    <cellStyle name="40% - הדגשה2 2 2 3 3 2 2_נכסים" xfId="39555"/>
    <cellStyle name="40% - הדגשה2 2 2 3 3 2 3" xfId="8274"/>
    <cellStyle name="40% - הדגשה2 2 2 3 3 2 3 2" xfId="15053"/>
    <cellStyle name="40% - הדגשה2 2 2 3 3 2 3 2 2" xfId="30039"/>
    <cellStyle name="40% - הדגשה2 2 2 3 3 2 3 2_נכסים" xfId="39560"/>
    <cellStyle name="40% - הדגשה2 2 2 3 3 2 3 3" xfId="23374"/>
    <cellStyle name="40% - הדגשה2 2 2 3 3 2 3_נכסים" xfId="39559"/>
    <cellStyle name="40% - הדגשה2 2 2 3 3 2 4" xfId="11720"/>
    <cellStyle name="40% - הדגשה2 2 2 3 3 2 4 2" xfId="26707"/>
    <cellStyle name="40% - הדגשה2 2 2 3 3 2 4_נכסים" xfId="39561"/>
    <cellStyle name="40% - הדגשה2 2 2 3 3 2 5" xfId="20042"/>
    <cellStyle name="40% - הדגשה2 2 2 3 3 2_נכסים" xfId="39554"/>
    <cellStyle name="40% - הדגשה2 2 2 3 3 3" xfId="5692"/>
    <cellStyle name="40% - הדגשה2 2 2 3 3 3 2" xfId="9233"/>
    <cellStyle name="40% - הדגשה2 2 2 3 3 3 2 2" xfId="15885"/>
    <cellStyle name="40% - הדגשה2 2 2 3 3 3 2 2 2" xfId="30871"/>
    <cellStyle name="40% - הדגשה2 2 2 3 3 3 2 2_נכסים" xfId="39564"/>
    <cellStyle name="40% - הדגשה2 2 2 3 3 3 2 3" xfId="24206"/>
    <cellStyle name="40% - הדגשה2 2 2 3 3 3 2_נכסים" xfId="39563"/>
    <cellStyle name="40% - הדגשה2 2 2 3 3 3 3" xfId="12553"/>
    <cellStyle name="40% - הדגשה2 2 2 3 3 3 3 2" xfId="27540"/>
    <cellStyle name="40% - הדגשה2 2 2 3 3 3 3_נכסים" xfId="39565"/>
    <cellStyle name="40% - הדגשה2 2 2 3 3 3 4" xfId="20875"/>
    <cellStyle name="40% - הדגשה2 2 2 3 3 3_נכסים" xfId="39562"/>
    <cellStyle name="40% - הדגשה2 2 2 3 3 4" xfId="7441"/>
    <cellStyle name="40% - הדגשה2 2 2 3 3 4 2" xfId="14220"/>
    <cellStyle name="40% - הדגשה2 2 2 3 3 4 2 2" xfId="29206"/>
    <cellStyle name="40% - הדגשה2 2 2 3 3 4 2_נכסים" xfId="39567"/>
    <cellStyle name="40% - הדגשה2 2 2 3 3 4 3" xfId="22541"/>
    <cellStyle name="40% - הדגשה2 2 2 3 3 4_נכסים" xfId="39566"/>
    <cellStyle name="40% - הדגשה2 2 2 3 3 5" xfId="10887"/>
    <cellStyle name="40% - הדגשה2 2 2 3 3 5 2" xfId="25874"/>
    <cellStyle name="40% - הדגשה2 2 2 3 3 5_נכסים" xfId="39568"/>
    <cellStyle name="40% - הדגשה2 2 2 3 3 6" xfId="19209"/>
    <cellStyle name="40% - הדגשה2 2 2 3 3_נכסים" xfId="39553"/>
    <cellStyle name="40% - הדגשה2 2 2 3 4" xfId="4320"/>
    <cellStyle name="40% - הדגשה2 2 2 3 4 2" xfId="6109"/>
    <cellStyle name="40% - הדגשה2 2 2 3 4 2 2" xfId="9649"/>
    <cellStyle name="40% - הדגשה2 2 2 3 4 2 2 2" xfId="16301"/>
    <cellStyle name="40% - הדגשה2 2 2 3 4 2 2 2 2" xfId="31287"/>
    <cellStyle name="40% - הדגשה2 2 2 3 4 2 2 2_נכסים" xfId="39572"/>
    <cellStyle name="40% - הדגשה2 2 2 3 4 2 2 3" xfId="24622"/>
    <cellStyle name="40% - הדגשה2 2 2 3 4 2 2_נכסים" xfId="39571"/>
    <cellStyle name="40% - הדגשה2 2 2 3 4 2 3" xfId="12969"/>
    <cellStyle name="40% - הדגשה2 2 2 3 4 2 3 2" xfId="27956"/>
    <cellStyle name="40% - הדגשה2 2 2 3 4 2 3_נכסים" xfId="39573"/>
    <cellStyle name="40% - הדגשה2 2 2 3 4 2 4" xfId="21291"/>
    <cellStyle name="40% - הדגשה2 2 2 3 4 2_נכסים" xfId="39570"/>
    <cellStyle name="40% - הדגשה2 2 2 3 4 3" xfId="7857"/>
    <cellStyle name="40% - הדגשה2 2 2 3 4 3 2" xfId="14636"/>
    <cellStyle name="40% - הדגשה2 2 2 3 4 3 2 2" xfId="29622"/>
    <cellStyle name="40% - הדגשה2 2 2 3 4 3 2_נכסים" xfId="39575"/>
    <cellStyle name="40% - הדגשה2 2 2 3 4 3 3" xfId="22957"/>
    <cellStyle name="40% - הדגשה2 2 2 3 4 3_נכסים" xfId="39574"/>
    <cellStyle name="40% - הדגשה2 2 2 3 4 4" xfId="11303"/>
    <cellStyle name="40% - הדגשה2 2 2 3 4 4 2" xfId="26290"/>
    <cellStyle name="40% - הדגשה2 2 2 3 4 4_נכסים" xfId="39576"/>
    <cellStyle name="40% - הדגשה2 2 2 3 4 5" xfId="19625"/>
    <cellStyle name="40% - הדגשה2 2 2 3 4_נכסים" xfId="39569"/>
    <cellStyle name="40% - הדגשה2 2 2 3 5" xfId="5213"/>
    <cellStyle name="40% - הדגשה2 2 2 3 5 2" xfId="8816"/>
    <cellStyle name="40% - הדגשה2 2 2 3 5 2 2" xfId="15468"/>
    <cellStyle name="40% - הדגשה2 2 2 3 5 2 2 2" xfId="30454"/>
    <cellStyle name="40% - הדגשה2 2 2 3 5 2 2_נכסים" xfId="39579"/>
    <cellStyle name="40% - הדגשה2 2 2 3 5 2 3" xfId="23789"/>
    <cellStyle name="40% - הדגשה2 2 2 3 5 2_נכסים" xfId="39578"/>
    <cellStyle name="40% - הדגשה2 2 2 3 5 3" xfId="12136"/>
    <cellStyle name="40% - הדגשה2 2 2 3 5 3 2" xfId="27123"/>
    <cellStyle name="40% - הדגשה2 2 2 3 5 3_נכסים" xfId="39580"/>
    <cellStyle name="40% - הדגשה2 2 2 3 5 4" xfId="20458"/>
    <cellStyle name="40% - הדגשה2 2 2 3 5_נכסים" xfId="39577"/>
    <cellStyle name="40% - הדגשה2 2 2 3 6" xfId="7026"/>
    <cellStyle name="40% - הדגשה2 2 2 3 6 2" xfId="13803"/>
    <cellStyle name="40% - הדגשה2 2 2 3 6 2 2" xfId="28789"/>
    <cellStyle name="40% - הדגשה2 2 2 3 6 2_נכסים" xfId="39582"/>
    <cellStyle name="40% - הדגשה2 2 2 3 6 3" xfId="22124"/>
    <cellStyle name="40% - הדגשה2 2 2 3 6_נכסים" xfId="39581"/>
    <cellStyle name="40% - הדגשה2 2 2 3 7" xfId="10346"/>
    <cellStyle name="40% - הדגשה2 2 2 3 7 2" xfId="25323"/>
    <cellStyle name="40% - הדגשה2 2 2 3 7_נכסים" xfId="39583"/>
    <cellStyle name="40% - הדגשה2 2 2 3 8" xfId="18792"/>
    <cellStyle name="40% - הדגשה2 2 2 3_נכסים" xfId="39520"/>
    <cellStyle name="40% - הדגשה2 2 2 4" xfId="1648"/>
    <cellStyle name="40% - הדגשה2 2 2 4 2" xfId="4011"/>
    <cellStyle name="40% - הדגשה2 2 2 4 2 2" xfId="4782"/>
    <cellStyle name="40% - הדגשה2 2 2 4 2 2 2" xfId="6573"/>
    <cellStyle name="40% - הדגשה2 2 2 4 2 2 2 2" xfId="10113"/>
    <cellStyle name="40% - הדגשה2 2 2 4 2 2 2 2 2" xfId="16765"/>
    <cellStyle name="40% - הדגשה2 2 2 4 2 2 2 2 2 2" xfId="31751"/>
    <cellStyle name="40% - הדגשה2 2 2 4 2 2 2 2 2_נכסים" xfId="39589"/>
    <cellStyle name="40% - הדגשה2 2 2 4 2 2 2 2 3" xfId="25086"/>
    <cellStyle name="40% - הדגשה2 2 2 4 2 2 2 2_נכסים" xfId="39588"/>
    <cellStyle name="40% - הדגשה2 2 2 4 2 2 2 3" xfId="13433"/>
    <cellStyle name="40% - הדגשה2 2 2 4 2 2 2 3 2" xfId="28420"/>
    <cellStyle name="40% - הדגשה2 2 2 4 2 2 2 3_נכסים" xfId="39590"/>
    <cellStyle name="40% - הדגשה2 2 2 4 2 2 2 4" xfId="21755"/>
    <cellStyle name="40% - הדגשה2 2 2 4 2 2 2_נכסים" xfId="39587"/>
    <cellStyle name="40% - הדגשה2 2 2 4 2 2 3" xfId="8321"/>
    <cellStyle name="40% - הדגשה2 2 2 4 2 2 3 2" xfId="15100"/>
    <cellStyle name="40% - הדגשה2 2 2 4 2 2 3 2 2" xfId="30086"/>
    <cellStyle name="40% - הדגשה2 2 2 4 2 2 3 2_נכסים" xfId="39592"/>
    <cellStyle name="40% - הדגשה2 2 2 4 2 2 3 3" xfId="23421"/>
    <cellStyle name="40% - הדגשה2 2 2 4 2 2 3_נכסים" xfId="39591"/>
    <cellStyle name="40% - הדגשה2 2 2 4 2 2 4" xfId="11767"/>
    <cellStyle name="40% - הדגשה2 2 2 4 2 2 4 2" xfId="26754"/>
    <cellStyle name="40% - הדגשה2 2 2 4 2 2 4_נכסים" xfId="39593"/>
    <cellStyle name="40% - הדגשה2 2 2 4 2 2 5" xfId="20089"/>
    <cellStyle name="40% - הדגשה2 2 2 4 2 2_נכסים" xfId="39586"/>
    <cellStyle name="40% - הדגשה2 2 2 4 2 3" xfId="5739"/>
    <cellStyle name="40% - הדגשה2 2 2 4 2 3 2" xfId="9280"/>
    <cellStyle name="40% - הדגשה2 2 2 4 2 3 2 2" xfId="15932"/>
    <cellStyle name="40% - הדגשה2 2 2 4 2 3 2 2 2" xfId="30918"/>
    <cellStyle name="40% - הדגשה2 2 2 4 2 3 2 2_נכסים" xfId="39596"/>
    <cellStyle name="40% - הדגשה2 2 2 4 2 3 2 3" xfId="24253"/>
    <cellStyle name="40% - הדגשה2 2 2 4 2 3 2_נכסים" xfId="39595"/>
    <cellStyle name="40% - הדגשה2 2 2 4 2 3 3" xfId="12600"/>
    <cellStyle name="40% - הדגשה2 2 2 4 2 3 3 2" xfId="27587"/>
    <cellStyle name="40% - הדגשה2 2 2 4 2 3 3_נכסים" xfId="39597"/>
    <cellStyle name="40% - הדגשה2 2 2 4 2 3 4" xfId="20922"/>
    <cellStyle name="40% - הדגשה2 2 2 4 2 3_נכסים" xfId="39594"/>
    <cellStyle name="40% - הדגשה2 2 2 4 2 4" xfId="7488"/>
    <cellStyle name="40% - הדגשה2 2 2 4 2 4 2" xfId="14267"/>
    <cellStyle name="40% - הדגשה2 2 2 4 2 4 2 2" xfId="29253"/>
    <cellStyle name="40% - הדגשה2 2 2 4 2 4 2_נכסים" xfId="39599"/>
    <cellStyle name="40% - הדגשה2 2 2 4 2 4 3" xfId="22588"/>
    <cellStyle name="40% - הדגשה2 2 2 4 2 4_נכסים" xfId="39598"/>
    <cellStyle name="40% - הדגשה2 2 2 4 2 5" xfId="10934"/>
    <cellStyle name="40% - הדגשה2 2 2 4 2 5 2" xfId="25921"/>
    <cellStyle name="40% - הדגשה2 2 2 4 2 5_נכסים" xfId="39600"/>
    <cellStyle name="40% - הדגשה2 2 2 4 2 6" xfId="19256"/>
    <cellStyle name="40% - הדגשה2 2 2 4 2_נכסים" xfId="39585"/>
    <cellStyle name="40% - הדגשה2 2 2 4 3" xfId="4368"/>
    <cellStyle name="40% - הדגשה2 2 2 4 3 2" xfId="6157"/>
    <cellStyle name="40% - הדגשה2 2 2 4 3 2 2" xfId="9697"/>
    <cellStyle name="40% - הדגשה2 2 2 4 3 2 2 2" xfId="16349"/>
    <cellStyle name="40% - הדגשה2 2 2 4 3 2 2 2 2" xfId="31335"/>
    <cellStyle name="40% - הדגשה2 2 2 4 3 2 2 2_נכסים" xfId="39604"/>
    <cellStyle name="40% - הדגשה2 2 2 4 3 2 2 3" xfId="24670"/>
    <cellStyle name="40% - הדגשה2 2 2 4 3 2 2_נכסים" xfId="39603"/>
    <cellStyle name="40% - הדגשה2 2 2 4 3 2 3" xfId="13017"/>
    <cellStyle name="40% - הדגשה2 2 2 4 3 2 3 2" xfId="28004"/>
    <cellStyle name="40% - הדגשה2 2 2 4 3 2 3_נכסים" xfId="39605"/>
    <cellStyle name="40% - הדגשה2 2 2 4 3 2 4" xfId="21339"/>
    <cellStyle name="40% - הדגשה2 2 2 4 3 2_נכסים" xfId="39602"/>
    <cellStyle name="40% - הדגשה2 2 2 4 3 3" xfId="7905"/>
    <cellStyle name="40% - הדגשה2 2 2 4 3 3 2" xfId="14684"/>
    <cellStyle name="40% - הדגשה2 2 2 4 3 3 2 2" xfId="29670"/>
    <cellStyle name="40% - הדגשה2 2 2 4 3 3 2_נכסים" xfId="39607"/>
    <cellStyle name="40% - הדגשה2 2 2 4 3 3 3" xfId="23005"/>
    <cellStyle name="40% - הדגשה2 2 2 4 3 3_נכסים" xfId="39606"/>
    <cellStyle name="40% - הדגשה2 2 2 4 3 4" xfId="11351"/>
    <cellStyle name="40% - הדגשה2 2 2 4 3 4 2" xfId="26338"/>
    <cellStyle name="40% - הדגשה2 2 2 4 3 4_נכסים" xfId="39608"/>
    <cellStyle name="40% - הדגשה2 2 2 4 3 5" xfId="19673"/>
    <cellStyle name="40% - הדגשה2 2 2 4 3_נכסים" xfId="39601"/>
    <cellStyle name="40% - הדגשה2 2 2 4 4" xfId="5261"/>
    <cellStyle name="40% - הדגשה2 2 2 4 4 2" xfId="8864"/>
    <cellStyle name="40% - הדגשה2 2 2 4 4 2 2" xfId="15516"/>
    <cellStyle name="40% - הדגשה2 2 2 4 4 2 2 2" xfId="30502"/>
    <cellStyle name="40% - הדגשה2 2 2 4 4 2 2_נכסים" xfId="39611"/>
    <cellStyle name="40% - הדגשה2 2 2 4 4 2 3" xfId="23837"/>
    <cellStyle name="40% - הדגשה2 2 2 4 4 2_נכסים" xfId="39610"/>
    <cellStyle name="40% - הדגשה2 2 2 4 4 3" xfId="12184"/>
    <cellStyle name="40% - הדגשה2 2 2 4 4 3 2" xfId="27171"/>
    <cellStyle name="40% - הדגשה2 2 2 4 4 3_נכסים" xfId="39612"/>
    <cellStyle name="40% - הדגשה2 2 2 4 4 4" xfId="20506"/>
    <cellStyle name="40% - הדגשה2 2 2 4 4_נכסים" xfId="39609"/>
    <cellStyle name="40% - הדגשה2 2 2 4 5" xfId="7074"/>
    <cellStyle name="40% - הדגשה2 2 2 4 5 2" xfId="13851"/>
    <cellStyle name="40% - הדגשה2 2 2 4 5 2 2" xfId="28837"/>
    <cellStyle name="40% - הדגשה2 2 2 4 5 2_נכסים" xfId="39614"/>
    <cellStyle name="40% - הדגשה2 2 2 4 5 3" xfId="22172"/>
    <cellStyle name="40% - הדגשה2 2 2 4 5_נכסים" xfId="39613"/>
    <cellStyle name="40% - הדגשה2 2 2 4 6" xfId="10518"/>
    <cellStyle name="40% - הדגשה2 2 2 4 6 2" xfId="25501"/>
    <cellStyle name="40% - הדגשה2 2 2 4 6_נכסים" xfId="39615"/>
    <cellStyle name="40% - הדגשה2 2 2 4 7" xfId="18840"/>
    <cellStyle name="40% - הדגשה2 2 2 4_נכסים" xfId="39584"/>
    <cellStyle name="40% - הדגשה2 2 2 5" xfId="1541"/>
    <cellStyle name="40% - הדגשה2 2 2 5 2" xfId="4573"/>
    <cellStyle name="40% - הדגשה2 2 2 5 2 2" xfId="6364"/>
    <cellStyle name="40% - הדגשה2 2 2 5 2 2 2" xfId="9904"/>
    <cellStyle name="40% - הדגשה2 2 2 5 2 2 2 2" xfId="16556"/>
    <cellStyle name="40% - הדגשה2 2 2 5 2 2 2 2 2" xfId="31542"/>
    <cellStyle name="40% - הדגשה2 2 2 5 2 2 2 2_נכסים" xfId="39620"/>
    <cellStyle name="40% - הדגשה2 2 2 5 2 2 2 3" xfId="24877"/>
    <cellStyle name="40% - הדגשה2 2 2 5 2 2 2_נכסים" xfId="39619"/>
    <cellStyle name="40% - הדגשה2 2 2 5 2 2 3" xfId="13224"/>
    <cellStyle name="40% - הדגשה2 2 2 5 2 2 3 2" xfId="28211"/>
    <cellStyle name="40% - הדגשה2 2 2 5 2 2 3_נכסים" xfId="39621"/>
    <cellStyle name="40% - הדגשה2 2 2 5 2 2 4" xfId="21546"/>
    <cellStyle name="40% - הדגשה2 2 2 5 2 2_נכסים" xfId="39618"/>
    <cellStyle name="40% - הדגשה2 2 2 5 2 3" xfId="8112"/>
    <cellStyle name="40% - הדגשה2 2 2 5 2 3 2" xfId="14891"/>
    <cellStyle name="40% - הדגשה2 2 2 5 2 3 2 2" xfId="29877"/>
    <cellStyle name="40% - הדגשה2 2 2 5 2 3 2_נכסים" xfId="39623"/>
    <cellStyle name="40% - הדגשה2 2 2 5 2 3 3" xfId="23212"/>
    <cellStyle name="40% - הדגשה2 2 2 5 2 3_נכסים" xfId="39622"/>
    <cellStyle name="40% - הדגשה2 2 2 5 2 4" xfId="11558"/>
    <cellStyle name="40% - הדגשה2 2 2 5 2 4 2" xfId="26545"/>
    <cellStyle name="40% - הדגשה2 2 2 5 2 4_נכסים" xfId="39624"/>
    <cellStyle name="40% - הדגשה2 2 2 5 2 5" xfId="19880"/>
    <cellStyle name="40% - הדגשה2 2 2 5 2_נכסים" xfId="39617"/>
    <cellStyle name="40% - הדגשה2 2 2 5 3" xfId="5530"/>
    <cellStyle name="40% - הדגשה2 2 2 5 3 2" xfId="9071"/>
    <cellStyle name="40% - הדגשה2 2 2 5 3 2 2" xfId="15723"/>
    <cellStyle name="40% - הדגשה2 2 2 5 3 2 2 2" xfId="30709"/>
    <cellStyle name="40% - הדגשה2 2 2 5 3 2 2_נכסים" xfId="39627"/>
    <cellStyle name="40% - הדגשה2 2 2 5 3 2 3" xfId="24044"/>
    <cellStyle name="40% - הדגשה2 2 2 5 3 2_נכסים" xfId="39626"/>
    <cellStyle name="40% - הדגשה2 2 2 5 3 3" xfId="12391"/>
    <cellStyle name="40% - הדגשה2 2 2 5 3 3 2" xfId="27378"/>
    <cellStyle name="40% - הדגשה2 2 2 5 3 3_נכסים" xfId="39628"/>
    <cellStyle name="40% - הדגשה2 2 2 5 3 4" xfId="20713"/>
    <cellStyle name="40% - הדגשה2 2 2 5 3_נכסים" xfId="39625"/>
    <cellStyle name="40% - הדגשה2 2 2 5 4" xfId="7279"/>
    <cellStyle name="40% - הדגשה2 2 2 5 4 2" xfId="14058"/>
    <cellStyle name="40% - הדגשה2 2 2 5 4 2 2" xfId="29044"/>
    <cellStyle name="40% - הדגשה2 2 2 5 4 2_נכסים" xfId="39630"/>
    <cellStyle name="40% - הדגשה2 2 2 5 4 3" xfId="22379"/>
    <cellStyle name="40% - הדגשה2 2 2 5 4_נכסים" xfId="39629"/>
    <cellStyle name="40% - הדגשה2 2 2 5 5" xfId="10725"/>
    <cellStyle name="40% - הדגשה2 2 2 5 5 2" xfId="25712"/>
    <cellStyle name="40% - הדגשה2 2 2 5 5_נכסים" xfId="39631"/>
    <cellStyle name="40% - הדגשה2 2 2 5 6" xfId="19047"/>
    <cellStyle name="40% - הדגשה2 2 2 5_נכסים" xfId="39616"/>
    <cellStyle name="40% - הדגשה2 2 2 6" xfId="2316"/>
    <cellStyle name="40% - הדגשה2 2 2 6 2" xfId="5947"/>
    <cellStyle name="40% - הדגשה2 2 2 6 2 2" xfId="9487"/>
    <cellStyle name="40% - הדגשה2 2 2 6 2 2 2" xfId="16139"/>
    <cellStyle name="40% - הדגשה2 2 2 6 2 2 2 2" xfId="31125"/>
    <cellStyle name="40% - הדגשה2 2 2 6 2 2 2_נכסים" xfId="39635"/>
    <cellStyle name="40% - הדגשה2 2 2 6 2 2 3" xfId="24460"/>
    <cellStyle name="40% - הדגשה2 2 2 6 2 2_נכסים" xfId="39634"/>
    <cellStyle name="40% - הדגשה2 2 2 6 2 3" xfId="12807"/>
    <cellStyle name="40% - הדגשה2 2 2 6 2 3 2" xfId="27794"/>
    <cellStyle name="40% - הדגשה2 2 2 6 2 3_נכסים" xfId="39636"/>
    <cellStyle name="40% - הדגשה2 2 2 6 2 4" xfId="21129"/>
    <cellStyle name="40% - הדגשה2 2 2 6 2_נכסים" xfId="39633"/>
    <cellStyle name="40% - הדגשה2 2 2 6 3" xfId="7695"/>
    <cellStyle name="40% - הדגשה2 2 2 6 3 2" xfId="14474"/>
    <cellStyle name="40% - הדגשה2 2 2 6 3 2 2" xfId="29460"/>
    <cellStyle name="40% - הדגשה2 2 2 6 3 2_נכסים" xfId="39638"/>
    <cellStyle name="40% - הדגשה2 2 2 6 3 3" xfId="22795"/>
    <cellStyle name="40% - הדגשה2 2 2 6 3_נכסים" xfId="39637"/>
    <cellStyle name="40% - הדגשה2 2 2 6 4" xfId="11141"/>
    <cellStyle name="40% - הדגשה2 2 2 6 4 2" xfId="26128"/>
    <cellStyle name="40% - הדגשה2 2 2 6 4_נכסים" xfId="39639"/>
    <cellStyle name="40% - הדגשה2 2 2 6 5" xfId="19463"/>
    <cellStyle name="40% - הדגשה2 2 2 6_נכסים" xfId="39632"/>
    <cellStyle name="40% - הדגשה2 2 2 7" xfId="2428"/>
    <cellStyle name="40% - הדגשה2 2 2 7 2" xfId="8654"/>
    <cellStyle name="40% - הדגשה2 2 2 7 2 2" xfId="15306"/>
    <cellStyle name="40% - הדגשה2 2 2 7 2 2 2" xfId="30292"/>
    <cellStyle name="40% - הדגשה2 2 2 7 2 2_נכסים" xfId="39642"/>
    <cellStyle name="40% - הדגשה2 2 2 7 2 3" xfId="23627"/>
    <cellStyle name="40% - הדגשה2 2 2 7 2_נכסים" xfId="39641"/>
    <cellStyle name="40% - הדגשה2 2 2 7 3" xfId="11974"/>
    <cellStyle name="40% - הדגשה2 2 2 7 3 2" xfId="26961"/>
    <cellStyle name="40% - הדגשה2 2 2 7 3_נכסים" xfId="39643"/>
    <cellStyle name="40% - הדגשה2 2 2 7 4" xfId="20296"/>
    <cellStyle name="40% - הדגשה2 2 2 7_נכסים" xfId="39640"/>
    <cellStyle name="40% - הדגשה2 2 2 8" xfId="6907"/>
    <cellStyle name="40% - הדגשה2 2 2 8 2" xfId="13641"/>
    <cellStyle name="40% - הדגשה2 2 2 8 2 2" xfId="28627"/>
    <cellStyle name="40% - הדגשה2 2 2 8 2_נכסים" xfId="39645"/>
    <cellStyle name="40% - הדגשה2 2 2 8 3" xfId="21962"/>
    <cellStyle name="40% - הדגשה2 2 2 8_נכסים" xfId="39644"/>
    <cellStyle name="40% - הדגשה2 2 2 9" xfId="10408"/>
    <cellStyle name="40% - הדגשה2 2 2 9 2" xfId="25387"/>
    <cellStyle name="40% - הדגשה2 2 2 9_נכסים" xfId="39646"/>
    <cellStyle name="40% - הדגשה2 2 2_נכסים" xfId="39391"/>
    <cellStyle name="40% - הדגשה2 2 3" xfId="922"/>
    <cellStyle name="40% - הדגשה2 2 3 2" xfId="1167"/>
    <cellStyle name="40% - הדגשה2 2 3 3" xfId="2039"/>
    <cellStyle name="40% - הדגשה2 2 3 4" xfId="1412"/>
    <cellStyle name="40% - הדגשה2 2 3 5" xfId="1399"/>
    <cellStyle name="40% - הדגשה2 2 3 6" xfId="1388"/>
    <cellStyle name="40% - הדגשה2 2 3 7" xfId="2374"/>
    <cellStyle name="40% - הדגשה2 2 3 8" xfId="3205"/>
    <cellStyle name="40% - הדגשה2 2 4" xfId="826"/>
    <cellStyle name="40% - הדגשה2 2 4 2" xfId="18335"/>
    <cellStyle name="40% - הדגשה2 2 4 3" xfId="17532"/>
    <cellStyle name="40% - הדגשה2 2 4_נכסים" xfId="39647"/>
    <cellStyle name="40% - הדגשה2 2 5" xfId="1869"/>
    <cellStyle name="40% - הדגשה2 2 6" xfId="1733"/>
    <cellStyle name="40% - הדגשה2 2 7" xfId="1476"/>
    <cellStyle name="40% - הדגשה2 2 8" xfId="2227"/>
    <cellStyle name="40% - הדגשה2 2 9" xfId="2528"/>
    <cellStyle name="40% - הדגשה2 2_נכסים" xfId="39390"/>
    <cellStyle name="40% - הדגשה2 20" xfId="17654"/>
    <cellStyle name="40% - הדגשה2 20 2" xfId="18485"/>
    <cellStyle name="40% - הדגשה2 20_נכסים" xfId="39648"/>
    <cellStyle name="40% - הדגשה2 21" xfId="17667"/>
    <cellStyle name="40% - הדגשה2 21 2" xfId="18498"/>
    <cellStyle name="40% - הדגשה2 21_נכסים" xfId="39649"/>
    <cellStyle name="40% - הדגשה2 22" xfId="17815"/>
    <cellStyle name="40% - הדגשה2 22 2" xfId="18534"/>
    <cellStyle name="40% - הדגשה2 22_נכסים" xfId="39650"/>
    <cellStyle name="40% - הדגשה2 23" xfId="17828"/>
    <cellStyle name="40% - הדגשה2 23 2" xfId="18547"/>
    <cellStyle name="40% - הדגשה2 23_נכסים" xfId="39651"/>
    <cellStyle name="40% - הדגשה2 24" xfId="17966"/>
    <cellStyle name="40% - הדגשה2 24 2" xfId="18560"/>
    <cellStyle name="40% - הדגשה2 24_נכסים" xfId="39652"/>
    <cellStyle name="40% - הדגשה2 25" xfId="17980"/>
    <cellStyle name="40% - הדגשה2 25 2" xfId="18573"/>
    <cellStyle name="40% - הדגשה2 25_נכסים" xfId="39653"/>
    <cellStyle name="40% - הדגשה2 26" xfId="17993"/>
    <cellStyle name="40% - הדגשה2 26 2" xfId="18586"/>
    <cellStyle name="40% - הדגשה2 26_נכסים" xfId="39654"/>
    <cellStyle name="40% - הדגשה2 27" xfId="18006"/>
    <cellStyle name="40% - הדגשה2 27 2" xfId="18599"/>
    <cellStyle name="40% - הדגשה2 27_נכסים" xfId="39655"/>
    <cellStyle name="40% - הדגשה2 28" xfId="18054"/>
    <cellStyle name="40% - הדגשה2 29" xfId="18067"/>
    <cellStyle name="40% - הדגשה2 3" xfId="287"/>
    <cellStyle name="40% - הדגשה2 3 10" xfId="18632"/>
    <cellStyle name="40% - הדגשה2 3 11" xfId="32258"/>
    <cellStyle name="40% - הדגשה2 3 2" xfId="288"/>
    <cellStyle name="40% - הדגשה2 3 2 10" xfId="32309"/>
    <cellStyle name="40% - הדגשה2 3 2 2" xfId="1170"/>
    <cellStyle name="40% - הדגשה2 3 2 2 2" xfId="3743"/>
    <cellStyle name="40% - הדגשה2 3 2 2 2 2" xfId="4167"/>
    <cellStyle name="40% - הדגשה2 3 2 2 2 2 2" xfId="4940"/>
    <cellStyle name="40% - הדגשה2 3 2 2 2 2 2 2" xfId="6731"/>
    <cellStyle name="40% - הדגשה2 3 2 2 2 2 2 2 2" xfId="10271"/>
    <cellStyle name="40% - הדגשה2 3 2 2 2 2 2 2 2 2" xfId="16923"/>
    <cellStyle name="40% - הדגשה2 3 2 2 2 2 2 2 2 2 2" xfId="31909"/>
    <cellStyle name="40% - הדגשה2 3 2 2 2 2 2 2 2 2_נכסים" xfId="39664"/>
    <cellStyle name="40% - הדגשה2 3 2 2 2 2 2 2 2 3" xfId="25244"/>
    <cellStyle name="40% - הדגשה2 3 2 2 2 2 2 2 2_נכסים" xfId="39663"/>
    <cellStyle name="40% - הדגשה2 3 2 2 2 2 2 2 3" xfId="13591"/>
    <cellStyle name="40% - הדגשה2 3 2 2 2 2 2 2 3 2" xfId="28578"/>
    <cellStyle name="40% - הדגשה2 3 2 2 2 2 2 2 3_נכסים" xfId="39665"/>
    <cellStyle name="40% - הדגשה2 3 2 2 2 2 2 2 4" xfId="21913"/>
    <cellStyle name="40% - הדגשה2 3 2 2 2 2 2 2_נכסים" xfId="39662"/>
    <cellStyle name="40% - הדגשה2 3 2 2 2 2 2 3" xfId="8479"/>
    <cellStyle name="40% - הדגשה2 3 2 2 2 2 2 3 2" xfId="15258"/>
    <cellStyle name="40% - הדגשה2 3 2 2 2 2 2 3 2 2" xfId="30244"/>
    <cellStyle name="40% - הדגשה2 3 2 2 2 2 2 3 2_נכסים" xfId="39667"/>
    <cellStyle name="40% - הדגשה2 3 2 2 2 2 2 3 3" xfId="23579"/>
    <cellStyle name="40% - הדגשה2 3 2 2 2 2 2 3_נכסים" xfId="39666"/>
    <cellStyle name="40% - הדגשה2 3 2 2 2 2 2 4" xfId="11925"/>
    <cellStyle name="40% - הדגשה2 3 2 2 2 2 2 4 2" xfId="26912"/>
    <cellStyle name="40% - הדגשה2 3 2 2 2 2 2 4_נכסים" xfId="39668"/>
    <cellStyle name="40% - הדגשה2 3 2 2 2 2 2 5" xfId="20247"/>
    <cellStyle name="40% - הדגשה2 3 2 2 2 2 2_נכסים" xfId="39661"/>
    <cellStyle name="40% - הדגשה2 3 2 2 2 2 3" xfId="5897"/>
    <cellStyle name="40% - הדגשה2 3 2 2 2 2 3 2" xfId="9438"/>
    <cellStyle name="40% - הדגשה2 3 2 2 2 2 3 2 2" xfId="16090"/>
    <cellStyle name="40% - הדגשה2 3 2 2 2 2 3 2 2 2" xfId="31076"/>
    <cellStyle name="40% - הדגשה2 3 2 2 2 2 3 2 2_נכסים" xfId="39671"/>
    <cellStyle name="40% - הדגשה2 3 2 2 2 2 3 2 3" xfId="24411"/>
    <cellStyle name="40% - הדגשה2 3 2 2 2 2 3 2_נכסים" xfId="39670"/>
    <cellStyle name="40% - הדגשה2 3 2 2 2 2 3 3" xfId="12758"/>
    <cellStyle name="40% - הדגשה2 3 2 2 2 2 3 3 2" xfId="27745"/>
    <cellStyle name="40% - הדגשה2 3 2 2 2 2 3 3_נכסים" xfId="39672"/>
    <cellStyle name="40% - הדגשה2 3 2 2 2 2 3 4" xfId="21080"/>
    <cellStyle name="40% - הדגשה2 3 2 2 2 2 3_נכסים" xfId="39669"/>
    <cellStyle name="40% - הדגשה2 3 2 2 2 2 4" xfId="7646"/>
    <cellStyle name="40% - הדגשה2 3 2 2 2 2 4 2" xfId="14425"/>
    <cellStyle name="40% - הדגשה2 3 2 2 2 2 4 2 2" xfId="29411"/>
    <cellStyle name="40% - הדגשה2 3 2 2 2 2 4 2_נכסים" xfId="39674"/>
    <cellStyle name="40% - הדגשה2 3 2 2 2 2 4 3" xfId="22746"/>
    <cellStyle name="40% - הדגשה2 3 2 2 2 2 4_נכסים" xfId="39673"/>
    <cellStyle name="40% - הדגשה2 3 2 2 2 2 5" xfId="11092"/>
    <cellStyle name="40% - הדגשה2 3 2 2 2 2 5 2" xfId="26079"/>
    <cellStyle name="40% - הדגשה2 3 2 2 2 2 5_נכסים" xfId="39675"/>
    <cellStyle name="40% - הדגשה2 3 2 2 2 2 6" xfId="19414"/>
    <cellStyle name="40% - הדגשה2 3 2 2 2 2_נכסים" xfId="39660"/>
    <cellStyle name="40% - הדגשה2 3 2 2 2 3" xfId="4524"/>
    <cellStyle name="40% - הדגשה2 3 2 2 2 3 2" xfId="6315"/>
    <cellStyle name="40% - הדגשה2 3 2 2 2 3 2 2" xfId="9855"/>
    <cellStyle name="40% - הדגשה2 3 2 2 2 3 2 2 2" xfId="16507"/>
    <cellStyle name="40% - הדגשה2 3 2 2 2 3 2 2 2 2" xfId="31493"/>
    <cellStyle name="40% - הדגשה2 3 2 2 2 3 2 2 2_נכסים" xfId="39679"/>
    <cellStyle name="40% - הדגשה2 3 2 2 2 3 2 2 3" xfId="24828"/>
    <cellStyle name="40% - הדגשה2 3 2 2 2 3 2 2_נכסים" xfId="39678"/>
    <cellStyle name="40% - הדגשה2 3 2 2 2 3 2 3" xfId="13175"/>
    <cellStyle name="40% - הדגשה2 3 2 2 2 3 2 3 2" xfId="28162"/>
    <cellStyle name="40% - הדגשה2 3 2 2 2 3 2 3_נכסים" xfId="39680"/>
    <cellStyle name="40% - הדגשה2 3 2 2 2 3 2 4" xfId="21497"/>
    <cellStyle name="40% - הדגשה2 3 2 2 2 3 2_נכסים" xfId="39677"/>
    <cellStyle name="40% - הדגשה2 3 2 2 2 3 3" xfId="8063"/>
    <cellStyle name="40% - הדגשה2 3 2 2 2 3 3 2" xfId="14842"/>
    <cellStyle name="40% - הדגשה2 3 2 2 2 3 3 2 2" xfId="29828"/>
    <cellStyle name="40% - הדגשה2 3 2 2 2 3 3 2_נכסים" xfId="39682"/>
    <cellStyle name="40% - הדגשה2 3 2 2 2 3 3 3" xfId="23163"/>
    <cellStyle name="40% - הדגשה2 3 2 2 2 3 3_נכסים" xfId="39681"/>
    <cellStyle name="40% - הדגשה2 3 2 2 2 3 4" xfId="11509"/>
    <cellStyle name="40% - הדגשה2 3 2 2 2 3 4 2" xfId="26496"/>
    <cellStyle name="40% - הדגשה2 3 2 2 2 3 4_נכסים" xfId="39683"/>
    <cellStyle name="40% - הדגשה2 3 2 2 2 3 5" xfId="19831"/>
    <cellStyle name="40% - הדגשה2 3 2 2 2 3_נכסים" xfId="39676"/>
    <cellStyle name="40% - הדגשה2 3 2 2 2 4" xfId="5417"/>
    <cellStyle name="40% - הדגשה2 3 2 2 2 4 2" xfId="9022"/>
    <cellStyle name="40% - הדגשה2 3 2 2 2 4 2 2" xfId="15674"/>
    <cellStyle name="40% - הדגשה2 3 2 2 2 4 2 2 2" xfId="30660"/>
    <cellStyle name="40% - הדגשה2 3 2 2 2 4 2 2_נכסים" xfId="39686"/>
    <cellStyle name="40% - הדגשה2 3 2 2 2 4 2 3" xfId="23995"/>
    <cellStyle name="40% - הדגשה2 3 2 2 2 4 2_נכסים" xfId="39685"/>
    <cellStyle name="40% - הדגשה2 3 2 2 2 4 3" xfId="12342"/>
    <cellStyle name="40% - הדגשה2 3 2 2 2 4 3 2" xfId="27329"/>
    <cellStyle name="40% - הדגשה2 3 2 2 2 4 3_נכסים" xfId="39687"/>
    <cellStyle name="40% - הדגשה2 3 2 2 2 4 4" xfId="20664"/>
    <cellStyle name="40% - הדגשה2 3 2 2 2 4_נכסים" xfId="39684"/>
    <cellStyle name="40% - הדגשה2 3 2 2 2 5" xfId="7230"/>
    <cellStyle name="40% - הדגשה2 3 2 2 2 5 2" xfId="14009"/>
    <cellStyle name="40% - הדגשה2 3 2 2 2 5 2 2" xfId="28995"/>
    <cellStyle name="40% - הדגשה2 3 2 2 2 5 2_נכסים" xfId="39689"/>
    <cellStyle name="40% - הדגשה2 3 2 2 2 5 3" xfId="22330"/>
    <cellStyle name="40% - הדגשה2 3 2 2 2 5_נכסים" xfId="39688"/>
    <cellStyle name="40% - הדגשה2 3 2 2 2 6" xfId="10676"/>
    <cellStyle name="40% - הדגשה2 3 2 2 2 6 2" xfId="25663"/>
    <cellStyle name="40% - הדגשה2 3 2 2 2 6_נכסים" xfId="39690"/>
    <cellStyle name="40% - הדגשה2 3 2 2 2 7" xfId="18998"/>
    <cellStyle name="40% - הדגשה2 3 2 2 2_נכסים" xfId="39659"/>
    <cellStyle name="40% - הדגשה2 3 2 2 3" xfId="3956"/>
    <cellStyle name="40% - הדגשה2 3 2 2 3 2" xfId="4732"/>
    <cellStyle name="40% - הדגשה2 3 2 2 3 2 2" xfId="6523"/>
    <cellStyle name="40% - הדגשה2 3 2 2 3 2 2 2" xfId="10063"/>
    <cellStyle name="40% - הדגשה2 3 2 2 3 2 2 2 2" xfId="16715"/>
    <cellStyle name="40% - הדגשה2 3 2 2 3 2 2 2 2 2" xfId="31701"/>
    <cellStyle name="40% - הדגשה2 3 2 2 3 2 2 2 2_נכסים" xfId="39695"/>
    <cellStyle name="40% - הדגשה2 3 2 2 3 2 2 2 3" xfId="25036"/>
    <cellStyle name="40% - הדגשה2 3 2 2 3 2 2 2_נכסים" xfId="39694"/>
    <cellStyle name="40% - הדגשה2 3 2 2 3 2 2 3" xfId="13383"/>
    <cellStyle name="40% - הדגשה2 3 2 2 3 2 2 3 2" xfId="28370"/>
    <cellStyle name="40% - הדגשה2 3 2 2 3 2 2 3_נכסים" xfId="39696"/>
    <cellStyle name="40% - הדגשה2 3 2 2 3 2 2 4" xfId="21705"/>
    <cellStyle name="40% - הדגשה2 3 2 2 3 2 2_נכסים" xfId="39693"/>
    <cellStyle name="40% - הדגשה2 3 2 2 3 2 3" xfId="8271"/>
    <cellStyle name="40% - הדגשה2 3 2 2 3 2 3 2" xfId="15050"/>
    <cellStyle name="40% - הדגשה2 3 2 2 3 2 3 2 2" xfId="30036"/>
    <cellStyle name="40% - הדגשה2 3 2 2 3 2 3 2_נכסים" xfId="39698"/>
    <cellStyle name="40% - הדגשה2 3 2 2 3 2 3 3" xfId="23371"/>
    <cellStyle name="40% - הדגשה2 3 2 2 3 2 3_נכסים" xfId="39697"/>
    <cellStyle name="40% - הדגשה2 3 2 2 3 2 4" xfId="11717"/>
    <cellStyle name="40% - הדגשה2 3 2 2 3 2 4 2" xfId="26704"/>
    <cellStyle name="40% - הדגשה2 3 2 2 3 2 4_נכסים" xfId="39699"/>
    <cellStyle name="40% - הדגשה2 3 2 2 3 2 5" xfId="20039"/>
    <cellStyle name="40% - הדגשה2 3 2 2 3 2_נכסים" xfId="39692"/>
    <cellStyle name="40% - הדגשה2 3 2 2 3 3" xfId="5689"/>
    <cellStyle name="40% - הדגשה2 3 2 2 3 3 2" xfId="9230"/>
    <cellStyle name="40% - הדגשה2 3 2 2 3 3 2 2" xfId="15882"/>
    <cellStyle name="40% - הדגשה2 3 2 2 3 3 2 2 2" xfId="30868"/>
    <cellStyle name="40% - הדגשה2 3 2 2 3 3 2 2_נכסים" xfId="39702"/>
    <cellStyle name="40% - הדגשה2 3 2 2 3 3 2 3" xfId="24203"/>
    <cellStyle name="40% - הדגשה2 3 2 2 3 3 2_נכסים" xfId="39701"/>
    <cellStyle name="40% - הדגשה2 3 2 2 3 3 3" xfId="12550"/>
    <cellStyle name="40% - הדגשה2 3 2 2 3 3 3 2" xfId="27537"/>
    <cellStyle name="40% - הדגשה2 3 2 2 3 3 3_נכסים" xfId="39703"/>
    <cellStyle name="40% - הדגשה2 3 2 2 3 3 4" xfId="20872"/>
    <cellStyle name="40% - הדגשה2 3 2 2 3 3_נכסים" xfId="39700"/>
    <cellStyle name="40% - הדגשה2 3 2 2 3 4" xfId="7438"/>
    <cellStyle name="40% - הדגשה2 3 2 2 3 4 2" xfId="14217"/>
    <cellStyle name="40% - הדגשה2 3 2 2 3 4 2 2" xfId="29203"/>
    <cellStyle name="40% - הדגשה2 3 2 2 3 4 2_נכסים" xfId="39705"/>
    <cellStyle name="40% - הדגשה2 3 2 2 3 4 3" xfId="22538"/>
    <cellStyle name="40% - הדגשה2 3 2 2 3 4_נכסים" xfId="39704"/>
    <cellStyle name="40% - הדגשה2 3 2 2 3 5" xfId="10884"/>
    <cellStyle name="40% - הדגשה2 3 2 2 3 5 2" xfId="25871"/>
    <cellStyle name="40% - הדגשה2 3 2 2 3 5_נכסים" xfId="39706"/>
    <cellStyle name="40% - הדגשה2 3 2 2 3 6" xfId="19206"/>
    <cellStyle name="40% - הדגשה2 3 2 2 3_נכסים" xfId="39691"/>
    <cellStyle name="40% - הדגשה2 3 2 2 4" xfId="4317"/>
    <cellStyle name="40% - הדגשה2 3 2 2 4 2" xfId="6106"/>
    <cellStyle name="40% - הדגשה2 3 2 2 4 2 2" xfId="9646"/>
    <cellStyle name="40% - הדגשה2 3 2 2 4 2 2 2" xfId="16298"/>
    <cellStyle name="40% - הדגשה2 3 2 2 4 2 2 2 2" xfId="31284"/>
    <cellStyle name="40% - הדגשה2 3 2 2 4 2 2 2_נכסים" xfId="39710"/>
    <cellStyle name="40% - הדגשה2 3 2 2 4 2 2 3" xfId="24619"/>
    <cellStyle name="40% - הדגשה2 3 2 2 4 2 2_נכסים" xfId="39709"/>
    <cellStyle name="40% - הדגשה2 3 2 2 4 2 3" xfId="12966"/>
    <cellStyle name="40% - הדגשה2 3 2 2 4 2 3 2" xfId="27953"/>
    <cellStyle name="40% - הדגשה2 3 2 2 4 2 3_נכסים" xfId="39711"/>
    <cellStyle name="40% - הדגשה2 3 2 2 4 2 4" xfId="21288"/>
    <cellStyle name="40% - הדגשה2 3 2 2 4 2_נכסים" xfId="39708"/>
    <cellStyle name="40% - הדגשה2 3 2 2 4 3" xfId="7854"/>
    <cellStyle name="40% - הדגשה2 3 2 2 4 3 2" xfId="14633"/>
    <cellStyle name="40% - הדגשה2 3 2 2 4 3 2 2" xfId="29619"/>
    <cellStyle name="40% - הדגשה2 3 2 2 4 3 2_נכסים" xfId="39713"/>
    <cellStyle name="40% - הדגשה2 3 2 2 4 3 3" xfId="22954"/>
    <cellStyle name="40% - הדגשה2 3 2 2 4 3_נכסים" xfId="39712"/>
    <cellStyle name="40% - הדגשה2 3 2 2 4 4" xfId="11300"/>
    <cellStyle name="40% - הדגשה2 3 2 2 4 4 2" xfId="26287"/>
    <cellStyle name="40% - הדגשה2 3 2 2 4 4_נכסים" xfId="39714"/>
    <cellStyle name="40% - הדגשה2 3 2 2 4 5" xfId="19622"/>
    <cellStyle name="40% - הדגשה2 3 2 2 4_נכסים" xfId="39707"/>
    <cellStyle name="40% - הדגשה2 3 2 2 5" xfId="5210"/>
    <cellStyle name="40% - הדגשה2 3 2 2 5 2" xfId="8813"/>
    <cellStyle name="40% - הדגשה2 3 2 2 5 2 2" xfId="15465"/>
    <cellStyle name="40% - הדגשה2 3 2 2 5 2 2 2" xfId="30451"/>
    <cellStyle name="40% - הדגשה2 3 2 2 5 2 2_נכסים" xfId="39717"/>
    <cellStyle name="40% - הדגשה2 3 2 2 5 2 3" xfId="23786"/>
    <cellStyle name="40% - הדגשה2 3 2 2 5 2_נכסים" xfId="39716"/>
    <cellStyle name="40% - הדגשה2 3 2 2 5 3" xfId="12133"/>
    <cellStyle name="40% - הדגשה2 3 2 2 5 3 2" xfId="27120"/>
    <cellStyle name="40% - הדגשה2 3 2 2 5 3_נכסים" xfId="39718"/>
    <cellStyle name="40% - הדגשה2 3 2 2 5 4" xfId="20455"/>
    <cellStyle name="40% - הדגשה2 3 2 2 5_נכסים" xfId="39715"/>
    <cellStyle name="40% - הדגשה2 3 2 2 6" xfId="7023"/>
    <cellStyle name="40% - הדגשה2 3 2 2 6 2" xfId="13800"/>
    <cellStyle name="40% - הדגשה2 3 2 2 6 2 2" xfId="28786"/>
    <cellStyle name="40% - הדגשה2 3 2 2 6 2_נכסים" xfId="39720"/>
    <cellStyle name="40% - הדגשה2 3 2 2 6 3" xfId="22121"/>
    <cellStyle name="40% - הדגשה2 3 2 2 6_נכסים" xfId="39719"/>
    <cellStyle name="40% - הדגשה2 3 2 2 7" xfId="10463"/>
    <cellStyle name="40% - הדגשה2 3 2 2 7 2" xfId="25444"/>
    <cellStyle name="40% - הדגשה2 3 2 2 7_נכסים" xfId="39721"/>
    <cellStyle name="40% - הדגשה2 3 2 2 8" xfId="18789"/>
    <cellStyle name="40% - הדגשה2 3 2 2_נכסים" xfId="39658"/>
    <cellStyle name="40% - הדגשה2 3 2 3" xfId="1872"/>
    <cellStyle name="40% - הדגשה2 3 2 3 2" xfId="4049"/>
    <cellStyle name="40% - הדגשה2 3 2 3 2 2" xfId="4821"/>
    <cellStyle name="40% - הדגשה2 3 2 3 2 2 2" xfId="6612"/>
    <cellStyle name="40% - הדגשה2 3 2 3 2 2 2 2" xfId="10152"/>
    <cellStyle name="40% - הדגשה2 3 2 3 2 2 2 2 2" xfId="16804"/>
    <cellStyle name="40% - הדגשה2 3 2 3 2 2 2 2 2 2" xfId="31790"/>
    <cellStyle name="40% - הדגשה2 3 2 3 2 2 2 2 2_נכסים" xfId="39727"/>
    <cellStyle name="40% - הדגשה2 3 2 3 2 2 2 2 3" xfId="25125"/>
    <cellStyle name="40% - הדגשה2 3 2 3 2 2 2 2_נכסים" xfId="39726"/>
    <cellStyle name="40% - הדגשה2 3 2 3 2 2 2 3" xfId="13472"/>
    <cellStyle name="40% - הדגשה2 3 2 3 2 2 2 3 2" xfId="28459"/>
    <cellStyle name="40% - הדגשה2 3 2 3 2 2 2 3_נכסים" xfId="39728"/>
    <cellStyle name="40% - הדגשה2 3 2 3 2 2 2 4" xfId="21794"/>
    <cellStyle name="40% - הדגשה2 3 2 3 2 2 2_נכסים" xfId="39725"/>
    <cellStyle name="40% - הדגשה2 3 2 3 2 2 3" xfId="8360"/>
    <cellStyle name="40% - הדגשה2 3 2 3 2 2 3 2" xfId="15139"/>
    <cellStyle name="40% - הדגשה2 3 2 3 2 2 3 2 2" xfId="30125"/>
    <cellStyle name="40% - הדגשה2 3 2 3 2 2 3 2_נכסים" xfId="39730"/>
    <cellStyle name="40% - הדגשה2 3 2 3 2 2 3 3" xfId="23460"/>
    <cellStyle name="40% - הדגשה2 3 2 3 2 2 3_נכסים" xfId="39729"/>
    <cellStyle name="40% - הדגשה2 3 2 3 2 2 4" xfId="11806"/>
    <cellStyle name="40% - הדגשה2 3 2 3 2 2 4 2" xfId="26793"/>
    <cellStyle name="40% - הדגשה2 3 2 3 2 2 4_נכסים" xfId="39731"/>
    <cellStyle name="40% - הדגשה2 3 2 3 2 2 5" xfId="20128"/>
    <cellStyle name="40% - הדגשה2 3 2 3 2 2_נכסים" xfId="39724"/>
    <cellStyle name="40% - הדגשה2 3 2 3 2 3" xfId="5778"/>
    <cellStyle name="40% - הדגשה2 3 2 3 2 3 2" xfId="9319"/>
    <cellStyle name="40% - הדגשה2 3 2 3 2 3 2 2" xfId="15971"/>
    <cellStyle name="40% - הדגשה2 3 2 3 2 3 2 2 2" xfId="30957"/>
    <cellStyle name="40% - הדגשה2 3 2 3 2 3 2 2_נכסים" xfId="39734"/>
    <cellStyle name="40% - הדגשה2 3 2 3 2 3 2 3" xfId="24292"/>
    <cellStyle name="40% - הדגשה2 3 2 3 2 3 2_נכסים" xfId="39733"/>
    <cellStyle name="40% - הדגשה2 3 2 3 2 3 3" xfId="12639"/>
    <cellStyle name="40% - הדגשה2 3 2 3 2 3 3 2" xfId="27626"/>
    <cellStyle name="40% - הדגשה2 3 2 3 2 3 3_נכסים" xfId="39735"/>
    <cellStyle name="40% - הדגשה2 3 2 3 2 3 4" xfId="20961"/>
    <cellStyle name="40% - הדגשה2 3 2 3 2 3_נכסים" xfId="39732"/>
    <cellStyle name="40% - הדגשה2 3 2 3 2 4" xfId="7527"/>
    <cellStyle name="40% - הדגשה2 3 2 3 2 4 2" xfId="14306"/>
    <cellStyle name="40% - הדגשה2 3 2 3 2 4 2 2" xfId="29292"/>
    <cellStyle name="40% - הדגשה2 3 2 3 2 4 2_נכסים" xfId="39737"/>
    <cellStyle name="40% - הדגשה2 3 2 3 2 4 3" xfId="22627"/>
    <cellStyle name="40% - הדגשה2 3 2 3 2 4_נכסים" xfId="39736"/>
    <cellStyle name="40% - הדגשה2 3 2 3 2 5" xfId="10973"/>
    <cellStyle name="40% - הדגשה2 3 2 3 2 5 2" xfId="25960"/>
    <cellStyle name="40% - הדגשה2 3 2 3 2 5_נכסים" xfId="39738"/>
    <cellStyle name="40% - הדגשה2 3 2 3 2 6" xfId="19295"/>
    <cellStyle name="40% - הדגשה2 3 2 3 2_נכסים" xfId="39723"/>
    <cellStyle name="40% - הדגשה2 3 2 3 3" xfId="4406"/>
    <cellStyle name="40% - הדגשה2 3 2 3 3 2" xfId="6196"/>
    <cellStyle name="40% - הדגשה2 3 2 3 3 2 2" xfId="9736"/>
    <cellStyle name="40% - הדגשה2 3 2 3 3 2 2 2" xfId="16388"/>
    <cellStyle name="40% - הדגשה2 3 2 3 3 2 2 2 2" xfId="31374"/>
    <cellStyle name="40% - הדגשה2 3 2 3 3 2 2 2_נכסים" xfId="39742"/>
    <cellStyle name="40% - הדגשה2 3 2 3 3 2 2 3" xfId="24709"/>
    <cellStyle name="40% - הדגשה2 3 2 3 3 2 2_נכסים" xfId="39741"/>
    <cellStyle name="40% - הדגשה2 3 2 3 3 2 3" xfId="13056"/>
    <cellStyle name="40% - הדגשה2 3 2 3 3 2 3 2" xfId="28043"/>
    <cellStyle name="40% - הדגשה2 3 2 3 3 2 3_נכסים" xfId="39743"/>
    <cellStyle name="40% - הדגשה2 3 2 3 3 2 4" xfId="21378"/>
    <cellStyle name="40% - הדגשה2 3 2 3 3 2_נכסים" xfId="39740"/>
    <cellStyle name="40% - הדגשה2 3 2 3 3 3" xfId="7944"/>
    <cellStyle name="40% - הדגשה2 3 2 3 3 3 2" xfId="14723"/>
    <cellStyle name="40% - הדגשה2 3 2 3 3 3 2 2" xfId="29709"/>
    <cellStyle name="40% - הדגשה2 3 2 3 3 3 2_נכסים" xfId="39745"/>
    <cellStyle name="40% - הדגשה2 3 2 3 3 3 3" xfId="23044"/>
    <cellStyle name="40% - הדגשה2 3 2 3 3 3_נכסים" xfId="39744"/>
    <cellStyle name="40% - הדגשה2 3 2 3 3 4" xfId="11390"/>
    <cellStyle name="40% - הדגשה2 3 2 3 3 4 2" xfId="26377"/>
    <cellStyle name="40% - הדגשה2 3 2 3 3 4_נכסים" xfId="39746"/>
    <cellStyle name="40% - הדגשה2 3 2 3 3 5" xfId="19712"/>
    <cellStyle name="40% - הדגשה2 3 2 3 3_נכסים" xfId="39739"/>
    <cellStyle name="40% - הדגשה2 3 2 3 4" xfId="5299"/>
    <cellStyle name="40% - הדגשה2 3 2 3 4 2" xfId="8903"/>
    <cellStyle name="40% - הדגשה2 3 2 3 4 2 2" xfId="15555"/>
    <cellStyle name="40% - הדגשה2 3 2 3 4 2 2 2" xfId="30541"/>
    <cellStyle name="40% - הדגשה2 3 2 3 4 2 2_נכסים" xfId="39749"/>
    <cellStyle name="40% - הדגשה2 3 2 3 4 2 3" xfId="23876"/>
    <cellStyle name="40% - הדגשה2 3 2 3 4 2_נכסים" xfId="39748"/>
    <cellStyle name="40% - הדגשה2 3 2 3 4 3" xfId="12223"/>
    <cellStyle name="40% - הדגשה2 3 2 3 4 3 2" xfId="27210"/>
    <cellStyle name="40% - הדגשה2 3 2 3 4 3_נכסים" xfId="39750"/>
    <cellStyle name="40% - הדגשה2 3 2 3 4 4" xfId="20545"/>
    <cellStyle name="40% - הדגשה2 3 2 3 4_נכסים" xfId="39747"/>
    <cellStyle name="40% - הדגשה2 3 2 3 5" xfId="7112"/>
    <cellStyle name="40% - הדגשה2 3 2 3 5 2" xfId="13890"/>
    <cellStyle name="40% - הדגשה2 3 2 3 5 2 2" xfId="28876"/>
    <cellStyle name="40% - הדגשה2 3 2 3 5 2_נכסים" xfId="39752"/>
    <cellStyle name="40% - הדגשה2 3 2 3 5 3" xfId="22211"/>
    <cellStyle name="40% - הדגשה2 3 2 3 5_נכסים" xfId="39751"/>
    <cellStyle name="40% - הדגשה2 3 2 3 6" xfId="10558"/>
    <cellStyle name="40% - הדגשה2 3 2 3 6 2" xfId="25544"/>
    <cellStyle name="40% - הדגשה2 3 2 3 6_נכסים" xfId="39753"/>
    <cellStyle name="40% - הדגשה2 3 2 3 7" xfId="18879"/>
    <cellStyle name="40% - הדגשה2 3 2 3_נכסים" xfId="39722"/>
    <cellStyle name="40% - הדגשה2 3 2 4" xfId="1711"/>
    <cellStyle name="40% - הדגשה2 3 2 4 2" xfId="4612"/>
    <cellStyle name="40% - הדגשה2 3 2 4 2 2" xfId="6403"/>
    <cellStyle name="40% - הדגשה2 3 2 4 2 2 2" xfId="9943"/>
    <cellStyle name="40% - הדגשה2 3 2 4 2 2 2 2" xfId="16595"/>
    <cellStyle name="40% - הדגשה2 3 2 4 2 2 2 2 2" xfId="31581"/>
    <cellStyle name="40% - הדגשה2 3 2 4 2 2 2 2_נכסים" xfId="39758"/>
    <cellStyle name="40% - הדגשה2 3 2 4 2 2 2 3" xfId="24916"/>
    <cellStyle name="40% - הדגשה2 3 2 4 2 2 2_נכסים" xfId="39757"/>
    <cellStyle name="40% - הדגשה2 3 2 4 2 2 3" xfId="13263"/>
    <cellStyle name="40% - הדגשה2 3 2 4 2 2 3 2" xfId="28250"/>
    <cellStyle name="40% - הדגשה2 3 2 4 2 2 3_נכסים" xfId="39759"/>
    <cellStyle name="40% - הדגשה2 3 2 4 2 2 4" xfId="21585"/>
    <cellStyle name="40% - הדגשה2 3 2 4 2 2_נכסים" xfId="39756"/>
    <cellStyle name="40% - הדגשה2 3 2 4 2 3" xfId="8151"/>
    <cellStyle name="40% - הדגשה2 3 2 4 2 3 2" xfId="14930"/>
    <cellStyle name="40% - הדגשה2 3 2 4 2 3 2 2" xfId="29916"/>
    <cellStyle name="40% - הדגשה2 3 2 4 2 3 2_נכסים" xfId="39761"/>
    <cellStyle name="40% - הדגשה2 3 2 4 2 3 3" xfId="23251"/>
    <cellStyle name="40% - הדגשה2 3 2 4 2 3_נכסים" xfId="39760"/>
    <cellStyle name="40% - הדגשה2 3 2 4 2 4" xfId="11597"/>
    <cellStyle name="40% - הדגשה2 3 2 4 2 4 2" xfId="26584"/>
    <cellStyle name="40% - הדגשה2 3 2 4 2 4_נכסים" xfId="39762"/>
    <cellStyle name="40% - הדגשה2 3 2 4 2 5" xfId="19919"/>
    <cellStyle name="40% - הדגשה2 3 2 4 2_נכסים" xfId="39755"/>
    <cellStyle name="40% - הדגשה2 3 2 4 3" xfId="5569"/>
    <cellStyle name="40% - הדגשה2 3 2 4 3 2" xfId="9110"/>
    <cellStyle name="40% - הדגשה2 3 2 4 3 2 2" xfId="15762"/>
    <cellStyle name="40% - הדגשה2 3 2 4 3 2 2 2" xfId="30748"/>
    <cellStyle name="40% - הדגשה2 3 2 4 3 2 2_נכסים" xfId="39765"/>
    <cellStyle name="40% - הדגשה2 3 2 4 3 2 3" xfId="24083"/>
    <cellStyle name="40% - הדגשה2 3 2 4 3 2_נכסים" xfId="39764"/>
    <cellStyle name="40% - הדגשה2 3 2 4 3 3" xfId="12430"/>
    <cellStyle name="40% - הדגשה2 3 2 4 3 3 2" xfId="27417"/>
    <cellStyle name="40% - הדגשה2 3 2 4 3 3_נכסים" xfId="39766"/>
    <cellStyle name="40% - הדגשה2 3 2 4 3 4" xfId="20752"/>
    <cellStyle name="40% - הדגשה2 3 2 4 3_נכסים" xfId="39763"/>
    <cellStyle name="40% - הדגשה2 3 2 4 4" xfId="7318"/>
    <cellStyle name="40% - הדגשה2 3 2 4 4 2" xfId="14097"/>
    <cellStyle name="40% - הדגשה2 3 2 4 4 2 2" xfId="29083"/>
    <cellStyle name="40% - הדגשה2 3 2 4 4 2_נכסים" xfId="39768"/>
    <cellStyle name="40% - הדגשה2 3 2 4 4 3" xfId="22418"/>
    <cellStyle name="40% - הדגשה2 3 2 4 4_נכסים" xfId="39767"/>
    <cellStyle name="40% - הדגשה2 3 2 4 5" xfId="10764"/>
    <cellStyle name="40% - הדגשה2 3 2 4 5 2" xfId="25751"/>
    <cellStyle name="40% - הדגשה2 3 2 4 5_נכסים" xfId="39769"/>
    <cellStyle name="40% - הדגשה2 3 2 4 6" xfId="19086"/>
    <cellStyle name="40% - הדגשה2 3 2 4_נכסים" xfId="39754"/>
    <cellStyle name="40% - הדגשה2 3 2 5" xfId="1435"/>
    <cellStyle name="40% - הדגשה2 3 2 5 2" xfId="5986"/>
    <cellStyle name="40% - הדגשה2 3 2 5 2 2" xfId="9526"/>
    <cellStyle name="40% - הדגשה2 3 2 5 2 2 2" xfId="16178"/>
    <cellStyle name="40% - הדגשה2 3 2 5 2 2 2 2" xfId="31164"/>
    <cellStyle name="40% - הדגשה2 3 2 5 2 2 2_נכסים" xfId="39773"/>
    <cellStyle name="40% - הדגשה2 3 2 5 2 2 3" xfId="24499"/>
    <cellStyle name="40% - הדגשה2 3 2 5 2 2_נכסים" xfId="39772"/>
    <cellStyle name="40% - הדגשה2 3 2 5 2 3" xfId="12846"/>
    <cellStyle name="40% - הדגשה2 3 2 5 2 3 2" xfId="27833"/>
    <cellStyle name="40% - הדגשה2 3 2 5 2 3_נכסים" xfId="39774"/>
    <cellStyle name="40% - הדגשה2 3 2 5 2 4" xfId="21168"/>
    <cellStyle name="40% - הדגשה2 3 2 5 2_נכסים" xfId="39771"/>
    <cellStyle name="40% - הדגשה2 3 2 5 3" xfId="7734"/>
    <cellStyle name="40% - הדגשה2 3 2 5 3 2" xfId="14513"/>
    <cellStyle name="40% - הדגשה2 3 2 5 3 2 2" xfId="29499"/>
    <cellStyle name="40% - הדגשה2 3 2 5 3 2_נכסים" xfId="39776"/>
    <cellStyle name="40% - הדגשה2 3 2 5 3 3" xfId="22834"/>
    <cellStyle name="40% - הדגשה2 3 2 5 3_נכסים" xfId="39775"/>
    <cellStyle name="40% - הדגשה2 3 2 5 4" xfId="11180"/>
    <cellStyle name="40% - הדגשה2 3 2 5 4 2" xfId="26167"/>
    <cellStyle name="40% - הדגשה2 3 2 5 4_נכסים" xfId="39777"/>
    <cellStyle name="40% - הדגשה2 3 2 5 5" xfId="19502"/>
    <cellStyle name="40% - הדגשה2 3 2 5_נכסים" xfId="39770"/>
    <cellStyle name="40% - הדגשה2 3 2 6" xfId="2319"/>
    <cellStyle name="40% - הדגשה2 3 2 6 2" xfId="8693"/>
    <cellStyle name="40% - הדגשה2 3 2 6 2 2" xfId="15345"/>
    <cellStyle name="40% - הדגשה2 3 2 6 2 2 2" xfId="30331"/>
    <cellStyle name="40% - הדגשה2 3 2 6 2 2_נכסים" xfId="39780"/>
    <cellStyle name="40% - הדגשה2 3 2 6 2 3" xfId="23666"/>
    <cellStyle name="40% - הדגשה2 3 2 6 2_נכסים" xfId="39779"/>
    <cellStyle name="40% - הדגשה2 3 2 6 3" xfId="12013"/>
    <cellStyle name="40% - הדגשה2 3 2 6 3 2" xfId="27000"/>
    <cellStyle name="40% - הדגשה2 3 2 6 3_נכסים" xfId="39781"/>
    <cellStyle name="40% - הדגשה2 3 2 6 4" xfId="20335"/>
    <cellStyle name="40% - הדגשה2 3 2 6_נכסים" xfId="39778"/>
    <cellStyle name="40% - הדגשה2 3 2 7" xfId="2354"/>
    <cellStyle name="40% - הדגשה2 3 2 7 2" xfId="13680"/>
    <cellStyle name="40% - הדגשה2 3 2 7 2 2" xfId="28666"/>
    <cellStyle name="40% - הדגשה2 3 2 7 2_נכסים" xfId="39783"/>
    <cellStyle name="40% - הדגשה2 3 2 7 3" xfId="22001"/>
    <cellStyle name="40% - הדגשה2 3 2 7_נכסים" xfId="39782"/>
    <cellStyle name="40% - הדגשה2 3 2 8" xfId="10421"/>
    <cellStyle name="40% - הדגשה2 3 2 8 2" xfId="25400"/>
    <cellStyle name="40% - הדגשה2 3 2 8_נכסים" xfId="39784"/>
    <cellStyle name="40% - הדגשה2 3 2 9" xfId="18670"/>
    <cellStyle name="40% - הדגשה2 3 2_נכסים" xfId="39657"/>
    <cellStyle name="40% - הדגשה2 3 3" xfId="1169"/>
    <cellStyle name="40% - הדגשה2 3 3 2" xfId="3747"/>
    <cellStyle name="40% - הדגשה2 3 3 2 2" xfId="4171"/>
    <cellStyle name="40% - הדגשה2 3 3 2 2 2" xfId="4944"/>
    <cellStyle name="40% - הדגשה2 3 3 2 2 2 2" xfId="6735"/>
    <cellStyle name="40% - הדגשה2 3 3 2 2 2 2 2" xfId="10275"/>
    <cellStyle name="40% - הדגשה2 3 3 2 2 2 2 2 2" xfId="16927"/>
    <cellStyle name="40% - הדגשה2 3 3 2 2 2 2 2 2 2" xfId="31913"/>
    <cellStyle name="40% - הדגשה2 3 3 2 2 2 2 2 2_נכסים" xfId="39791"/>
    <cellStyle name="40% - הדגשה2 3 3 2 2 2 2 2 3" xfId="25248"/>
    <cellStyle name="40% - הדגשה2 3 3 2 2 2 2 2_נכסים" xfId="39790"/>
    <cellStyle name="40% - הדגשה2 3 3 2 2 2 2 3" xfId="13595"/>
    <cellStyle name="40% - הדגשה2 3 3 2 2 2 2 3 2" xfId="28582"/>
    <cellStyle name="40% - הדגשה2 3 3 2 2 2 2 3_נכסים" xfId="39792"/>
    <cellStyle name="40% - הדגשה2 3 3 2 2 2 2 4" xfId="21917"/>
    <cellStyle name="40% - הדגשה2 3 3 2 2 2 2_נכסים" xfId="39789"/>
    <cellStyle name="40% - הדגשה2 3 3 2 2 2 3" xfId="8483"/>
    <cellStyle name="40% - הדגשה2 3 3 2 2 2 3 2" xfId="15262"/>
    <cellStyle name="40% - הדגשה2 3 3 2 2 2 3 2 2" xfId="30248"/>
    <cellStyle name="40% - הדגשה2 3 3 2 2 2 3 2_נכסים" xfId="39794"/>
    <cellStyle name="40% - הדגשה2 3 3 2 2 2 3 3" xfId="23583"/>
    <cellStyle name="40% - הדגשה2 3 3 2 2 2 3_נכסים" xfId="39793"/>
    <cellStyle name="40% - הדגשה2 3 3 2 2 2 4" xfId="11929"/>
    <cellStyle name="40% - הדגשה2 3 3 2 2 2 4 2" xfId="26916"/>
    <cellStyle name="40% - הדגשה2 3 3 2 2 2 4_נכסים" xfId="39795"/>
    <cellStyle name="40% - הדגשה2 3 3 2 2 2 5" xfId="20251"/>
    <cellStyle name="40% - הדגשה2 3 3 2 2 2_נכסים" xfId="39788"/>
    <cellStyle name="40% - הדגשה2 3 3 2 2 3" xfId="5901"/>
    <cellStyle name="40% - הדגשה2 3 3 2 2 3 2" xfId="9442"/>
    <cellStyle name="40% - הדגשה2 3 3 2 2 3 2 2" xfId="16094"/>
    <cellStyle name="40% - הדגשה2 3 3 2 2 3 2 2 2" xfId="31080"/>
    <cellStyle name="40% - הדגשה2 3 3 2 2 3 2 2_נכסים" xfId="39798"/>
    <cellStyle name="40% - הדגשה2 3 3 2 2 3 2 3" xfId="24415"/>
    <cellStyle name="40% - הדגשה2 3 3 2 2 3 2_נכסים" xfId="39797"/>
    <cellStyle name="40% - הדגשה2 3 3 2 2 3 3" xfId="12762"/>
    <cellStyle name="40% - הדגשה2 3 3 2 2 3 3 2" xfId="27749"/>
    <cellStyle name="40% - הדגשה2 3 3 2 2 3 3_נכסים" xfId="39799"/>
    <cellStyle name="40% - הדגשה2 3 3 2 2 3 4" xfId="21084"/>
    <cellStyle name="40% - הדגשה2 3 3 2 2 3_נכסים" xfId="39796"/>
    <cellStyle name="40% - הדגשה2 3 3 2 2 4" xfId="7650"/>
    <cellStyle name="40% - הדגשה2 3 3 2 2 4 2" xfId="14429"/>
    <cellStyle name="40% - הדגשה2 3 3 2 2 4 2 2" xfId="29415"/>
    <cellStyle name="40% - הדגשה2 3 3 2 2 4 2_נכסים" xfId="39801"/>
    <cellStyle name="40% - הדגשה2 3 3 2 2 4 3" xfId="22750"/>
    <cellStyle name="40% - הדגשה2 3 3 2 2 4_נכסים" xfId="39800"/>
    <cellStyle name="40% - הדגשה2 3 3 2 2 5" xfId="11096"/>
    <cellStyle name="40% - הדגשה2 3 3 2 2 5 2" xfId="26083"/>
    <cellStyle name="40% - הדגשה2 3 3 2 2 5_נכסים" xfId="39802"/>
    <cellStyle name="40% - הדגשה2 3 3 2 2 6" xfId="19418"/>
    <cellStyle name="40% - הדגשה2 3 3 2 2_נכסים" xfId="39787"/>
    <cellStyle name="40% - הדגשה2 3 3 2 3" xfId="4528"/>
    <cellStyle name="40% - הדגשה2 3 3 2 3 2" xfId="6319"/>
    <cellStyle name="40% - הדגשה2 3 3 2 3 2 2" xfId="9859"/>
    <cellStyle name="40% - הדגשה2 3 3 2 3 2 2 2" xfId="16511"/>
    <cellStyle name="40% - הדגשה2 3 3 2 3 2 2 2 2" xfId="31497"/>
    <cellStyle name="40% - הדגשה2 3 3 2 3 2 2 2_נכסים" xfId="39806"/>
    <cellStyle name="40% - הדגשה2 3 3 2 3 2 2 3" xfId="24832"/>
    <cellStyle name="40% - הדגשה2 3 3 2 3 2 2_נכסים" xfId="39805"/>
    <cellStyle name="40% - הדגשה2 3 3 2 3 2 3" xfId="13179"/>
    <cellStyle name="40% - הדגשה2 3 3 2 3 2 3 2" xfId="28166"/>
    <cellStyle name="40% - הדגשה2 3 3 2 3 2 3_נכסים" xfId="39807"/>
    <cellStyle name="40% - הדגשה2 3 3 2 3 2 4" xfId="21501"/>
    <cellStyle name="40% - הדגשה2 3 3 2 3 2_נכסים" xfId="39804"/>
    <cellStyle name="40% - הדגשה2 3 3 2 3 3" xfId="8067"/>
    <cellStyle name="40% - הדגשה2 3 3 2 3 3 2" xfId="14846"/>
    <cellStyle name="40% - הדגשה2 3 3 2 3 3 2 2" xfId="29832"/>
    <cellStyle name="40% - הדגשה2 3 3 2 3 3 2_נכסים" xfId="39809"/>
    <cellStyle name="40% - הדגשה2 3 3 2 3 3 3" xfId="23167"/>
    <cellStyle name="40% - הדגשה2 3 3 2 3 3_נכסים" xfId="39808"/>
    <cellStyle name="40% - הדגשה2 3 3 2 3 4" xfId="11513"/>
    <cellStyle name="40% - הדגשה2 3 3 2 3 4 2" xfId="26500"/>
    <cellStyle name="40% - הדגשה2 3 3 2 3 4_נכסים" xfId="39810"/>
    <cellStyle name="40% - הדגשה2 3 3 2 3 5" xfId="19835"/>
    <cellStyle name="40% - הדגשה2 3 3 2 3_נכסים" xfId="39803"/>
    <cellStyle name="40% - הדגשה2 3 3 2 4" xfId="5421"/>
    <cellStyle name="40% - הדגשה2 3 3 2 4 2" xfId="9026"/>
    <cellStyle name="40% - הדגשה2 3 3 2 4 2 2" xfId="15678"/>
    <cellStyle name="40% - הדגשה2 3 3 2 4 2 2 2" xfId="30664"/>
    <cellStyle name="40% - הדגשה2 3 3 2 4 2 2_נכסים" xfId="39813"/>
    <cellStyle name="40% - הדגשה2 3 3 2 4 2 3" xfId="23999"/>
    <cellStyle name="40% - הדגשה2 3 3 2 4 2_נכסים" xfId="39812"/>
    <cellStyle name="40% - הדגשה2 3 3 2 4 3" xfId="12346"/>
    <cellStyle name="40% - הדגשה2 3 3 2 4 3 2" xfId="27333"/>
    <cellStyle name="40% - הדגשה2 3 3 2 4 3_נכסים" xfId="39814"/>
    <cellStyle name="40% - הדגשה2 3 3 2 4 4" xfId="20668"/>
    <cellStyle name="40% - הדגשה2 3 3 2 4_נכסים" xfId="39811"/>
    <cellStyle name="40% - הדגשה2 3 3 2 5" xfId="7234"/>
    <cellStyle name="40% - הדגשה2 3 3 2 5 2" xfId="14013"/>
    <cellStyle name="40% - הדגשה2 3 3 2 5 2 2" xfId="28999"/>
    <cellStyle name="40% - הדגשה2 3 3 2 5 2_נכסים" xfId="39816"/>
    <cellStyle name="40% - הדגשה2 3 3 2 5 3" xfId="22334"/>
    <cellStyle name="40% - הדגשה2 3 3 2 5_נכסים" xfId="39815"/>
    <cellStyle name="40% - הדגשה2 3 3 2 6" xfId="10680"/>
    <cellStyle name="40% - הדגשה2 3 3 2 6 2" xfId="25667"/>
    <cellStyle name="40% - הדגשה2 3 3 2 6_נכסים" xfId="39817"/>
    <cellStyle name="40% - הדגשה2 3 3 2 7" xfId="19002"/>
    <cellStyle name="40% - הדגשה2 3 3 2_נכסים" xfId="39786"/>
    <cellStyle name="40% - הדגשה2 3 3 3" xfId="3960"/>
    <cellStyle name="40% - הדגשה2 3 3 3 2" xfId="4736"/>
    <cellStyle name="40% - הדגשה2 3 3 3 2 2" xfId="6527"/>
    <cellStyle name="40% - הדגשה2 3 3 3 2 2 2" xfId="10067"/>
    <cellStyle name="40% - הדגשה2 3 3 3 2 2 2 2" xfId="16719"/>
    <cellStyle name="40% - הדגשה2 3 3 3 2 2 2 2 2" xfId="31705"/>
    <cellStyle name="40% - הדגשה2 3 3 3 2 2 2 2_נכסים" xfId="39822"/>
    <cellStyle name="40% - הדגשה2 3 3 3 2 2 2 3" xfId="25040"/>
    <cellStyle name="40% - הדגשה2 3 3 3 2 2 2_נכסים" xfId="39821"/>
    <cellStyle name="40% - הדגשה2 3 3 3 2 2 3" xfId="13387"/>
    <cellStyle name="40% - הדגשה2 3 3 3 2 2 3 2" xfId="28374"/>
    <cellStyle name="40% - הדגשה2 3 3 3 2 2 3_נכסים" xfId="39823"/>
    <cellStyle name="40% - הדגשה2 3 3 3 2 2 4" xfId="21709"/>
    <cellStyle name="40% - הדגשה2 3 3 3 2 2_נכסים" xfId="39820"/>
    <cellStyle name="40% - הדגשה2 3 3 3 2 3" xfId="8275"/>
    <cellStyle name="40% - הדגשה2 3 3 3 2 3 2" xfId="15054"/>
    <cellStyle name="40% - הדגשה2 3 3 3 2 3 2 2" xfId="30040"/>
    <cellStyle name="40% - הדגשה2 3 3 3 2 3 2_נכסים" xfId="39825"/>
    <cellStyle name="40% - הדגשה2 3 3 3 2 3 3" xfId="23375"/>
    <cellStyle name="40% - הדגשה2 3 3 3 2 3_נכסים" xfId="39824"/>
    <cellStyle name="40% - הדגשה2 3 3 3 2 4" xfId="11721"/>
    <cellStyle name="40% - הדגשה2 3 3 3 2 4 2" xfId="26708"/>
    <cellStyle name="40% - הדגשה2 3 3 3 2 4_נכסים" xfId="39826"/>
    <cellStyle name="40% - הדגשה2 3 3 3 2 5" xfId="20043"/>
    <cellStyle name="40% - הדגשה2 3 3 3 2_נכסים" xfId="39819"/>
    <cellStyle name="40% - הדגשה2 3 3 3 3" xfId="5693"/>
    <cellStyle name="40% - הדגשה2 3 3 3 3 2" xfId="9234"/>
    <cellStyle name="40% - הדגשה2 3 3 3 3 2 2" xfId="15886"/>
    <cellStyle name="40% - הדגשה2 3 3 3 3 2 2 2" xfId="30872"/>
    <cellStyle name="40% - הדגשה2 3 3 3 3 2 2_נכסים" xfId="39829"/>
    <cellStyle name="40% - הדגשה2 3 3 3 3 2 3" xfId="24207"/>
    <cellStyle name="40% - הדגשה2 3 3 3 3 2_נכסים" xfId="39828"/>
    <cellStyle name="40% - הדגשה2 3 3 3 3 3" xfId="12554"/>
    <cellStyle name="40% - הדגשה2 3 3 3 3 3 2" xfId="27541"/>
    <cellStyle name="40% - הדגשה2 3 3 3 3 3_נכסים" xfId="39830"/>
    <cellStyle name="40% - הדגשה2 3 3 3 3 4" xfId="20876"/>
    <cellStyle name="40% - הדגשה2 3 3 3 3_נכסים" xfId="39827"/>
    <cellStyle name="40% - הדגשה2 3 3 3 4" xfId="7442"/>
    <cellStyle name="40% - הדגשה2 3 3 3 4 2" xfId="14221"/>
    <cellStyle name="40% - הדגשה2 3 3 3 4 2 2" xfId="29207"/>
    <cellStyle name="40% - הדגשה2 3 3 3 4 2_נכסים" xfId="39832"/>
    <cellStyle name="40% - הדגשה2 3 3 3 4 3" xfId="22542"/>
    <cellStyle name="40% - הדגשה2 3 3 3 4_נכסים" xfId="39831"/>
    <cellStyle name="40% - הדגשה2 3 3 3 5" xfId="10888"/>
    <cellStyle name="40% - הדגשה2 3 3 3 5 2" xfId="25875"/>
    <cellStyle name="40% - הדגשה2 3 3 3 5_נכסים" xfId="39833"/>
    <cellStyle name="40% - הדגשה2 3 3 3 6" xfId="19210"/>
    <cellStyle name="40% - הדגשה2 3 3 3_נכסים" xfId="39818"/>
    <cellStyle name="40% - הדגשה2 3 3 4" xfId="4321"/>
    <cellStyle name="40% - הדגשה2 3 3 4 2" xfId="6110"/>
    <cellStyle name="40% - הדגשה2 3 3 4 2 2" xfId="9650"/>
    <cellStyle name="40% - הדגשה2 3 3 4 2 2 2" xfId="16302"/>
    <cellStyle name="40% - הדגשה2 3 3 4 2 2 2 2" xfId="31288"/>
    <cellStyle name="40% - הדגשה2 3 3 4 2 2 2_נכסים" xfId="39837"/>
    <cellStyle name="40% - הדגשה2 3 3 4 2 2 3" xfId="24623"/>
    <cellStyle name="40% - הדגשה2 3 3 4 2 2_נכסים" xfId="39836"/>
    <cellStyle name="40% - הדגשה2 3 3 4 2 3" xfId="12970"/>
    <cellStyle name="40% - הדגשה2 3 3 4 2 3 2" xfId="27957"/>
    <cellStyle name="40% - הדגשה2 3 3 4 2 3_נכסים" xfId="39838"/>
    <cellStyle name="40% - הדגשה2 3 3 4 2 4" xfId="21292"/>
    <cellStyle name="40% - הדגשה2 3 3 4 2_נכסים" xfId="39835"/>
    <cellStyle name="40% - הדגשה2 3 3 4 3" xfId="7858"/>
    <cellStyle name="40% - הדגשה2 3 3 4 3 2" xfId="14637"/>
    <cellStyle name="40% - הדגשה2 3 3 4 3 2 2" xfId="29623"/>
    <cellStyle name="40% - הדגשה2 3 3 4 3 2_נכסים" xfId="39840"/>
    <cellStyle name="40% - הדגשה2 3 3 4 3 3" xfId="22958"/>
    <cellStyle name="40% - הדגשה2 3 3 4 3_נכסים" xfId="39839"/>
    <cellStyle name="40% - הדגשה2 3 3 4 4" xfId="11304"/>
    <cellStyle name="40% - הדגשה2 3 3 4 4 2" xfId="26291"/>
    <cellStyle name="40% - הדגשה2 3 3 4 4_נכסים" xfId="39841"/>
    <cellStyle name="40% - הדגשה2 3 3 4 5" xfId="19626"/>
    <cellStyle name="40% - הדגשה2 3 3 4_נכסים" xfId="39834"/>
    <cellStyle name="40% - הדגשה2 3 3 5" xfId="5214"/>
    <cellStyle name="40% - הדגשה2 3 3 5 2" xfId="8817"/>
    <cellStyle name="40% - הדגשה2 3 3 5 2 2" xfId="15469"/>
    <cellStyle name="40% - הדגשה2 3 3 5 2 2 2" xfId="30455"/>
    <cellStyle name="40% - הדגשה2 3 3 5 2 2_נכסים" xfId="39844"/>
    <cellStyle name="40% - הדגשה2 3 3 5 2 3" xfId="23790"/>
    <cellStyle name="40% - הדגשה2 3 3 5 2_נכסים" xfId="39843"/>
    <cellStyle name="40% - הדגשה2 3 3 5 3" xfId="12137"/>
    <cellStyle name="40% - הדגשה2 3 3 5 3 2" xfId="27124"/>
    <cellStyle name="40% - הדגשה2 3 3 5 3_נכסים" xfId="39845"/>
    <cellStyle name="40% - הדגשה2 3 3 5 4" xfId="20459"/>
    <cellStyle name="40% - הדגשה2 3 3 5_נכסים" xfId="39842"/>
    <cellStyle name="40% - הדגשה2 3 3 6" xfId="7027"/>
    <cellStyle name="40% - הדגשה2 3 3 6 2" xfId="13804"/>
    <cellStyle name="40% - הדגשה2 3 3 6 2 2" xfId="28790"/>
    <cellStyle name="40% - הדגשה2 3 3 6 2_נכסים" xfId="39847"/>
    <cellStyle name="40% - הדגשה2 3 3 6 3" xfId="22125"/>
    <cellStyle name="40% - הדגשה2 3 3 6_נכסים" xfId="39846"/>
    <cellStyle name="40% - הדגשה2 3 3 7" xfId="10449"/>
    <cellStyle name="40% - הדגשה2 3 3 7 2" xfId="25429"/>
    <cellStyle name="40% - הדגשה2 3 3 7_נכסים" xfId="39848"/>
    <cellStyle name="40% - הדגשה2 3 3 8" xfId="17315"/>
    <cellStyle name="40% - הדגשה2 3 3 9" xfId="18793"/>
    <cellStyle name="40% - הדגשה2 3 3_נכסים" xfId="39785"/>
    <cellStyle name="40% - הדגשה2 3 4" xfId="1871"/>
    <cellStyle name="40% - הדגשה2 3 4 2" xfId="4012"/>
    <cellStyle name="40% - הדגשה2 3 4 2 2" xfId="4783"/>
    <cellStyle name="40% - הדגשה2 3 4 2 2 2" xfId="6574"/>
    <cellStyle name="40% - הדגשה2 3 4 2 2 2 2" xfId="10114"/>
    <cellStyle name="40% - הדגשה2 3 4 2 2 2 2 2" xfId="16766"/>
    <cellStyle name="40% - הדגשה2 3 4 2 2 2 2 2 2" xfId="31752"/>
    <cellStyle name="40% - הדגשה2 3 4 2 2 2 2 2_נכסים" xfId="39854"/>
    <cellStyle name="40% - הדגשה2 3 4 2 2 2 2 3" xfId="25087"/>
    <cellStyle name="40% - הדגשה2 3 4 2 2 2 2_נכסים" xfId="39853"/>
    <cellStyle name="40% - הדגשה2 3 4 2 2 2 3" xfId="13434"/>
    <cellStyle name="40% - הדגשה2 3 4 2 2 2 3 2" xfId="28421"/>
    <cellStyle name="40% - הדגשה2 3 4 2 2 2 3_נכסים" xfId="39855"/>
    <cellStyle name="40% - הדגשה2 3 4 2 2 2 4" xfId="21756"/>
    <cellStyle name="40% - הדגשה2 3 4 2 2 2_נכסים" xfId="39852"/>
    <cellStyle name="40% - הדגשה2 3 4 2 2 3" xfId="8322"/>
    <cellStyle name="40% - הדגשה2 3 4 2 2 3 2" xfId="15101"/>
    <cellStyle name="40% - הדגשה2 3 4 2 2 3 2 2" xfId="30087"/>
    <cellStyle name="40% - הדגשה2 3 4 2 2 3 2_נכסים" xfId="39857"/>
    <cellStyle name="40% - הדגשה2 3 4 2 2 3 3" xfId="23422"/>
    <cellStyle name="40% - הדגשה2 3 4 2 2 3_נכסים" xfId="39856"/>
    <cellStyle name="40% - הדגשה2 3 4 2 2 4" xfId="11768"/>
    <cellStyle name="40% - הדגשה2 3 4 2 2 4 2" xfId="26755"/>
    <cellStyle name="40% - הדגשה2 3 4 2 2 4_נכסים" xfId="39858"/>
    <cellStyle name="40% - הדגשה2 3 4 2 2 5" xfId="20090"/>
    <cellStyle name="40% - הדגשה2 3 4 2 2_נכסים" xfId="39851"/>
    <cellStyle name="40% - הדגשה2 3 4 2 3" xfId="5740"/>
    <cellStyle name="40% - הדגשה2 3 4 2 3 2" xfId="9281"/>
    <cellStyle name="40% - הדגשה2 3 4 2 3 2 2" xfId="15933"/>
    <cellStyle name="40% - הדגשה2 3 4 2 3 2 2 2" xfId="30919"/>
    <cellStyle name="40% - הדגשה2 3 4 2 3 2 2_נכסים" xfId="39861"/>
    <cellStyle name="40% - הדגשה2 3 4 2 3 2 3" xfId="24254"/>
    <cellStyle name="40% - הדגשה2 3 4 2 3 2_נכסים" xfId="39860"/>
    <cellStyle name="40% - הדגשה2 3 4 2 3 3" xfId="12601"/>
    <cellStyle name="40% - הדגשה2 3 4 2 3 3 2" xfId="27588"/>
    <cellStyle name="40% - הדגשה2 3 4 2 3 3_נכסים" xfId="39862"/>
    <cellStyle name="40% - הדגשה2 3 4 2 3 4" xfId="20923"/>
    <cellStyle name="40% - הדגשה2 3 4 2 3_נכסים" xfId="39859"/>
    <cellStyle name="40% - הדגשה2 3 4 2 4" xfId="7489"/>
    <cellStyle name="40% - הדגשה2 3 4 2 4 2" xfId="14268"/>
    <cellStyle name="40% - הדגשה2 3 4 2 4 2 2" xfId="29254"/>
    <cellStyle name="40% - הדגשה2 3 4 2 4 2_נכסים" xfId="39864"/>
    <cellStyle name="40% - הדגשה2 3 4 2 4 3" xfId="22589"/>
    <cellStyle name="40% - הדגשה2 3 4 2 4_נכסים" xfId="39863"/>
    <cellStyle name="40% - הדגשה2 3 4 2 5" xfId="10935"/>
    <cellStyle name="40% - הדגשה2 3 4 2 5 2" xfId="25922"/>
    <cellStyle name="40% - הדגשה2 3 4 2 5_נכסים" xfId="39865"/>
    <cellStyle name="40% - הדגשה2 3 4 2 6" xfId="19257"/>
    <cellStyle name="40% - הדגשה2 3 4 2_נכסים" xfId="39850"/>
    <cellStyle name="40% - הדגשה2 3 4 3" xfId="4369"/>
    <cellStyle name="40% - הדגשה2 3 4 3 2" xfId="6158"/>
    <cellStyle name="40% - הדגשה2 3 4 3 2 2" xfId="9698"/>
    <cellStyle name="40% - הדגשה2 3 4 3 2 2 2" xfId="16350"/>
    <cellStyle name="40% - הדגשה2 3 4 3 2 2 2 2" xfId="31336"/>
    <cellStyle name="40% - הדגשה2 3 4 3 2 2 2_נכסים" xfId="39869"/>
    <cellStyle name="40% - הדגשה2 3 4 3 2 2 3" xfId="24671"/>
    <cellStyle name="40% - הדגשה2 3 4 3 2 2_נכסים" xfId="39868"/>
    <cellStyle name="40% - הדגשה2 3 4 3 2 3" xfId="13018"/>
    <cellStyle name="40% - הדגשה2 3 4 3 2 3 2" xfId="28005"/>
    <cellStyle name="40% - הדגשה2 3 4 3 2 3_נכסים" xfId="39870"/>
    <cellStyle name="40% - הדגשה2 3 4 3 2 4" xfId="21340"/>
    <cellStyle name="40% - הדגשה2 3 4 3 2_נכסים" xfId="39867"/>
    <cellStyle name="40% - הדגשה2 3 4 3 3" xfId="7906"/>
    <cellStyle name="40% - הדגשה2 3 4 3 3 2" xfId="14685"/>
    <cellStyle name="40% - הדגשה2 3 4 3 3 2 2" xfId="29671"/>
    <cellStyle name="40% - הדגשה2 3 4 3 3 2_נכסים" xfId="39872"/>
    <cellStyle name="40% - הדגשה2 3 4 3 3 3" xfId="23006"/>
    <cellStyle name="40% - הדגשה2 3 4 3 3_נכסים" xfId="39871"/>
    <cellStyle name="40% - הדגשה2 3 4 3 4" xfId="11352"/>
    <cellStyle name="40% - הדגשה2 3 4 3 4 2" xfId="26339"/>
    <cellStyle name="40% - הדגשה2 3 4 3 4_נכסים" xfId="39873"/>
    <cellStyle name="40% - הדגשה2 3 4 3 5" xfId="19674"/>
    <cellStyle name="40% - הדגשה2 3 4 3_נכסים" xfId="39866"/>
    <cellStyle name="40% - הדגשה2 3 4 4" xfId="5262"/>
    <cellStyle name="40% - הדגשה2 3 4 4 2" xfId="8865"/>
    <cellStyle name="40% - הדגשה2 3 4 4 2 2" xfId="15517"/>
    <cellStyle name="40% - הדגשה2 3 4 4 2 2 2" xfId="30503"/>
    <cellStyle name="40% - הדגשה2 3 4 4 2 2_נכסים" xfId="39876"/>
    <cellStyle name="40% - הדגשה2 3 4 4 2 3" xfId="23838"/>
    <cellStyle name="40% - הדגשה2 3 4 4 2_נכסים" xfId="39875"/>
    <cellStyle name="40% - הדגשה2 3 4 4 3" xfId="12185"/>
    <cellStyle name="40% - הדגשה2 3 4 4 3 2" xfId="27172"/>
    <cellStyle name="40% - הדגשה2 3 4 4 3_נכסים" xfId="39877"/>
    <cellStyle name="40% - הדגשה2 3 4 4 4" xfId="20507"/>
    <cellStyle name="40% - הדגשה2 3 4 4_נכסים" xfId="39874"/>
    <cellStyle name="40% - הדגשה2 3 4 5" xfId="7075"/>
    <cellStyle name="40% - הדגשה2 3 4 5 2" xfId="13852"/>
    <cellStyle name="40% - הדגשה2 3 4 5 2 2" xfId="28838"/>
    <cellStyle name="40% - הדגשה2 3 4 5 2_נכסים" xfId="39879"/>
    <cellStyle name="40% - הדגשה2 3 4 5 3" xfId="22173"/>
    <cellStyle name="40% - הדגשה2 3 4 5_נכסים" xfId="39878"/>
    <cellStyle name="40% - הדגשה2 3 4 6" xfId="10403"/>
    <cellStyle name="40% - הדגשה2 3 4 6 2" xfId="25381"/>
    <cellStyle name="40% - הדגשה2 3 4 6_נכסים" xfId="39880"/>
    <cellStyle name="40% - הדגשה2 3 4 7" xfId="18841"/>
    <cellStyle name="40% - הדגשה2 3 4_נכסים" xfId="39849"/>
    <cellStyle name="40% - הדגשה2 3 5" xfId="1986"/>
    <cellStyle name="40% - הדגשה2 3 5 2" xfId="4574"/>
    <cellStyle name="40% - הדגשה2 3 5 2 2" xfId="6365"/>
    <cellStyle name="40% - הדגשה2 3 5 2 2 2" xfId="9905"/>
    <cellStyle name="40% - הדגשה2 3 5 2 2 2 2" xfId="16557"/>
    <cellStyle name="40% - הדגשה2 3 5 2 2 2 2 2" xfId="31543"/>
    <cellStyle name="40% - הדגשה2 3 5 2 2 2 2_נכסים" xfId="39885"/>
    <cellStyle name="40% - הדגשה2 3 5 2 2 2 3" xfId="24878"/>
    <cellStyle name="40% - הדגשה2 3 5 2 2 2_נכסים" xfId="39884"/>
    <cellStyle name="40% - הדגשה2 3 5 2 2 3" xfId="13225"/>
    <cellStyle name="40% - הדגשה2 3 5 2 2 3 2" xfId="28212"/>
    <cellStyle name="40% - הדגשה2 3 5 2 2 3_נכסים" xfId="39886"/>
    <cellStyle name="40% - הדגשה2 3 5 2 2 4" xfId="21547"/>
    <cellStyle name="40% - הדגשה2 3 5 2 2_נכסים" xfId="39883"/>
    <cellStyle name="40% - הדגשה2 3 5 2 3" xfId="8113"/>
    <cellStyle name="40% - הדגשה2 3 5 2 3 2" xfId="14892"/>
    <cellStyle name="40% - הדגשה2 3 5 2 3 2 2" xfId="29878"/>
    <cellStyle name="40% - הדגשה2 3 5 2 3 2_נכסים" xfId="39888"/>
    <cellStyle name="40% - הדגשה2 3 5 2 3 3" xfId="23213"/>
    <cellStyle name="40% - הדגשה2 3 5 2 3_נכסים" xfId="39887"/>
    <cellStyle name="40% - הדגשה2 3 5 2 4" xfId="11559"/>
    <cellStyle name="40% - הדגשה2 3 5 2 4 2" xfId="26546"/>
    <cellStyle name="40% - הדגשה2 3 5 2 4_נכסים" xfId="39889"/>
    <cellStyle name="40% - הדגשה2 3 5 2 5" xfId="19881"/>
    <cellStyle name="40% - הדגשה2 3 5 2_נכסים" xfId="39882"/>
    <cellStyle name="40% - הדגשה2 3 5 3" xfId="5531"/>
    <cellStyle name="40% - הדגשה2 3 5 3 2" xfId="9072"/>
    <cellStyle name="40% - הדגשה2 3 5 3 2 2" xfId="15724"/>
    <cellStyle name="40% - הדגשה2 3 5 3 2 2 2" xfId="30710"/>
    <cellStyle name="40% - הדגשה2 3 5 3 2 2_נכסים" xfId="39892"/>
    <cellStyle name="40% - הדגשה2 3 5 3 2 3" xfId="24045"/>
    <cellStyle name="40% - הדגשה2 3 5 3 2_נכסים" xfId="39891"/>
    <cellStyle name="40% - הדגשה2 3 5 3 3" xfId="12392"/>
    <cellStyle name="40% - הדגשה2 3 5 3 3 2" xfId="27379"/>
    <cellStyle name="40% - הדגשה2 3 5 3 3_נכסים" xfId="39893"/>
    <cellStyle name="40% - הדגשה2 3 5 3 4" xfId="20714"/>
    <cellStyle name="40% - הדגשה2 3 5 3_נכסים" xfId="39890"/>
    <cellStyle name="40% - הדגשה2 3 5 4" xfId="7280"/>
    <cellStyle name="40% - הדגשה2 3 5 4 2" xfId="14059"/>
    <cellStyle name="40% - הדגשה2 3 5 4 2 2" xfId="29045"/>
    <cellStyle name="40% - הדגשה2 3 5 4 2_נכסים" xfId="39895"/>
    <cellStyle name="40% - הדגשה2 3 5 4 3" xfId="22380"/>
    <cellStyle name="40% - הדגשה2 3 5 4_נכסים" xfId="39894"/>
    <cellStyle name="40% - הדגשה2 3 5 5" xfId="10726"/>
    <cellStyle name="40% - הדגשה2 3 5 5 2" xfId="25713"/>
    <cellStyle name="40% - הדגשה2 3 5 5_נכסים" xfId="39896"/>
    <cellStyle name="40% - הדגשה2 3 5 6" xfId="19048"/>
    <cellStyle name="40% - הדגשה2 3 5_נכסים" xfId="39881"/>
    <cellStyle name="40% - הדגשה2 3 6" xfId="1340"/>
    <cellStyle name="40% - הדגשה2 3 6 2" xfId="5948"/>
    <cellStyle name="40% - הדגשה2 3 6 2 2" xfId="9488"/>
    <cellStyle name="40% - הדגשה2 3 6 2 2 2" xfId="16140"/>
    <cellStyle name="40% - הדגשה2 3 6 2 2 2 2" xfId="31126"/>
    <cellStyle name="40% - הדגשה2 3 6 2 2 2_נכסים" xfId="39900"/>
    <cellStyle name="40% - הדגשה2 3 6 2 2 3" xfId="24461"/>
    <cellStyle name="40% - הדגשה2 3 6 2 2_נכסים" xfId="39899"/>
    <cellStyle name="40% - הדגשה2 3 6 2 3" xfId="12808"/>
    <cellStyle name="40% - הדגשה2 3 6 2 3 2" xfId="27795"/>
    <cellStyle name="40% - הדגשה2 3 6 2 3_נכסים" xfId="39901"/>
    <cellStyle name="40% - הדגשה2 3 6 2 4" xfId="21130"/>
    <cellStyle name="40% - הדגשה2 3 6 2_נכסים" xfId="39898"/>
    <cellStyle name="40% - הדגשה2 3 6 3" xfId="7696"/>
    <cellStyle name="40% - הדגשה2 3 6 3 2" xfId="14475"/>
    <cellStyle name="40% - הדגשה2 3 6 3 2 2" xfId="29461"/>
    <cellStyle name="40% - הדגשה2 3 6 3 2_נכסים" xfId="39903"/>
    <cellStyle name="40% - הדגשה2 3 6 3 3" xfId="22796"/>
    <cellStyle name="40% - הדגשה2 3 6 3_נכסים" xfId="39902"/>
    <cellStyle name="40% - הדגשה2 3 6 4" xfId="11142"/>
    <cellStyle name="40% - הדגשה2 3 6 4 2" xfId="26129"/>
    <cellStyle name="40% - הדגשה2 3 6 4_נכסים" xfId="39904"/>
    <cellStyle name="40% - הדגשה2 3 6 5" xfId="19464"/>
    <cellStyle name="40% - הדגשה2 3 6_נכסים" xfId="39897"/>
    <cellStyle name="40% - הדגשה2 3 7" xfId="2499"/>
    <cellStyle name="40% - הדגשה2 3 7 2" xfId="8655"/>
    <cellStyle name="40% - הדגשה2 3 7 2 2" xfId="15307"/>
    <cellStyle name="40% - הדגשה2 3 7 2 2 2" xfId="30293"/>
    <cellStyle name="40% - הדגשה2 3 7 2 2_נכסים" xfId="39907"/>
    <cellStyle name="40% - הדגשה2 3 7 2 3" xfId="23628"/>
    <cellStyle name="40% - הדגשה2 3 7 2_נכסים" xfId="39906"/>
    <cellStyle name="40% - הדגשה2 3 7 3" xfId="11975"/>
    <cellStyle name="40% - הדגשה2 3 7 3 2" xfId="26962"/>
    <cellStyle name="40% - הדגשה2 3 7 3_נכסים" xfId="39908"/>
    <cellStyle name="40% - הדגשה2 3 7 4" xfId="20297"/>
    <cellStyle name="40% - הדגשה2 3 7_נכסים" xfId="39905"/>
    <cellStyle name="40% - הדגשה2 3 8" xfId="2359"/>
    <cellStyle name="40% - הדגשה2 3 8 2" xfId="13642"/>
    <cellStyle name="40% - הדגשה2 3 8 2 2" xfId="28628"/>
    <cellStyle name="40% - הדגשה2 3 8 2_נכסים" xfId="39910"/>
    <cellStyle name="40% - הדגשה2 3 8 3" xfId="21963"/>
    <cellStyle name="40% - הדגשה2 3 8_נכסים" xfId="39909"/>
    <cellStyle name="40% - הדגשה2 3 9" xfId="10349"/>
    <cellStyle name="40% - הדגשה2 3 9 2" xfId="25326"/>
    <cellStyle name="40% - הדגשה2 3 9_נכסים" xfId="39911"/>
    <cellStyle name="40% - הדגשה2 3_נכסים" xfId="39656"/>
    <cellStyle name="40% - הדגשה2 30" xfId="18154"/>
    <cellStyle name="40% - הדגשה2 31" xfId="18655"/>
    <cellStyle name="40% - הדגשה2 32" xfId="31982"/>
    <cellStyle name="40% - הדגשה2 4" xfId="289"/>
    <cellStyle name="40% - הדגשה2 4 2" xfId="1171"/>
    <cellStyle name="40% - הדגשה2 4 2 2" xfId="4093"/>
    <cellStyle name="40% - הדגשה2 4 2 2 2" xfId="4866"/>
    <cellStyle name="40% - הדגשה2 4 2 2 2 2" xfId="6657"/>
    <cellStyle name="40% - הדגשה2 4 2 2 2 2 2" xfId="10197"/>
    <cellStyle name="40% - הדגשה2 4 2 2 2 2 2 2" xfId="16849"/>
    <cellStyle name="40% - הדגשה2 4 2 2 2 2 2 2 2" xfId="31835"/>
    <cellStyle name="40% - הדגשה2 4 2 2 2 2 2 2_נכסים" xfId="39918"/>
    <cellStyle name="40% - הדגשה2 4 2 2 2 2 2 3" xfId="25170"/>
    <cellStyle name="40% - הדגשה2 4 2 2 2 2 2_נכסים" xfId="39917"/>
    <cellStyle name="40% - הדגשה2 4 2 2 2 2 3" xfId="13517"/>
    <cellStyle name="40% - הדגשה2 4 2 2 2 2 3 2" xfId="28504"/>
    <cellStyle name="40% - הדגשה2 4 2 2 2 2 3_נכסים" xfId="39919"/>
    <cellStyle name="40% - הדגשה2 4 2 2 2 2 4" xfId="21839"/>
    <cellStyle name="40% - הדגשה2 4 2 2 2 2_נכסים" xfId="39916"/>
    <cellStyle name="40% - הדגשה2 4 2 2 2 3" xfId="8405"/>
    <cellStyle name="40% - הדגשה2 4 2 2 2 3 2" xfId="15184"/>
    <cellStyle name="40% - הדגשה2 4 2 2 2 3 2 2" xfId="30170"/>
    <cellStyle name="40% - הדגשה2 4 2 2 2 3 2_נכסים" xfId="39921"/>
    <cellStyle name="40% - הדגשה2 4 2 2 2 3 3" xfId="23505"/>
    <cellStyle name="40% - הדגשה2 4 2 2 2 3_נכסים" xfId="39920"/>
    <cellStyle name="40% - הדגשה2 4 2 2 2 4" xfId="11851"/>
    <cellStyle name="40% - הדגשה2 4 2 2 2 4 2" xfId="26838"/>
    <cellStyle name="40% - הדגשה2 4 2 2 2 4_נכסים" xfId="39922"/>
    <cellStyle name="40% - הדגשה2 4 2 2 2 5" xfId="20173"/>
    <cellStyle name="40% - הדגשה2 4 2 2 2_נכסים" xfId="39915"/>
    <cellStyle name="40% - הדגשה2 4 2 2 3" xfId="5823"/>
    <cellStyle name="40% - הדגשה2 4 2 2 3 2" xfId="9364"/>
    <cellStyle name="40% - הדגשה2 4 2 2 3 2 2" xfId="16016"/>
    <cellStyle name="40% - הדגשה2 4 2 2 3 2 2 2" xfId="31002"/>
    <cellStyle name="40% - הדגשה2 4 2 2 3 2 2_נכסים" xfId="39925"/>
    <cellStyle name="40% - הדגשה2 4 2 2 3 2 3" xfId="24337"/>
    <cellStyle name="40% - הדגשה2 4 2 2 3 2_נכסים" xfId="39924"/>
    <cellStyle name="40% - הדגשה2 4 2 2 3 3" xfId="12684"/>
    <cellStyle name="40% - הדגשה2 4 2 2 3 3 2" xfId="27671"/>
    <cellStyle name="40% - הדגשה2 4 2 2 3 3_נכסים" xfId="39926"/>
    <cellStyle name="40% - הדגשה2 4 2 2 3 4" xfId="21006"/>
    <cellStyle name="40% - הדגשה2 4 2 2 3_נכסים" xfId="39923"/>
    <cellStyle name="40% - הדגשה2 4 2 2 4" xfId="7572"/>
    <cellStyle name="40% - הדגשה2 4 2 2 4 2" xfId="14351"/>
    <cellStyle name="40% - הדגשה2 4 2 2 4 2 2" xfId="29337"/>
    <cellStyle name="40% - הדגשה2 4 2 2 4 2_נכסים" xfId="39928"/>
    <cellStyle name="40% - הדגשה2 4 2 2 4 3" xfId="22672"/>
    <cellStyle name="40% - הדגשה2 4 2 2 4_נכסים" xfId="39927"/>
    <cellStyle name="40% - הדגשה2 4 2 2 5" xfId="11018"/>
    <cellStyle name="40% - הדגשה2 4 2 2 5 2" xfId="26005"/>
    <cellStyle name="40% - הדגשה2 4 2 2 5_נכסים" xfId="39929"/>
    <cellStyle name="40% - הדגשה2 4 2 2 6" xfId="19340"/>
    <cellStyle name="40% - הדגשה2 4 2 2_נכסים" xfId="39914"/>
    <cellStyle name="40% - הדגשה2 4 2 3" xfId="4450"/>
    <cellStyle name="40% - הדגשה2 4 2 3 2" xfId="6241"/>
    <cellStyle name="40% - הדגשה2 4 2 3 2 2" xfId="9781"/>
    <cellStyle name="40% - הדגשה2 4 2 3 2 2 2" xfId="16433"/>
    <cellStyle name="40% - הדגשה2 4 2 3 2 2 2 2" xfId="31419"/>
    <cellStyle name="40% - הדגשה2 4 2 3 2 2 2_נכסים" xfId="39933"/>
    <cellStyle name="40% - הדגשה2 4 2 3 2 2 3" xfId="24754"/>
    <cellStyle name="40% - הדגשה2 4 2 3 2 2_נכסים" xfId="39932"/>
    <cellStyle name="40% - הדגשה2 4 2 3 2 3" xfId="13101"/>
    <cellStyle name="40% - הדגשה2 4 2 3 2 3 2" xfId="28088"/>
    <cellStyle name="40% - הדגשה2 4 2 3 2 3_נכסים" xfId="39934"/>
    <cellStyle name="40% - הדגשה2 4 2 3 2 4" xfId="21423"/>
    <cellStyle name="40% - הדגשה2 4 2 3 2_נכסים" xfId="39931"/>
    <cellStyle name="40% - הדגשה2 4 2 3 3" xfId="7989"/>
    <cellStyle name="40% - הדגשה2 4 2 3 3 2" xfId="14768"/>
    <cellStyle name="40% - הדגשה2 4 2 3 3 2 2" xfId="29754"/>
    <cellStyle name="40% - הדגשה2 4 2 3 3 2_נכסים" xfId="39936"/>
    <cellStyle name="40% - הדגשה2 4 2 3 3 3" xfId="23089"/>
    <cellStyle name="40% - הדגשה2 4 2 3 3_נכסים" xfId="39935"/>
    <cellStyle name="40% - הדגשה2 4 2 3 4" xfId="11435"/>
    <cellStyle name="40% - הדגשה2 4 2 3 4 2" xfId="26422"/>
    <cellStyle name="40% - הדגשה2 4 2 3 4_נכסים" xfId="39937"/>
    <cellStyle name="40% - הדגשה2 4 2 3 5" xfId="19757"/>
    <cellStyle name="40% - הדגשה2 4 2 3_נכסים" xfId="39930"/>
    <cellStyle name="40% - הדגשה2 4 2 4" xfId="5343"/>
    <cellStyle name="40% - הדגשה2 4 2 4 2" xfId="8948"/>
    <cellStyle name="40% - הדגשה2 4 2 4 2 2" xfId="15600"/>
    <cellStyle name="40% - הדגשה2 4 2 4 2 2 2" xfId="30586"/>
    <cellStyle name="40% - הדגשה2 4 2 4 2 2_נכסים" xfId="39940"/>
    <cellStyle name="40% - הדגשה2 4 2 4 2 3" xfId="23921"/>
    <cellStyle name="40% - הדגשה2 4 2 4 2_נכסים" xfId="39939"/>
    <cellStyle name="40% - הדגשה2 4 2 4 3" xfId="12268"/>
    <cellStyle name="40% - הדגשה2 4 2 4 3 2" xfId="27255"/>
    <cellStyle name="40% - הדגשה2 4 2 4 3_נכסים" xfId="39941"/>
    <cellStyle name="40% - הדגשה2 4 2 4 4" xfId="20590"/>
    <cellStyle name="40% - הדגשה2 4 2 4_נכסים" xfId="39938"/>
    <cellStyle name="40% - הדגשה2 4 2 5" xfId="7156"/>
    <cellStyle name="40% - הדגשה2 4 2 5 2" xfId="13935"/>
    <cellStyle name="40% - הדגשה2 4 2 5 2 2" xfId="28921"/>
    <cellStyle name="40% - הדגשה2 4 2 5 2_נכסים" xfId="39943"/>
    <cellStyle name="40% - הדגשה2 4 2 5 3" xfId="22256"/>
    <cellStyle name="40% - הדגשה2 4 2 5_נכסים" xfId="39942"/>
    <cellStyle name="40% - הדגשה2 4 2 6" xfId="10602"/>
    <cellStyle name="40% - הדגשה2 4 2 6 2" xfId="25589"/>
    <cellStyle name="40% - הדגשה2 4 2 6_נכסים" xfId="39944"/>
    <cellStyle name="40% - הדגשה2 4 2 7" xfId="18924"/>
    <cellStyle name="40% - הדגשה2 4 2_נכסים" xfId="39913"/>
    <cellStyle name="40% - הדגשה2 4 3" xfId="1873"/>
    <cellStyle name="40% - הדגשה2 4 3 2" xfId="4657"/>
    <cellStyle name="40% - הדגשה2 4 3 2 2" xfId="6448"/>
    <cellStyle name="40% - הדגשה2 4 3 2 2 2" xfId="9988"/>
    <cellStyle name="40% - הדגשה2 4 3 2 2 2 2" xfId="16640"/>
    <cellStyle name="40% - הדגשה2 4 3 2 2 2 2 2" xfId="31626"/>
    <cellStyle name="40% - הדגשה2 4 3 2 2 2 2_נכסים" xfId="39949"/>
    <cellStyle name="40% - הדגשה2 4 3 2 2 2 3" xfId="24961"/>
    <cellStyle name="40% - הדגשה2 4 3 2 2 2_נכסים" xfId="39948"/>
    <cellStyle name="40% - הדגשה2 4 3 2 2 3" xfId="13308"/>
    <cellStyle name="40% - הדגשה2 4 3 2 2 3 2" xfId="28295"/>
    <cellStyle name="40% - הדגשה2 4 3 2 2 3_נכסים" xfId="39950"/>
    <cellStyle name="40% - הדגשה2 4 3 2 2 4" xfId="21630"/>
    <cellStyle name="40% - הדגשה2 4 3 2 2_נכסים" xfId="39947"/>
    <cellStyle name="40% - הדגשה2 4 3 2 3" xfId="8196"/>
    <cellStyle name="40% - הדגשה2 4 3 2 3 2" xfId="14975"/>
    <cellStyle name="40% - הדגשה2 4 3 2 3 2 2" xfId="29961"/>
    <cellStyle name="40% - הדגשה2 4 3 2 3 2_נכסים" xfId="39952"/>
    <cellStyle name="40% - הדגשה2 4 3 2 3 3" xfId="23296"/>
    <cellStyle name="40% - הדגשה2 4 3 2 3_נכסים" xfId="39951"/>
    <cellStyle name="40% - הדגשה2 4 3 2 4" xfId="11642"/>
    <cellStyle name="40% - הדגשה2 4 3 2 4 2" xfId="26629"/>
    <cellStyle name="40% - הדגשה2 4 3 2 4_נכסים" xfId="39953"/>
    <cellStyle name="40% - הדגשה2 4 3 2 5" xfId="19964"/>
    <cellStyle name="40% - הדגשה2 4 3 2_נכסים" xfId="39946"/>
    <cellStyle name="40% - הדגשה2 4 3 3" xfId="5614"/>
    <cellStyle name="40% - הדגשה2 4 3 3 2" xfId="9155"/>
    <cellStyle name="40% - הדגשה2 4 3 3 2 2" xfId="15807"/>
    <cellStyle name="40% - הדגשה2 4 3 3 2 2 2" xfId="30793"/>
    <cellStyle name="40% - הדגשה2 4 3 3 2 2_נכסים" xfId="39956"/>
    <cellStyle name="40% - הדגשה2 4 3 3 2 3" xfId="24128"/>
    <cellStyle name="40% - הדגשה2 4 3 3 2_נכסים" xfId="39955"/>
    <cellStyle name="40% - הדגשה2 4 3 3 3" xfId="12475"/>
    <cellStyle name="40% - הדגשה2 4 3 3 3 2" xfId="27462"/>
    <cellStyle name="40% - הדגשה2 4 3 3 3_נכסים" xfId="39957"/>
    <cellStyle name="40% - הדגשה2 4 3 3 4" xfId="20797"/>
    <cellStyle name="40% - הדגשה2 4 3 3_נכסים" xfId="39954"/>
    <cellStyle name="40% - הדגשה2 4 3 4" xfId="7363"/>
    <cellStyle name="40% - הדגשה2 4 3 4 2" xfId="14142"/>
    <cellStyle name="40% - הדגשה2 4 3 4 2 2" xfId="29128"/>
    <cellStyle name="40% - הדגשה2 4 3 4 2_נכסים" xfId="39959"/>
    <cellStyle name="40% - הדגשה2 4 3 4 3" xfId="22463"/>
    <cellStyle name="40% - הדגשה2 4 3 4_נכסים" xfId="39958"/>
    <cellStyle name="40% - הדגשה2 4 3 5" xfId="10809"/>
    <cellStyle name="40% - הדגשה2 4 3 5 2" xfId="25796"/>
    <cellStyle name="40% - הדגשה2 4 3 5_נכסים" xfId="39960"/>
    <cellStyle name="40% - הדגשה2 4 3 6" xfId="19131"/>
    <cellStyle name="40% - הדגשה2 4 3_נכסים" xfId="39945"/>
    <cellStyle name="40% - הדגשה2 4 4" xfId="1356"/>
    <cellStyle name="40% - הדגשה2 4 4 2" xfId="6031"/>
    <cellStyle name="40% - הדגשה2 4 4 2 2" xfId="9571"/>
    <cellStyle name="40% - הדגשה2 4 4 2 2 2" xfId="16223"/>
    <cellStyle name="40% - הדגשה2 4 4 2 2 2 2" xfId="31209"/>
    <cellStyle name="40% - הדגשה2 4 4 2 2 2_נכסים" xfId="39964"/>
    <cellStyle name="40% - הדגשה2 4 4 2 2 3" xfId="24544"/>
    <cellStyle name="40% - הדגשה2 4 4 2 2_נכסים" xfId="39963"/>
    <cellStyle name="40% - הדגשה2 4 4 2 3" xfId="12891"/>
    <cellStyle name="40% - הדגשה2 4 4 2 3 2" xfId="27878"/>
    <cellStyle name="40% - הדגשה2 4 4 2 3_נכסים" xfId="39965"/>
    <cellStyle name="40% - הדגשה2 4 4 2 4" xfId="21213"/>
    <cellStyle name="40% - הדגשה2 4 4 2_נכסים" xfId="39962"/>
    <cellStyle name="40% - הדגשה2 4 4 3" xfId="7779"/>
    <cellStyle name="40% - הדגשה2 4 4 3 2" xfId="14558"/>
    <cellStyle name="40% - הדגשה2 4 4 3 2 2" xfId="29544"/>
    <cellStyle name="40% - הדגשה2 4 4 3 2_נכסים" xfId="39967"/>
    <cellStyle name="40% - הדגשה2 4 4 3 3" xfId="22879"/>
    <cellStyle name="40% - הדגשה2 4 4 3_נכסים" xfId="39966"/>
    <cellStyle name="40% - הדגשה2 4 4 4" xfId="11225"/>
    <cellStyle name="40% - הדגשה2 4 4 4 2" xfId="26212"/>
    <cellStyle name="40% - הדגשה2 4 4 4_נכסים" xfId="39968"/>
    <cellStyle name="40% - הדגשה2 4 4 5" xfId="19547"/>
    <cellStyle name="40% - הדגשה2 4 4_נכסים" xfId="39961"/>
    <cellStyle name="40% - הדגשה2 4 5" xfId="2076"/>
    <cellStyle name="40% - הדגשה2 4 5 2" xfId="8738"/>
    <cellStyle name="40% - הדגשה2 4 5 2 2" xfId="15390"/>
    <cellStyle name="40% - הדגשה2 4 5 2 2 2" xfId="30376"/>
    <cellStyle name="40% - הדגשה2 4 5 2 2_נכסים" xfId="39971"/>
    <cellStyle name="40% - הדגשה2 4 5 2 3" xfId="23711"/>
    <cellStyle name="40% - הדגשה2 4 5 2_נכסים" xfId="39970"/>
    <cellStyle name="40% - הדגשה2 4 5 3" xfId="12058"/>
    <cellStyle name="40% - הדגשה2 4 5 3 2" xfId="27045"/>
    <cellStyle name="40% - הדגשה2 4 5 3_נכסים" xfId="39972"/>
    <cellStyle name="40% - הדגשה2 4 5 4" xfId="20380"/>
    <cellStyle name="40% - הדגשה2 4 5_נכסים" xfId="39969"/>
    <cellStyle name="40% - הדגשה2 4 6" xfId="1612"/>
    <cellStyle name="40% - הדגשה2 4 6 2" xfId="13725"/>
    <cellStyle name="40% - הדגשה2 4 6 2 2" xfId="28711"/>
    <cellStyle name="40% - הדגשה2 4 6 2_נכסים" xfId="39974"/>
    <cellStyle name="40% - הדגשה2 4 6 3" xfId="22046"/>
    <cellStyle name="40% - הדגשה2 4 6_נכסים" xfId="39973"/>
    <cellStyle name="40% - הדגשה2 4 7" xfId="2452"/>
    <cellStyle name="40% - הדגשה2 4 7 2" xfId="25532"/>
    <cellStyle name="40% - הדגשה2 4 7_נכסים" xfId="39975"/>
    <cellStyle name="40% - הדגשה2 4 8" xfId="18714"/>
    <cellStyle name="40% - הדגשה2 4 9" xfId="32038"/>
    <cellStyle name="40% - הדגשה2 4_נכסים" xfId="39912"/>
    <cellStyle name="40% - הדגשה2 5" xfId="494"/>
    <cellStyle name="40% - הדגשה2 5 2" xfId="18288"/>
    <cellStyle name="40% - הדגשה2 5 3" xfId="17545"/>
    <cellStyle name="40% - הדגשה2 5_נכסים" xfId="39976"/>
    <cellStyle name="40% - הדגשה2 6" xfId="1075"/>
    <cellStyle name="40% - הדגשה2 6 2" xfId="3697"/>
    <cellStyle name="40% - הדגשה2 6 2 2" xfId="4121"/>
    <cellStyle name="40% - הדגשה2 6 2 2 2" xfId="4894"/>
    <cellStyle name="40% - הדגשה2 6 2 2 2 2" xfId="6685"/>
    <cellStyle name="40% - הדגשה2 6 2 2 2 2 2" xfId="10225"/>
    <cellStyle name="40% - הדגשה2 6 2 2 2 2 2 2" xfId="16877"/>
    <cellStyle name="40% - הדגשה2 6 2 2 2 2 2 2 2" xfId="31863"/>
    <cellStyle name="40% - הדגשה2 6 2 2 2 2 2 2_נכסים" xfId="39983"/>
    <cellStyle name="40% - הדגשה2 6 2 2 2 2 2 3" xfId="25198"/>
    <cellStyle name="40% - הדגשה2 6 2 2 2 2 2_נכסים" xfId="39982"/>
    <cellStyle name="40% - הדגשה2 6 2 2 2 2 3" xfId="13545"/>
    <cellStyle name="40% - הדגשה2 6 2 2 2 2 3 2" xfId="28532"/>
    <cellStyle name="40% - הדגשה2 6 2 2 2 2 3_נכסים" xfId="39984"/>
    <cellStyle name="40% - הדגשה2 6 2 2 2 2 4" xfId="21867"/>
    <cellStyle name="40% - הדגשה2 6 2 2 2 2_נכסים" xfId="39981"/>
    <cellStyle name="40% - הדגשה2 6 2 2 2 3" xfId="8433"/>
    <cellStyle name="40% - הדגשה2 6 2 2 2 3 2" xfId="15212"/>
    <cellStyle name="40% - הדגשה2 6 2 2 2 3 2 2" xfId="30198"/>
    <cellStyle name="40% - הדגשה2 6 2 2 2 3 2_נכסים" xfId="39986"/>
    <cellStyle name="40% - הדגשה2 6 2 2 2 3 3" xfId="23533"/>
    <cellStyle name="40% - הדגשה2 6 2 2 2 3_נכסים" xfId="39985"/>
    <cellStyle name="40% - הדגשה2 6 2 2 2 4" xfId="11879"/>
    <cellStyle name="40% - הדגשה2 6 2 2 2 4 2" xfId="26866"/>
    <cellStyle name="40% - הדגשה2 6 2 2 2 4_נכסים" xfId="39987"/>
    <cellStyle name="40% - הדגשה2 6 2 2 2 5" xfId="20201"/>
    <cellStyle name="40% - הדגשה2 6 2 2 2_נכסים" xfId="39980"/>
    <cellStyle name="40% - הדגשה2 6 2 2 3" xfId="5851"/>
    <cellStyle name="40% - הדגשה2 6 2 2 3 2" xfId="9392"/>
    <cellStyle name="40% - הדגשה2 6 2 2 3 2 2" xfId="16044"/>
    <cellStyle name="40% - הדגשה2 6 2 2 3 2 2 2" xfId="31030"/>
    <cellStyle name="40% - הדגשה2 6 2 2 3 2 2_נכסים" xfId="39990"/>
    <cellStyle name="40% - הדגשה2 6 2 2 3 2 3" xfId="24365"/>
    <cellStyle name="40% - הדגשה2 6 2 2 3 2_נכסים" xfId="39989"/>
    <cellStyle name="40% - הדגשה2 6 2 2 3 3" xfId="12712"/>
    <cellStyle name="40% - הדגשה2 6 2 2 3 3 2" xfId="27699"/>
    <cellStyle name="40% - הדגשה2 6 2 2 3 3_נכסים" xfId="39991"/>
    <cellStyle name="40% - הדגשה2 6 2 2 3 4" xfId="21034"/>
    <cellStyle name="40% - הדגשה2 6 2 2 3_נכסים" xfId="39988"/>
    <cellStyle name="40% - הדגשה2 6 2 2 4" xfId="7600"/>
    <cellStyle name="40% - הדגשה2 6 2 2 4 2" xfId="14379"/>
    <cellStyle name="40% - הדגשה2 6 2 2 4 2 2" xfId="29365"/>
    <cellStyle name="40% - הדגשה2 6 2 2 4 2_נכסים" xfId="39993"/>
    <cellStyle name="40% - הדגשה2 6 2 2 4 3" xfId="22700"/>
    <cellStyle name="40% - הדגשה2 6 2 2 4_נכסים" xfId="39992"/>
    <cellStyle name="40% - הדגשה2 6 2 2 5" xfId="11046"/>
    <cellStyle name="40% - הדגשה2 6 2 2 5 2" xfId="26033"/>
    <cellStyle name="40% - הדגשה2 6 2 2 5_נכסים" xfId="39994"/>
    <cellStyle name="40% - הדגשה2 6 2 2 6" xfId="19368"/>
    <cellStyle name="40% - הדגשה2 6 2 2_נכסים" xfId="39979"/>
    <cellStyle name="40% - הדגשה2 6 2 3" xfId="4478"/>
    <cellStyle name="40% - הדגשה2 6 2 3 2" xfId="6269"/>
    <cellStyle name="40% - הדגשה2 6 2 3 2 2" xfId="9809"/>
    <cellStyle name="40% - הדגשה2 6 2 3 2 2 2" xfId="16461"/>
    <cellStyle name="40% - הדגשה2 6 2 3 2 2 2 2" xfId="31447"/>
    <cellStyle name="40% - הדגשה2 6 2 3 2 2 2_נכסים" xfId="39998"/>
    <cellStyle name="40% - הדגשה2 6 2 3 2 2 3" xfId="24782"/>
    <cellStyle name="40% - הדגשה2 6 2 3 2 2_נכסים" xfId="39997"/>
    <cellStyle name="40% - הדגשה2 6 2 3 2 3" xfId="13129"/>
    <cellStyle name="40% - הדגשה2 6 2 3 2 3 2" xfId="28116"/>
    <cellStyle name="40% - הדגשה2 6 2 3 2 3_נכסים" xfId="39999"/>
    <cellStyle name="40% - הדגשה2 6 2 3 2 4" xfId="21451"/>
    <cellStyle name="40% - הדגשה2 6 2 3 2_נכסים" xfId="39996"/>
    <cellStyle name="40% - הדגשה2 6 2 3 3" xfId="8017"/>
    <cellStyle name="40% - הדגשה2 6 2 3 3 2" xfId="14796"/>
    <cellStyle name="40% - הדגשה2 6 2 3 3 2 2" xfId="29782"/>
    <cellStyle name="40% - הדגשה2 6 2 3 3 2_נכסים" xfId="40001"/>
    <cellStyle name="40% - הדגשה2 6 2 3 3 3" xfId="23117"/>
    <cellStyle name="40% - הדגשה2 6 2 3 3_נכסים" xfId="40000"/>
    <cellStyle name="40% - הדגשה2 6 2 3 4" xfId="11463"/>
    <cellStyle name="40% - הדגשה2 6 2 3 4 2" xfId="26450"/>
    <cellStyle name="40% - הדגשה2 6 2 3 4_נכסים" xfId="40002"/>
    <cellStyle name="40% - הדגשה2 6 2 3 5" xfId="19785"/>
    <cellStyle name="40% - הדגשה2 6 2 3_נכסים" xfId="39995"/>
    <cellStyle name="40% - הדגשה2 6 2 4" xfId="5371"/>
    <cellStyle name="40% - הדגשה2 6 2 4 2" xfId="8976"/>
    <cellStyle name="40% - הדגשה2 6 2 4 2 2" xfId="15628"/>
    <cellStyle name="40% - הדגשה2 6 2 4 2 2 2" xfId="30614"/>
    <cellStyle name="40% - הדגשה2 6 2 4 2 2_נכסים" xfId="40005"/>
    <cellStyle name="40% - הדגשה2 6 2 4 2 3" xfId="23949"/>
    <cellStyle name="40% - הדגשה2 6 2 4 2_נכסים" xfId="40004"/>
    <cellStyle name="40% - הדגשה2 6 2 4 3" xfId="12296"/>
    <cellStyle name="40% - הדגשה2 6 2 4 3 2" xfId="27283"/>
    <cellStyle name="40% - הדגשה2 6 2 4 3_נכסים" xfId="40006"/>
    <cellStyle name="40% - הדגשה2 6 2 4 4" xfId="20618"/>
    <cellStyle name="40% - הדגשה2 6 2 4_נכסים" xfId="40003"/>
    <cellStyle name="40% - הדגשה2 6 2 5" xfId="7184"/>
    <cellStyle name="40% - הדגשה2 6 2 5 2" xfId="13963"/>
    <cellStyle name="40% - הדגשה2 6 2 5 2 2" xfId="28949"/>
    <cellStyle name="40% - הדגשה2 6 2 5 2_נכסים" xfId="40008"/>
    <cellStyle name="40% - הדגשה2 6 2 5 3" xfId="22284"/>
    <cellStyle name="40% - הדגשה2 6 2 5_נכסים" xfId="40007"/>
    <cellStyle name="40% - הדגשה2 6 2 6" xfId="10630"/>
    <cellStyle name="40% - הדגשה2 6 2 6 2" xfId="25617"/>
    <cellStyle name="40% - הדגשה2 6 2 6_נכסים" xfId="40009"/>
    <cellStyle name="40% - הדגשה2 6 2 7" xfId="18952"/>
    <cellStyle name="40% - הדגשה2 6 2_נכסים" xfId="39978"/>
    <cellStyle name="40% - הדגשה2 6 3" xfId="3909"/>
    <cellStyle name="40% - הדגשה2 6 3 2" xfId="4685"/>
    <cellStyle name="40% - הדגשה2 6 3 2 2" xfId="6476"/>
    <cellStyle name="40% - הדגשה2 6 3 2 2 2" xfId="10016"/>
    <cellStyle name="40% - הדגשה2 6 3 2 2 2 2" xfId="16668"/>
    <cellStyle name="40% - הדגשה2 6 3 2 2 2 2 2" xfId="31654"/>
    <cellStyle name="40% - הדגשה2 6 3 2 2 2 2_נכסים" xfId="40014"/>
    <cellStyle name="40% - הדגשה2 6 3 2 2 2 3" xfId="24989"/>
    <cellStyle name="40% - הדגשה2 6 3 2 2 2_נכסים" xfId="40013"/>
    <cellStyle name="40% - הדגשה2 6 3 2 2 3" xfId="13336"/>
    <cellStyle name="40% - הדגשה2 6 3 2 2 3 2" xfId="28323"/>
    <cellStyle name="40% - הדגשה2 6 3 2 2 3_נכסים" xfId="40015"/>
    <cellStyle name="40% - הדגשה2 6 3 2 2 4" xfId="21658"/>
    <cellStyle name="40% - הדגשה2 6 3 2 2_נכסים" xfId="40012"/>
    <cellStyle name="40% - הדגשה2 6 3 2 3" xfId="8224"/>
    <cellStyle name="40% - הדגשה2 6 3 2 3 2" xfId="15003"/>
    <cellStyle name="40% - הדגשה2 6 3 2 3 2 2" xfId="29989"/>
    <cellStyle name="40% - הדגשה2 6 3 2 3 2_נכסים" xfId="40017"/>
    <cellStyle name="40% - הדגשה2 6 3 2 3 3" xfId="23324"/>
    <cellStyle name="40% - הדגשה2 6 3 2 3_נכסים" xfId="40016"/>
    <cellStyle name="40% - הדגשה2 6 3 2 4" xfId="11670"/>
    <cellStyle name="40% - הדגשה2 6 3 2 4 2" xfId="26657"/>
    <cellStyle name="40% - הדגשה2 6 3 2 4_נכסים" xfId="40018"/>
    <cellStyle name="40% - הדגשה2 6 3 2 5" xfId="19992"/>
    <cellStyle name="40% - הדגשה2 6 3 2_נכסים" xfId="40011"/>
    <cellStyle name="40% - הדגשה2 6 3 3" xfId="5642"/>
    <cellStyle name="40% - הדגשה2 6 3 3 2" xfId="9183"/>
    <cellStyle name="40% - הדגשה2 6 3 3 2 2" xfId="15835"/>
    <cellStyle name="40% - הדגשה2 6 3 3 2 2 2" xfId="30821"/>
    <cellStyle name="40% - הדגשה2 6 3 3 2 2_נכסים" xfId="40021"/>
    <cellStyle name="40% - הדגשה2 6 3 3 2 3" xfId="24156"/>
    <cellStyle name="40% - הדגשה2 6 3 3 2_נכסים" xfId="40020"/>
    <cellStyle name="40% - הדגשה2 6 3 3 3" xfId="12503"/>
    <cellStyle name="40% - הדגשה2 6 3 3 3 2" xfId="27490"/>
    <cellStyle name="40% - הדגשה2 6 3 3 3_נכסים" xfId="40022"/>
    <cellStyle name="40% - הדגשה2 6 3 3 4" xfId="20825"/>
    <cellStyle name="40% - הדגשה2 6 3 3_נכסים" xfId="40019"/>
    <cellStyle name="40% - הדגשה2 6 3 4" xfId="7391"/>
    <cellStyle name="40% - הדגשה2 6 3 4 2" xfId="14170"/>
    <cellStyle name="40% - הדגשה2 6 3 4 2 2" xfId="29156"/>
    <cellStyle name="40% - הדגשה2 6 3 4 2_נכסים" xfId="40024"/>
    <cellStyle name="40% - הדגשה2 6 3 4 3" xfId="22491"/>
    <cellStyle name="40% - הדגשה2 6 3 4_נכסים" xfId="40023"/>
    <cellStyle name="40% - הדגשה2 6 3 5" xfId="10837"/>
    <cellStyle name="40% - הדגשה2 6 3 5 2" xfId="25824"/>
    <cellStyle name="40% - הדגשה2 6 3 5_נכסים" xfId="40025"/>
    <cellStyle name="40% - הדגשה2 6 3 6" xfId="19159"/>
    <cellStyle name="40% - הדגשה2 6 3_נכסים" xfId="40010"/>
    <cellStyle name="40% - הדגשה2 6 4" xfId="4270"/>
    <cellStyle name="40% - הדגשה2 6 4 2" xfId="6059"/>
    <cellStyle name="40% - הדגשה2 6 4 2 2" xfId="9599"/>
    <cellStyle name="40% - הדגשה2 6 4 2 2 2" xfId="16251"/>
    <cellStyle name="40% - הדגשה2 6 4 2 2 2 2" xfId="31237"/>
    <cellStyle name="40% - הדגשה2 6 4 2 2 2_נכסים" xfId="40029"/>
    <cellStyle name="40% - הדגשה2 6 4 2 2 3" xfId="24572"/>
    <cellStyle name="40% - הדגשה2 6 4 2 2_נכסים" xfId="40028"/>
    <cellStyle name="40% - הדגשה2 6 4 2 3" xfId="12919"/>
    <cellStyle name="40% - הדגשה2 6 4 2 3 2" xfId="27906"/>
    <cellStyle name="40% - הדגשה2 6 4 2 3_נכסים" xfId="40030"/>
    <cellStyle name="40% - הדגשה2 6 4 2 4" xfId="21241"/>
    <cellStyle name="40% - הדגשה2 6 4 2_נכסים" xfId="40027"/>
    <cellStyle name="40% - הדגשה2 6 4 3" xfId="7807"/>
    <cellStyle name="40% - הדגשה2 6 4 3 2" xfId="14586"/>
    <cellStyle name="40% - הדגשה2 6 4 3 2 2" xfId="29572"/>
    <cellStyle name="40% - הדגשה2 6 4 3 2_נכסים" xfId="40032"/>
    <cellStyle name="40% - הדגשה2 6 4 3 3" xfId="22907"/>
    <cellStyle name="40% - הדגשה2 6 4 3_נכסים" xfId="40031"/>
    <cellStyle name="40% - הדגשה2 6 4 4" xfId="11253"/>
    <cellStyle name="40% - הדגשה2 6 4 4 2" xfId="26240"/>
    <cellStyle name="40% - הדגשה2 6 4 4_נכסים" xfId="40033"/>
    <cellStyle name="40% - הדגשה2 6 4 5" xfId="19575"/>
    <cellStyle name="40% - הדגשה2 6 4_נכסים" xfId="40026"/>
    <cellStyle name="40% - הדגשה2 6 5" xfId="5163"/>
    <cellStyle name="40% - הדגשה2 6 5 2" xfId="8766"/>
    <cellStyle name="40% - הדגשה2 6 5 2 2" xfId="15418"/>
    <cellStyle name="40% - הדגשה2 6 5 2 2 2" xfId="30404"/>
    <cellStyle name="40% - הדגשה2 6 5 2 2_נכסים" xfId="40036"/>
    <cellStyle name="40% - הדגשה2 6 5 2 3" xfId="23739"/>
    <cellStyle name="40% - הדגשה2 6 5 2_נכסים" xfId="40035"/>
    <cellStyle name="40% - הדגשה2 6 5 3" xfId="12086"/>
    <cellStyle name="40% - הדגשה2 6 5 3 2" xfId="27073"/>
    <cellStyle name="40% - הדגשה2 6 5 3_נכסים" xfId="40037"/>
    <cellStyle name="40% - הדגשה2 6 5 4" xfId="20408"/>
    <cellStyle name="40% - הדגשה2 6 5_נכסים" xfId="40034"/>
    <cellStyle name="40% - הדגשה2 6 6" xfId="6976"/>
    <cellStyle name="40% - הדגשה2 6 6 2" xfId="13753"/>
    <cellStyle name="40% - הדגשה2 6 6 2 2" xfId="28739"/>
    <cellStyle name="40% - הדגשה2 6 6 2_נכסים" xfId="40039"/>
    <cellStyle name="40% - הדגשה2 6 6 3" xfId="22074"/>
    <cellStyle name="40% - הדגשה2 6 6_נכסים" xfId="40038"/>
    <cellStyle name="40% - הדגשה2 6 7" xfId="10526"/>
    <cellStyle name="40% - הדגשה2 6 7 2" xfId="25510"/>
    <cellStyle name="40% - הדגשה2 6 7_נכסים" xfId="40040"/>
    <cellStyle name="40% - הדגשה2 6 8" xfId="18742"/>
    <cellStyle name="40% - הדגשה2 6 9" xfId="32214"/>
    <cellStyle name="40% - הדגשה2 6_נכסים" xfId="39977"/>
    <cellStyle name="40% - הדגשה2 7" xfId="1816"/>
    <cellStyle name="40% - הדגשה2 7 2" xfId="4034"/>
    <cellStyle name="40% - הדגשה2 7 2 2" xfId="4806"/>
    <cellStyle name="40% - הדגשה2 7 2 2 2" xfId="6597"/>
    <cellStyle name="40% - הדגשה2 7 2 2 2 2" xfId="10137"/>
    <cellStyle name="40% - הדגשה2 7 2 2 2 2 2" xfId="16789"/>
    <cellStyle name="40% - הדגשה2 7 2 2 2 2 2 2" xfId="31775"/>
    <cellStyle name="40% - הדגשה2 7 2 2 2 2 2_נכסים" xfId="40046"/>
    <cellStyle name="40% - הדגשה2 7 2 2 2 2 3" xfId="25110"/>
    <cellStyle name="40% - הדגשה2 7 2 2 2 2_נכסים" xfId="40045"/>
    <cellStyle name="40% - הדגשה2 7 2 2 2 3" xfId="13457"/>
    <cellStyle name="40% - הדגשה2 7 2 2 2 3 2" xfId="28444"/>
    <cellStyle name="40% - הדגשה2 7 2 2 2 3_נכסים" xfId="40047"/>
    <cellStyle name="40% - הדגשה2 7 2 2 2 4" xfId="21779"/>
    <cellStyle name="40% - הדגשה2 7 2 2 2_נכסים" xfId="40044"/>
    <cellStyle name="40% - הדגשה2 7 2 2 3" xfId="8345"/>
    <cellStyle name="40% - הדגשה2 7 2 2 3 2" xfId="15124"/>
    <cellStyle name="40% - הדגשה2 7 2 2 3 2 2" xfId="30110"/>
    <cellStyle name="40% - הדגשה2 7 2 2 3 2_נכסים" xfId="40049"/>
    <cellStyle name="40% - הדגשה2 7 2 2 3 3" xfId="23445"/>
    <cellStyle name="40% - הדגשה2 7 2 2 3_נכסים" xfId="40048"/>
    <cellStyle name="40% - הדגשה2 7 2 2 4" xfId="11791"/>
    <cellStyle name="40% - הדגשה2 7 2 2 4 2" xfId="26778"/>
    <cellStyle name="40% - הדגשה2 7 2 2 4_נכסים" xfId="40050"/>
    <cellStyle name="40% - הדגשה2 7 2 2 5" xfId="20113"/>
    <cellStyle name="40% - הדגשה2 7 2 2_נכסים" xfId="40043"/>
    <cellStyle name="40% - הדגשה2 7 2 3" xfId="5763"/>
    <cellStyle name="40% - הדגשה2 7 2 3 2" xfId="9304"/>
    <cellStyle name="40% - הדגשה2 7 2 3 2 2" xfId="15956"/>
    <cellStyle name="40% - הדגשה2 7 2 3 2 2 2" xfId="30942"/>
    <cellStyle name="40% - הדגשה2 7 2 3 2 2_נכסים" xfId="40053"/>
    <cellStyle name="40% - הדגשה2 7 2 3 2 3" xfId="24277"/>
    <cellStyle name="40% - הדגשה2 7 2 3 2_נכסים" xfId="40052"/>
    <cellStyle name="40% - הדגשה2 7 2 3 3" xfId="12624"/>
    <cellStyle name="40% - הדגשה2 7 2 3 3 2" xfId="27611"/>
    <cellStyle name="40% - הדגשה2 7 2 3 3_נכסים" xfId="40054"/>
    <cellStyle name="40% - הדגשה2 7 2 3 4" xfId="20946"/>
    <cellStyle name="40% - הדגשה2 7 2 3_נכסים" xfId="40051"/>
    <cellStyle name="40% - הדגשה2 7 2 4" xfId="7512"/>
    <cellStyle name="40% - הדגשה2 7 2 4 2" xfId="14291"/>
    <cellStyle name="40% - הדגשה2 7 2 4 2 2" xfId="29277"/>
    <cellStyle name="40% - הדגשה2 7 2 4 2_נכסים" xfId="40056"/>
    <cellStyle name="40% - הדגשה2 7 2 4 3" xfId="22612"/>
    <cellStyle name="40% - הדגשה2 7 2 4_נכסים" xfId="40055"/>
    <cellStyle name="40% - הדגשה2 7 2 5" xfId="10958"/>
    <cellStyle name="40% - הדגשה2 7 2 5 2" xfId="25945"/>
    <cellStyle name="40% - הדגשה2 7 2 5_נכסים" xfId="40057"/>
    <cellStyle name="40% - הדגשה2 7 2 6" xfId="19280"/>
    <cellStyle name="40% - הדגשה2 7 2_נכסים" xfId="40042"/>
    <cellStyle name="40% - הדגשה2 7 3" xfId="4391"/>
    <cellStyle name="40% - הדגשה2 7 3 2" xfId="6181"/>
    <cellStyle name="40% - הדגשה2 7 3 2 2" xfId="9721"/>
    <cellStyle name="40% - הדגשה2 7 3 2 2 2" xfId="16373"/>
    <cellStyle name="40% - הדגשה2 7 3 2 2 2 2" xfId="31359"/>
    <cellStyle name="40% - הדגשה2 7 3 2 2 2_נכסים" xfId="40061"/>
    <cellStyle name="40% - הדגשה2 7 3 2 2 3" xfId="24694"/>
    <cellStyle name="40% - הדגשה2 7 3 2 2_נכסים" xfId="40060"/>
    <cellStyle name="40% - הדגשה2 7 3 2 3" xfId="13041"/>
    <cellStyle name="40% - הדגשה2 7 3 2 3 2" xfId="28028"/>
    <cellStyle name="40% - הדגשה2 7 3 2 3_נכסים" xfId="40062"/>
    <cellStyle name="40% - הדגשה2 7 3 2 4" xfId="21363"/>
    <cellStyle name="40% - הדגשה2 7 3 2_נכסים" xfId="40059"/>
    <cellStyle name="40% - הדגשה2 7 3 3" xfId="7929"/>
    <cellStyle name="40% - הדגשה2 7 3 3 2" xfId="14708"/>
    <cellStyle name="40% - הדגשה2 7 3 3 2 2" xfId="29694"/>
    <cellStyle name="40% - הדגשה2 7 3 3 2_נכסים" xfId="40064"/>
    <cellStyle name="40% - הדגשה2 7 3 3 3" xfId="23029"/>
    <cellStyle name="40% - הדגשה2 7 3 3_נכסים" xfId="40063"/>
    <cellStyle name="40% - הדגשה2 7 3 4" xfId="11375"/>
    <cellStyle name="40% - הדגשה2 7 3 4 2" xfId="26362"/>
    <cellStyle name="40% - הדגשה2 7 3 4_נכסים" xfId="40065"/>
    <cellStyle name="40% - הדגשה2 7 3 5" xfId="19697"/>
    <cellStyle name="40% - הדגשה2 7 3_נכסים" xfId="40058"/>
    <cellStyle name="40% - הדגשה2 7 4" xfId="5284"/>
    <cellStyle name="40% - הדגשה2 7 4 2" xfId="8888"/>
    <cellStyle name="40% - הדגשה2 7 4 2 2" xfId="15540"/>
    <cellStyle name="40% - הדגשה2 7 4 2 2 2" xfId="30526"/>
    <cellStyle name="40% - הדגשה2 7 4 2 2_נכסים" xfId="40068"/>
    <cellStyle name="40% - הדגשה2 7 4 2 3" xfId="23861"/>
    <cellStyle name="40% - הדגשה2 7 4 2_נכסים" xfId="40067"/>
    <cellStyle name="40% - הדגשה2 7 4 3" xfId="12208"/>
    <cellStyle name="40% - הדגשה2 7 4 3 2" xfId="27195"/>
    <cellStyle name="40% - הדגשה2 7 4 3_נכסים" xfId="40069"/>
    <cellStyle name="40% - הדגשה2 7 4 4" xfId="20530"/>
    <cellStyle name="40% - הדגשה2 7 4_נכסים" xfId="40066"/>
    <cellStyle name="40% - הדגשה2 7 5" xfId="7097"/>
    <cellStyle name="40% - הדגשה2 7 5 2" xfId="13875"/>
    <cellStyle name="40% - הדגשה2 7 5 2 2" xfId="28861"/>
    <cellStyle name="40% - הדגשה2 7 5 2_נכסים" xfId="40071"/>
    <cellStyle name="40% - הדגשה2 7 5 3" xfId="22196"/>
    <cellStyle name="40% - הדגשה2 7 5_נכסים" xfId="40070"/>
    <cellStyle name="40% - הדגשה2 7 6" xfId="10316"/>
    <cellStyle name="40% - הדגשה2 7 6 2" xfId="25290"/>
    <cellStyle name="40% - הדגשה2 7 6_נכסים" xfId="40072"/>
    <cellStyle name="40% - הדגשה2 7 7" xfId="18864"/>
    <cellStyle name="40% - הדגשה2 7 8" xfId="32371"/>
    <cellStyle name="40% - הדגשה2 7_נכסים" xfId="40041"/>
    <cellStyle name="40% - הדגשה2 8" xfId="1683"/>
    <cellStyle name="40% - הדגשה2 8 2" xfId="4597"/>
    <cellStyle name="40% - הדגשה2 8 2 2" xfId="6388"/>
    <cellStyle name="40% - הדגשה2 8 2 2 2" xfId="9928"/>
    <cellStyle name="40% - הדגשה2 8 2 2 2 2" xfId="16580"/>
    <cellStyle name="40% - הדגשה2 8 2 2 2 2 2" xfId="31566"/>
    <cellStyle name="40% - הדגשה2 8 2 2 2 2_נכסים" xfId="40077"/>
    <cellStyle name="40% - הדגשה2 8 2 2 2 3" xfId="24901"/>
    <cellStyle name="40% - הדגשה2 8 2 2 2_נכסים" xfId="40076"/>
    <cellStyle name="40% - הדגשה2 8 2 2 3" xfId="13248"/>
    <cellStyle name="40% - הדגשה2 8 2 2 3 2" xfId="28235"/>
    <cellStyle name="40% - הדגשה2 8 2 2 3_נכסים" xfId="40078"/>
    <cellStyle name="40% - הדגשה2 8 2 2 4" xfId="21570"/>
    <cellStyle name="40% - הדגשה2 8 2 2_נכסים" xfId="40075"/>
    <cellStyle name="40% - הדגשה2 8 2 3" xfId="8136"/>
    <cellStyle name="40% - הדגשה2 8 2 3 2" xfId="14915"/>
    <cellStyle name="40% - הדגשה2 8 2 3 2 2" xfId="29901"/>
    <cellStyle name="40% - הדגשה2 8 2 3 2_נכסים" xfId="40080"/>
    <cellStyle name="40% - הדגשה2 8 2 3 3" xfId="23236"/>
    <cellStyle name="40% - הדגשה2 8 2 3_נכסים" xfId="40079"/>
    <cellStyle name="40% - הדגשה2 8 2 4" xfId="11582"/>
    <cellStyle name="40% - הדגשה2 8 2 4 2" xfId="26569"/>
    <cellStyle name="40% - הדגשה2 8 2 4_נכסים" xfId="40081"/>
    <cellStyle name="40% - הדגשה2 8 2 5" xfId="19904"/>
    <cellStyle name="40% - הדגשה2 8 2_נכסים" xfId="40074"/>
    <cellStyle name="40% - הדגשה2 8 3" xfId="5554"/>
    <cellStyle name="40% - הדגשה2 8 3 2" xfId="9095"/>
    <cellStyle name="40% - הדגשה2 8 3 2 2" xfId="15747"/>
    <cellStyle name="40% - הדגשה2 8 3 2 2 2" xfId="30733"/>
    <cellStyle name="40% - הדגשה2 8 3 2 2_נכסים" xfId="40084"/>
    <cellStyle name="40% - הדגשה2 8 3 2 3" xfId="24068"/>
    <cellStyle name="40% - הדגשה2 8 3 2_נכסים" xfId="40083"/>
    <cellStyle name="40% - הדגשה2 8 3 3" xfId="12415"/>
    <cellStyle name="40% - הדגשה2 8 3 3 2" xfId="27402"/>
    <cellStyle name="40% - הדגשה2 8 3 3_נכסים" xfId="40085"/>
    <cellStyle name="40% - הדגשה2 8 3 4" xfId="20737"/>
    <cellStyle name="40% - הדגשה2 8 3_נכסים" xfId="40082"/>
    <cellStyle name="40% - הדגשה2 8 4" xfId="7303"/>
    <cellStyle name="40% - הדגשה2 8 4 2" xfId="14082"/>
    <cellStyle name="40% - הדגשה2 8 4 2 2" xfId="29068"/>
    <cellStyle name="40% - הדגשה2 8 4 2_נכסים" xfId="40087"/>
    <cellStyle name="40% - הדגשה2 8 4 3" xfId="22403"/>
    <cellStyle name="40% - הדגשה2 8 4_נכסים" xfId="40086"/>
    <cellStyle name="40% - הדגשה2 8 5" xfId="10749"/>
    <cellStyle name="40% - הדגשה2 8 5 2" xfId="25736"/>
    <cellStyle name="40% - הדגשה2 8 5_נכסים" xfId="40088"/>
    <cellStyle name="40% - הדגשה2 8 6" xfId="19071"/>
    <cellStyle name="40% - הדגשה2 8 7" xfId="32254"/>
    <cellStyle name="40% - הדגשה2 8_נכסים" xfId="40073"/>
    <cellStyle name="40% - הדגשה2 9" xfId="2214"/>
    <cellStyle name="40% - הדגשה2 9 2" xfId="5971"/>
    <cellStyle name="40% - הדגשה2 9 2 2" xfId="9511"/>
    <cellStyle name="40% - הדגשה2 9 2 2 2" xfId="16163"/>
    <cellStyle name="40% - הדגשה2 9 2 2 2 2" xfId="31149"/>
    <cellStyle name="40% - הדגשה2 9 2 2 2_נכסים" xfId="40092"/>
    <cellStyle name="40% - הדגשה2 9 2 2 3" xfId="24484"/>
    <cellStyle name="40% - הדגשה2 9 2 2_נכסים" xfId="40091"/>
    <cellStyle name="40% - הדגשה2 9 2 3" xfId="12831"/>
    <cellStyle name="40% - הדגשה2 9 2 3 2" xfId="27818"/>
    <cellStyle name="40% - הדגשה2 9 2 3_נכסים" xfId="40093"/>
    <cellStyle name="40% - הדגשה2 9 2 4" xfId="21153"/>
    <cellStyle name="40% - הדגשה2 9 2_נכסים" xfId="40090"/>
    <cellStyle name="40% - הדגשה2 9 3" xfId="7719"/>
    <cellStyle name="40% - הדגשה2 9 3 2" xfId="14498"/>
    <cellStyle name="40% - הדגשה2 9 3 2 2" xfId="29484"/>
    <cellStyle name="40% - הדגשה2 9 3 2_נכסים" xfId="40095"/>
    <cellStyle name="40% - הדגשה2 9 3 3" xfId="22819"/>
    <cellStyle name="40% - הדגשה2 9 3_נכסים" xfId="40094"/>
    <cellStyle name="40% - הדגשה2 9 4" xfId="11165"/>
    <cellStyle name="40% - הדגשה2 9 4 2" xfId="26152"/>
    <cellStyle name="40% - הדגשה2 9 4_נכסים" xfId="40096"/>
    <cellStyle name="40% - הדגשה2 9 5" xfId="19487"/>
    <cellStyle name="40% - הדגשה2 9_נכסים" xfId="40089"/>
    <cellStyle name="40% - הדגשה3" xfId="45" builtinId="39" customBuiltin="1"/>
    <cellStyle name="40% - הדגשה3 10" xfId="2453"/>
    <cellStyle name="40% - הדגשה3 10 2" xfId="8680"/>
    <cellStyle name="40% - הדגשה3 10 2 2" xfId="15332"/>
    <cellStyle name="40% - הדגשה3 10 2 2 2" xfId="30318"/>
    <cellStyle name="40% - הדגשה3 10 2 2_נכסים" xfId="40099"/>
    <cellStyle name="40% - הדגשה3 10 2 3" xfId="23653"/>
    <cellStyle name="40% - הדגשה3 10 2_נכסים" xfId="40098"/>
    <cellStyle name="40% - הדגשה3 10 3" xfId="12000"/>
    <cellStyle name="40% - הדגשה3 10 3 2" xfId="26987"/>
    <cellStyle name="40% - הדגשה3 10 3_נכסים" xfId="40100"/>
    <cellStyle name="40% - הדגשה3 10 4" xfId="20322"/>
    <cellStyle name="40% - הדגשה3 10_נכסים" xfId="40097"/>
    <cellStyle name="40% - הדגשה3 11" xfId="2397"/>
    <cellStyle name="40% - הדגשה3 11 2" xfId="13667"/>
    <cellStyle name="40% - הדגשה3 11 2 2" xfId="28653"/>
    <cellStyle name="40% - הדגשה3 11 2_נכסים" xfId="40102"/>
    <cellStyle name="40% - הדגשה3 11 3" xfId="21988"/>
    <cellStyle name="40% - הדגשה3 11_נכסים" xfId="40101"/>
    <cellStyle name="40% - הדגשה3 12" xfId="10322"/>
    <cellStyle name="40% - הדגשה3 12 2" xfId="18351"/>
    <cellStyle name="40% - הדגשה3 12 3" xfId="25296"/>
    <cellStyle name="40% - הדגשה3 12_נכסים" xfId="40103"/>
    <cellStyle name="40% - הדגשה3 13" xfId="17567"/>
    <cellStyle name="40% - הדגשה3 13 2" xfId="18398"/>
    <cellStyle name="40% - הדגשה3 13_נכסים" xfId="40104"/>
    <cellStyle name="40% - הדגשה3 14" xfId="17580"/>
    <cellStyle name="40% - הדגשה3 14 2" xfId="18411"/>
    <cellStyle name="40% - הדגשה3 14_נכסים" xfId="40105"/>
    <cellStyle name="40% - הדגשה3 15" xfId="17592"/>
    <cellStyle name="40% - הדגשה3 15 2" xfId="18423"/>
    <cellStyle name="40% - הדגשה3 15_נכסים" xfId="40106"/>
    <cellStyle name="40% - הדגשה3 16" xfId="17604"/>
    <cellStyle name="40% - הדגשה3 16 2" xfId="18435"/>
    <cellStyle name="40% - הדגשה3 16_נכסים" xfId="40107"/>
    <cellStyle name="40% - הדגשה3 17" xfId="17616"/>
    <cellStyle name="40% - הדגשה3 17 2" xfId="18448"/>
    <cellStyle name="40% - הדגשה3 17_נכסים" xfId="40108"/>
    <cellStyle name="40% - הדגשה3 18" xfId="17629"/>
    <cellStyle name="40% - הדגשה3 18 2" xfId="18461"/>
    <cellStyle name="40% - הדגשה3 18_נכסים" xfId="40109"/>
    <cellStyle name="40% - הדגשה3 19" xfId="17643"/>
    <cellStyle name="40% - הדגשה3 19 2" xfId="18474"/>
    <cellStyle name="40% - הדגשה3 19_נכסים" xfId="40110"/>
    <cellStyle name="40% - הדגשה3 2" xfId="290"/>
    <cellStyle name="40% - הדגשה3 2 10" xfId="2644"/>
    <cellStyle name="40% - הדגשה3 2 11" xfId="50197"/>
    <cellStyle name="40% - הדגשה3 2 2" xfId="291"/>
    <cellStyle name="40% - הדגשה3 2 2 10" xfId="18633"/>
    <cellStyle name="40% - הדגשה3 2 2 11" xfId="32350"/>
    <cellStyle name="40% - הדגשה3 2 2 2" xfId="1173"/>
    <cellStyle name="40% - הדגשה3 2 2 2 10" xfId="32259"/>
    <cellStyle name="40% - הדגשה3 2 2 2 2" xfId="3463"/>
    <cellStyle name="40% - הדגשה3 2 2 2 2 2" xfId="3691"/>
    <cellStyle name="40% - הדגשה3 2 2 2 2 2 2" xfId="4115"/>
    <cellStyle name="40% - הדגשה3 2 2 2 2 2 2 2" xfId="4888"/>
    <cellStyle name="40% - הדגשה3 2 2 2 2 2 2 2 2" xfId="6679"/>
    <cellStyle name="40% - הדגשה3 2 2 2 2 2 2 2 2 2" xfId="10219"/>
    <cellStyle name="40% - הדגשה3 2 2 2 2 2 2 2 2 2 2" xfId="16871"/>
    <cellStyle name="40% - הדגשה3 2 2 2 2 2 2 2 2 2 2 2" xfId="31857"/>
    <cellStyle name="40% - הדגשה3 2 2 2 2 2 2 2 2 2 2_נכסים" xfId="40120"/>
    <cellStyle name="40% - הדגשה3 2 2 2 2 2 2 2 2 2 3" xfId="25192"/>
    <cellStyle name="40% - הדגשה3 2 2 2 2 2 2 2 2 2_נכסים" xfId="40119"/>
    <cellStyle name="40% - הדגשה3 2 2 2 2 2 2 2 2 3" xfId="13539"/>
    <cellStyle name="40% - הדגשה3 2 2 2 2 2 2 2 2 3 2" xfId="28526"/>
    <cellStyle name="40% - הדגשה3 2 2 2 2 2 2 2 2 3_נכסים" xfId="40121"/>
    <cellStyle name="40% - הדגשה3 2 2 2 2 2 2 2 2 4" xfId="21861"/>
    <cellStyle name="40% - הדגשה3 2 2 2 2 2 2 2 2_נכסים" xfId="40118"/>
    <cellStyle name="40% - הדגשה3 2 2 2 2 2 2 2 3" xfId="8427"/>
    <cellStyle name="40% - הדגשה3 2 2 2 2 2 2 2 3 2" xfId="15206"/>
    <cellStyle name="40% - הדגשה3 2 2 2 2 2 2 2 3 2 2" xfId="30192"/>
    <cellStyle name="40% - הדגשה3 2 2 2 2 2 2 2 3 2_נכסים" xfId="40123"/>
    <cellStyle name="40% - הדגשה3 2 2 2 2 2 2 2 3 3" xfId="23527"/>
    <cellStyle name="40% - הדגשה3 2 2 2 2 2 2 2 3_נכסים" xfId="40122"/>
    <cellStyle name="40% - הדגשה3 2 2 2 2 2 2 2 4" xfId="11873"/>
    <cellStyle name="40% - הדגשה3 2 2 2 2 2 2 2 4 2" xfId="26860"/>
    <cellStyle name="40% - הדגשה3 2 2 2 2 2 2 2 4_נכסים" xfId="40124"/>
    <cellStyle name="40% - הדגשה3 2 2 2 2 2 2 2 5" xfId="20195"/>
    <cellStyle name="40% - הדגשה3 2 2 2 2 2 2 2_נכסים" xfId="40117"/>
    <cellStyle name="40% - הדגשה3 2 2 2 2 2 2 3" xfId="5845"/>
    <cellStyle name="40% - הדגשה3 2 2 2 2 2 2 3 2" xfId="9386"/>
    <cellStyle name="40% - הדגשה3 2 2 2 2 2 2 3 2 2" xfId="16038"/>
    <cellStyle name="40% - הדגשה3 2 2 2 2 2 2 3 2 2 2" xfId="31024"/>
    <cellStyle name="40% - הדגשה3 2 2 2 2 2 2 3 2 2_נכסים" xfId="40127"/>
    <cellStyle name="40% - הדגשה3 2 2 2 2 2 2 3 2 3" xfId="24359"/>
    <cellStyle name="40% - הדגשה3 2 2 2 2 2 2 3 2_נכסים" xfId="40126"/>
    <cellStyle name="40% - הדגשה3 2 2 2 2 2 2 3 3" xfId="12706"/>
    <cellStyle name="40% - הדגשה3 2 2 2 2 2 2 3 3 2" xfId="27693"/>
    <cellStyle name="40% - הדגשה3 2 2 2 2 2 2 3 3_נכסים" xfId="40128"/>
    <cellStyle name="40% - הדגשה3 2 2 2 2 2 2 3 4" xfId="21028"/>
    <cellStyle name="40% - הדגשה3 2 2 2 2 2 2 3_נכסים" xfId="40125"/>
    <cellStyle name="40% - הדגשה3 2 2 2 2 2 2 4" xfId="7594"/>
    <cellStyle name="40% - הדגשה3 2 2 2 2 2 2 4 2" xfId="14373"/>
    <cellStyle name="40% - הדגשה3 2 2 2 2 2 2 4 2 2" xfId="29359"/>
    <cellStyle name="40% - הדגשה3 2 2 2 2 2 2 4 2_נכסים" xfId="40130"/>
    <cellStyle name="40% - הדגשה3 2 2 2 2 2 2 4 3" xfId="22694"/>
    <cellStyle name="40% - הדגשה3 2 2 2 2 2 2 4_נכסים" xfId="40129"/>
    <cellStyle name="40% - הדגשה3 2 2 2 2 2 2 5" xfId="11040"/>
    <cellStyle name="40% - הדגשה3 2 2 2 2 2 2 5 2" xfId="26027"/>
    <cellStyle name="40% - הדגשה3 2 2 2 2 2 2 5_נכסים" xfId="40131"/>
    <cellStyle name="40% - הדגשה3 2 2 2 2 2 2 6" xfId="19362"/>
    <cellStyle name="40% - הדגשה3 2 2 2 2 2 2_נכסים" xfId="40116"/>
    <cellStyle name="40% - הדגשה3 2 2 2 2 2 3" xfId="4472"/>
    <cellStyle name="40% - הדגשה3 2 2 2 2 2 3 2" xfId="6263"/>
    <cellStyle name="40% - הדגשה3 2 2 2 2 2 3 2 2" xfId="9803"/>
    <cellStyle name="40% - הדגשה3 2 2 2 2 2 3 2 2 2" xfId="16455"/>
    <cellStyle name="40% - הדגשה3 2 2 2 2 2 3 2 2 2 2" xfId="31441"/>
    <cellStyle name="40% - הדגשה3 2 2 2 2 2 3 2 2 2_נכסים" xfId="40135"/>
    <cellStyle name="40% - הדגשה3 2 2 2 2 2 3 2 2 3" xfId="24776"/>
    <cellStyle name="40% - הדגשה3 2 2 2 2 2 3 2 2_נכסים" xfId="40134"/>
    <cellStyle name="40% - הדגשה3 2 2 2 2 2 3 2 3" xfId="13123"/>
    <cellStyle name="40% - הדגשה3 2 2 2 2 2 3 2 3 2" xfId="28110"/>
    <cellStyle name="40% - הדגשה3 2 2 2 2 2 3 2 3_נכסים" xfId="40136"/>
    <cellStyle name="40% - הדגשה3 2 2 2 2 2 3 2 4" xfId="21445"/>
    <cellStyle name="40% - הדגשה3 2 2 2 2 2 3 2_נכסים" xfId="40133"/>
    <cellStyle name="40% - הדגשה3 2 2 2 2 2 3 3" xfId="8011"/>
    <cellStyle name="40% - הדגשה3 2 2 2 2 2 3 3 2" xfId="14790"/>
    <cellStyle name="40% - הדגשה3 2 2 2 2 2 3 3 2 2" xfId="29776"/>
    <cellStyle name="40% - הדגשה3 2 2 2 2 2 3 3 2_נכסים" xfId="40138"/>
    <cellStyle name="40% - הדגשה3 2 2 2 2 2 3 3 3" xfId="23111"/>
    <cellStyle name="40% - הדגשה3 2 2 2 2 2 3 3_נכסים" xfId="40137"/>
    <cellStyle name="40% - הדגשה3 2 2 2 2 2 3 4" xfId="11457"/>
    <cellStyle name="40% - הדגשה3 2 2 2 2 2 3 4 2" xfId="26444"/>
    <cellStyle name="40% - הדגשה3 2 2 2 2 2 3 4_נכסים" xfId="40139"/>
    <cellStyle name="40% - הדגשה3 2 2 2 2 2 3 5" xfId="19779"/>
    <cellStyle name="40% - הדגשה3 2 2 2 2 2 3_נכסים" xfId="40132"/>
    <cellStyle name="40% - הדגשה3 2 2 2 2 2 4" xfId="5365"/>
    <cellStyle name="40% - הדגשה3 2 2 2 2 2 4 2" xfId="8970"/>
    <cellStyle name="40% - הדגשה3 2 2 2 2 2 4 2 2" xfId="15622"/>
    <cellStyle name="40% - הדגשה3 2 2 2 2 2 4 2 2 2" xfId="30608"/>
    <cellStyle name="40% - הדגשה3 2 2 2 2 2 4 2 2_נכסים" xfId="40142"/>
    <cellStyle name="40% - הדגשה3 2 2 2 2 2 4 2 3" xfId="23943"/>
    <cellStyle name="40% - הדגשה3 2 2 2 2 2 4 2_נכסים" xfId="40141"/>
    <cellStyle name="40% - הדגשה3 2 2 2 2 2 4 3" xfId="12290"/>
    <cellStyle name="40% - הדגשה3 2 2 2 2 2 4 3 2" xfId="27277"/>
    <cellStyle name="40% - הדגשה3 2 2 2 2 2 4 3_נכסים" xfId="40143"/>
    <cellStyle name="40% - הדגשה3 2 2 2 2 2 4 4" xfId="20612"/>
    <cellStyle name="40% - הדגשה3 2 2 2 2 2 4_נכסים" xfId="40140"/>
    <cellStyle name="40% - הדגשה3 2 2 2 2 2 5" xfId="7178"/>
    <cellStyle name="40% - הדגשה3 2 2 2 2 2 5 2" xfId="13957"/>
    <cellStyle name="40% - הדגשה3 2 2 2 2 2 5 2 2" xfId="28943"/>
    <cellStyle name="40% - הדגשה3 2 2 2 2 2 5 2_נכסים" xfId="40145"/>
    <cellStyle name="40% - הדגשה3 2 2 2 2 2 5 3" xfId="22278"/>
    <cellStyle name="40% - הדגשה3 2 2 2 2 2 5_נכסים" xfId="40144"/>
    <cellStyle name="40% - הדגשה3 2 2 2 2 2 6" xfId="10624"/>
    <cellStyle name="40% - הדגשה3 2 2 2 2 2 6 2" xfId="25611"/>
    <cellStyle name="40% - הדגשה3 2 2 2 2 2 6_נכסים" xfId="40146"/>
    <cellStyle name="40% - הדגשה3 2 2 2 2 2 7" xfId="18946"/>
    <cellStyle name="40% - הדגשה3 2 2 2 2 2_נכסים" xfId="40115"/>
    <cellStyle name="40% - הדגשה3 2 2 2 2 3" xfId="3903"/>
    <cellStyle name="40% - הדגשה3 2 2 2 2 3 2" xfId="4679"/>
    <cellStyle name="40% - הדגשה3 2 2 2 2 3 2 2" xfId="6470"/>
    <cellStyle name="40% - הדגשה3 2 2 2 2 3 2 2 2" xfId="10010"/>
    <cellStyle name="40% - הדגשה3 2 2 2 2 3 2 2 2 2" xfId="16662"/>
    <cellStyle name="40% - הדגשה3 2 2 2 2 3 2 2 2 2 2" xfId="31648"/>
    <cellStyle name="40% - הדגשה3 2 2 2 2 3 2 2 2 2_נכסים" xfId="40151"/>
    <cellStyle name="40% - הדגשה3 2 2 2 2 3 2 2 2 3" xfId="24983"/>
    <cellStyle name="40% - הדגשה3 2 2 2 2 3 2 2 2_נכסים" xfId="40150"/>
    <cellStyle name="40% - הדגשה3 2 2 2 2 3 2 2 3" xfId="13330"/>
    <cellStyle name="40% - הדגשה3 2 2 2 2 3 2 2 3 2" xfId="28317"/>
    <cellStyle name="40% - הדגשה3 2 2 2 2 3 2 2 3_נכסים" xfId="40152"/>
    <cellStyle name="40% - הדגשה3 2 2 2 2 3 2 2 4" xfId="21652"/>
    <cellStyle name="40% - הדגשה3 2 2 2 2 3 2 2_נכסים" xfId="40149"/>
    <cellStyle name="40% - הדגשה3 2 2 2 2 3 2 3" xfId="8218"/>
    <cellStyle name="40% - הדגשה3 2 2 2 2 3 2 3 2" xfId="14997"/>
    <cellStyle name="40% - הדגשה3 2 2 2 2 3 2 3 2 2" xfId="29983"/>
    <cellStyle name="40% - הדגשה3 2 2 2 2 3 2 3 2_נכסים" xfId="40154"/>
    <cellStyle name="40% - הדגשה3 2 2 2 2 3 2 3 3" xfId="23318"/>
    <cellStyle name="40% - הדגשה3 2 2 2 2 3 2 3_נכסים" xfId="40153"/>
    <cellStyle name="40% - הדגשה3 2 2 2 2 3 2 4" xfId="11664"/>
    <cellStyle name="40% - הדגשה3 2 2 2 2 3 2 4 2" xfId="26651"/>
    <cellStyle name="40% - הדגשה3 2 2 2 2 3 2 4_נכסים" xfId="40155"/>
    <cellStyle name="40% - הדגשה3 2 2 2 2 3 2 5" xfId="19986"/>
    <cellStyle name="40% - הדגשה3 2 2 2 2 3 2_נכסים" xfId="40148"/>
    <cellStyle name="40% - הדגשה3 2 2 2 2 3 3" xfId="5636"/>
    <cellStyle name="40% - הדגשה3 2 2 2 2 3 3 2" xfId="9177"/>
    <cellStyle name="40% - הדגשה3 2 2 2 2 3 3 2 2" xfId="15829"/>
    <cellStyle name="40% - הדגשה3 2 2 2 2 3 3 2 2 2" xfId="30815"/>
    <cellStyle name="40% - הדגשה3 2 2 2 2 3 3 2 2_נכסים" xfId="40158"/>
    <cellStyle name="40% - הדגשה3 2 2 2 2 3 3 2 3" xfId="24150"/>
    <cellStyle name="40% - הדגשה3 2 2 2 2 3 3 2_נכסים" xfId="40157"/>
    <cellStyle name="40% - הדגשה3 2 2 2 2 3 3 3" xfId="12497"/>
    <cellStyle name="40% - הדגשה3 2 2 2 2 3 3 3 2" xfId="27484"/>
    <cellStyle name="40% - הדגשה3 2 2 2 2 3 3 3_נכסים" xfId="40159"/>
    <cellStyle name="40% - הדגשה3 2 2 2 2 3 3 4" xfId="20819"/>
    <cellStyle name="40% - הדגשה3 2 2 2 2 3 3_נכסים" xfId="40156"/>
    <cellStyle name="40% - הדגשה3 2 2 2 2 3 4" xfId="7385"/>
    <cellStyle name="40% - הדגשה3 2 2 2 2 3 4 2" xfId="14164"/>
    <cellStyle name="40% - הדגשה3 2 2 2 2 3 4 2 2" xfId="29150"/>
    <cellStyle name="40% - הדגשה3 2 2 2 2 3 4 2_נכסים" xfId="40161"/>
    <cellStyle name="40% - הדגשה3 2 2 2 2 3 4 3" xfId="22485"/>
    <cellStyle name="40% - הדגשה3 2 2 2 2 3 4_נכסים" xfId="40160"/>
    <cellStyle name="40% - הדגשה3 2 2 2 2 3 5" xfId="10831"/>
    <cellStyle name="40% - הדגשה3 2 2 2 2 3 5 2" xfId="25818"/>
    <cellStyle name="40% - הדגשה3 2 2 2 2 3 5_נכסים" xfId="40162"/>
    <cellStyle name="40% - הדגשה3 2 2 2 2 3 6" xfId="19153"/>
    <cellStyle name="40% - הדגשה3 2 2 2 2 3_נכסים" xfId="40147"/>
    <cellStyle name="40% - הדגשה3 2 2 2 2 4" xfId="4264"/>
    <cellStyle name="40% - הדגשה3 2 2 2 2 4 2" xfId="6053"/>
    <cellStyle name="40% - הדגשה3 2 2 2 2 4 2 2" xfId="9593"/>
    <cellStyle name="40% - הדגשה3 2 2 2 2 4 2 2 2" xfId="16245"/>
    <cellStyle name="40% - הדגשה3 2 2 2 2 4 2 2 2 2" xfId="31231"/>
    <cellStyle name="40% - הדגשה3 2 2 2 2 4 2 2 2_נכסים" xfId="40166"/>
    <cellStyle name="40% - הדגשה3 2 2 2 2 4 2 2 3" xfId="24566"/>
    <cellStyle name="40% - הדגשה3 2 2 2 2 4 2 2_נכסים" xfId="40165"/>
    <cellStyle name="40% - הדגשה3 2 2 2 2 4 2 3" xfId="12913"/>
    <cellStyle name="40% - הדגשה3 2 2 2 2 4 2 3 2" xfId="27900"/>
    <cellStyle name="40% - הדגשה3 2 2 2 2 4 2 3_נכסים" xfId="40167"/>
    <cellStyle name="40% - הדגשה3 2 2 2 2 4 2 4" xfId="21235"/>
    <cellStyle name="40% - הדגשה3 2 2 2 2 4 2_נכסים" xfId="40164"/>
    <cellStyle name="40% - הדגשה3 2 2 2 2 4 3" xfId="7801"/>
    <cellStyle name="40% - הדגשה3 2 2 2 2 4 3 2" xfId="14580"/>
    <cellStyle name="40% - הדגשה3 2 2 2 2 4 3 2 2" xfId="29566"/>
    <cellStyle name="40% - הדגשה3 2 2 2 2 4 3 2_נכסים" xfId="40169"/>
    <cellStyle name="40% - הדגשה3 2 2 2 2 4 3 3" xfId="22901"/>
    <cellStyle name="40% - הדגשה3 2 2 2 2 4 3_נכסים" xfId="40168"/>
    <cellStyle name="40% - הדגשה3 2 2 2 2 4 4" xfId="11247"/>
    <cellStyle name="40% - הדגשה3 2 2 2 2 4 4 2" xfId="26234"/>
    <cellStyle name="40% - הדגשה3 2 2 2 2 4 4_נכסים" xfId="40170"/>
    <cellStyle name="40% - הדגשה3 2 2 2 2 4 5" xfId="19569"/>
    <cellStyle name="40% - הדגשה3 2 2 2 2 4_נכסים" xfId="40163"/>
    <cellStyle name="40% - הדגשה3 2 2 2 2 5" xfId="5157"/>
    <cellStyle name="40% - הדגשה3 2 2 2 2 5 2" xfId="8760"/>
    <cellStyle name="40% - הדגשה3 2 2 2 2 5 2 2" xfId="15412"/>
    <cellStyle name="40% - הדגשה3 2 2 2 2 5 2 2 2" xfId="30398"/>
    <cellStyle name="40% - הדגשה3 2 2 2 2 5 2 2_נכסים" xfId="40173"/>
    <cellStyle name="40% - הדגשה3 2 2 2 2 5 2 3" xfId="23733"/>
    <cellStyle name="40% - הדגשה3 2 2 2 2 5 2_נכסים" xfId="40172"/>
    <cellStyle name="40% - הדגשה3 2 2 2 2 5 3" xfId="12080"/>
    <cellStyle name="40% - הדגשה3 2 2 2 2 5 3 2" xfId="27067"/>
    <cellStyle name="40% - הדגשה3 2 2 2 2 5 3_נכסים" xfId="40174"/>
    <cellStyle name="40% - הדגשה3 2 2 2 2 5 4" xfId="20402"/>
    <cellStyle name="40% - הדגשה3 2 2 2 2 5_נכסים" xfId="40171"/>
    <cellStyle name="40% - הדגשה3 2 2 2 2 6" xfId="6970"/>
    <cellStyle name="40% - הדגשה3 2 2 2 2 6 2" xfId="13747"/>
    <cellStyle name="40% - הדגשה3 2 2 2 2 6 2 2" xfId="28733"/>
    <cellStyle name="40% - הדגשה3 2 2 2 2 6 2_נכסים" xfId="40176"/>
    <cellStyle name="40% - הדגשה3 2 2 2 2 6 3" xfId="22068"/>
    <cellStyle name="40% - הדגשה3 2 2 2 2 6_נכסים" xfId="40175"/>
    <cellStyle name="40% - הדגשה3 2 2 2 2 7" xfId="10360"/>
    <cellStyle name="40% - הדגשה3 2 2 2 2 7 2" xfId="25337"/>
    <cellStyle name="40% - הדגשה3 2 2 2 2 7_נכסים" xfId="40177"/>
    <cellStyle name="40% - הדגשה3 2 2 2 2 8" xfId="18736"/>
    <cellStyle name="40% - הדגשה3 2 2 2 2_נכסים" xfId="40114"/>
    <cellStyle name="40% - הדגשה3 2 2 2 3" xfId="3655"/>
    <cellStyle name="40% - הדגשה3 2 2 2 3 2" xfId="4061"/>
    <cellStyle name="40% - הדגשה3 2 2 2 3 2 2" xfId="4833"/>
    <cellStyle name="40% - הדגשה3 2 2 2 3 2 2 2" xfId="6624"/>
    <cellStyle name="40% - הדגשה3 2 2 2 3 2 2 2 2" xfId="10164"/>
    <cellStyle name="40% - הדגשה3 2 2 2 3 2 2 2 2 2" xfId="16816"/>
    <cellStyle name="40% - הדגשה3 2 2 2 3 2 2 2 2 2 2" xfId="31802"/>
    <cellStyle name="40% - הדגשה3 2 2 2 3 2 2 2 2 2_נכסים" xfId="40183"/>
    <cellStyle name="40% - הדגשה3 2 2 2 3 2 2 2 2 3" xfId="25137"/>
    <cellStyle name="40% - הדגשה3 2 2 2 3 2 2 2 2_נכסים" xfId="40182"/>
    <cellStyle name="40% - הדגשה3 2 2 2 3 2 2 2 3" xfId="13484"/>
    <cellStyle name="40% - הדגשה3 2 2 2 3 2 2 2 3 2" xfId="28471"/>
    <cellStyle name="40% - הדגשה3 2 2 2 3 2 2 2 3_נכסים" xfId="40184"/>
    <cellStyle name="40% - הדגשה3 2 2 2 3 2 2 2 4" xfId="21806"/>
    <cellStyle name="40% - הדגשה3 2 2 2 3 2 2 2_נכסים" xfId="40181"/>
    <cellStyle name="40% - הדגשה3 2 2 2 3 2 2 3" xfId="8372"/>
    <cellStyle name="40% - הדגשה3 2 2 2 3 2 2 3 2" xfId="15151"/>
    <cellStyle name="40% - הדגשה3 2 2 2 3 2 2 3 2 2" xfId="30137"/>
    <cellStyle name="40% - הדגשה3 2 2 2 3 2 2 3 2_נכסים" xfId="40186"/>
    <cellStyle name="40% - הדגשה3 2 2 2 3 2 2 3 3" xfId="23472"/>
    <cellStyle name="40% - הדגשה3 2 2 2 3 2 2 3_נכסים" xfId="40185"/>
    <cellStyle name="40% - הדגשה3 2 2 2 3 2 2 4" xfId="11818"/>
    <cellStyle name="40% - הדגשה3 2 2 2 3 2 2 4 2" xfId="26805"/>
    <cellStyle name="40% - הדגשה3 2 2 2 3 2 2 4_נכסים" xfId="40187"/>
    <cellStyle name="40% - הדגשה3 2 2 2 3 2 2 5" xfId="20140"/>
    <cellStyle name="40% - הדגשה3 2 2 2 3 2 2_נכסים" xfId="40180"/>
    <cellStyle name="40% - הדגשה3 2 2 2 3 2 3" xfId="5790"/>
    <cellStyle name="40% - הדגשה3 2 2 2 3 2 3 2" xfId="9331"/>
    <cellStyle name="40% - הדגשה3 2 2 2 3 2 3 2 2" xfId="15983"/>
    <cellStyle name="40% - הדגשה3 2 2 2 3 2 3 2 2 2" xfId="30969"/>
    <cellStyle name="40% - הדגשה3 2 2 2 3 2 3 2 2_נכסים" xfId="40190"/>
    <cellStyle name="40% - הדגשה3 2 2 2 3 2 3 2 3" xfId="24304"/>
    <cellStyle name="40% - הדגשה3 2 2 2 3 2 3 2_נכסים" xfId="40189"/>
    <cellStyle name="40% - הדגשה3 2 2 2 3 2 3 3" xfId="12651"/>
    <cellStyle name="40% - הדגשה3 2 2 2 3 2 3 3 2" xfId="27638"/>
    <cellStyle name="40% - הדגשה3 2 2 2 3 2 3 3_נכסים" xfId="40191"/>
    <cellStyle name="40% - הדגשה3 2 2 2 3 2 3 4" xfId="20973"/>
    <cellStyle name="40% - הדגשה3 2 2 2 3 2 3_נכסים" xfId="40188"/>
    <cellStyle name="40% - הדגשה3 2 2 2 3 2 4" xfId="7539"/>
    <cellStyle name="40% - הדגשה3 2 2 2 3 2 4 2" xfId="14318"/>
    <cellStyle name="40% - הדגשה3 2 2 2 3 2 4 2 2" xfId="29304"/>
    <cellStyle name="40% - הדגשה3 2 2 2 3 2 4 2_נכסים" xfId="40193"/>
    <cellStyle name="40% - הדגשה3 2 2 2 3 2 4 3" xfId="22639"/>
    <cellStyle name="40% - הדגשה3 2 2 2 3 2 4_נכסים" xfId="40192"/>
    <cellStyle name="40% - הדגשה3 2 2 2 3 2 5" xfId="10985"/>
    <cellStyle name="40% - הדגשה3 2 2 2 3 2 5 2" xfId="25972"/>
    <cellStyle name="40% - הדגשה3 2 2 2 3 2 5_נכסים" xfId="40194"/>
    <cellStyle name="40% - הדגשה3 2 2 2 3 2 6" xfId="19307"/>
    <cellStyle name="40% - הדגשה3 2 2 2 3 2_נכסים" xfId="40179"/>
    <cellStyle name="40% - הדגשה3 2 2 2 3 3" xfId="4418"/>
    <cellStyle name="40% - הדגשה3 2 2 2 3 3 2" xfId="6208"/>
    <cellStyle name="40% - הדגשה3 2 2 2 3 3 2 2" xfId="9748"/>
    <cellStyle name="40% - הדגשה3 2 2 2 3 3 2 2 2" xfId="16400"/>
    <cellStyle name="40% - הדגשה3 2 2 2 3 3 2 2 2 2" xfId="31386"/>
    <cellStyle name="40% - הדגשה3 2 2 2 3 3 2 2 2_נכסים" xfId="40198"/>
    <cellStyle name="40% - הדגשה3 2 2 2 3 3 2 2 3" xfId="24721"/>
    <cellStyle name="40% - הדגשה3 2 2 2 3 3 2 2_נכסים" xfId="40197"/>
    <cellStyle name="40% - הדגשה3 2 2 2 3 3 2 3" xfId="13068"/>
    <cellStyle name="40% - הדגשה3 2 2 2 3 3 2 3 2" xfId="28055"/>
    <cellStyle name="40% - הדגשה3 2 2 2 3 3 2 3_נכסים" xfId="40199"/>
    <cellStyle name="40% - הדגשה3 2 2 2 3 3 2 4" xfId="21390"/>
    <cellStyle name="40% - הדגשה3 2 2 2 3 3 2_נכסים" xfId="40196"/>
    <cellStyle name="40% - הדגשה3 2 2 2 3 3 3" xfId="7956"/>
    <cellStyle name="40% - הדגשה3 2 2 2 3 3 3 2" xfId="14735"/>
    <cellStyle name="40% - הדגשה3 2 2 2 3 3 3 2 2" xfId="29721"/>
    <cellStyle name="40% - הדגשה3 2 2 2 3 3 3 2_נכסים" xfId="40201"/>
    <cellStyle name="40% - הדגשה3 2 2 2 3 3 3 3" xfId="23056"/>
    <cellStyle name="40% - הדגשה3 2 2 2 3 3 3_נכסים" xfId="40200"/>
    <cellStyle name="40% - הדגשה3 2 2 2 3 3 4" xfId="11402"/>
    <cellStyle name="40% - הדגשה3 2 2 2 3 3 4 2" xfId="26389"/>
    <cellStyle name="40% - הדגשה3 2 2 2 3 3 4_נכסים" xfId="40202"/>
    <cellStyle name="40% - הדגשה3 2 2 2 3 3 5" xfId="19724"/>
    <cellStyle name="40% - הדגשה3 2 2 2 3 3_נכסים" xfId="40195"/>
    <cellStyle name="40% - הדגשה3 2 2 2 3 4" xfId="5311"/>
    <cellStyle name="40% - הדגשה3 2 2 2 3 4 2" xfId="8915"/>
    <cellStyle name="40% - הדגשה3 2 2 2 3 4 2 2" xfId="15567"/>
    <cellStyle name="40% - הדגשה3 2 2 2 3 4 2 2 2" xfId="30553"/>
    <cellStyle name="40% - הדגשה3 2 2 2 3 4 2 2_נכסים" xfId="40205"/>
    <cellStyle name="40% - הדגשה3 2 2 2 3 4 2 3" xfId="23888"/>
    <cellStyle name="40% - הדגשה3 2 2 2 3 4 2_נכסים" xfId="40204"/>
    <cellStyle name="40% - הדגשה3 2 2 2 3 4 3" xfId="12235"/>
    <cellStyle name="40% - הדגשה3 2 2 2 3 4 3 2" xfId="27222"/>
    <cellStyle name="40% - הדגשה3 2 2 2 3 4 3_נכסים" xfId="40206"/>
    <cellStyle name="40% - הדגשה3 2 2 2 3 4 4" xfId="20557"/>
    <cellStyle name="40% - הדגשה3 2 2 2 3 4_נכסים" xfId="40203"/>
    <cellStyle name="40% - הדגשה3 2 2 2 3 5" xfId="7124"/>
    <cellStyle name="40% - הדגשה3 2 2 2 3 5 2" xfId="13902"/>
    <cellStyle name="40% - הדגשה3 2 2 2 3 5 2 2" xfId="28888"/>
    <cellStyle name="40% - הדגשה3 2 2 2 3 5 2_נכסים" xfId="40208"/>
    <cellStyle name="40% - הדגשה3 2 2 2 3 5 3" xfId="22223"/>
    <cellStyle name="40% - הדגשה3 2 2 2 3 5_נכסים" xfId="40207"/>
    <cellStyle name="40% - הדגשה3 2 2 2 3 6" xfId="10570"/>
    <cellStyle name="40% - הדגשה3 2 2 2 3 6 2" xfId="25556"/>
    <cellStyle name="40% - הדגשה3 2 2 2 3 6_נכסים" xfId="40209"/>
    <cellStyle name="40% - הדגשה3 2 2 2 3 7" xfId="18891"/>
    <cellStyle name="40% - הדגשה3 2 2 2 3_נכסים" xfId="40178"/>
    <cellStyle name="40% - הדגשה3 2 2 2 4" xfId="3866"/>
    <cellStyle name="40% - הדגשה3 2 2 2 4 2" xfId="4624"/>
    <cellStyle name="40% - הדגשה3 2 2 2 4 2 2" xfId="6415"/>
    <cellStyle name="40% - הדגשה3 2 2 2 4 2 2 2" xfId="9955"/>
    <cellStyle name="40% - הדגשה3 2 2 2 4 2 2 2 2" xfId="16607"/>
    <cellStyle name="40% - הדגשה3 2 2 2 4 2 2 2 2 2" xfId="31593"/>
    <cellStyle name="40% - הדגשה3 2 2 2 4 2 2 2 2_נכסים" xfId="40214"/>
    <cellStyle name="40% - הדגשה3 2 2 2 4 2 2 2 3" xfId="24928"/>
    <cellStyle name="40% - הדגשה3 2 2 2 4 2 2 2_נכסים" xfId="40213"/>
    <cellStyle name="40% - הדגשה3 2 2 2 4 2 2 3" xfId="13275"/>
    <cellStyle name="40% - הדגשה3 2 2 2 4 2 2 3 2" xfId="28262"/>
    <cellStyle name="40% - הדגשה3 2 2 2 4 2 2 3_נכסים" xfId="40215"/>
    <cellStyle name="40% - הדגשה3 2 2 2 4 2 2 4" xfId="21597"/>
    <cellStyle name="40% - הדגשה3 2 2 2 4 2 2_נכסים" xfId="40212"/>
    <cellStyle name="40% - הדגשה3 2 2 2 4 2 3" xfId="8163"/>
    <cellStyle name="40% - הדגשה3 2 2 2 4 2 3 2" xfId="14942"/>
    <cellStyle name="40% - הדגשה3 2 2 2 4 2 3 2 2" xfId="29928"/>
    <cellStyle name="40% - הדגשה3 2 2 2 4 2 3 2_נכסים" xfId="40217"/>
    <cellStyle name="40% - הדגשה3 2 2 2 4 2 3 3" xfId="23263"/>
    <cellStyle name="40% - הדגשה3 2 2 2 4 2 3_נכסים" xfId="40216"/>
    <cellStyle name="40% - הדגשה3 2 2 2 4 2 4" xfId="11609"/>
    <cellStyle name="40% - הדגשה3 2 2 2 4 2 4 2" xfId="26596"/>
    <cellStyle name="40% - הדגשה3 2 2 2 4 2 4_נכסים" xfId="40218"/>
    <cellStyle name="40% - הדגשה3 2 2 2 4 2 5" xfId="19931"/>
    <cellStyle name="40% - הדגשה3 2 2 2 4 2_נכסים" xfId="40211"/>
    <cellStyle name="40% - הדגשה3 2 2 2 4 3" xfId="5581"/>
    <cellStyle name="40% - הדגשה3 2 2 2 4 3 2" xfId="9122"/>
    <cellStyle name="40% - הדגשה3 2 2 2 4 3 2 2" xfId="15774"/>
    <cellStyle name="40% - הדגשה3 2 2 2 4 3 2 2 2" xfId="30760"/>
    <cellStyle name="40% - הדגשה3 2 2 2 4 3 2 2_נכסים" xfId="40221"/>
    <cellStyle name="40% - הדגשה3 2 2 2 4 3 2 3" xfId="24095"/>
    <cellStyle name="40% - הדגשה3 2 2 2 4 3 2_נכסים" xfId="40220"/>
    <cellStyle name="40% - הדגשה3 2 2 2 4 3 3" xfId="12442"/>
    <cellStyle name="40% - הדגשה3 2 2 2 4 3 3 2" xfId="27429"/>
    <cellStyle name="40% - הדגשה3 2 2 2 4 3 3_נכסים" xfId="40222"/>
    <cellStyle name="40% - הדגשה3 2 2 2 4 3 4" xfId="20764"/>
    <cellStyle name="40% - הדגשה3 2 2 2 4 3_נכסים" xfId="40219"/>
    <cellStyle name="40% - הדגשה3 2 2 2 4 4" xfId="7330"/>
    <cellStyle name="40% - הדגשה3 2 2 2 4 4 2" xfId="14109"/>
    <cellStyle name="40% - הדגשה3 2 2 2 4 4 2 2" xfId="29095"/>
    <cellStyle name="40% - הדגשה3 2 2 2 4 4 2_נכסים" xfId="40224"/>
    <cellStyle name="40% - הדגשה3 2 2 2 4 4 3" xfId="22430"/>
    <cellStyle name="40% - הדגשה3 2 2 2 4 4_נכסים" xfId="40223"/>
    <cellStyle name="40% - הדגשה3 2 2 2 4 5" xfId="10776"/>
    <cellStyle name="40% - הדגשה3 2 2 2 4 5 2" xfId="25763"/>
    <cellStyle name="40% - הדגשה3 2 2 2 4 5_נכסים" xfId="40225"/>
    <cellStyle name="40% - הדגשה3 2 2 2 4 6" xfId="19098"/>
    <cellStyle name="40% - הדגשה3 2 2 2 4_נכסים" xfId="40210"/>
    <cellStyle name="40% - הדגשה3 2 2 2 5" xfId="4228"/>
    <cellStyle name="40% - הדגשה3 2 2 2 5 2" xfId="5998"/>
    <cellStyle name="40% - הדגשה3 2 2 2 5 2 2" xfId="9538"/>
    <cellStyle name="40% - הדגשה3 2 2 2 5 2 2 2" xfId="16190"/>
    <cellStyle name="40% - הדגשה3 2 2 2 5 2 2 2 2" xfId="31176"/>
    <cellStyle name="40% - הדגשה3 2 2 2 5 2 2 2_נכסים" xfId="40229"/>
    <cellStyle name="40% - הדגשה3 2 2 2 5 2 2 3" xfId="24511"/>
    <cellStyle name="40% - הדגשה3 2 2 2 5 2 2_נכסים" xfId="40228"/>
    <cellStyle name="40% - הדגשה3 2 2 2 5 2 3" xfId="12858"/>
    <cellStyle name="40% - הדגשה3 2 2 2 5 2 3 2" xfId="27845"/>
    <cellStyle name="40% - הדגשה3 2 2 2 5 2 3_נכסים" xfId="40230"/>
    <cellStyle name="40% - הדגשה3 2 2 2 5 2 4" xfId="21180"/>
    <cellStyle name="40% - הדגשה3 2 2 2 5 2_נכסים" xfId="40227"/>
    <cellStyle name="40% - הדגשה3 2 2 2 5 3" xfId="7746"/>
    <cellStyle name="40% - הדגשה3 2 2 2 5 3 2" xfId="14525"/>
    <cellStyle name="40% - הדגשה3 2 2 2 5 3 2 2" xfId="29511"/>
    <cellStyle name="40% - הדגשה3 2 2 2 5 3 2_נכסים" xfId="40232"/>
    <cellStyle name="40% - הדגשה3 2 2 2 5 3 3" xfId="22846"/>
    <cellStyle name="40% - הדגשה3 2 2 2 5 3_נכסים" xfId="40231"/>
    <cellStyle name="40% - הדגשה3 2 2 2 5 4" xfId="11192"/>
    <cellStyle name="40% - הדגשה3 2 2 2 5 4 2" xfId="26179"/>
    <cellStyle name="40% - הדגשה3 2 2 2 5 4_נכסים" xfId="40233"/>
    <cellStyle name="40% - הדגשה3 2 2 2 5 5" xfId="19514"/>
    <cellStyle name="40% - הדגשה3 2 2 2 5_נכסים" xfId="40226"/>
    <cellStyle name="40% - הדגשה3 2 2 2 6" xfId="5121"/>
    <cellStyle name="40% - הדגשה3 2 2 2 6 2" xfId="8705"/>
    <cellStyle name="40% - הדגשה3 2 2 2 6 2 2" xfId="15357"/>
    <cellStyle name="40% - הדגשה3 2 2 2 6 2 2 2" xfId="30343"/>
    <cellStyle name="40% - הדגשה3 2 2 2 6 2 2_נכסים" xfId="40236"/>
    <cellStyle name="40% - הדגשה3 2 2 2 6 2 3" xfId="23678"/>
    <cellStyle name="40% - הדגשה3 2 2 2 6 2_נכסים" xfId="40235"/>
    <cellStyle name="40% - הדגשה3 2 2 2 6 3" xfId="12025"/>
    <cellStyle name="40% - הדגשה3 2 2 2 6 3 2" xfId="27012"/>
    <cellStyle name="40% - הדגשה3 2 2 2 6 3_נכסים" xfId="40237"/>
    <cellStyle name="40% - הדגשה3 2 2 2 6 4" xfId="20347"/>
    <cellStyle name="40% - הדגשה3 2 2 2 6_נכסים" xfId="40234"/>
    <cellStyle name="40% - הדגשה3 2 2 2 7" xfId="6933"/>
    <cellStyle name="40% - הדגשה3 2 2 2 7 2" xfId="13692"/>
    <cellStyle name="40% - הדגשה3 2 2 2 7 2 2" xfId="28678"/>
    <cellStyle name="40% - הדגשה3 2 2 2 7 2_נכסים" xfId="40239"/>
    <cellStyle name="40% - הדגשה3 2 2 2 7 3" xfId="22013"/>
    <cellStyle name="40% - הדגשה3 2 2 2 7_נכסים" xfId="40238"/>
    <cellStyle name="40% - הדגשה3 2 2 2 8" xfId="10400"/>
    <cellStyle name="40% - הדגשה3 2 2 2 8 2" xfId="25378"/>
    <cellStyle name="40% - הדגשה3 2 2 2 8_נכסים" xfId="40240"/>
    <cellStyle name="40% - הדגשה3 2 2 2 9" xfId="18682"/>
    <cellStyle name="40% - הדגשה3 2 2 2_נכסים" xfId="40113"/>
    <cellStyle name="40% - הדגשה3 2 2 3" xfId="1875"/>
    <cellStyle name="40% - הדגשה3 2 2 3 2" xfId="3748"/>
    <cellStyle name="40% - הדגשה3 2 2 3 2 2" xfId="4172"/>
    <cellStyle name="40% - הדגשה3 2 2 3 2 2 2" xfId="4945"/>
    <cellStyle name="40% - הדגשה3 2 2 3 2 2 2 2" xfId="6736"/>
    <cellStyle name="40% - הדגשה3 2 2 3 2 2 2 2 2" xfId="10276"/>
    <cellStyle name="40% - הדגשה3 2 2 3 2 2 2 2 2 2" xfId="16928"/>
    <cellStyle name="40% - הדגשה3 2 2 3 2 2 2 2 2 2 2" xfId="31914"/>
    <cellStyle name="40% - הדגשה3 2 2 3 2 2 2 2 2 2_נכסים" xfId="40247"/>
    <cellStyle name="40% - הדגשה3 2 2 3 2 2 2 2 2 3" xfId="25249"/>
    <cellStyle name="40% - הדגשה3 2 2 3 2 2 2 2 2_נכסים" xfId="40246"/>
    <cellStyle name="40% - הדגשה3 2 2 3 2 2 2 2 3" xfId="13596"/>
    <cellStyle name="40% - הדגשה3 2 2 3 2 2 2 2 3 2" xfId="28583"/>
    <cellStyle name="40% - הדגשה3 2 2 3 2 2 2 2 3_נכסים" xfId="40248"/>
    <cellStyle name="40% - הדגשה3 2 2 3 2 2 2 2 4" xfId="21918"/>
    <cellStyle name="40% - הדגשה3 2 2 3 2 2 2 2_נכסים" xfId="40245"/>
    <cellStyle name="40% - הדגשה3 2 2 3 2 2 2 3" xfId="8484"/>
    <cellStyle name="40% - הדגשה3 2 2 3 2 2 2 3 2" xfId="15263"/>
    <cellStyle name="40% - הדגשה3 2 2 3 2 2 2 3 2 2" xfId="30249"/>
    <cellStyle name="40% - הדגשה3 2 2 3 2 2 2 3 2_נכסים" xfId="40250"/>
    <cellStyle name="40% - הדגשה3 2 2 3 2 2 2 3 3" xfId="23584"/>
    <cellStyle name="40% - הדגשה3 2 2 3 2 2 2 3_נכסים" xfId="40249"/>
    <cellStyle name="40% - הדגשה3 2 2 3 2 2 2 4" xfId="11930"/>
    <cellStyle name="40% - הדגשה3 2 2 3 2 2 2 4 2" xfId="26917"/>
    <cellStyle name="40% - הדגשה3 2 2 3 2 2 2 4_נכסים" xfId="40251"/>
    <cellStyle name="40% - הדגשה3 2 2 3 2 2 2 5" xfId="20252"/>
    <cellStyle name="40% - הדגשה3 2 2 3 2 2 2_נכסים" xfId="40244"/>
    <cellStyle name="40% - הדגשה3 2 2 3 2 2 3" xfId="5902"/>
    <cellStyle name="40% - הדגשה3 2 2 3 2 2 3 2" xfId="9443"/>
    <cellStyle name="40% - הדגשה3 2 2 3 2 2 3 2 2" xfId="16095"/>
    <cellStyle name="40% - הדגשה3 2 2 3 2 2 3 2 2 2" xfId="31081"/>
    <cellStyle name="40% - הדגשה3 2 2 3 2 2 3 2 2_נכסים" xfId="40254"/>
    <cellStyle name="40% - הדגשה3 2 2 3 2 2 3 2 3" xfId="24416"/>
    <cellStyle name="40% - הדגשה3 2 2 3 2 2 3 2_נכסים" xfId="40253"/>
    <cellStyle name="40% - הדגשה3 2 2 3 2 2 3 3" xfId="12763"/>
    <cellStyle name="40% - הדגשה3 2 2 3 2 2 3 3 2" xfId="27750"/>
    <cellStyle name="40% - הדגשה3 2 2 3 2 2 3 3_נכסים" xfId="40255"/>
    <cellStyle name="40% - הדגשה3 2 2 3 2 2 3 4" xfId="21085"/>
    <cellStyle name="40% - הדגשה3 2 2 3 2 2 3_נכסים" xfId="40252"/>
    <cellStyle name="40% - הדגשה3 2 2 3 2 2 4" xfId="7651"/>
    <cellStyle name="40% - הדגשה3 2 2 3 2 2 4 2" xfId="14430"/>
    <cellStyle name="40% - הדגשה3 2 2 3 2 2 4 2 2" xfId="29416"/>
    <cellStyle name="40% - הדגשה3 2 2 3 2 2 4 2_נכסים" xfId="40257"/>
    <cellStyle name="40% - הדגשה3 2 2 3 2 2 4 3" xfId="22751"/>
    <cellStyle name="40% - הדגשה3 2 2 3 2 2 4_נכסים" xfId="40256"/>
    <cellStyle name="40% - הדגשה3 2 2 3 2 2 5" xfId="11097"/>
    <cellStyle name="40% - הדגשה3 2 2 3 2 2 5 2" xfId="26084"/>
    <cellStyle name="40% - הדגשה3 2 2 3 2 2 5_נכסים" xfId="40258"/>
    <cellStyle name="40% - הדגשה3 2 2 3 2 2 6" xfId="19419"/>
    <cellStyle name="40% - הדגשה3 2 2 3 2 2_נכסים" xfId="40243"/>
    <cellStyle name="40% - הדגשה3 2 2 3 2 3" xfId="4529"/>
    <cellStyle name="40% - הדגשה3 2 2 3 2 3 2" xfId="6320"/>
    <cellStyle name="40% - הדגשה3 2 2 3 2 3 2 2" xfId="9860"/>
    <cellStyle name="40% - הדגשה3 2 2 3 2 3 2 2 2" xfId="16512"/>
    <cellStyle name="40% - הדגשה3 2 2 3 2 3 2 2 2 2" xfId="31498"/>
    <cellStyle name="40% - הדגשה3 2 2 3 2 3 2 2 2_נכסים" xfId="40262"/>
    <cellStyle name="40% - הדגשה3 2 2 3 2 3 2 2 3" xfId="24833"/>
    <cellStyle name="40% - הדגשה3 2 2 3 2 3 2 2_נכסים" xfId="40261"/>
    <cellStyle name="40% - הדגשה3 2 2 3 2 3 2 3" xfId="13180"/>
    <cellStyle name="40% - הדגשה3 2 2 3 2 3 2 3 2" xfId="28167"/>
    <cellStyle name="40% - הדגשה3 2 2 3 2 3 2 3_נכסים" xfId="40263"/>
    <cellStyle name="40% - הדגשה3 2 2 3 2 3 2 4" xfId="21502"/>
    <cellStyle name="40% - הדגשה3 2 2 3 2 3 2_נכסים" xfId="40260"/>
    <cellStyle name="40% - הדגשה3 2 2 3 2 3 3" xfId="8068"/>
    <cellStyle name="40% - הדגשה3 2 2 3 2 3 3 2" xfId="14847"/>
    <cellStyle name="40% - הדגשה3 2 2 3 2 3 3 2 2" xfId="29833"/>
    <cellStyle name="40% - הדגשה3 2 2 3 2 3 3 2_נכסים" xfId="40265"/>
    <cellStyle name="40% - הדגשה3 2 2 3 2 3 3 3" xfId="23168"/>
    <cellStyle name="40% - הדגשה3 2 2 3 2 3 3_נכסים" xfId="40264"/>
    <cellStyle name="40% - הדגשה3 2 2 3 2 3 4" xfId="11514"/>
    <cellStyle name="40% - הדגשה3 2 2 3 2 3 4 2" xfId="26501"/>
    <cellStyle name="40% - הדגשה3 2 2 3 2 3 4_נכסים" xfId="40266"/>
    <cellStyle name="40% - הדגשה3 2 2 3 2 3 5" xfId="19836"/>
    <cellStyle name="40% - הדגשה3 2 2 3 2 3_נכסים" xfId="40259"/>
    <cellStyle name="40% - הדגשה3 2 2 3 2 4" xfId="5422"/>
    <cellStyle name="40% - הדגשה3 2 2 3 2 4 2" xfId="9027"/>
    <cellStyle name="40% - הדגשה3 2 2 3 2 4 2 2" xfId="15679"/>
    <cellStyle name="40% - הדגשה3 2 2 3 2 4 2 2 2" xfId="30665"/>
    <cellStyle name="40% - הדגשה3 2 2 3 2 4 2 2_נכסים" xfId="40269"/>
    <cellStyle name="40% - הדגשה3 2 2 3 2 4 2 3" xfId="24000"/>
    <cellStyle name="40% - הדגשה3 2 2 3 2 4 2_נכסים" xfId="40268"/>
    <cellStyle name="40% - הדגשה3 2 2 3 2 4 3" xfId="12347"/>
    <cellStyle name="40% - הדגשה3 2 2 3 2 4 3 2" xfId="27334"/>
    <cellStyle name="40% - הדגשה3 2 2 3 2 4 3_נכסים" xfId="40270"/>
    <cellStyle name="40% - הדגשה3 2 2 3 2 4 4" xfId="20669"/>
    <cellStyle name="40% - הדגשה3 2 2 3 2 4_נכסים" xfId="40267"/>
    <cellStyle name="40% - הדגשה3 2 2 3 2 5" xfId="7235"/>
    <cellStyle name="40% - הדגשה3 2 2 3 2 5 2" xfId="14014"/>
    <cellStyle name="40% - הדגשה3 2 2 3 2 5 2 2" xfId="29000"/>
    <cellStyle name="40% - הדגשה3 2 2 3 2 5 2_נכסים" xfId="40272"/>
    <cellStyle name="40% - הדגשה3 2 2 3 2 5 3" xfId="22335"/>
    <cellStyle name="40% - הדגשה3 2 2 3 2 5_נכסים" xfId="40271"/>
    <cellStyle name="40% - הדגשה3 2 2 3 2 6" xfId="10681"/>
    <cellStyle name="40% - הדגשה3 2 2 3 2 6 2" xfId="25668"/>
    <cellStyle name="40% - הדגשה3 2 2 3 2 6_נכסים" xfId="40273"/>
    <cellStyle name="40% - הדגשה3 2 2 3 2 7" xfId="19003"/>
    <cellStyle name="40% - הדגשה3 2 2 3 2_נכסים" xfId="40242"/>
    <cellStyle name="40% - הדגשה3 2 2 3 3" xfId="3961"/>
    <cellStyle name="40% - הדגשה3 2 2 3 3 2" xfId="4737"/>
    <cellStyle name="40% - הדגשה3 2 2 3 3 2 2" xfId="6528"/>
    <cellStyle name="40% - הדגשה3 2 2 3 3 2 2 2" xfId="10068"/>
    <cellStyle name="40% - הדגשה3 2 2 3 3 2 2 2 2" xfId="16720"/>
    <cellStyle name="40% - הדגשה3 2 2 3 3 2 2 2 2 2" xfId="31706"/>
    <cellStyle name="40% - הדגשה3 2 2 3 3 2 2 2 2_נכסים" xfId="40278"/>
    <cellStyle name="40% - הדגשה3 2 2 3 3 2 2 2 3" xfId="25041"/>
    <cellStyle name="40% - הדגשה3 2 2 3 3 2 2 2_נכסים" xfId="40277"/>
    <cellStyle name="40% - הדגשה3 2 2 3 3 2 2 3" xfId="13388"/>
    <cellStyle name="40% - הדגשה3 2 2 3 3 2 2 3 2" xfId="28375"/>
    <cellStyle name="40% - הדגשה3 2 2 3 3 2 2 3_נכסים" xfId="40279"/>
    <cellStyle name="40% - הדגשה3 2 2 3 3 2 2 4" xfId="21710"/>
    <cellStyle name="40% - הדגשה3 2 2 3 3 2 2_נכסים" xfId="40276"/>
    <cellStyle name="40% - הדגשה3 2 2 3 3 2 3" xfId="8276"/>
    <cellStyle name="40% - הדגשה3 2 2 3 3 2 3 2" xfId="15055"/>
    <cellStyle name="40% - הדגשה3 2 2 3 3 2 3 2 2" xfId="30041"/>
    <cellStyle name="40% - הדגשה3 2 2 3 3 2 3 2_נכסים" xfId="40281"/>
    <cellStyle name="40% - הדגשה3 2 2 3 3 2 3 3" xfId="23376"/>
    <cellStyle name="40% - הדגשה3 2 2 3 3 2 3_נכסים" xfId="40280"/>
    <cellStyle name="40% - הדגשה3 2 2 3 3 2 4" xfId="11722"/>
    <cellStyle name="40% - הדגשה3 2 2 3 3 2 4 2" xfId="26709"/>
    <cellStyle name="40% - הדגשה3 2 2 3 3 2 4_נכסים" xfId="40282"/>
    <cellStyle name="40% - הדגשה3 2 2 3 3 2 5" xfId="20044"/>
    <cellStyle name="40% - הדגשה3 2 2 3 3 2_נכסים" xfId="40275"/>
    <cellStyle name="40% - הדגשה3 2 2 3 3 3" xfId="5694"/>
    <cellStyle name="40% - הדגשה3 2 2 3 3 3 2" xfId="9235"/>
    <cellStyle name="40% - הדגשה3 2 2 3 3 3 2 2" xfId="15887"/>
    <cellStyle name="40% - הדגשה3 2 2 3 3 3 2 2 2" xfId="30873"/>
    <cellStyle name="40% - הדגשה3 2 2 3 3 3 2 2_נכסים" xfId="40285"/>
    <cellStyle name="40% - הדגשה3 2 2 3 3 3 2 3" xfId="24208"/>
    <cellStyle name="40% - הדגשה3 2 2 3 3 3 2_נכסים" xfId="40284"/>
    <cellStyle name="40% - הדגשה3 2 2 3 3 3 3" xfId="12555"/>
    <cellStyle name="40% - הדגשה3 2 2 3 3 3 3 2" xfId="27542"/>
    <cellStyle name="40% - הדגשה3 2 2 3 3 3 3_נכסים" xfId="40286"/>
    <cellStyle name="40% - הדגשה3 2 2 3 3 3 4" xfId="20877"/>
    <cellStyle name="40% - הדגשה3 2 2 3 3 3_נכסים" xfId="40283"/>
    <cellStyle name="40% - הדגשה3 2 2 3 3 4" xfId="7443"/>
    <cellStyle name="40% - הדגשה3 2 2 3 3 4 2" xfId="14222"/>
    <cellStyle name="40% - הדגשה3 2 2 3 3 4 2 2" xfId="29208"/>
    <cellStyle name="40% - הדגשה3 2 2 3 3 4 2_נכסים" xfId="40288"/>
    <cellStyle name="40% - הדגשה3 2 2 3 3 4 3" xfId="22543"/>
    <cellStyle name="40% - הדגשה3 2 2 3 3 4_נכסים" xfId="40287"/>
    <cellStyle name="40% - הדגשה3 2 2 3 3 5" xfId="10889"/>
    <cellStyle name="40% - הדגשה3 2 2 3 3 5 2" xfId="25876"/>
    <cellStyle name="40% - הדגשה3 2 2 3 3 5_נכסים" xfId="40289"/>
    <cellStyle name="40% - הדגשה3 2 2 3 3 6" xfId="19211"/>
    <cellStyle name="40% - הדגשה3 2 2 3 3_נכסים" xfId="40274"/>
    <cellStyle name="40% - הדגשה3 2 2 3 4" xfId="4322"/>
    <cellStyle name="40% - הדגשה3 2 2 3 4 2" xfId="6111"/>
    <cellStyle name="40% - הדגשה3 2 2 3 4 2 2" xfId="9651"/>
    <cellStyle name="40% - הדגשה3 2 2 3 4 2 2 2" xfId="16303"/>
    <cellStyle name="40% - הדגשה3 2 2 3 4 2 2 2 2" xfId="31289"/>
    <cellStyle name="40% - הדגשה3 2 2 3 4 2 2 2_נכסים" xfId="40293"/>
    <cellStyle name="40% - הדגשה3 2 2 3 4 2 2 3" xfId="24624"/>
    <cellStyle name="40% - הדגשה3 2 2 3 4 2 2_נכסים" xfId="40292"/>
    <cellStyle name="40% - הדגשה3 2 2 3 4 2 3" xfId="12971"/>
    <cellStyle name="40% - הדגשה3 2 2 3 4 2 3 2" xfId="27958"/>
    <cellStyle name="40% - הדגשה3 2 2 3 4 2 3_נכסים" xfId="40294"/>
    <cellStyle name="40% - הדגשה3 2 2 3 4 2 4" xfId="21293"/>
    <cellStyle name="40% - הדגשה3 2 2 3 4 2_נכסים" xfId="40291"/>
    <cellStyle name="40% - הדגשה3 2 2 3 4 3" xfId="7859"/>
    <cellStyle name="40% - הדגשה3 2 2 3 4 3 2" xfId="14638"/>
    <cellStyle name="40% - הדגשה3 2 2 3 4 3 2 2" xfId="29624"/>
    <cellStyle name="40% - הדגשה3 2 2 3 4 3 2_נכסים" xfId="40296"/>
    <cellStyle name="40% - הדגשה3 2 2 3 4 3 3" xfId="22959"/>
    <cellStyle name="40% - הדגשה3 2 2 3 4 3_נכסים" xfId="40295"/>
    <cellStyle name="40% - הדגשה3 2 2 3 4 4" xfId="11305"/>
    <cellStyle name="40% - הדגשה3 2 2 3 4 4 2" xfId="26292"/>
    <cellStyle name="40% - הדגשה3 2 2 3 4 4_נכסים" xfId="40297"/>
    <cellStyle name="40% - הדגשה3 2 2 3 4 5" xfId="19627"/>
    <cellStyle name="40% - הדגשה3 2 2 3 4_נכסים" xfId="40290"/>
    <cellStyle name="40% - הדגשה3 2 2 3 5" xfId="5215"/>
    <cellStyle name="40% - הדגשה3 2 2 3 5 2" xfId="8818"/>
    <cellStyle name="40% - הדגשה3 2 2 3 5 2 2" xfId="15470"/>
    <cellStyle name="40% - הדגשה3 2 2 3 5 2 2 2" xfId="30456"/>
    <cellStyle name="40% - הדגשה3 2 2 3 5 2 2_נכסים" xfId="40300"/>
    <cellStyle name="40% - הדגשה3 2 2 3 5 2 3" xfId="23791"/>
    <cellStyle name="40% - הדגשה3 2 2 3 5 2_נכסים" xfId="40299"/>
    <cellStyle name="40% - הדגשה3 2 2 3 5 3" xfId="12138"/>
    <cellStyle name="40% - הדגשה3 2 2 3 5 3 2" xfId="27125"/>
    <cellStyle name="40% - הדגשה3 2 2 3 5 3_נכסים" xfId="40301"/>
    <cellStyle name="40% - הדגשה3 2 2 3 5 4" xfId="20460"/>
    <cellStyle name="40% - הדגשה3 2 2 3 5_נכסים" xfId="40298"/>
    <cellStyle name="40% - הדגשה3 2 2 3 6" xfId="7028"/>
    <cellStyle name="40% - הדגשה3 2 2 3 6 2" xfId="13805"/>
    <cellStyle name="40% - הדגשה3 2 2 3 6 2 2" xfId="28791"/>
    <cellStyle name="40% - הדגשה3 2 2 3 6 2_נכסים" xfId="40303"/>
    <cellStyle name="40% - הדגשה3 2 2 3 6 3" xfId="22126"/>
    <cellStyle name="40% - הדגשה3 2 2 3 6_נכסים" xfId="40302"/>
    <cellStyle name="40% - הדגשה3 2 2 3 7" xfId="10506"/>
    <cellStyle name="40% - הדגשה3 2 2 3 7 2" xfId="25489"/>
    <cellStyle name="40% - הדגשה3 2 2 3 7_נכסים" xfId="40304"/>
    <cellStyle name="40% - הדגשה3 2 2 3 8" xfId="18794"/>
    <cellStyle name="40% - הדגשה3 2 2 3_נכסים" xfId="40241"/>
    <cellStyle name="40% - הדגשה3 2 2 4" xfId="1426"/>
    <cellStyle name="40% - הדגשה3 2 2 4 2" xfId="4013"/>
    <cellStyle name="40% - הדגשה3 2 2 4 2 2" xfId="4784"/>
    <cellStyle name="40% - הדגשה3 2 2 4 2 2 2" xfId="6575"/>
    <cellStyle name="40% - הדגשה3 2 2 4 2 2 2 2" xfId="10115"/>
    <cellStyle name="40% - הדגשה3 2 2 4 2 2 2 2 2" xfId="16767"/>
    <cellStyle name="40% - הדגשה3 2 2 4 2 2 2 2 2 2" xfId="31753"/>
    <cellStyle name="40% - הדגשה3 2 2 4 2 2 2 2 2_נכסים" xfId="40310"/>
    <cellStyle name="40% - הדגשה3 2 2 4 2 2 2 2 3" xfId="25088"/>
    <cellStyle name="40% - הדגשה3 2 2 4 2 2 2 2_נכסים" xfId="40309"/>
    <cellStyle name="40% - הדגשה3 2 2 4 2 2 2 3" xfId="13435"/>
    <cellStyle name="40% - הדגשה3 2 2 4 2 2 2 3 2" xfId="28422"/>
    <cellStyle name="40% - הדגשה3 2 2 4 2 2 2 3_נכסים" xfId="40311"/>
    <cellStyle name="40% - הדגשה3 2 2 4 2 2 2 4" xfId="21757"/>
    <cellStyle name="40% - הדגשה3 2 2 4 2 2 2_נכסים" xfId="40308"/>
    <cellStyle name="40% - הדגשה3 2 2 4 2 2 3" xfId="8323"/>
    <cellStyle name="40% - הדגשה3 2 2 4 2 2 3 2" xfId="15102"/>
    <cellStyle name="40% - הדגשה3 2 2 4 2 2 3 2 2" xfId="30088"/>
    <cellStyle name="40% - הדגשה3 2 2 4 2 2 3 2_נכסים" xfId="40313"/>
    <cellStyle name="40% - הדגשה3 2 2 4 2 2 3 3" xfId="23423"/>
    <cellStyle name="40% - הדגשה3 2 2 4 2 2 3_נכסים" xfId="40312"/>
    <cellStyle name="40% - הדגשה3 2 2 4 2 2 4" xfId="11769"/>
    <cellStyle name="40% - הדגשה3 2 2 4 2 2 4 2" xfId="26756"/>
    <cellStyle name="40% - הדגשה3 2 2 4 2 2 4_נכסים" xfId="40314"/>
    <cellStyle name="40% - הדגשה3 2 2 4 2 2 5" xfId="20091"/>
    <cellStyle name="40% - הדגשה3 2 2 4 2 2_נכסים" xfId="40307"/>
    <cellStyle name="40% - הדגשה3 2 2 4 2 3" xfId="5741"/>
    <cellStyle name="40% - הדגשה3 2 2 4 2 3 2" xfId="9282"/>
    <cellStyle name="40% - הדגשה3 2 2 4 2 3 2 2" xfId="15934"/>
    <cellStyle name="40% - הדגשה3 2 2 4 2 3 2 2 2" xfId="30920"/>
    <cellStyle name="40% - הדגשה3 2 2 4 2 3 2 2_נכסים" xfId="40317"/>
    <cellStyle name="40% - הדגשה3 2 2 4 2 3 2 3" xfId="24255"/>
    <cellStyle name="40% - הדגשה3 2 2 4 2 3 2_נכסים" xfId="40316"/>
    <cellStyle name="40% - הדגשה3 2 2 4 2 3 3" xfId="12602"/>
    <cellStyle name="40% - הדגשה3 2 2 4 2 3 3 2" xfId="27589"/>
    <cellStyle name="40% - הדגשה3 2 2 4 2 3 3_נכסים" xfId="40318"/>
    <cellStyle name="40% - הדגשה3 2 2 4 2 3 4" xfId="20924"/>
    <cellStyle name="40% - הדגשה3 2 2 4 2 3_נכסים" xfId="40315"/>
    <cellStyle name="40% - הדגשה3 2 2 4 2 4" xfId="7490"/>
    <cellStyle name="40% - הדגשה3 2 2 4 2 4 2" xfId="14269"/>
    <cellStyle name="40% - הדגשה3 2 2 4 2 4 2 2" xfId="29255"/>
    <cellStyle name="40% - הדגשה3 2 2 4 2 4 2_נכסים" xfId="40320"/>
    <cellStyle name="40% - הדגשה3 2 2 4 2 4 3" xfId="22590"/>
    <cellStyle name="40% - הדגשה3 2 2 4 2 4_נכסים" xfId="40319"/>
    <cellStyle name="40% - הדגשה3 2 2 4 2 5" xfId="10936"/>
    <cellStyle name="40% - הדגשה3 2 2 4 2 5 2" xfId="25923"/>
    <cellStyle name="40% - הדגשה3 2 2 4 2 5_נכסים" xfId="40321"/>
    <cellStyle name="40% - הדגשה3 2 2 4 2 6" xfId="19258"/>
    <cellStyle name="40% - הדגשה3 2 2 4 2_נכסים" xfId="40306"/>
    <cellStyle name="40% - הדגשה3 2 2 4 3" xfId="4370"/>
    <cellStyle name="40% - הדגשה3 2 2 4 3 2" xfId="6159"/>
    <cellStyle name="40% - הדגשה3 2 2 4 3 2 2" xfId="9699"/>
    <cellStyle name="40% - הדגשה3 2 2 4 3 2 2 2" xfId="16351"/>
    <cellStyle name="40% - הדגשה3 2 2 4 3 2 2 2 2" xfId="31337"/>
    <cellStyle name="40% - הדגשה3 2 2 4 3 2 2 2_נכסים" xfId="40325"/>
    <cellStyle name="40% - הדגשה3 2 2 4 3 2 2 3" xfId="24672"/>
    <cellStyle name="40% - הדגשה3 2 2 4 3 2 2_נכסים" xfId="40324"/>
    <cellStyle name="40% - הדגשה3 2 2 4 3 2 3" xfId="13019"/>
    <cellStyle name="40% - הדגשה3 2 2 4 3 2 3 2" xfId="28006"/>
    <cellStyle name="40% - הדגשה3 2 2 4 3 2 3_נכסים" xfId="40326"/>
    <cellStyle name="40% - הדגשה3 2 2 4 3 2 4" xfId="21341"/>
    <cellStyle name="40% - הדגשה3 2 2 4 3 2_נכסים" xfId="40323"/>
    <cellStyle name="40% - הדגשה3 2 2 4 3 3" xfId="7907"/>
    <cellStyle name="40% - הדגשה3 2 2 4 3 3 2" xfId="14686"/>
    <cellStyle name="40% - הדגשה3 2 2 4 3 3 2 2" xfId="29672"/>
    <cellStyle name="40% - הדגשה3 2 2 4 3 3 2_נכסים" xfId="40328"/>
    <cellStyle name="40% - הדגשה3 2 2 4 3 3 3" xfId="23007"/>
    <cellStyle name="40% - הדגשה3 2 2 4 3 3_נכסים" xfId="40327"/>
    <cellStyle name="40% - הדגשה3 2 2 4 3 4" xfId="11353"/>
    <cellStyle name="40% - הדגשה3 2 2 4 3 4 2" xfId="26340"/>
    <cellStyle name="40% - הדגשה3 2 2 4 3 4_נכסים" xfId="40329"/>
    <cellStyle name="40% - הדגשה3 2 2 4 3 5" xfId="19675"/>
    <cellStyle name="40% - הדגשה3 2 2 4 3_נכסים" xfId="40322"/>
    <cellStyle name="40% - הדגשה3 2 2 4 4" xfId="5263"/>
    <cellStyle name="40% - הדגשה3 2 2 4 4 2" xfId="8866"/>
    <cellStyle name="40% - הדגשה3 2 2 4 4 2 2" xfId="15518"/>
    <cellStyle name="40% - הדגשה3 2 2 4 4 2 2 2" xfId="30504"/>
    <cellStyle name="40% - הדגשה3 2 2 4 4 2 2_נכסים" xfId="40332"/>
    <cellStyle name="40% - הדגשה3 2 2 4 4 2 3" xfId="23839"/>
    <cellStyle name="40% - הדגשה3 2 2 4 4 2_נכסים" xfId="40331"/>
    <cellStyle name="40% - הדגשה3 2 2 4 4 3" xfId="12186"/>
    <cellStyle name="40% - הדגשה3 2 2 4 4 3 2" xfId="27173"/>
    <cellStyle name="40% - הדגשה3 2 2 4 4 3_נכסים" xfId="40333"/>
    <cellStyle name="40% - הדגשה3 2 2 4 4 4" xfId="20508"/>
    <cellStyle name="40% - הדגשה3 2 2 4 4_נכסים" xfId="40330"/>
    <cellStyle name="40% - הדגשה3 2 2 4 5" xfId="7076"/>
    <cellStyle name="40% - הדגשה3 2 2 4 5 2" xfId="13853"/>
    <cellStyle name="40% - הדגשה3 2 2 4 5 2 2" xfId="28839"/>
    <cellStyle name="40% - הדגשה3 2 2 4 5 2_נכסים" xfId="40335"/>
    <cellStyle name="40% - הדגשה3 2 2 4 5 3" xfId="22174"/>
    <cellStyle name="40% - הדגשה3 2 2 4 5_נכסים" xfId="40334"/>
    <cellStyle name="40% - הדגשה3 2 2 4 6" xfId="10489"/>
    <cellStyle name="40% - הדגשה3 2 2 4 6 2" xfId="25471"/>
    <cellStyle name="40% - הדגשה3 2 2 4 6_נכסים" xfId="40336"/>
    <cellStyle name="40% - הדגשה3 2 2 4 7" xfId="18842"/>
    <cellStyle name="40% - הדגשה3 2 2 4_נכסים" xfId="40305"/>
    <cellStyle name="40% - הדגשה3 2 2 5" xfId="2066"/>
    <cellStyle name="40% - הדגשה3 2 2 5 2" xfId="4575"/>
    <cellStyle name="40% - הדגשה3 2 2 5 2 2" xfId="6366"/>
    <cellStyle name="40% - הדגשה3 2 2 5 2 2 2" xfId="9906"/>
    <cellStyle name="40% - הדגשה3 2 2 5 2 2 2 2" xfId="16558"/>
    <cellStyle name="40% - הדגשה3 2 2 5 2 2 2 2 2" xfId="31544"/>
    <cellStyle name="40% - הדגשה3 2 2 5 2 2 2 2_נכסים" xfId="40341"/>
    <cellStyle name="40% - הדגשה3 2 2 5 2 2 2 3" xfId="24879"/>
    <cellStyle name="40% - הדגשה3 2 2 5 2 2 2_נכסים" xfId="40340"/>
    <cellStyle name="40% - הדגשה3 2 2 5 2 2 3" xfId="13226"/>
    <cellStyle name="40% - הדגשה3 2 2 5 2 2 3 2" xfId="28213"/>
    <cellStyle name="40% - הדגשה3 2 2 5 2 2 3_נכסים" xfId="40342"/>
    <cellStyle name="40% - הדגשה3 2 2 5 2 2 4" xfId="21548"/>
    <cellStyle name="40% - הדגשה3 2 2 5 2 2_נכסים" xfId="40339"/>
    <cellStyle name="40% - הדגשה3 2 2 5 2 3" xfId="8114"/>
    <cellStyle name="40% - הדגשה3 2 2 5 2 3 2" xfId="14893"/>
    <cellStyle name="40% - הדגשה3 2 2 5 2 3 2 2" xfId="29879"/>
    <cellStyle name="40% - הדגשה3 2 2 5 2 3 2_נכסים" xfId="40344"/>
    <cellStyle name="40% - הדגשה3 2 2 5 2 3 3" xfId="23214"/>
    <cellStyle name="40% - הדגשה3 2 2 5 2 3_נכסים" xfId="40343"/>
    <cellStyle name="40% - הדגשה3 2 2 5 2 4" xfId="11560"/>
    <cellStyle name="40% - הדגשה3 2 2 5 2 4 2" xfId="26547"/>
    <cellStyle name="40% - הדגשה3 2 2 5 2 4_נכסים" xfId="40345"/>
    <cellStyle name="40% - הדגשה3 2 2 5 2 5" xfId="19882"/>
    <cellStyle name="40% - הדגשה3 2 2 5 2_נכסים" xfId="40338"/>
    <cellStyle name="40% - הדגשה3 2 2 5 3" xfId="5532"/>
    <cellStyle name="40% - הדגשה3 2 2 5 3 2" xfId="9073"/>
    <cellStyle name="40% - הדגשה3 2 2 5 3 2 2" xfId="15725"/>
    <cellStyle name="40% - הדגשה3 2 2 5 3 2 2 2" xfId="30711"/>
    <cellStyle name="40% - הדגשה3 2 2 5 3 2 2_נכסים" xfId="40348"/>
    <cellStyle name="40% - הדגשה3 2 2 5 3 2 3" xfId="24046"/>
    <cellStyle name="40% - הדגשה3 2 2 5 3 2_נכסים" xfId="40347"/>
    <cellStyle name="40% - הדגשה3 2 2 5 3 3" xfId="12393"/>
    <cellStyle name="40% - הדגשה3 2 2 5 3 3 2" xfId="27380"/>
    <cellStyle name="40% - הדגשה3 2 2 5 3 3_נכסים" xfId="40349"/>
    <cellStyle name="40% - הדגשה3 2 2 5 3 4" xfId="20715"/>
    <cellStyle name="40% - הדגשה3 2 2 5 3_נכסים" xfId="40346"/>
    <cellStyle name="40% - הדגשה3 2 2 5 4" xfId="7281"/>
    <cellStyle name="40% - הדגשה3 2 2 5 4 2" xfId="14060"/>
    <cellStyle name="40% - הדגשה3 2 2 5 4 2 2" xfId="29046"/>
    <cellStyle name="40% - הדגשה3 2 2 5 4 2_נכסים" xfId="40351"/>
    <cellStyle name="40% - הדגשה3 2 2 5 4 3" xfId="22381"/>
    <cellStyle name="40% - הדגשה3 2 2 5 4_נכסים" xfId="40350"/>
    <cellStyle name="40% - הדגשה3 2 2 5 5" xfId="10727"/>
    <cellStyle name="40% - הדגשה3 2 2 5 5 2" xfId="25714"/>
    <cellStyle name="40% - הדגשה3 2 2 5 5_נכסים" xfId="40352"/>
    <cellStyle name="40% - הדגשה3 2 2 5 6" xfId="19049"/>
    <cellStyle name="40% - הדגשה3 2 2 5_נכסים" xfId="40337"/>
    <cellStyle name="40% - הדגשה3 2 2 6" xfId="2119"/>
    <cellStyle name="40% - הדגשה3 2 2 6 2" xfId="5949"/>
    <cellStyle name="40% - הדגשה3 2 2 6 2 2" xfId="9489"/>
    <cellStyle name="40% - הדגשה3 2 2 6 2 2 2" xfId="16141"/>
    <cellStyle name="40% - הדגשה3 2 2 6 2 2 2 2" xfId="31127"/>
    <cellStyle name="40% - הדגשה3 2 2 6 2 2 2_נכסים" xfId="40356"/>
    <cellStyle name="40% - הדגשה3 2 2 6 2 2 3" xfId="24462"/>
    <cellStyle name="40% - הדגשה3 2 2 6 2 2_נכסים" xfId="40355"/>
    <cellStyle name="40% - הדגשה3 2 2 6 2 3" xfId="12809"/>
    <cellStyle name="40% - הדגשה3 2 2 6 2 3 2" xfId="27796"/>
    <cellStyle name="40% - הדגשה3 2 2 6 2 3_נכסים" xfId="40357"/>
    <cellStyle name="40% - הדגשה3 2 2 6 2 4" xfId="21131"/>
    <cellStyle name="40% - הדגשה3 2 2 6 2_נכסים" xfId="40354"/>
    <cellStyle name="40% - הדגשה3 2 2 6 3" xfId="7697"/>
    <cellStyle name="40% - הדגשה3 2 2 6 3 2" xfId="14476"/>
    <cellStyle name="40% - הדגשה3 2 2 6 3 2 2" xfId="29462"/>
    <cellStyle name="40% - הדגשה3 2 2 6 3 2_נכסים" xfId="40359"/>
    <cellStyle name="40% - הדגשה3 2 2 6 3 3" xfId="22797"/>
    <cellStyle name="40% - הדגשה3 2 2 6 3_נכסים" xfId="40358"/>
    <cellStyle name="40% - הדגשה3 2 2 6 4" xfId="11143"/>
    <cellStyle name="40% - הדגשה3 2 2 6 4 2" xfId="26130"/>
    <cellStyle name="40% - הדגשה3 2 2 6 4_נכסים" xfId="40360"/>
    <cellStyle name="40% - הדגשה3 2 2 6 5" xfId="19465"/>
    <cellStyle name="40% - הדגשה3 2 2 6_נכסים" xfId="40353"/>
    <cellStyle name="40% - הדגשה3 2 2 7" xfId="1347"/>
    <cellStyle name="40% - הדגשה3 2 2 7 2" xfId="8656"/>
    <cellStyle name="40% - הדגשה3 2 2 7 2 2" xfId="15308"/>
    <cellStyle name="40% - הדגשה3 2 2 7 2 2 2" xfId="30294"/>
    <cellStyle name="40% - הדגשה3 2 2 7 2 2_נכסים" xfId="40363"/>
    <cellStyle name="40% - הדגשה3 2 2 7 2 3" xfId="23629"/>
    <cellStyle name="40% - הדגשה3 2 2 7 2_נכסים" xfId="40362"/>
    <cellStyle name="40% - הדגשה3 2 2 7 3" xfId="11976"/>
    <cellStyle name="40% - הדגשה3 2 2 7 3 2" xfId="26963"/>
    <cellStyle name="40% - הדגשה3 2 2 7 3_נכסים" xfId="40364"/>
    <cellStyle name="40% - הדגשה3 2 2 7 4" xfId="20298"/>
    <cellStyle name="40% - הדגשה3 2 2 7_נכסים" xfId="40361"/>
    <cellStyle name="40% - הדגשה3 2 2 8" xfId="6908"/>
    <cellStyle name="40% - הדגשה3 2 2 8 2" xfId="13643"/>
    <cellStyle name="40% - הדגשה3 2 2 8 2 2" xfId="28629"/>
    <cellStyle name="40% - הדגשה3 2 2 8 2_נכסים" xfId="40366"/>
    <cellStyle name="40% - הדגשה3 2 2 8 3" xfId="21964"/>
    <cellStyle name="40% - הדגשה3 2 2 8_נכסים" xfId="40365"/>
    <cellStyle name="40% - הדגשה3 2 2 9" xfId="10452"/>
    <cellStyle name="40% - הדגשה3 2 2 9 2" xfId="25432"/>
    <cellStyle name="40% - הדגשה3 2 2 9_נכסים" xfId="40367"/>
    <cellStyle name="40% - הדגשה3 2 2_נכסים" xfId="40112"/>
    <cellStyle name="40% - הדגשה3 2 3" xfId="923"/>
    <cellStyle name="40% - הדגשה3 2 3 2" xfId="1172"/>
    <cellStyle name="40% - הדגשה3 2 3 3" xfId="2040"/>
    <cellStyle name="40% - הדגשה3 2 3 4" xfId="1630"/>
    <cellStyle name="40% - הדגשה3 2 3 5" xfId="2229"/>
    <cellStyle name="40% - הדגשה3 2 3 6" xfId="2395"/>
    <cellStyle name="40% - הדגשה3 2 3 7" xfId="1734"/>
    <cellStyle name="40% - הדגשה3 2 3 8" xfId="3204"/>
    <cellStyle name="40% - הדגשה3 2 4" xfId="827"/>
    <cellStyle name="40% - הדגשה3 2 4 2" xfId="18333"/>
    <cellStyle name="40% - הדגשה3 2 4 3" xfId="17538"/>
    <cellStyle name="40% - הדגשה3 2 4_נכסים" xfId="40368"/>
    <cellStyle name="40% - הדגשה3 2 5" xfId="1874"/>
    <cellStyle name="40% - הדגשה3 2 6" xfId="1712"/>
    <cellStyle name="40% - הדגשה3 2 7" xfId="1486"/>
    <cellStyle name="40% - הדגשה3 2 8" xfId="1667"/>
    <cellStyle name="40% - הדגשה3 2 9" xfId="2459"/>
    <cellStyle name="40% - הדגשה3 2_נכסים" xfId="40111"/>
    <cellStyle name="40% - הדגשה3 20" xfId="17656"/>
    <cellStyle name="40% - הדגשה3 20 2" xfId="18487"/>
    <cellStyle name="40% - הדגשה3 20_נכסים" xfId="40369"/>
    <cellStyle name="40% - הדגשה3 21" xfId="17669"/>
    <cellStyle name="40% - הדגשה3 21 2" xfId="18500"/>
    <cellStyle name="40% - הדגשה3 21_נכסים" xfId="40370"/>
    <cellStyle name="40% - הדגשה3 22" xfId="17817"/>
    <cellStyle name="40% - הדגשה3 22 2" xfId="18536"/>
    <cellStyle name="40% - הדגשה3 22_נכסים" xfId="40371"/>
    <cellStyle name="40% - הדגשה3 23" xfId="17830"/>
    <cellStyle name="40% - הדגשה3 23 2" xfId="18549"/>
    <cellStyle name="40% - הדגשה3 23_נכסים" xfId="40372"/>
    <cellStyle name="40% - הדגשה3 24" xfId="17968"/>
    <cellStyle name="40% - הדגשה3 24 2" xfId="18562"/>
    <cellStyle name="40% - הדגשה3 24_נכסים" xfId="40373"/>
    <cellStyle name="40% - הדגשה3 25" xfId="17982"/>
    <cellStyle name="40% - הדגשה3 25 2" xfId="18575"/>
    <cellStyle name="40% - הדגשה3 25_נכסים" xfId="40374"/>
    <cellStyle name="40% - הדגשה3 26" xfId="17995"/>
    <cellStyle name="40% - הדגשה3 26 2" xfId="18588"/>
    <cellStyle name="40% - הדגשה3 26_נכסים" xfId="40375"/>
    <cellStyle name="40% - הדגשה3 27" xfId="18008"/>
    <cellStyle name="40% - הדגשה3 27 2" xfId="18601"/>
    <cellStyle name="40% - הדגשה3 27_נכסים" xfId="40376"/>
    <cellStyle name="40% - הדגשה3 28" xfId="18056"/>
    <cellStyle name="40% - הדגשה3 29" xfId="18069"/>
    <cellStyle name="40% - הדגשה3 3" xfId="292"/>
    <cellStyle name="40% - הדגשה3 3 10" xfId="18634"/>
    <cellStyle name="40% - הדגשה3 3 11" xfId="32066"/>
    <cellStyle name="40% - הדגשה3 3 2" xfId="293"/>
    <cellStyle name="40% - הדגשה3 3 2 10" xfId="31979"/>
    <cellStyle name="40% - הדגשה3 3 2 2" xfId="1175"/>
    <cellStyle name="40% - הדגשה3 3 2 2 2" xfId="3716"/>
    <cellStyle name="40% - הדגשה3 3 2 2 2 2" xfId="4140"/>
    <cellStyle name="40% - הדגשה3 3 2 2 2 2 2" xfId="4913"/>
    <cellStyle name="40% - הדגשה3 3 2 2 2 2 2 2" xfId="6704"/>
    <cellStyle name="40% - הדגשה3 3 2 2 2 2 2 2 2" xfId="10244"/>
    <cellStyle name="40% - הדגשה3 3 2 2 2 2 2 2 2 2" xfId="16896"/>
    <cellStyle name="40% - הדגשה3 3 2 2 2 2 2 2 2 2 2" xfId="31882"/>
    <cellStyle name="40% - הדגשה3 3 2 2 2 2 2 2 2 2_נכסים" xfId="40385"/>
    <cellStyle name="40% - הדגשה3 3 2 2 2 2 2 2 2 3" xfId="25217"/>
    <cellStyle name="40% - הדגשה3 3 2 2 2 2 2 2 2_נכסים" xfId="40384"/>
    <cellStyle name="40% - הדגשה3 3 2 2 2 2 2 2 3" xfId="13564"/>
    <cellStyle name="40% - הדגשה3 3 2 2 2 2 2 2 3 2" xfId="28551"/>
    <cellStyle name="40% - הדגשה3 3 2 2 2 2 2 2 3_נכסים" xfId="40386"/>
    <cellStyle name="40% - הדגשה3 3 2 2 2 2 2 2 4" xfId="21886"/>
    <cellStyle name="40% - הדגשה3 3 2 2 2 2 2 2_נכסים" xfId="40383"/>
    <cellStyle name="40% - הדגשה3 3 2 2 2 2 2 3" xfId="8452"/>
    <cellStyle name="40% - הדגשה3 3 2 2 2 2 2 3 2" xfId="15231"/>
    <cellStyle name="40% - הדגשה3 3 2 2 2 2 2 3 2 2" xfId="30217"/>
    <cellStyle name="40% - הדגשה3 3 2 2 2 2 2 3 2_נכסים" xfId="40388"/>
    <cellStyle name="40% - הדגשה3 3 2 2 2 2 2 3 3" xfId="23552"/>
    <cellStyle name="40% - הדגשה3 3 2 2 2 2 2 3_נכסים" xfId="40387"/>
    <cellStyle name="40% - הדגשה3 3 2 2 2 2 2 4" xfId="11898"/>
    <cellStyle name="40% - הדגשה3 3 2 2 2 2 2 4 2" xfId="26885"/>
    <cellStyle name="40% - הדגשה3 3 2 2 2 2 2 4_נכסים" xfId="40389"/>
    <cellStyle name="40% - הדגשה3 3 2 2 2 2 2 5" xfId="20220"/>
    <cellStyle name="40% - הדגשה3 3 2 2 2 2 2_נכסים" xfId="40382"/>
    <cellStyle name="40% - הדגשה3 3 2 2 2 2 3" xfId="5870"/>
    <cellStyle name="40% - הדגשה3 3 2 2 2 2 3 2" xfId="9411"/>
    <cellStyle name="40% - הדגשה3 3 2 2 2 2 3 2 2" xfId="16063"/>
    <cellStyle name="40% - הדגשה3 3 2 2 2 2 3 2 2 2" xfId="31049"/>
    <cellStyle name="40% - הדגשה3 3 2 2 2 2 3 2 2_נכסים" xfId="40392"/>
    <cellStyle name="40% - הדגשה3 3 2 2 2 2 3 2 3" xfId="24384"/>
    <cellStyle name="40% - הדגשה3 3 2 2 2 2 3 2_נכסים" xfId="40391"/>
    <cellStyle name="40% - הדגשה3 3 2 2 2 2 3 3" xfId="12731"/>
    <cellStyle name="40% - הדגשה3 3 2 2 2 2 3 3 2" xfId="27718"/>
    <cellStyle name="40% - הדגשה3 3 2 2 2 2 3 3_נכסים" xfId="40393"/>
    <cellStyle name="40% - הדגשה3 3 2 2 2 2 3 4" xfId="21053"/>
    <cellStyle name="40% - הדגשה3 3 2 2 2 2 3_נכסים" xfId="40390"/>
    <cellStyle name="40% - הדגשה3 3 2 2 2 2 4" xfId="7619"/>
    <cellStyle name="40% - הדגשה3 3 2 2 2 2 4 2" xfId="14398"/>
    <cellStyle name="40% - הדגשה3 3 2 2 2 2 4 2 2" xfId="29384"/>
    <cellStyle name="40% - הדגשה3 3 2 2 2 2 4 2_נכסים" xfId="40395"/>
    <cellStyle name="40% - הדגשה3 3 2 2 2 2 4 3" xfId="22719"/>
    <cellStyle name="40% - הדגשה3 3 2 2 2 2 4_נכסים" xfId="40394"/>
    <cellStyle name="40% - הדגשה3 3 2 2 2 2 5" xfId="11065"/>
    <cellStyle name="40% - הדגשה3 3 2 2 2 2 5 2" xfId="26052"/>
    <cellStyle name="40% - הדגשה3 3 2 2 2 2 5_נכסים" xfId="40396"/>
    <cellStyle name="40% - הדגשה3 3 2 2 2 2 6" xfId="19387"/>
    <cellStyle name="40% - הדגשה3 3 2 2 2 2_נכסים" xfId="40381"/>
    <cellStyle name="40% - הדגשה3 3 2 2 2 3" xfId="4497"/>
    <cellStyle name="40% - הדגשה3 3 2 2 2 3 2" xfId="6288"/>
    <cellStyle name="40% - הדגשה3 3 2 2 2 3 2 2" xfId="9828"/>
    <cellStyle name="40% - הדגשה3 3 2 2 2 3 2 2 2" xfId="16480"/>
    <cellStyle name="40% - הדגשה3 3 2 2 2 3 2 2 2 2" xfId="31466"/>
    <cellStyle name="40% - הדגשה3 3 2 2 2 3 2 2 2_נכסים" xfId="40400"/>
    <cellStyle name="40% - הדגשה3 3 2 2 2 3 2 2 3" xfId="24801"/>
    <cellStyle name="40% - הדגשה3 3 2 2 2 3 2 2_נכסים" xfId="40399"/>
    <cellStyle name="40% - הדגשה3 3 2 2 2 3 2 3" xfId="13148"/>
    <cellStyle name="40% - הדגשה3 3 2 2 2 3 2 3 2" xfId="28135"/>
    <cellStyle name="40% - הדגשה3 3 2 2 2 3 2 3_נכסים" xfId="40401"/>
    <cellStyle name="40% - הדגשה3 3 2 2 2 3 2 4" xfId="21470"/>
    <cellStyle name="40% - הדגשה3 3 2 2 2 3 2_נכסים" xfId="40398"/>
    <cellStyle name="40% - הדגשה3 3 2 2 2 3 3" xfId="8036"/>
    <cellStyle name="40% - הדגשה3 3 2 2 2 3 3 2" xfId="14815"/>
    <cellStyle name="40% - הדגשה3 3 2 2 2 3 3 2 2" xfId="29801"/>
    <cellStyle name="40% - הדגשה3 3 2 2 2 3 3 2_נכסים" xfId="40403"/>
    <cellStyle name="40% - הדגשה3 3 2 2 2 3 3 3" xfId="23136"/>
    <cellStyle name="40% - הדגשה3 3 2 2 2 3 3_נכסים" xfId="40402"/>
    <cellStyle name="40% - הדגשה3 3 2 2 2 3 4" xfId="11482"/>
    <cellStyle name="40% - הדגשה3 3 2 2 2 3 4 2" xfId="26469"/>
    <cellStyle name="40% - הדגשה3 3 2 2 2 3 4_נכסים" xfId="40404"/>
    <cellStyle name="40% - הדגשה3 3 2 2 2 3 5" xfId="19804"/>
    <cellStyle name="40% - הדגשה3 3 2 2 2 3_נכסים" xfId="40397"/>
    <cellStyle name="40% - הדגשה3 3 2 2 2 4" xfId="5390"/>
    <cellStyle name="40% - הדגשה3 3 2 2 2 4 2" xfId="8995"/>
    <cellStyle name="40% - הדגשה3 3 2 2 2 4 2 2" xfId="15647"/>
    <cellStyle name="40% - הדגשה3 3 2 2 2 4 2 2 2" xfId="30633"/>
    <cellStyle name="40% - הדגשה3 3 2 2 2 4 2 2_נכסים" xfId="40407"/>
    <cellStyle name="40% - הדגשה3 3 2 2 2 4 2 3" xfId="23968"/>
    <cellStyle name="40% - הדגשה3 3 2 2 2 4 2_נכסים" xfId="40406"/>
    <cellStyle name="40% - הדגשה3 3 2 2 2 4 3" xfId="12315"/>
    <cellStyle name="40% - הדגשה3 3 2 2 2 4 3 2" xfId="27302"/>
    <cellStyle name="40% - הדגשה3 3 2 2 2 4 3_נכסים" xfId="40408"/>
    <cellStyle name="40% - הדגשה3 3 2 2 2 4 4" xfId="20637"/>
    <cellStyle name="40% - הדגשה3 3 2 2 2 4_נכסים" xfId="40405"/>
    <cellStyle name="40% - הדגשה3 3 2 2 2 5" xfId="7203"/>
    <cellStyle name="40% - הדגשה3 3 2 2 2 5 2" xfId="13982"/>
    <cellStyle name="40% - הדגשה3 3 2 2 2 5 2 2" xfId="28968"/>
    <cellStyle name="40% - הדגשה3 3 2 2 2 5 2_נכסים" xfId="40410"/>
    <cellStyle name="40% - הדגשה3 3 2 2 2 5 3" xfId="22303"/>
    <cellStyle name="40% - הדגשה3 3 2 2 2 5_נכסים" xfId="40409"/>
    <cellStyle name="40% - הדגשה3 3 2 2 2 6" xfId="10649"/>
    <cellStyle name="40% - הדגשה3 3 2 2 2 6 2" xfId="25636"/>
    <cellStyle name="40% - הדגשה3 3 2 2 2 6_נכסים" xfId="40411"/>
    <cellStyle name="40% - הדגשה3 3 2 2 2 7" xfId="18971"/>
    <cellStyle name="40% - הדגשה3 3 2 2 2_נכסים" xfId="40380"/>
    <cellStyle name="40% - הדגשה3 3 2 2 3" xfId="3929"/>
    <cellStyle name="40% - הדגשה3 3 2 2 3 2" xfId="4705"/>
    <cellStyle name="40% - הדגשה3 3 2 2 3 2 2" xfId="6496"/>
    <cellStyle name="40% - הדגשה3 3 2 2 3 2 2 2" xfId="10036"/>
    <cellStyle name="40% - הדגשה3 3 2 2 3 2 2 2 2" xfId="16688"/>
    <cellStyle name="40% - הדגשה3 3 2 2 3 2 2 2 2 2" xfId="31674"/>
    <cellStyle name="40% - הדגשה3 3 2 2 3 2 2 2 2_נכסים" xfId="40416"/>
    <cellStyle name="40% - הדגשה3 3 2 2 3 2 2 2 3" xfId="25009"/>
    <cellStyle name="40% - הדגשה3 3 2 2 3 2 2 2_נכסים" xfId="40415"/>
    <cellStyle name="40% - הדגשה3 3 2 2 3 2 2 3" xfId="13356"/>
    <cellStyle name="40% - הדגשה3 3 2 2 3 2 2 3 2" xfId="28343"/>
    <cellStyle name="40% - הדגשה3 3 2 2 3 2 2 3_נכסים" xfId="40417"/>
    <cellStyle name="40% - הדגשה3 3 2 2 3 2 2 4" xfId="21678"/>
    <cellStyle name="40% - הדגשה3 3 2 2 3 2 2_נכסים" xfId="40414"/>
    <cellStyle name="40% - הדגשה3 3 2 2 3 2 3" xfId="8244"/>
    <cellStyle name="40% - הדגשה3 3 2 2 3 2 3 2" xfId="15023"/>
    <cellStyle name="40% - הדגשה3 3 2 2 3 2 3 2 2" xfId="30009"/>
    <cellStyle name="40% - הדגשה3 3 2 2 3 2 3 2_נכסים" xfId="40419"/>
    <cellStyle name="40% - הדגשה3 3 2 2 3 2 3 3" xfId="23344"/>
    <cellStyle name="40% - הדגשה3 3 2 2 3 2 3_נכסים" xfId="40418"/>
    <cellStyle name="40% - הדגשה3 3 2 2 3 2 4" xfId="11690"/>
    <cellStyle name="40% - הדגשה3 3 2 2 3 2 4 2" xfId="26677"/>
    <cellStyle name="40% - הדגשה3 3 2 2 3 2 4_נכסים" xfId="40420"/>
    <cellStyle name="40% - הדגשה3 3 2 2 3 2 5" xfId="20012"/>
    <cellStyle name="40% - הדגשה3 3 2 2 3 2_נכסים" xfId="40413"/>
    <cellStyle name="40% - הדגשה3 3 2 2 3 3" xfId="5662"/>
    <cellStyle name="40% - הדגשה3 3 2 2 3 3 2" xfId="9203"/>
    <cellStyle name="40% - הדגשה3 3 2 2 3 3 2 2" xfId="15855"/>
    <cellStyle name="40% - הדגשה3 3 2 2 3 3 2 2 2" xfId="30841"/>
    <cellStyle name="40% - הדגשה3 3 2 2 3 3 2 2_נכסים" xfId="40423"/>
    <cellStyle name="40% - הדגשה3 3 2 2 3 3 2 3" xfId="24176"/>
    <cellStyle name="40% - הדגשה3 3 2 2 3 3 2_נכסים" xfId="40422"/>
    <cellStyle name="40% - הדגשה3 3 2 2 3 3 3" xfId="12523"/>
    <cellStyle name="40% - הדגשה3 3 2 2 3 3 3 2" xfId="27510"/>
    <cellStyle name="40% - הדגשה3 3 2 2 3 3 3_נכסים" xfId="40424"/>
    <cellStyle name="40% - הדגשה3 3 2 2 3 3 4" xfId="20845"/>
    <cellStyle name="40% - הדגשה3 3 2 2 3 3_נכסים" xfId="40421"/>
    <cellStyle name="40% - הדגשה3 3 2 2 3 4" xfId="7411"/>
    <cellStyle name="40% - הדגשה3 3 2 2 3 4 2" xfId="14190"/>
    <cellStyle name="40% - הדגשה3 3 2 2 3 4 2 2" xfId="29176"/>
    <cellStyle name="40% - הדגשה3 3 2 2 3 4 2_נכסים" xfId="40426"/>
    <cellStyle name="40% - הדגשה3 3 2 2 3 4 3" xfId="22511"/>
    <cellStyle name="40% - הדגשה3 3 2 2 3 4_נכסים" xfId="40425"/>
    <cellStyle name="40% - הדגשה3 3 2 2 3 5" xfId="10857"/>
    <cellStyle name="40% - הדגשה3 3 2 2 3 5 2" xfId="25844"/>
    <cellStyle name="40% - הדגשה3 3 2 2 3 5_נכסים" xfId="40427"/>
    <cellStyle name="40% - הדגשה3 3 2 2 3 6" xfId="19179"/>
    <cellStyle name="40% - הדגשה3 3 2 2 3_נכסים" xfId="40412"/>
    <cellStyle name="40% - הדגשה3 3 2 2 4" xfId="4290"/>
    <cellStyle name="40% - הדגשה3 3 2 2 4 2" xfId="6079"/>
    <cellStyle name="40% - הדגשה3 3 2 2 4 2 2" xfId="9619"/>
    <cellStyle name="40% - הדגשה3 3 2 2 4 2 2 2" xfId="16271"/>
    <cellStyle name="40% - הדגשה3 3 2 2 4 2 2 2 2" xfId="31257"/>
    <cellStyle name="40% - הדגשה3 3 2 2 4 2 2 2_נכסים" xfId="40431"/>
    <cellStyle name="40% - הדגשה3 3 2 2 4 2 2 3" xfId="24592"/>
    <cellStyle name="40% - הדגשה3 3 2 2 4 2 2_נכסים" xfId="40430"/>
    <cellStyle name="40% - הדגשה3 3 2 2 4 2 3" xfId="12939"/>
    <cellStyle name="40% - הדגשה3 3 2 2 4 2 3 2" xfId="27926"/>
    <cellStyle name="40% - הדגשה3 3 2 2 4 2 3_נכסים" xfId="40432"/>
    <cellStyle name="40% - הדגשה3 3 2 2 4 2 4" xfId="21261"/>
    <cellStyle name="40% - הדגשה3 3 2 2 4 2_נכסים" xfId="40429"/>
    <cellStyle name="40% - הדגשה3 3 2 2 4 3" xfId="7827"/>
    <cellStyle name="40% - הדגשה3 3 2 2 4 3 2" xfId="14606"/>
    <cellStyle name="40% - הדגשה3 3 2 2 4 3 2 2" xfId="29592"/>
    <cellStyle name="40% - הדגשה3 3 2 2 4 3 2_נכסים" xfId="40434"/>
    <cellStyle name="40% - הדגשה3 3 2 2 4 3 3" xfId="22927"/>
    <cellStyle name="40% - הדגשה3 3 2 2 4 3_נכסים" xfId="40433"/>
    <cellStyle name="40% - הדגשה3 3 2 2 4 4" xfId="11273"/>
    <cellStyle name="40% - הדגשה3 3 2 2 4 4 2" xfId="26260"/>
    <cellStyle name="40% - הדגשה3 3 2 2 4 4_נכסים" xfId="40435"/>
    <cellStyle name="40% - הדגשה3 3 2 2 4 5" xfId="19595"/>
    <cellStyle name="40% - הדגשה3 3 2 2 4_נכסים" xfId="40428"/>
    <cellStyle name="40% - הדגשה3 3 2 2 5" xfId="5183"/>
    <cellStyle name="40% - הדגשה3 3 2 2 5 2" xfId="8786"/>
    <cellStyle name="40% - הדגשה3 3 2 2 5 2 2" xfId="15438"/>
    <cellStyle name="40% - הדגשה3 3 2 2 5 2 2 2" xfId="30424"/>
    <cellStyle name="40% - הדגשה3 3 2 2 5 2 2_נכסים" xfId="40438"/>
    <cellStyle name="40% - הדגשה3 3 2 2 5 2 3" xfId="23759"/>
    <cellStyle name="40% - הדגשה3 3 2 2 5 2_נכסים" xfId="40437"/>
    <cellStyle name="40% - הדגשה3 3 2 2 5 3" xfId="12106"/>
    <cellStyle name="40% - הדגשה3 3 2 2 5 3 2" xfId="27093"/>
    <cellStyle name="40% - הדגשה3 3 2 2 5 3_נכסים" xfId="40439"/>
    <cellStyle name="40% - הדגשה3 3 2 2 5 4" xfId="20428"/>
    <cellStyle name="40% - הדגשה3 3 2 2 5_נכסים" xfId="40436"/>
    <cellStyle name="40% - הדגשה3 3 2 2 6" xfId="6996"/>
    <cellStyle name="40% - הדגשה3 3 2 2 6 2" xfId="13773"/>
    <cellStyle name="40% - הדגשה3 3 2 2 6 2 2" xfId="28759"/>
    <cellStyle name="40% - הדגשה3 3 2 2 6 2_נכסים" xfId="40441"/>
    <cellStyle name="40% - הדגשה3 3 2 2 6 3" xfId="22094"/>
    <cellStyle name="40% - הדגשה3 3 2 2 6_נכסים" xfId="40440"/>
    <cellStyle name="40% - הדגשה3 3 2 2 7" xfId="10508"/>
    <cellStyle name="40% - הדגשה3 3 2 2 7 2" xfId="25491"/>
    <cellStyle name="40% - הדגשה3 3 2 2 7_נכסים" xfId="40442"/>
    <cellStyle name="40% - הדגשה3 3 2 2 8" xfId="18762"/>
    <cellStyle name="40% - הדגשה3 3 2 2_נכסים" xfId="40379"/>
    <cellStyle name="40% - הדגשה3 3 2 3" xfId="1877"/>
    <cellStyle name="40% - הדגשה3 3 2 3 2" xfId="4060"/>
    <cellStyle name="40% - הדגשה3 3 2 3 2 2" xfId="4832"/>
    <cellStyle name="40% - הדגשה3 3 2 3 2 2 2" xfId="6623"/>
    <cellStyle name="40% - הדגשה3 3 2 3 2 2 2 2" xfId="10163"/>
    <cellStyle name="40% - הדגשה3 3 2 3 2 2 2 2 2" xfId="16815"/>
    <cellStyle name="40% - הדגשה3 3 2 3 2 2 2 2 2 2" xfId="31801"/>
    <cellStyle name="40% - הדגשה3 3 2 3 2 2 2 2 2_נכסים" xfId="40448"/>
    <cellStyle name="40% - הדגשה3 3 2 3 2 2 2 2 3" xfId="25136"/>
    <cellStyle name="40% - הדגשה3 3 2 3 2 2 2 2_נכסים" xfId="40447"/>
    <cellStyle name="40% - הדגשה3 3 2 3 2 2 2 3" xfId="13483"/>
    <cellStyle name="40% - הדגשה3 3 2 3 2 2 2 3 2" xfId="28470"/>
    <cellStyle name="40% - הדגשה3 3 2 3 2 2 2 3_נכסים" xfId="40449"/>
    <cellStyle name="40% - הדגשה3 3 2 3 2 2 2 4" xfId="21805"/>
    <cellStyle name="40% - הדגשה3 3 2 3 2 2 2_נכסים" xfId="40446"/>
    <cellStyle name="40% - הדגשה3 3 2 3 2 2 3" xfId="8371"/>
    <cellStyle name="40% - הדגשה3 3 2 3 2 2 3 2" xfId="15150"/>
    <cellStyle name="40% - הדגשה3 3 2 3 2 2 3 2 2" xfId="30136"/>
    <cellStyle name="40% - הדגשה3 3 2 3 2 2 3 2_נכסים" xfId="40451"/>
    <cellStyle name="40% - הדגשה3 3 2 3 2 2 3 3" xfId="23471"/>
    <cellStyle name="40% - הדגשה3 3 2 3 2 2 3_נכסים" xfId="40450"/>
    <cellStyle name="40% - הדגשה3 3 2 3 2 2 4" xfId="11817"/>
    <cellStyle name="40% - הדגשה3 3 2 3 2 2 4 2" xfId="26804"/>
    <cellStyle name="40% - הדגשה3 3 2 3 2 2 4_נכסים" xfId="40452"/>
    <cellStyle name="40% - הדגשה3 3 2 3 2 2 5" xfId="20139"/>
    <cellStyle name="40% - הדגשה3 3 2 3 2 2_נכסים" xfId="40445"/>
    <cellStyle name="40% - הדגשה3 3 2 3 2 3" xfId="5789"/>
    <cellStyle name="40% - הדגשה3 3 2 3 2 3 2" xfId="9330"/>
    <cellStyle name="40% - הדגשה3 3 2 3 2 3 2 2" xfId="15982"/>
    <cellStyle name="40% - הדגשה3 3 2 3 2 3 2 2 2" xfId="30968"/>
    <cellStyle name="40% - הדגשה3 3 2 3 2 3 2 2_נכסים" xfId="40455"/>
    <cellStyle name="40% - הדגשה3 3 2 3 2 3 2 3" xfId="24303"/>
    <cellStyle name="40% - הדגשה3 3 2 3 2 3 2_נכסים" xfId="40454"/>
    <cellStyle name="40% - הדגשה3 3 2 3 2 3 3" xfId="12650"/>
    <cellStyle name="40% - הדגשה3 3 2 3 2 3 3 2" xfId="27637"/>
    <cellStyle name="40% - הדגשה3 3 2 3 2 3 3_נכסים" xfId="40456"/>
    <cellStyle name="40% - הדגשה3 3 2 3 2 3 4" xfId="20972"/>
    <cellStyle name="40% - הדגשה3 3 2 3 2 3_נכסים" xfId="40453"/>
    <cellStyle name="40% - הדגשה3 3 2 3 2 4" xfId="7538"/>
    <cellStyle name="40% - הדגשה3 3 2 3 2 4 2" xfId="14317"/>
    <cellStyle name="40% - הדגשה3 3 2 3 2 4 2 2" xfId="29303"/>
    <cellStyle name="40% - הדגשה3 3 2 3 2 4 2_נכסים" xfId="40458"/>
    <cellStyle name="40% - הדגשה3 3 2 3 2 4 3" xfId="22638"/>
    <cellStyle name="40% - הדגשה3 3 2 3 2 4_נכסים" xfId="40457"/>
    <cellStyle name="40% - הדגשה3 3 2 3 2 5" xfId="10984"/>
    <cellStyle name="40% - הדגשה3 3 2 3 2 5 2" xfId="25971"/>
    <cellStyle name="40% - הדגשה3 3 2 3 2 5_נכסים" xfId="40459"/>
    <cellStyle name="40% - הדגשה3 3 2 3 2 6" xfId="19306"/>
    <cellStyle name="40% - הדגשה3 3 2 3 2_נכסים" xfId="40444"/>
    <cellStyle name="40% - הדגשה3 3 2 3 3" xfId="4417"/>
    <cellStyle name="40% - הדגשה3 3 2 3 3 2" xfId="6207"/>
    <cellStyle name="40% - הדגשה3 3 2 3 3 2 2" xfId="9747"/>
    <cellStyle name="40% - הדגשה3 3 2 3 3 2 2 2" xfId="16399"/>
    <cellStyle name="40% - הדגשה3 3 2 3 3 2 2 2 2" xfId="31385"/>
    <cellStyle name="40% - הדגשה3 3 2 3 3 2 2 2_נכסים" xfId="40463"/>
    <cellStyle name="40% - הדגשה3 3 2 3 3 2 2 3" xfId="24720"/>
    <cellStyle name="40% - הדגשה3 3 2 3 3 2 2_נכסים" xfId="40462"/>
    <cellStyle name="40% - הדגשה3 3 2 3 3 2 3" xfId="13067"/>
    <cellStyle name="40% - הדגשה3 3 2 3 3 2 3 2" xfId="28054"/>
    <cellStyle name="40% - הדגשה3 3 2 3 3 2 3_נכסים" xfId="40464"/>
    <cellStyle name="40% - הדגשה3 3 2 3 3 2 4" xfId="21389"/>
    <cellStyle name="40% - הדגשה3 3 2 3 3 2_נכסים" xfId="40461"/>
    <cellStyle name="40% - הדגשה3 3 2 3 3 3" xfId="7955"/>
    <cellStyle name="40% - הדגשה3 3 2 3 3 3 2" xfId="14734"/>
    <cellStyle name="40% - הדגשה3 3 2 3 3 3 2 2" xfId="29720"/>
    <cellStyle name="40% - הדגשה3 3 2 3 3 3 2_נכסים" xfId="40466"/>
    <cellStyle name="40% - הדגשה3 3 2 3 3 3 3" xfId="23055"/>
    <cellStyle name="40% - הדגשה3 3 2 3 3 3_נכסים" xfId="40465"/>
    <cellStyle name="40% - הדגשה3 3 2 3 3 4" xfId="11401"/>
    <cellStyle name="40% - הדגשה3 3 2 3 3 4 2" xfId="26388"/>
    <cellStyle name="40% - הדגשה3 3 2 3 3 4_נכסים" xfId="40467"/>
    <cellStyle name="40% - הדגשה3 3 2 3 3 5" xfId="19723"/>
    <cellStyle name="40% - הדגשה3 3 2 3 3_נכסים" xfId="40460"/>
    <cellStyle name="40% - הדגשה3 3 2 3 4" xfId="5310"/>
    <cellStyle name="40% - הדגשה3 3 2 3 4 2" xfId="8914"/>
    <cellStyle name="40% - הדגשה3 3 2 3 4 2 2" xfId="15566"/>
    <cellStyle name="40% - הדגשה3 3 2 3 4 2 2 2" xfId="30552"/>
    <cellStyle name="40% - הדגשה3 3 2 3 4 2 2_נכסים" xfId="40470"/>
    <cellStyle name="40% - הדגשה3 3 2 3 4 2 3" xfId="23887"/>
    <cellStyle name="40% - הדגשה3 3 2 3 4 2_נכסים" xfId="40469"/>
    <cellStyle name="40% - הדגשה3 3 2 3 4 3" xfId="12234"/>
    <cellStyle name="40% - הדגשה3 3 2 3 4 3 2" xfId="27221"/>
    <cellStyle name="40% - הדגשה3 3 2 3 4 3_נכסים" xfId="40471"/>
    <cellStyle name="40% - הדגשה3 3 2 3 4 4" xfId="20556"/>
    <cellStyle name="40% - הדגשה3 3 2 3 4_נכסים" xfId="40468"/>
    <cellStyle name="40% - הדגשה3 3 2 3 5" xfId="7123"/>
    <cellStyle name="40% - הדגשה3 3 2 3 5 2" xfId="13901"/>
    <cellStyle name="40% - הדגשה3 3 2 3 5 2 2" xfId="28887"/>
    <cellStyle name="40% - הדגשה3 3 2 3 5 2_נכסים" xfId="40473"/>
    <cellStyle name="40% - הדגשה3 3 2 3 5 3" xfId="22222"/>
    <cellStyle name="40% - הדגשה3 3 2 3 5_נכסים" xfId="40472"/>
    <cellStyle name="40% - הדגשה3 3 2 3 6" xfId="10569"/>
    <cellStyle name="40% - הדגשה3 3 2 3 6 2" xfId="25555"/>
    <cellStyle name="40% - הדגשה3 3 2 3 6_נכסים" xfId="40474"/>
    <cellStyle name="40% - הדגשה3 3 2 3 7" xfId="18890"/>
    <cellStyle name="40% - הדגשה3 3 2 3_נכסים" xfId="40443"/>
    <cellStyle name="40% - הדגשה3 3 2 4" xfId="1699"/>
    <cellStyle name="40% - הדגשה3 3 2 4 2" xfId="4623"/>
    <cellStyle name="40% - הדגשה3 3 2 4 2 2" xfId="6414"/>
    <cellStyle name="40% - הדגשה3 3 2 4 2 2 2" xfId="9954"/>
    <cellStyle name="40% - הדגשה3 3 2 4 2 2 2 2" xfId="16606"/>
    <cellStyle name="40% - הדגשה3 3 2 4 2 2 2 2 2" xfId="31592"/>
    <cellStyle name="40% - הדגשה3 3 2 4 2 2 2 2_נכסים" xfId="40479"/>
    <cellStyle name="40% - הדגשה3 3 2 4 2 2 2 3" xfId="24927"/>
    <cellStyle name="40% - הדגשה3 3 2 4 2 2 2_נכסים" xfId="40478"/>
    <cellStyle name="40% - הדגשה3 3 2 4 2 2 3" xfId="13274"/>
    <cellStyle name="40% - הדגשה3 3 2 4 2 2 3 2" xfId="28261"/>
    <cellStyle name="40% - הדגשה3 3 2 4 2 2 3_נכסים" xfId="40480"/>
    <cellStyle name="40% - הדגשה3 3 2 4 2 2 4" xfId="21596"/>
    <cellStyle name="40% - הדגשה3 3 2 4 2 2_נכסים" xfId="40477"/>
    <cellStyle name="40% - הדגשה3 3 2 4 2 3" xfId="8162"/>
    <cellStyle name="40% - הדגשה3 3 2 4 2 3 2" xfId="14941"/>
    <cellStyle name="40% - הדגשה3 3 2 4 2 3 2 2" xfId="29927"/>
    <cellStyle name="40% - הדגשה3 3 2 4 2 3 2_נכסים" xfId="40482"/>
    <cellStyle name="40% - הדגשה3 3 2 4 2 3 3" xfId="23262"/>
    <cellStyle name="40% - הדגשה3 3 2 4 2 3_נכסים" xfId="40481"/>
    <cellStyle name="40% - הדגשה3 3 2 4 2 4" xfId="11608"/>
    <cellStyle name="40% - הדגשה3 3 2 4 2 4 2" xfId="26595"/>
    <cellStyle name="40% - הדגשה3 3 2 4 2 4_נכסים" xfId="40483"/>
    <cellStyle name="40% - הדגשה3 3 2 4 2 5" xfId="19930"/>
    <cellStyle name="40% - הדגשה3 3 2 4 2_נכסים" xfId="40476"/>
    <cellStyle name="40% - הדגשה3 3 2 4 3" xfId="5580"/>
    <cellStyle name="40% - הדגשה3 3 2 4 3 2" xfId="9121"/>
    <cellStyle name="40% - הדגשה3 3 2 4 3 2 2" xfId="15773"/>
    <cellStyle name="40% - הדגשה3 3 2 4 3 2 2 2" xfId="30759"/>
    <cellStyle name="40% - הדגשה3 3 2 4 3 2 2_נכסים" xfId="40486"/>
    <cellStyle name="40% - הדגשה3 3 2 4 3 2 3" xfId="24094"/>
    <cellStyle name="40% - הדגשה3 3 2 4 3 2_נכסים" xfId="40485"/>
    <cellStyle name="40% - הדגשה3 3 2 4 3 3" xfId="12441"/>
    <cellStyle name="40% - הדגשה3 3 2 4 3 3 2" xfId="27428"/>
    <cellStyle name="40% - הדגשה3 3 2 4 3 3_נכסים" xfId="40487"/>
    <cellStyle name="40% - הדגשה3 3 2 4 3 4" xfId="20763"/>
    <cellStyle name="40% - הדגשה3 3 2 4 3_נכסים" xfId="40484"/>
    <cellStyle name="40% - הדגשה3 3 2 4 4" xfId="7329"/>
    <cellStyle name="40% - הדגשה3 3 2 4 4 2" xfId="14108"/>
    <cellStyle name="40% - הדגשה3 3 2 4 4 2 2" xfId="29094"/>
    <cellStyle name="40% - הדגשה3 3 2 4 4 2_נכסים" xfId="40489"/>
    <cellStyle name="40% - הדגשה3 3 2 4 4 3" xfId="22429"/>
    <cellStyle name="40% - הדגשה3 3 2 4 4_נכסים" xfId="40488"/>
    <cellStyle name="40% - הדגשה3 3 2 4 5" xfId="10775"/>
    <cellStyle name="40% - הדגשה3 3 2 4 5 2" xfId="25762"/>
    <cellStyle name="40% - הדגשה3 3 2 4 5_נכסים" xfId="40490"/>
    <cellStyle name="40% - הדגשה3 3 2 4 6" xfId="19097"/>
    <cellStyle name="40% - הדגשה3 3 2 4_נכסים" xfId="40475"/>
    <cellStyle name="40% - הדגשה3 3 2 5" xfId="2121"/>
    <cellStyle name="40% - הדגשה3 3 2 5 2" xfId="5997"/>
    <cellStyle name="40% - הדגשה3 3 2 5 2 2" xfId="9537"/>
    <cellStyle name="40% - הדגשה3 3 2 5 2 2 2" xfId="16189"/>
    <cellStyle name="40% - הדגשה3 3 2 5 2 2 2 2" xfId="31175"/>
    <cellStyle name="40% - הדגשה3 3 2 5 2 2 2_נכסים" xfId="40494"/>
    <cellStyle name="40% - הדגשה3 3 2 5 2 2 3" xfId="24510"/>
    <cellStyle name="40% - הדגשה3 3 2 5 2 2_נכסים" xfId="40493"/>
    <cellStyle name="40% - הדגשה3 3 2 5 2 3" xfId="12857"/>
    <cellStyle name="40% - הדגשה3 3 2 5 2 3 2" xfId="27844"/>
    <cellStyle name="40% - הדגשה3 3 2 5 2 3_נכסים" xfId="40495"/>
    <cellStyle name="40% - הדגשה3 3 2 5 2 4" xfId="21179"/>
    <cellStyle name="40% - הדגשה3 3 2 5 2_נכסים" xfId="40492"/>
    <cellStyle name="40% - הדגשה3 3 2 5 3" xfId="7745"/>
    <cellStyle name="40% - הדגשה3 3 2 5 3 2" xfId="14524"/>
    <cellStyle name="40% - הדגשה3 3 2 5 3 2 2" xfId="29510"/>
    <cellStyle name="40% - הדגשה3 3 2 5 3 2_נכסים" xfId="40497"/>
    <cellStyle name="40% - הדגשה3 3 2 5 3 3" xfId="22845"/>
    <cellStyle name="40% - הדגשה3 3 2 5 3_נכסים" xfId="40496"/>
    <cellStyle name="40% - הדגשה3 3 2 5 4" xfId="11191"/>
    <cellStyle name="40% - הדגשה3 3 2 5 4 2" xfId="26178"/>
    <cellStyle name="40% - הדגשה3 3 2 5 4_נכסים" xfId="40498"/>
    <cellStyle name="40% - הדגשה3 3 2 5 5" xfId="19513"/>
    <cellStyle name="40% - הדגשה3 3 2 5_נכסים" xfId="40491"/>
    <cellStyle name="40% - הדגשה3 3 2 6" xfId="1681"/>
    <cellStyle name="40% - הדגשה3 3 2 6 2" xfId="8704"/>
    <cellStyle name="40% - הדגשה3 3 2 6 2 2" xfId="15356"/>
    <cellStyle name="40% - הדגשה3 3 2 6 2 2 2" xfId="30342"/>
    <cellStyle name="40% - הדגשה3 3 2 6 2 2_נכסים" xfId="40501"/>
    <cellStyle name="40% - הדגשה3 3 2 6 2 3" xfId="23677"/>
    <cellStyle name="40% - הדגשה3 3 2 6 2_נכסים" xfId="40500"/>
    <cellStyle name="40% - הדגשה3 3 2 6 3" xfId="12024"/>
    <cellStyle name="40% - הדגשה3 3 2 6 3 2" xfId="27011"/>
    <cellStyle name="40% - הדגשה3 3 2 6 3_נכסים" xfId="40502"/>
    <cellStyle name="40% - הדגשה3 3 2 6 4" xfId="20346"/>
    <cellStyle name="40% - הדגשה3 3 2 6_נכסים" xfId="40499"/>
    <cellStyle name="40% - הדגשה3 3 2 7" xfId="2494"/>
    <cellStyle name="40% - הדגשה3 3 2 7 2" xfId="13691"/>
    <cellStyle name="40% - הדגשה3 3 2 7 2 2" xfId="28677"/>
    <cellStyle name="40% - הדגשה3 3 2 7 2_נכסים" xfId="40504"/>
    <cellStyle name="40% - הדגשה3 3 2 7 3" xfId="22012"/>
    <cellStyle name="40% - הדגשה3 3 2 7_נכסים" xfId="40503"/>
    <cellStyle name="40% - הדגשה3 3 2 8" xfId="10515"/>
    <cellStyle name="40% - הדגשה3 3 2 8 2" xfId="25498"/>
    <cellStyle name="40% - הדגשה3 3 2 8_נכסים" xfId="40505"/>
    <cellStyle name="40% - הדגשה3 3 2 9" xfId="18681"/>
    <cellStyle name="40% - הדגשה3 3 2_נכסים" xfId="40378"/>
    <cellStyle name="40% - הדגשה3 3 3" xfId="1174"/>
    <cellStyle name="40% - הדגשה3 3 3 2" xfId="3726"/>
    <cellStyle name="40% - הדגשה3 3 3 2 2" xfId="4150"/>
    <cellStyle name="40% - הדגשה3 3 3 2 2 2" xfId="4923"/>
    <cellStyle name="40% - הדגשה3 3 3 2 2 2 2" xfId="6714"/>
    <cellStyle name="40% - הדגשה3 3 3 2 2 2 2 2" xfId="10254"/>
    <cellStyle name="40% - הדגשה3 3 3 2 2 2 2 2 2" xfId="16906"/>
    <cellStyle name="40% - הדגשה3 3 3 2 2 2 2 2 2 2" xfId="31892"/>
    <cellStyle name="40% - הדגשה3 3 3 2 2 2 2 2 2_נכסים" xfId="40512"/>
    <cellStyle name="40% - הדגשה3 3 3 2 2 2 2 2 3" xfId="25227"/>
    <cellStyle name="40% - הדגשה3 3 3 2 2 2 2 2_נכסים" xfId="40511"/>
    <cellStyle name="40% - הדגשה3 3 3 2 2 2 2 3" xfId="13574"/>
    <cellStyle name="40% - הדגשה3 3 3 2 2 2 2 3 2" xfId="28561"/>
    <cellStyle name="40% - הדגשה3 3 3 2 2 2 2 3_נכסים" xfId="40513"/>
    <cellStyle name="40% - הדגשה3 3 3 2 2 2 2 4" xfId="21896"/>
    <cellStyle name="40% - הדגשה3 3 3 2 2 2 2_נכסים" xfId="40510"/>
    <cellStyle name="40% - הדגשה3 3 3 2 2 2 3" xfId="8462"/>
    <cellStyle name="40% - הדגשה3 3 3 2 2 2 3 2" xfId="15241"/>
    <cellStyle name="40% - הדגשה3 3 3 2 2 2 3 2 2" xfId="30227"/>
    <cellStyle name="40% - הדגשה3 3 3 2 2 2 3 2_נכסים" xfId="40515"/>
    <cellStyle name="40% - הדגשה3 3 3 2 2 2 3 3" xfId="23562"/>
    <cellStyle name="40% - הדגשה3 3 3 2 2 2 3_נכסים" xfId="40514"/>
    <cellStyle name="40% - הדגשה3 3 3 2 2 2 4" xfId="11908"/>
    <cellStyle name="40% - הדגשה3 3 3 2 2 2 4 2" xfId="26895"/>
    <cellStyle name="40% - הדגשה3 3 3 2 2 2 4_נכסים" xfId="40516"/>
    <cellStyle name="40% - הדגשה3 3 3 2 2 2 5" xfId="20230"/>
    <cellStyle name="40% - הדגשה3 3 3 2 2 2_נכסים" xfId="40509"/>
    <cellStyle name="40% - הדגשה3 3 3 2 2 3" xfId="5880"/>
    <cellStyle name="40% - הדגשה3 3 3 2 2 3 2" xfId="9421"/>
    <cellStyle name="40% - הדגשה3 3 3 2 2 3 2 2" xfId="16073"/>
    <cellStyle name="40% - הדגשה3 3 3 2 2 3 2 2 2" xfId="31059"/>
    <cellStyle name="40% - הדגשה3 3 3 2 2 3 2 2_נכסים" xfId="40519"/>
    <cellStyle name="40% - הדגשה3 3 3 2 2 3 2 3" xfId="24394"/>
    <cellStyle name="40% - הדגשה3 3 3 2 2 3 2_נכסים" xfId="40518"/>
    <cellStyle name="40% - הדגשה3 3 3 2 2 3 3" xfId="12741"/>
    <cellStyle name="40% - הדגשה3 3 3 2 2 3 3 2" xfId="27728"/>
    <cellStyle name="40% - הדגשה3 3 3 2 2 3 3_נכסים" xfId="40520"/>
    <cellStyle name="40% - הדגשה3 3 3 2 2 3 4" xfId="21063"/>
    <cellStyle name="40% - הדגשה3 3 3 2 2 3_נכסים" xfId="40517"/>
    <cellStyle name="40% - הדגשה3 3 3 2 2 4" xfId="7629"/>
    <cellStyle name="40% - הדגשה3 3 3 2 2 4 2" xfId="14408"/>
    <cellStyle name="40% - הדגשה3 3 3 2 2 4 2 2" xfId="29394"/>
    <cellStyle name="40% - הדגשה3 3 3 2 2 4 2_נכסים" xfId="40522"/>
    <cellStyle name="40% - הדגשה3 3 3 2 2 4 3" xfId="22729"/>
    <cellStyle name="40% - הדגשה3 3 3 2 2 4_נכסים" xfId="40521"/>
    <cellStyle name="40% - הדגשה3 3 3 2 2 5" xfId="11075"/>
    <cellStyle name="40% - הדגשה3 3 3 2 2 5 2" xfId="26062"/>
    <cellStyle name="40% - הדגשה3 3 3 2 2 5_נכסים" xfId="40523"/>
    <cellStyle name="40% - הדגשה3 3 3 2 2 6" xfId="19397"/>
    <cellStyle name="40% - הדגשה3 3 3 2 2_נכסים" xfId="40508"/>
    <cellStyle name="40% - הדגשה3 3 3 2 3" xfId="4507"/>
    <cellStyle name="40% - הדגשה3 3 3 2 3 2" xfId="6298"/>
    <cellStyle name="40% - הדגשה3 3 3 2 3 2 2" xfId="9838"/>
    <cellStyle name="40% - הדגשה3 3 3 2 3 2 2 2" xfId="16490"/>
    <cellStyle name="40% - הדגשה3 3 3 2 3 2 2 2 2" xfId="31476"/>
    <cellStyle name="40% - הדגשה3 3 3 2 3 2 2 2_נכסים" xfId="40527"/>
    <cellStyle name="40% - הדגשה3 3 3 2 3 2 2 3" xfId="24811"/>
    <cellStyle name="40% - הדגשה3 3 3 2 3 2 2_נכסים" xfId="40526"/>
    <cellStyle name="40% - הדגשה3 3 3 2 3 2 3" xfId="13158"/>
    <cellStyle name="40% - הדגשה3 3 3 2 3 2 3 2" xfId="28145"/>
    <cellStyle name="40% - הדגשה3 3 3 2 3 2 3_נכסים" xfId="40528"/>
    <cellStyle name="40% - הדגשה3 3 3 2 3 2 4" xfId="21480"/>
    <cellStyle name="40% - הדגשה3 3 3 2 3 2_נכסים" xfId="40525"/>
    <cellStyle name="40% - הדגשה3 3 3 2 3 3" xfId="8046"/>
    <cellStyle name="40% - הדגשה3 3 3 2 3 3 2" xfId="14825"/>
    <cellStyle name="40% - הדגשה3 3 3 2 3 3 2 2" xfId="29811"/>
    <cellStyle name="40% - הדגשה3 3 3 2 3 3 2_נכסים" xfId="40530"/>
    <cellStyle name="40% - הדגשה3 3 3 2 3 3 3" xfId="23146"/>
    <cellStyle name="40% - הדגשה3 3 3 2 3 3_נכסים" xfId="40529"/>
    <cellStyle name="40% - הדגשה3 3 3 2 3 4" xfId="11492"/>
    <cellStyle name="40% - הדגשה3 3 3 2 3 4 2" xfId="26479"/>
    <cellStyle name="40% - הדגשה3 3 3 2 3 4_נכסים" xfId="40531"/>
    <cellStyle name="40% - הדגשה3 3 3 2 3 5" xfId="19814"/>
    <cellStyle name="40% - הדגשה3 3 3 2 3_נכסים" xfId="40524"/>
    <cellStyle name="40% - הדגשה3 3 3 2 4" xfId="5400"/>
    <cellStyle name="40% - הדגשה3 3 3 2 4 2" xfId="9005"/>
    <cellStyle name="40% - הדגשה3 3 3 2 4 2 2" xfId="15657"/>
    <cellStyle name="40% - הדגשה3 3 3 2 4 2 2 2" xfId="30643"/>
    <cellStyle name="40% - הדגשה3 3 3 2 4 2 2_נכסים" xfId="40534"/>
    <cellStyle name="40% - הדגשה3 3 3 2 4 2 3" xfId="23978"/>
    <cellStyle name="40% - הדגשה3 3 3 2 4 2_נכסים" xfId="40533"/>
    <cellStyle name="40% - הדגשה3 3 3 2 4 3" xfId="12325"/>
    <cellStyle name="40% - הדגשה3 3 3 2 4 3 2" xfId="27312"/>
    <cellStyle name="40% - הדגשה3 3 3 2 4 3_נכסים" xfId="40535"/>
    <cellStyle name="40% - הדגשה3 3 3 2 4 4" xfId="20647"/>
    <cellStyle name="40% - הדגשה3 3 3 2 4_נכסים" xfId="40532"/>
    <cellStyle name="40% - הדגשה3 3 3 2 5" xfId="7213"/>
    <cellStyle name="40% - הדגשה3 3 3 2 5 2" xfId="13992"/>
    <cellStyle name="40% - הדגשה3 3 3 2 5 2 2" xfId="28978"/>
    <cellStyle name="40% - הדגשה3 3 3 2 5 2_נכסים" xfId="40537"/>
    <cellStyle name="40% - הדגשה3 3 3 2 5 3" xfId="22313"/>
    <cellStyle name="40% - הדגשה3 3 3 2 5_נכסים" xfId="40536"/>
    <cellStyle name="40% - הדגשה3 3 3 2 6" xfId="10659"/>
    <cellStyle name="40% - הדגשה3 3 3 2 6 2" xfId="25646"/>
    <cellStyle name="40% - הדגשה3 3 3 2 6_נכסים" xfId="40538"/>
    <cellStyle name="40% - הדגשה3 3 3 2 7" xfId="18981"/>
    <cellStyle name="40% - הדגשה3 3 3 2_נכסים" xfId="40507"/>
    <cellStyle name="40% - הדגשה3 3 3 3" xfId="3939"/>
    <cellStyle name="40% - הדגשה3 3 3 3 2" xfId="4715"/>
    <cellStyle name="40% - הדגשה3 3 3 3 2 2" xfId="6506"/>
    <cellStyle name="40% - הדגשה3 3 3 3 2 2 2" xfId="10046"/>
    <cellStyle name="40% - הדגשה3 3 3 3 2 2 2 2" xfId="16698"/>
    <cellStyle name="40% - הדגשה3 3 3 3 2 2 2 2 2" xfId="31684"/>
    <cellStyle name="40% - הדגשה3 3 3 3 2 2 2 2_נכסים" xfId="40543"/>
    <cellStyle name="40% - הדגשה3 3 3 3 2 2 2 3" xfId="25019"/>
    <cellStyle name="40% - הדגשה3 3 3 3 2 2 2_נכסים" xfId="40542"/>
    <cellStyle name="40% - הדגשה3 3 3 3 2 2 3" xfId="13366"/>
    <cellStyle name="40% - הדגשה3 3 3 3 2 2 3 2" xfId="28353"/>
    <cellStyle name="40% - הדגשה3 3 3 3 2 2 3_נכסים" xfId="40544"/>
    <cellStyle name="40% - הדגשה3 3 3 3 2 2 4" xfId="21688"/>
    <cellStyle name="40% - הדגשה3 3 3 3 2 2_נכסים" xfId="40541"/>
    <cellStyle name="40% - הדגשה3 3 3 3 2 3" xfId="8254"/>
    <cellStyle name="40% - הדגשה3 3 3 3 2 3 2" xfId="15033"/>
    <cellStyle name="40% - הדגשה3 3 3 3 2 3 2 2" xfId="30019"/>
    <cellStyle name="40% - הדגשה3 3 3 3 2 3 2_נכסים" xfId="40546"/>
    <cellStyle name="40% - הדגשה3 3 3 3 2 3 3" xfId="23354"/>
    <cellStyle name="40% - הדגשה3 3 3 3 2 3_נכסים" xfId="40545"/>
    <cellStyle name="40% - הדגשה3 3 3 3 2 4" xfId="11700"/>
    <cellStyle name="40% - הדגשה3 3 3 3 2 4 2" xfId="26687"/>
    <cellStyle name="40% - הדגשה3 3 3 3 2 4_נכסים" xfId="40547"/>
    <cellStyle name="40% - הדגשה3 3 3 3 2 5" xfId="20022"/>
    <cellStyle name="40% - הדגשה3 3 3 3 2_נכסים" xfId="40540"/>
    <cellStyle name="40% - הדגשה3 3 3 3 3" xfId="5672"/>
    <cellStyle name="40% - הדגשה3 3 3 3 3 2" xfId="9213"/>
    <cellStyle name="40% - הדגשה3 3 3 3 3 2 2" xfId="15865"/>
    <cellStyle name="40% - הדגשה3 3 3 3 3 2 2 2" xfId="30851"/>
    <cellStyle name="40% - הדגשה3 3 3 3 3 2 2_נכסים" xfId="40550"/>
    <cellStyle name="40% - הדגשה3 3 3 3 3 2 3" xfId="24186"/>
    <cellStyle name="40% - הדגשה3 3 3 3 3 2_נכסים" xfId="40549"/>
    <cellStyle name="40% - הדגשה3 3 3 3 3 3" xfId="12533"/>
    <cellStyle name="40% - הדגשה3 3 3 3 3 3 2" xfId="27520"/>
    <cellStyle name="40% - הדגשה3 3 3 3 3 3_נכסים" xfId="40551"/>
    <cellStyle name="40% - הדגשה3 3 3 3 3 4" xfId="20855"/>
    <cellStyle name="40% - הדגשה3 3 3 3 3_נכסים" xfId="40548"/>
    <cellStyle name="40% - הדגשה3 3 3 3 4" xfId="7421"/>
    <cellStyle name="40% - הדגשה3 3 3 3 4 2" xfId="14200"/>
    <cellStyle name="40% - הדגשה3 3 3 3 4 2 2" xfId="29186"/>
    <cellStyle name="40% - הדגשה3 3 3 3 4 2_נכסים" xfId="40553"/>
    <cellStyle name="40% - הדגשה3 3 3 3 4 3" xfId="22521"/>
    <cellStyle name="40% - הדגשה3 3 3 3 4_נכסים" xfId="40552"/>
    <cellStyle name="40% - הדגשה3 3 3 3 5" xfId="10867"/>
    <cellStyle name="40% - הדגשה3 3 3 3 5 2" xfId="25854"/>
    <cellStyle name="40% - הדגשה3 3 3 3 5_נכסים" xfId="40554"/>
    <cellStyle name="40% - הדגשה3 3 3 3 6" xfId="19189"/>
    <cellStyle name="40% - הדגשה3 3 3 3_נכסים" xfId="40539"/>
    <cellStyle name="40% - הדגשה3 3 3 4" xfId="4300"/>
    <cellStyle name="40% - הדגשה3 3 3 4 2" xfId="6089"/>
    <cellStyle name="40% - הדגשה3 3 3 4 2 2" xfId="9629"/>
    <cellStyle name="40% - הדגשה3 3 3 4 2 2 2" xfId="16281"/>
    <cellStyle name="40% - הדגשה3 3 3 4 2 2 2 2" xfId="31267"/>
    <cellStyle name="40% - הדגשה3 3 3 4 2 2 2_נכסים" xfId="40558"/>
    <cellStyle name="40% - הדגשה3 3 3 4 2 2 3" xfId="24602"/>
    <cellStyle name="40% - הדגשה3 3 3 4 2 2_נכסים" xfId="40557"/>
    <cellStyle name="40% - הדגשה3 3 3 4 2 3" xfId="12949"/>
    <cellStyle name="40% - הדגשה3 3 3 4 2 3 2" xfId="27936"/>
    <cellStyle name="40% - הדגשה3 3 3 4 2 3_נכסים" xfId="40559"/>
    <cellStyle name="40% - הדגשה3 3 3 4 2 4" xfId="21271"/>
    <cellStyle name="40% - הדגשה3 3 3 4 2_נכסים" xfId="40556"/>
    <cellStyle name="40% - הדגשה3 3 3 4 3" xfId="7837"/>
    <cellStyle name="40% - הדגשה3 3 3 4 3 2" xfId="14616"/>
    <cellStyle name="40% - הדגשה3 3 3 4 3 2 2" xfId="29602"/>
    <cellStyle name="40% - הדגשה3 3 3 4 3 2_נכסים" xfId="40561"/>
    <cellStyle name="40% - הדגשה3 3 3 4 3 3" xfId="22937"/>
    <cellStyle name="40% - הדגשה3 3 3 4 3_נכסים" xfId="40560"/>
    <cellStyle name="40% - הדגשה3 3 3 4 4" xfId="11283"/>
    <cellStyle name="40% - הדגשה3 3 3 4 4 2" xfId="26270"/>
    <cellStyle name="40% - הדגשה3 3 3 4 4_נכסים" xfId="40562"/>
    <cellStyle name="40% - הדגשה3 3 3 4 5" xfId="19605"/>
    <cellStyle name="40% - הדגשה3 3 3 4_נכסים" xfId="40555"/>
    <cellStyle name="40% - הדגשה3 3 3 5" xfId="5193"/>
    <cellStyle name="40% - הדגשה3 3 3 5 2" xfId="8796"/>
    <cellStyle name="40% - הדגשה3 3 3 5 2 2" xfId="15448"/>
    <cellStyle name="40% - הדגשה3 3 3 5 2 2 2" xfId="30434"/>
    <cellStyle name="40% - הדגשה3 3 3 5 2 2_נכסים" xfId="40565"/>
    <cellStyle name="40% - הדגשה3 3 3 5 2 3" xfId="23769"/>
    <cellStyle name="40% - הדגשה3 3 3 5 2_נכסים" xfId="40564"/>
    <cellStyle name="40% - הדגשה3 3 3 5 3" xfId="12116"/>
    <cellStyle name="40% - הדגשה3 3 3 5 3 2" xfId="27103"/>
    <cellStyle name="40% - הדגשה3 3 3 5 3_נכסים" xfId="40566"/>
    <cellStyle name="40% - הדגשה3 3 3 5 4" xfId="20438"/>
    <cellStyle name="40% - הדגשה3 3 3 5_נכסים" xfId="40563"/>
    <cellStyle name="40% - הדגשה3 3 3 6" xfId="7006"/>
    <cellStyle name="40% - הדגשה3 3 3 6 2" xfId="13783"/>
    <cellStyle name="40% - הדגשה3 3 3 6 2 2" xfId="28769"/>
    <cellStyle name="40% - הדגשה3 3 3 6 2_נכסים" xfId="40568"/>
    <cellStyle name="40% - הדגשה3 3 3 6 3" xfId="22104"/>
    <cellStyle name="40% - הדגשה3 3 3 6_נכסים" xfId="40567"/>
    <cellStyle name="40% - הדגשה3 3 3 7" xfId="10473"/>
    <cellStyle name="40% - הדגשה3 3 3 7 2" xfId="25454"/>
    <cellStyle name="40% - הדגשה3 3 3 7_נכסים" xfId="40569"/>
    <cellStyle name="40% - הדגשה3 3 3 8" xfId="17470"/>
    <cellStyle name="40% - הדגשה3 3 3 9" xfId="18772"/>
    <cellStyle name="40% - הדגשה3 3 3_נכסים" xfId="40506"/>
    <cellStyle name="40% - הדגשה3 3 4" xfId="1876"/>
    <cellStyle name="40% - הדגשה3 3 4 2" xfId="4014"/>
    <cellStyle name="40% - הדגשה3 3 4 2 2" xfId="4785"/>
    <cellStyle name="40% - הדגשה3 3 4 2 2 2" xfId="6576"/>
    <cellStyle name="40% - הדגשה3 3 4 2 2 2 2" xfId="10116"/>
    <cellStyle name="40% - הדגשה3 3 4 2 2 2 2 2" xfId="16768"/>
    <cellStyle name="40% - הדגשה3 3 4 2 2 2 2 2 2" xfId="31754"/>
    <cellStyle name="40% - הדגשה3 3 4 2 2 2 2 2_נכסים" xfId="40575"/>
    <cellStyle name="40% - הדגשה3 3 4 2 2 2 2 3" xfId="25089"/>
    <cellStyle name="40% - הדגשה3 3 4 2 2 2 2_נכסים" xfId="40574"/>
    <cellStyle name="40% - הדגשה3 3 4 2 2 2 3" xfId="13436"/>
    <cellStyle name="40% - הדגשה3 3 4 2 2 2 3 2" xfId="28423"/>
    <cellStyle name="40% - הדגשה3 3 4 2 2 2 3_נכסים" xfId="40576"/>
    <cellStyle name="40% - הדגשה3 3 4 2 2 2 4" xfId="21758"/>
    <cellStyle name="40% - הדגשה3 3 4 2 2 2_נכסים" xfId="40573"/>
    <cellStyle name="40% - הדגשה3 3 4 2 2 3" xfId="8324"/>
    <cellStyle name="40% - הדגשה3 3 4 2 2 3 2" xfId="15103"/>
    <cellStyle name="40% - הדגשה3 3 4 2 2 3 2 2" xfId="30089"/>
    <cellStyle name="40% - הדגשה3 3 4 2 2 3 2_נכסים" xfId="40578"/>
    <cellStyle name="40% - הדגשה3 3 4 2 2 3 3" xfId="23424"/>
    <cellStyle name="40% - הדגשה3 3 4 2 2 3_נכסים" xfId="40577"/>
    <cellStyle name="40% - הדגשה3 3 4 2 2 4" xfId="11770"/>
    <cellStyle name="40% - הדגשה3 3 4 2 2 4 2" xfId="26757"/>
    <cellStyle name="40% - הדגשה3 3 4 2 2 4_נכסים" xfId="40579"/>
    <cellStyle name="40% - הדגשה3 3 4 2 2 5" xfId="20092"/>
    <cellStyle name="40% - הדגשה3 3 4 2 2_נכסים" xfId="40572"/>
    <cellStyle name="40% - הדגשה3 3 4 2 3" xfId="5742"/>
    <cellStyle name="40% - הדגשה3 3 4 2 3 2" xfId="9283"/>
    <cellStyle name="40% - הדגשה3 3 4 2 3 2 2" xfId="15935"/>
    <cellStyle name="40% - הדגשה3 3 4 2 3 2 2 2" xfId="30921"/>
    <cellStyle name="40% - הדגשה3 3 4 2 3 2 2_נכסים" xfId="40582"/>
    <cellStyle name="40% - הדגשה3 3 4 2 3 2 3" xfId="24256"/>
    <cellStyle name="40% - הדגשה3 3 4 2 3 2_נכסים" xfId="40581"/>
    <cellStyle name="40% - הדגשה3 3 4 2 3 3" xfId="12603"/>
    <cellStyle name="40% - הדגשה3 3 4 2 3 3 2" xfId="27590"/>
    <cellStyle name="40% - הדגשה3 3 4 2 3 3_נכסים" xfId="40583"/>
    <cellStyle name="40% - הדגשה3 3 4 2 3 4" xfId="20925"/>
    <cellStyle name="40% - הדגשה3 3 4 2 3_נכסים" xfId="40580"/>
    <cellStyle name="40% - הדגשה3 3 4 2 4" xfId="7491"/>
    <cellStyle name="40% - הדגשה3 3 4 2 4 2" xfId="14270"/>
    <cellStyle name="40% - הדגשה3 3 4 2 4 2 2" xfId="29256"/>
    <cellStyle name="40% - הדגשה3 3 4 2 4 2_נכסים" xfId="40585"/>
    <cellStyle name="40% - הדגשה3 3 4 2 4 3" xfId="22591"/>
    <cellStyle name="40% - הדגשה3 3 4 2 4_נכסים" xfId="40584"/>
    <cellStyle name="40% - הדגשה3 3 4 2 5" xfId="10937"/>
    <cellStyle name="40% - הדגשה3 3 4 2 5 2" xfId="25924"/>
    <cellStyle name="40% - הדגשה3 3 4 2 5_נכסים" xfId="40586"/>
    <cellStyle name="40% - הדגשה3 3 4 2 6" xfId="19259"/>
    <cellStyle name="40% - הדגשה3 3 4 2_נכסים" xfId="40571"/>
    <cellStyle name="40% - הדגשה3 3 4 3" xfId="4371"/>
    <cellStyle name="40% - הדגשה3 3 4 3 2" xfId="6160"/>
    <cellStyle name="40% - הדגשה3 3 4 3 2 2" xfId="9700"/>
    <cellStyle name="40% - הדגשה3 3 4 3 2 2 2" xfId="16352"/>
    <cellStyle name="40% - הדגשה3 3 4 3 2 2 2 2" xfId="31338"/>
    <cellStyle name="40% - הדגשה3 3 4 3 2 2 2_נכסים" xfId="40590"/>
    <cellStyle name="40% - הדגשה3 3 4 3 2 2 3" xfId="24673"/>
    <cellStyle name="40% - הדגשה3 3 4 3 2 2_נכסים" xfId="40589"/>
    <cellStyle name="40% - הדגשה3 3 4 3 2 3" xfId="13020"/>
    <cellStyle name="40% - הדגשה3 3 4 3 2 3 2" xfId="28007"/>
    <cellStyle name="40% - הדגשה3 3 4 3 2 3_נכסים" xfId="40591"/>
    <cellStyle name="40% - הדגשה3 3 4 3 2 4" xfId="21342"/>
    <cellStyle name="40% - הדגשה3 3 4 3 2_נכסים" xfId="40588"/>
    <cellStyle name="40% - הדגשה3 3 4 3 3" xfId="7908"/>
    <cellStyle name="40% - הדגשה3 3 4 3 3 2" xfId="14687"/>
    <cellStyle name="40% - הדגשה3 3 4 3 3 2 2" xfId="29673"/>
    <cellStyle name="40% - הדגשה3 3 4 3 3 2_נכסים" xfId="40593"/>
    <cellStyle name="40% - הדגשה3 3 4 3 3 3" xfId="23008"/>
    <cellStyle name="40% - הדגשה3 3 4 3 3_נכסים" xfId="40592"/>
    <cellStyle name="40% - הדגשה3 3 4 3 4" xfId="11354"/>
    <cellStyle name="40% - הדגשה3 3 4 3 4 2" xfId="26341"/>
    <cellStyle name="40% - הדגשה3 3 4 3 4_נכסים" xfId="40594"/>
    <cellStyle name="40% - הדגשה3 3 4 3 5" xfId="19676"/>
    <cellStyle name="40% - הדגשה3 3 4 3_נכסים" xfId="40587"/>
    <cellStyle name="40% - הדגשה3 3 4 4" xfId="5264"/>
    <cellStyle name="40% - הדגשה3 3 4 4 2" xfId="8867"/>
    <cellStyle name="40% - הדגשה3 3 4 4 2 2" xfId="15519"/>
    <cellStyle name="40% - הדגשה3 3 4 4 2 2 2" xfId="30505"/>
    <cellStyle name="40% - הדגשה3 3 4 4 2 2_נכסים" xfId="40597"/>
    <cellStyle name="40% - הדגשה3 3 4 4 2 3" xfId="23840"/>
    <cellStyle name="40% - הדגשה3 3 4 4 2_נכסים" xfId="40596"/>
    <cellStyle name="40% - הדגשה3 3 4 4 3" xfId="12187"/>
    <cellStyle name="40% - הדגשה3 3 4 4 3 2" xfId="27174"/>
    <cellStyle name="40% - הדגשה3 3 4 4 3_נכסים" xfId="40598"/>
    <cellStyle name="40% - הדגשה3 3 4 4 4" xfId="20509"/>
    <cellStyle name="40% - הדגשה3 3 4 4_נכסים" xfId="40595"/>
    <cellStyle name="40% - הדגשה3 3 4 5" xfId="7077"/>
    <cellStyle name="40% - הדגשה3 3 4 5 2" xfId="13854"/>
    <cellStyle name="40% - הדגשה3 3 4 5 2 2" xfId="28840"/>
    <cellStyle name="40% - הדגשה3 3 4 5 2_נכסים" xfId="40600"/>
    <cellStyle name="40% - הדגשה3 3 4 5 3" xfId="22175"/>
    <cellStyle name="40% - הדגשה3 3 4 5_נכסים" xfId="40599"/>
    <cellStyle name="40% - הדגשה3 3 4 6" xfId="10546"/>
    <cellStyle name="40% - הדגשה3 3 4 6 2" xfId="25531"/>
    <cellStyle name="40% - הדגשה3 3 4 6_נכסים" xfId="40601"/>
    <cellStyle name="40% - הדגשה3 3 4 7" xfId="18843"/>
    <cellStyle name="40% - הדגשה3 3 4_נכסים" xfId="40570"/>
    <cellStyle name="40% - הדגשה3 3 5" xfId="1985"/>
    <cellStyle name="40% - הדגשה3 3 5 2" xfId="4576"/>
    <cellStyle name="40% - הדגשה3 3 5 2 2" xfId="6367"/>
    <cellStyle name="40% - הדגשה3 3 5 2 2 2" xfId="9907"/>
    <cellStyle name="40% - הדגשה3 3 5 2 2 2 2" xfId="16559"/>
    <cellStyle name="40% - הדגשה3 3 5 2 2 2 2 2" xfId="31545"/>
    <cellStyle name="40% - הדגשה3 3 5 2 2 2 2_נכסים" xfId="40606"/>
    <cellStyle name="40% - הדגשה3 3 5 2 2 2 3" xfId="24880"/>
    <cellStyle name="40% - הדגשה3 3 5 2 2 2_נכסים" xfId="40605"/>
    <cellStyle name="40% - הדגשה3 3 5 2 2 3" xfId="13227"/>
    <cellStyle name="40% - הדגשה3 3 5 2 2 3 2" xfId="28214"/>
    <cellStyle name="40% - הדגשה3 3 5 2 2 3_נכסים" xfId="40607"/>
    <cellStyle name="40% - הדגשה3 3 5 2 2 4" xfId="21549"/>
    <cellStyle name="40% - הדגשה3 3 5 2 2_נכסים" xfId="40604"/>
    <cellStyle name="40% - הדגשה3 3 5 2 3" xfId="8115"/>
    <cellStyle name="40% - הדגשה3 3 5 2 3 2" xfId="14894"/>
    <cellStyle name="40% - הדגשה3 3 5 2 3 2 2" xfId="29880"/>
    <cellStyle name="40% - הדגשה3 3 5 2 3 2_נכסים" xfId="40609"/>
    <cellStyle name="40% - הדגשה3 3 5 2 3 3" xfId="23215"/>
    <cellStyle name="40% - הדגשה3 3 5 2 3_נכסים" xfId="40608"/>
    <cellStyle name="40% - הדגשה3 3 5 2 4" xfId="11561"/>
    <cellStyle name="40% - הדגשה3 3 5 2 4 2" xfId="26548"/>
    <cellStyle name="40% - הדגשה3 3 5 2 4_נכסים" xfId="40610"/>
    <cellStyle name="40% - הדגשה3 3 5 2 5" xfId="19883"/>
    <cellStyle name="40% - הדגשה3 3 5 2_נכסים" xfId="40603"/>
    <cellStyle name="40% - הדגשה3 3 5 3" xfId="5533"/>
    <cellStyle name="40% - הדגשה3 3 5 3 2" xfId="9074"/>
    <cellStyle name="40% - הדגשה3 3 5 3 2 2" xfId="15726"/>
    <cellStyle name="40% - הדגשה3 3 5 3 2 2 2" xfId="30712"/>
    <cellStyle name="40% - הדגשה3 3 5 3 2 2_נכסים" xfId="40613"/>
    <cellStyle name="40% - הדגשה3 3 5 3 2 3" xfId="24047"/>
    <cellStyle name="40% - הדגשה3 3 5 3 2_נכסים" xfId="40612"/>
    <cellStyle name="40% - הדגשה3 3 5 3 3" xfId="12394"/>
    <cellStyle name="40% - הדגשה3 3 5 3 3 2" xfId="27381"/>
    <cellStyle name="40% - הדגשה3 3 5 3 3_נכסים" xfId="40614"/>
    <cellStyle name="40% - הדגשה3 3 5 3 4" xfId="20716"/>
    <cellStyle name="40% - הדגשה3 3 5 3_נכסים" xfId="40611"/>
    <cellStyle name="40% - הדגשה3 3 5 4" xfId="7282"/>
    <cellStyle name="40% - הדגשה3 3 5 4 2" xfId="14061"/>
    <cellStyle name="40% - הדגשה3 3 5 4 2 2" xfId="29047"/>
    <cellStyle name="40% - הדגשה3 3 5 4 2_נכסים" xfId="40616"/>
    <cellStyle name="40% - הדגשה3 3 5 4 3" xfId="22382"/>
    <cellStyle name="40% - הדגשה3 3 5 4_נכסים" xfId="40615"/>
    <cellStyle name="40% - הדגשה3 3 5 5" xfId="10728"/>
    <cellStyle name="40% - הדגשה3 3 5 5 2" xfId="25715"/>
    <cellStyle name="40% - הדגשה3 3 5 5_נכסים" xfId="40617"/>
    <cellStyle name="40% - הדגשה3 3 5 6" xfId="19050"/>
    <cellStyle name="40% - הדגשה3 3 5_נכסים" xfId="40602"/>
    <cellStyle name="40% - הדגשה3 3 6" xfId="1626"/>
    <cellStyle name="40% - הדגשה3 3 6 2" xfId="5950"/>
    <cellStyle name="40% - הדגשה3 3 6 2 2" xfId="9490"/>
    <cellStyle name="40% - הדגשה3 3 6 2 2 2" xfId="16142"/>
    <cellStyle name="40% - הדגשה3 3 6 2 2 2 2" xfId="31128"/>
    <cellStyle name="40% - הדגשה3 3 6 2 2 2_נכסים" xfId="40621"/>
    <cellStyle name="40% - הדגשה3 3 6 2 2 3" xfId="24463"/>
    <cellStyle name="40% - הדגשה3 3 6 2 2_נכסים" xfId="40620"/>
    <cellStyle name="40% - הדגשה3 3 6 2 3" xfId="12810"/>
    <cellStyle name="40% - הדגשה3 3 6 2 3 2" xfId="27797"/>
    <cellStyle name="40% - הדגשה3 3 6 2 3_נכסים" xfId="40622"/>
    <cellStyle name="40% - הדגשה3 3 6 2 4" xfId="21132"/>
    <cellStyle name="40% - הדגשה3 3 6 2_נכסים" xfId="40619"/>
    <cellStyle name="40% - הדגשה3 3 6 3" xfId="7698"/>
    <cellStyle name="40% - הדגשה3 3 6 3 2" xfId="14477"/>
    <cellStyle name="40% - הדגשה3 3 6 3 2 2" xfId="29463"/>
    <cellStyle name="40% - הדגשה3 3 6 3 2_נכסים" xfId="40624"/>
    <cellStyle name="40% - הדגשה3 3 6 3 3" xfId="22798"/>
    <cellStyle name="40% - הדגשה3 3 6 3_נכסים" xfId="40623"/>
    <cellStyle name="40% - הדגשה3 3 6 4" xfId="11144"/>
    <cellStyle name="40% - הדגשה3 3 6 4 2" xfId="26131"/>
    <cellStyle name="40% - הדגשה3 3 6 4_נכסים" xfId="40625"/>
    <cellStyle name="40% - הדגשה3 3 6 5" xfId="19466"/>
    <cellStyle name="40% - הדגשה3 3 6_נכסים" xfId="40618"/>
    <cellStyle name="40% - הדגשה3 3 7" xfId="2194"/>
    <cellStyle name="40% - הדגשה3 3 7 2" xfId="8657"/>
    <cellStyle name="40% - הדגשה3 3 7 2 2" xfId="15309"/>
    <cellStyle name="40% - הדגשה3 3 7 2 2 2" xfId="30295"/>
    <cellStyle name="40% - הדגשה3 3 7 2 2_נכסים" xfId="40628"/>
    <cellStyle name="40% - הדגשה3 3 7 2 3" xfId="23630"/>
    <cellStyle name="40% - הדגשה3 3 7 2_נכסים" xfId="40627"/>
    <cellStyle name="40% - הדגשה3 3 7 3" xfId="11977"/>
    <cellStyle name="40% - הדגשה3 3 7 3 2" xfId="26964"/>
    <cellStyle name="40% - הדגשה3 3 7 3_נכסים" xfId="40629"/>
    <cellStyle name="40% - הדגשה3 3 7 4" xfId="20299"/>
    <cellStyle name="40% - הדגשה3 3 7_נכסים" xfId="40626"/>
    <cellStyle name="40% - הדגשה3 3 8" xfId="2196"/>
    <cellStyle name="40% - הדגשה3 3 8 2" xfId="13644"/>
    <cellStyle name="40% - הדגשה3 3 8 2 2" xfId="28630"/>
    <cellStyle name="40% - הדגשה3 3 8 2_נכסים" xfId="40631"/>
    <cellStyle name="40% - הדגשה3 3 8 3" xfId="21965"/>
    <cellStyle name="40% - הדגשה3 3 8_נכסים" xfId="40630"/>
    <cellStyle name="40% - הדגשה3 3 9" xfId="10509"/>
    <cellStyle name="40% - הדגשה3 3 9 2" xfId="25492"/>
    <cellStyle name="40% - הדגשה3 3 9_נכסים" xfId="40632"/>
    <cellStyle name="40% - הדגשה3 3_נכסים" xfId="40377"/>
    <cellStyle name="40% - הדגשה3 30" xfId="18156"/>
    <cellStyle name="40% - הדגשה3 31" xfId="18657"/>
    <cellStyle name="40% - הדגשה3 32" xfId="32256"/>
    <cellStyle name="40% - הדגשה3 4" xfId="294"/>
    <cellStyle name="40% - הדגשה3 4 2" xfId="1176"/>
    <cellStyle name="40% - הדגשה3 4 2 2" xfId="4092"/>
    <cellStyle name="40% - הדגשה3 4 2 2 2" xfId="4865"/>
    <cellStyle name="40% - הדגשה3 4 2 2 2 2" xfId="6656"/>
    <cellStyle name="40% - הדגשה3 4 2 2 2 2 2" xfId="10196"/>
    <cellStyle name="40% - הדגשה3 4 2 2 2 2 2 2" xfId="16848"/>
    <cellStyle name="40% - הדגשה3 4 2 2 2 2 2 2 2" xfId="31834"/>
    <cellStyle name="40% - הדגשה3 4 2 2 2 2 2 2_נכסים" xfId="40639"/>
    <cellStyle name="40% - הדגשה3 4 2 2 2 2 2 3" xfId="25169"/>
    <cellStyle name="40% - הדגשה3 4 2 2 2 2 2_נכסים" xfId="40638"/>
    <cellStyle name="40% - הדגשה3 4 2 2 2 2 3" xfId="13516"/>
    <cellStyle name="40% - הדגשה3 4 2 2 2 2 3 2" xfId="28503"/>
    <cellStyle name="40% - הדגשה3 4 2 2 2 2 3_נכסים" xfId="40640"/>
    <cellStyle name="40% - הדגשה3 4 2 2 2 2 4" xfId="21838"/>
    <cellStyle name="40% - הדגשה3 4 2 2 2 2_נכסים" xfId="40637"/>
    <cellStyle name="40% - הדגשה3 4 2 2 2 3" xfId="8404"/>
    <cellStyle name="40% - הדגשה3 4 2 2 2 3 2" xfId="15183"/>
    <cellStyle name="40% - הדגשה3 4 2 2 2 3 2 2" xfId="30169"/>
    <cellStyle name="40% - הדגשה3 4 2 2 2 3 2_נכסים" xfId="40642"/>
    <cellStyle name="40% - הדגשה3 4 2 2 2 3 3" xfId="23504"/>
    <cellStyle name="40% - הדגשה3 4 2 2 2 3_נכסים" xfId="40641"/>
    <cellStyle name="40% - הדגשה3 4 2 2 2 4" xfId="11850"/>
    <cellStyle name="40% - הדגשה3 4 2 2 2 4 2" xfId="26837"/>
    <cellStyle name="40% - הדגשה3 4 2 2 2 4_נכסים" xfId="40643"/>
    <cellStyle name="40% - הדגשה3 4 2 2 2 5" xfId="20172"/>
    <cellStyle name="40% - הדגשה3 4 2 2 2_נכסים" xfId="40636"/>
    <cellStyle name="40% - הדגשה3 4 2 2 3" xfId="5822"/>
    <cellStyle name="40% - הדגשה3 4 2 2 3 2" xfId="9363"/>
    <cellStyle name="40% - הדגשה3 4 2 2 3 2 2" xfId="16015"/>
    <cellStyle name="40% - הדגשה3 4 2 2 3 2 2 2" xfId="31001"/>
    <cellStyle name="40% - הדגשה3 4 2 2 3 2 2_נכסים" xfId="40646"/>
    <cellStyle name="40% - הדגשה3 4 2 2 3 2 3" xfId="24336"/>
    <cellStyle name="40% - הדגשה3 4 2 2 3 2_נכסים" xfId="40645"/>
    <cellStyle name="40% - הדגשה3 4 2 2 3 3" xfId="12683"/>
    <cellStyle name="40% - הדגשה3 4 2 2 3 3 2" xfId="27670"/>
    <cellStyle name="40% - הדגשה3 4 2 2 3 3_נכסים" xfId="40647"/>
    <cellStyle name="40% - הדגשה3 4 2 2 3 4" xfId="21005"/>
    <cellStyle name="40% - הדגשה3 4 2 2 3_נכסים" xfId="40644"/>
    <cellStyle name="40% - הדגשה3 4 2 2 4" xfId="7571"/>
    <cellStyle name="40% - הדגשה3 4 2 2 4 2" xfId="14350"/>
    <cellStyle name="40% - הדגשה3 4 2 2 4 2 2" xfId="29336"/>
    <cellStyle name="40% - הדגשה3 4 2 2 4 2_נכסים" xfId="40649"/>
    <cellStyle name="40% - הדגשה3 4 2 2 4 3" xfId="22671"/>
    <cellStyle name="40% - הדגשה3 4 2 2 4_נכסים" xfId="40648"/>
    <cellStyle name="40% - הדגשה3 4 2 2 5" xfId="11017"/>
    <cellStyle name="40% - הדגשה3 4 2 2 5 2" xfId="26004"/>
    <cellStyle name="40% - הדגשה3 4 2 2 5_נכסים" xfId="40650"/>
    <cellStyle name="40% - הדגשה3 4 2 2 6" xfId="19339"/>
    <cellStyle name="40% - הדגשה3 4 2 2_נכסים" xfId="40635"/>
    <cellStyle name="40% - הדגשה3 4 2 3" xfId="4449"/>
    <cellStyle name="40% - הדגשה3 4 2 3 2" xfId="6240"/>
    <cellStyle name="40% - הדגשה3 4 2 3 2 2" xfId="9780"/>
    <cellStyle name="40% - הדגשה3 4 2 3 2 2 2" xfId="16432"/>
    <cellStyle name="40% - הדגשה3 4 2 3 2 2 2 2" xfId="31418"/>
    <cellStyle name="40% - הדגשה3 4 2 3 2 2 2_נכסים" xfId="40654"/>
    <cellStyle name="40% - הדגשה3 4 2 3 2 2 3" xfId="24753"/>
    <cellStyle name="40% - הדגשה3 4 2 3 2 2_נכסים" xfId="40653"/>
    <cellStyle name="40% - הדגשה3 4 2 3 2 3" xfId="13100"/>
    <cellStyle name="40% - הדגשה3 4 2 3 2 3 2" xfId="28087"/>
    <cellStyle name="40% - הדגשה3 4 2 3 2 3_נכסים" xfId="40655"/>
    <cellStyle name="40% - הדגשה3 4 2 3 2 4" xfId="21422"/>
    <cellStyle name="40% - הדגשה3 4 2 3 2_נכסים" xfId="40652"/>
    <cellStyle name="40% - הדגשה3 4 2 3 3" xfId="7988"/>
    <cellStyle name="40% - הדגשה3 4 2 3 3 2" xfId="14767"/>
    <cellStyle name="40% - הדגשה3 4 2 3 3 2 2" xfId="29753"/>
    <cellStyle name="40% - הדגשה3 4 2 3 3 2_נכסים" xfId="40657"/>
    <cellStyle name="40% - הדגשה3 4 2 3 3 3" xfId="23088"/>
    <cellStyle name="40% - הדגשה3 4 2 3 3_נכסים" xfId="40656"/>
    <cellStyle name="40% - הדגשה3 4 2 3 4" xfId="11434"/>
    <cellStyle name="40% - הדגשה3 4 2 3 4 2" xfId="26421"/>
    <cellStyle name="40% - הדגשה3 4 2 3 4_נכסים" xfId="40658"/>
    <cellStyle name="40% - הדגשה3 4 2 3 5" xfId="19756"/>
    <cellStyle name="40% - הדגשה3 4 2 3_נכסים" xfId="40651"/>
    <cellStyle name="40% - הדגשה3 4 2 4" xfId="5342"/>
    <cellStyle name="40% - הדגשה3 4 2 4 2" xfId="8947"/>
    <cellStyle name="40% - הדגשה3 4 2 4 2 2" xfId="15599"/>
    <cellStyle name="40% - הדגשה3 4 2 4 2 2 2" xfId="30585"/>
    <cellStyle name="40% - הדגשה3 4 2 4 2 2_נכסים" xfId="40661"/>
    <cellStyle name="40% - הדגשה3 4 2 4 2 3" xfId="23920"/>
    <cellStyle name="40% - הדגשה3 4 2 4 2_נכסים" xfId="40660"/>
    <cellStyle name="40% - הדגשה3 4 2 4 3" xfId="12267"/>
    <cellStyle name="40% - הדגשה3 4 2 4 3 2" xfId="27254"/>
    <cellStyle name="40% - הדגשה3 4 2 4 3_נכסים" xfId="40662"/>
    <cellStyle name="40% - הדגשה3 4 2 4 4" xfId="20589"/>
    <cellStyle name="40% - הדגשה3 4 2 4_נכסים" xfId="40659"/>
    <cellStyle name="40% - הדגשה3 4 2 5" xfId="7155"/>
    <cellStyle name="40% - הדגשה3 4 2 5 2" xfId="13934"/>
    <cellStyle name="40% - הדגשה3 4 2 5 2 2" xfId="28920"/>
    <cellStyle name="40% - הדגשה3 4 2 5 2_נכסים" xfId="40664"/>
    <cellStyle name="40% - הדגשה3 4 2 5 3" xfId="22255"/>
    <cellStyle name="40% - הדגשה3 4 2 5_נכסים" xfId="40663"/>
    <cellStyle name="40% - הדגשה3 4 2 6" xfId="10601"/>
    <cellStyle name="40% - הדגשה3 4 2 6 2" xfId="25588"/>
    <cellStyle name="40% - הדגשה3 4 2 6_נכסים" xfId="40665"/>
    <cellStyle name="40% - הדגשה3 4 2 7" xfId="18923"/>
    <cellStyle name="40% - הדגשה3 4 2_נכסים" xfId="40634"/>
    <cellStyle name="40% - הדגשה3 4 3" xfId="1878"/>
    <cellStyle name="40% - הדגשה3 4 3 2" xfId="4656"/>
    <cellStyle name="40% - הדגשה3 4 3 2 2" xfId="6447"/>
    <cellStyle name="40% - הדגשה3 4 3 2 2 2" xfId="9987"/>
    <cellStyle name="40% - הדגשה3 4 3 2 2 2 2" xfId="16639"/>
    <cellStyle name="40% - הדגשה3 4 3 2 2 2 2 2" xfId="31625"/>
    <cellStyle name="40% - הדגשה3 4 3 2 2 2 2_נכסים" xfId="40670"/>
    <cellStyle name="40% - הדגשה3 4 3 2 2 2 3" xfId="24960"/>
    <cellStyle name="40% - הדגשה3 4 3 2 2 2_נכסים" xfId="40669"/>
    <cellStyle name="40% - הדגשה3 4 3 2 2 3" xfId="13307"/>
    <cellStyle name="40% - הדגשה3 4 3 2 2 3 2" xfId="28294"/>
    <cellStyle name="40% - הדגשה3 4 3 2 2 3_נכסים" xfId="40671"/>
    <cellStyle name="40% - הדגשה3 4 3 2 2 4" xfId="21629"/>
    <cellStyle name="40% - הדגשה3 4 3 2 2_נכסים" xfId="40668"/>
    <cellStyle name="40% - הדגשה3 4 3 2 3" xfId="8195"/>
    <cellStyle name="40% - הדגשה3 4 3 2 3 2" xfId="14974"/>
    <cellStyle name="40% - הדגשה3 4 3 2 3 2 2" xfId="29960"/>
    <cellStyle name="40% - הדגשה3 4 3 2 3 2_נכסים" xfId="40673"/>
    <cellStyle name="40% - הדגשה3 4 3 2 3 3" xfId="23295"/>
    <cellStyle name="40% - הדגשה3 4 3 2 3_נכסים" xfId="40672"/>
    <cellStyle name="40% - הדגשה3 4 3 2 4" xfId="11641"/>
    <cellStyle name="40% - הדגשה3 4 3 2 4 2" xfId="26628"/>
    <cellStyle name="40% - הדגשה3 4 3 2 4_נכסים" xfId="40674"/>
    <cellStyle name="40% - הדגשה3 4 3 2 5" xfId="19963"/>
    <cellStyle name="40% - הדגשה3 4 3 2_נכסים" xfId="40667"/>
    <cellStyle name="40% - הדגשה3 4 3 3" xfId="5613"/>
    <cellStyle name="40% - הדגשה3 4 3 3 2" xfId="9154"/>
    <cellStyle name="40% - הדגשה3 4 3 3 2 2" xfId="15806"/>
    <cellStyle name="40% - הדגשה3 4 3 3 2 2 2" xfId="30792"/>
    <cellStyle name="40% - הדגשה3 4 3 3 2 2_נכסים" xfId="40677"/>
    <cellStyle name="40% - הדגשה3 4 3 3 2 3" xfId="24127"/>
    <cellStyle name="40% - הדגשה3 4 3 3 2_נכסים" xfId="40676"/>
    <cellStyle name="40% - הדגשה3 4 3 3 3" xfId="12474"/>
    <cellStyle name="40% - הדגשה3 4 3 3 3 2" xfId="27461"/>
    <cellStyle name="40% - הדגשה3 4 3 3 3_נכסים" xfId="40678"/>
    <cellStyle name="40% - הדגשה3 4 3 3 4" xfId="20796"/>
    <cellStyle name="40% - הדגשה3 4 3 3_נכסים" xfId="40675"/>
    <cellStyle name="40% - הדגשה3 4 3 4" xfId="7362"/>
    <cellStyle name="40% - הדגשה3 4 3 4 2" xfId="14141"/>
    <cellStyle name="40% - הדגשה3 4 3 4 2 2" xfId="29127"/>
    <cellStyle name="40% - הדגשה3 4 3 4 2_נכסים" xfId="40680"/>
    <cellStyle name="40% - הדגשה3 4 3 4 3" xfId="22462"/>
    <cellStyle name="40% - הדגשה3 4 3 4_נכסים" xfId="40679"/>
    <cellStyle name="40% - הדגשה3 4 3 5" xfId="10808"/>
    <cellStyle name="40% - הדגשה3 4 3 5 2" xfId="25795"/>
    <cellStyle name="40% - הדגשה3 4 3 5_נכסים" xfId="40681"/>
    <cellStyle name="40% - הדגשה3 4 3 6" xfId="19130"/>
    <cellStyle name="40% - הדגשה3 4 3_נכסים" xfId="40666"/>
    <cellStyle name="40% - הדגשה3 4 4" xfId="1754"/>
    <cellStyle name="40% - הדגשה3 4 4 2" xfId="6030"/>
    <cellStyle name="40% - הדגשה3 4 4 2 2" xfId="9570"/>
    <cellStyle name="40% - הדגשה3 4 4 2 2 2" xfId="16222"/>
    <cellStyle name="40% - הדגשה3 4 4 2 2 2 2" xfId="31208"/>
    <cellStyle name="40% - הדגשה3 4 4 2 2 2_נכסים" xfId="40685"/>
    <cellStyle name="40% - הדגשה3 4 4 2 2 3" xfId="24543"/>
    <cellStyle name="40% - הדגשה3 4 4 2 2_נכסים" xfId="40684"/>
    <cellStyle name="40% - הדגשה3 4 4 2 3" xfId="12890"/>
    <cellStyle name="40% - הדגשה3 4 4 2 3 2" xfId="27877"/>
    <cellStyle name="40% - הדגשה3 4 4 2 3_נכסים" xfId="40686"/>
    <cellStyle name="40% - הדגשה3 4 4 2 4" xfId="21212"/>
    <cellStyle name="40% - הדגשה3 4 4 2_נכסים" xfId="40683"/>
    <cellStyle name="40% - הדגשה3 4 4 3" xfId="7778"/>
    <cellStyle name="40% - הדגשה3 4 4 3 2" xfId="14557"/>
    <cellStyle name="40% - הדגשה3 4 4 3 2 2" xfId="29543"/>
    <cellStyle name="40% - הדגשה3 4 4 3 2_נכסים" xfId="40688"/>
    <cellStyle name="40% - הדגשה3 4 4 3 3" xfId="22878"/>
    <cellStyle name="40% - הדגשה3 4 4 3_נכסים" xfId="40687"/>
    <cellStyle name="40% - הדגשה3 4 4 4" xfId="11224"/>
    <cellStyle name="40% - הדגשה3 4 4 4 2" xfId="26211"/>
    <cellStyle name="40% - הדגשה3 4 4 4_נכסים" xfId="40689"/>
    <cellStyle name="40% - הדגשה3 4 4 5" xfId="19546"/>
    <cellStyle name="40% - הדגשה3 4 4_נכסים" xfId="40682"/>
    <cellStyle name="40% - הדגשה3 4 5" xfId="2067"/>
    <cellStyle name="40% - הדגשה3 4 5 2" xfId="8737"/>
    <cellStyle name="40% - הדגשה3 4 5 2 2" xfId="15389"/>
    <cellStyle name="40% - הדגשה3 4 5 2 2 2" xfId="30375"/>
    <cellStyle name="40% - הדגשה3 4 5 2 2_נכסים" xfId="40692"/>
    <cellStyle name="40% - הדגשה3 4 5 2 3" xfId="23710"/>
    <cellStyle name="40% - הדגשה3 4 5 2_נכסים" xfId="40691"/>
    <cellStyle name="40% - הדגשה3 4 5 3" xfId="12057"/>
    <cellStyle name="40% - הדגשה3 4 5 3 2" xfId="27044"/>
    <cellStyle name="40% - הדגשה3 4 5 3_נכסים" xfId="40693"/>
    <cellStyle name="40% - הדגשה3 4 5 4" xfId="20379"/>
    <cellStyle name="40% - הדגשה3 4 5_נכסים" xfId="40690"/>
    <cellStyle name="40% - הדגשה3 4 6" xfId="2377"/>
    <cellStyle name="40% - הדגשה3 4 6 2" xfId="13724"/>
    <cellStyle name="40% - הדגשה3 4 6 2 2" xfId="28710"/>
    <cellStyle name="40% - הדגשה3 4 6 2_נכסים" xfId="40695"/>
    <cellStyle name="40% - הדגשה3 4 6 3" xfId="22045"/>
    <cellStyle name="40% - הדגשה3 4 6_נכסים" xfId="40694"/>
    <cellStyle name="40% - הדגשה3 4 7" xfId="1637"/>
    <cellStyle name="40% - הדגשה3 4 7 2" xfId="25472"/>
    <cellStyle name="40% - הדגשה3 4 7_נכסים" xfId="40696"/>
    <cellStyle name="40% - הדגשה3 4 8" xfId="18713"/>
    <cellStyle name="40% - הדגשה3 4 9" xfId="32131"/>
    <cellStyle name="40% - הדגשה3 4_נכסים" xfId="40633"/>
    <cellStyle name="40% - הדגשה3 5" xfId="495"/>
    <cellStyle name="40% - הדגשה3 5 2" xfId="18321"/>
    <cellStyle name="40% - הדגשה3 5 3" xfId="17547"/>
    <cellStyle name="40% - הדגשה3 5_נכסים" xfId="40697"/>
    <cellStyle name="40% - הדגשה3 6" xfId="1037"/>
    <cellStyle name="40% - הדגשה3 6 2" xfId="3696"/>
    <cellStyle name="40% - הדגשה3 6 2 2" xfId="4120"/>
    <cellStyle name="40% - הדגשה3 6 2 2 2" xfId="4893"/>
    <cellStyle name="40% - הדגשה3 6 2 2 2 2" xfId="6684"/>
    <cellStyle name="40% - הדגשה3 6 2 2 2 2 2" xfId="10224"/>
    <cellStyle name="40% - הדגשה3 6 2 2 2 2 2 2" xfId="16876"/>
    <cellStyle name="40% - הדגשה3 6 2 2 2 2 2 2 2" xfId="31862"/>
    <cellStyle name="40% - הדגשה3 6 2 2 2 2 2 2_נכסים" xfId="40704"/>
    <cellStyle name="40% - הדגשה3 6 2 2 2 2 2 3" xfId="25197"/>
    <cellStyle name="40% - הדגשה3 6 2 2 2 2 2_נכסים" xfId="40703"/>
    <cellStyle name="40% - הדגשה3 6 2 2 2 2 3" xfId="13544"/>
    <cellStyle name="40% - הדגשה3 6 2 2 2 2 3 2" xfId="28531"/>
    <cellStyle name="40% - הדגשה3 6 2 2 2 2 3_נכסים" xfId="40705"/>
    <cellStyle name="40% - הדגשה3 6 2 2 2 2 4" xfId="21866"/>
    <cellStyle name="40% - הדגשה3 6 2 2 2 2_נכסים" xfId="40702"/>
    <cellStyle name="40% - הדגשה3 6 2 2 2 3" xfId="8432"/>
    <cellStyle name="40% - הדגשה3 6 2 2 2 3 2" xfId="15211"/>
    <cellStyle name="40% - הדגשה3 6 2 2 2 3 2 2" xfId="30197"/>
    <cellStyle name="40% - הדגשה3 6 2 2 2 3 2_נכסים" xfId="40707"/>
    <cellStyle name="40% - הדגשה3 6 2 2 2 3 3" xfId="23532"/>
    <cellStyle name="40% - הדגשה3 6 2 2 2 3_נכסים" xfId="40706"/>
    <cellStyle name="40% - הדגשה3 6 2 2 2 4" xfId="11878"/>
    <cellStyle name="40% - הדגשה3 6 2 2 2 4 2" xfId="26865"/>
    <cellStyle name="40% - הדגשה3 6 2 2 2 4_נכסים" xfId="40708"/>
    <cellStyle name="40% - הדגשה3 6 2 2 2 5" xfId="20200"/>
    <cellStyle name="40% - הדגשה3 6 2 2 2_נכסים" xfId="40701"/>
    <cellStyle name="40% - הדגשה3 6 2 2 3" xfId="5850"/>
    <cellStyle name="40% - הדגשה3 6 2 2 3 2" xfId="9391"/>
    <cellStyle name="40% - הדגשה3 6 2 2 3 2 2" xfId="16043"/>
    <cellStyle name="40% - הדגשה3 6 2 2 3 2 2 2" xfId="31029"/>
    <cellStyle name="40% - הדגשה3 6 2 2 3 2 2_נכסים" xfId="40711"/>
    <cellStyle name="40% - הדגשה3 6 2 2 3 2 3" xfId="24364"/>
    <cellStyle name="40% - הדגשה3 6 2 2 3 2_נכסים" xfId="40710"/>
    <cellStyle name="40% - הדגשה3 6 2 2 3 3" xfId="12711"/>
    <cellStyle name="40% - הדגשה3 6 2 2 3 3 2" xfId="27698"/>
    <cellStyle name="40% - הדגשה3 6 2 2 3 3_נכסים" xfId="40712"/>
    <cellStyle name="40% - הדגשה3 6 2 2 3 4" xfId="21033"/>
    <cellStyle name="40% - הדגשה3 6 2 2 3_נכסים" xfId="40709"/>
    <cellStyle name="40% - הדגשה3 6 2 2 4" xfId="7599"/>
    <cellStyle name="40% - הדגשה3 6 2 2 4 2" xfId="14378"/>
    <cellStyle name="40% - הדגשה3 6 2 2 4 2 2" xfId="29364"/>
    <cellStyle name="40% - הדגשה3 6 2 2 4 2_נכסים" xfId="40714"/>
    <cellStyle name="40% - הדגשה3 6 2 2 4 3" xfId="22699"/>
    <cellStyle name="40% - הדגשה3 6 2 2 4_נכסים" xfId="40713"/>
    <cellStyle name="40% - הדגשה3 6 2 2 5" xfId="11045"/>
    <cellStyle name="40% - הדגשה3 6 2 2 5 2" xfId="26032"/>
    <cellStyle name="40% - הדגשה3 6 2 2 5_נכסים" xfId="40715"/>
    <cellStyle name="40% - הדגשה3 6 2 2 6" xfId="19367"/>
    <cellStyle name="40% - הדגשה3 6 2 2_נכסים" xfId="40700"/>
    <cellStyle name="40% - הדגשה3 6 2 3" xfId="4477"/>
    <cellStyle name="40% - הדגשה3 6 2 3 2" xfId="6268"/>
    <cellStyle name="40% - הדגשה3 6 2 3 2 2" xfId="9808"/>
    <cellStyle name="40% - הדגשה3 6 2 3 2 2 2" xfId="16460"/>
    <cellStyle name="40% - הדגשה3 6 2 3 2 2 2 2" xfId="31446"/>
    <cellStyle name="40% - הדגשה3 6 2 3 2 2 2_נכסים" xfId="40719"/>
    <cellStyle name="40% - הדגשה3 6 2 3 2 2 3" xfId="24781"/>
    <cellStyle name="40% - הדגשה3 6 2 3 2 2_נכסים" xfId="40718"/>
    <cellStyle name="40% - הדגשה3 6 2 3 2 3" xfId="13128"/>
    <cellStyle name="40% - הדגשה3 6 2 3 2 3 2" xfId="28115"/>
    <cellStyle name="40% - הדגשה3 6 2 3 2 3_נכסים" xfId="40720"/>
    <cellStyle name="40% - הדגשה3 6 2 3 2 4" xfId="21450"/>
    <cellStyle name="40% - הדגשה3 6 2 3 2_נכסים" xfId="40717"/>
    <cellStyle name="40% - הדגשה3 6 2 3 3" xfId="8016"/>
    <cellStyle name="40% - הדגשה3 6 2 3 3 2" xfId="14795"/>
    <cellStyle name="40% - הדגשה3 6 2 3 3 2 2" xfId="29781"/>
    <cellStyle name="40% - הדגשה3 6 2 3 3 2_נכסים" xfId="40722"/>
    <cellStyle name="40% - הדגשה3 6 2 3 3 3" xfId="23116"/>
    <cellStyle name="40% - הדגשה3 6 2 3 3_נכסים" xfId="40721"/>
    <cellStyle name="40% - הדגשה3 6 2 3 4" xfId="11462"/>
    <cellStyle name="40% - הדגשה3 6 2 3 4 2" xfId="26449"/>
    <cellStyle name="40% - הדגשה3 6 2 3 4_נכסים" xfId="40723"/>
    <cellStyle name="40% - הדגשה3 6 2 3 5" xfId="19784"/>
    <cellStyle name="40% - הדגשה3 6 2 3_נכסים" xfId="40716"/>
    <cellStyle name="40% - הדגשה3 6 2 4" xfId="5370"/>
    <cellStyle name="40% - הדגשה3 6 2 4 2" xfId="8975"/>
    <cellStyle name="40% - הדגשה3 6 2 4 2 2" xfId="15627"/>
    <cellStyle name="40% - הדגשה3 6 2 4 2 2 2" xfId="30613"/>
    <cellStyle name="40% - הדגשה3 6 2 4 2 2_נכסים" xfId="40726"/>
    <cellStyle name="40% - הדגשה3 6 2 4 2 3" xfId="23948"/>
    <cellStyle name="40% - הדגשה3 6 2 4 2_נכסים" xfId="40725"/>
    <cellStyle name="40% - הדגשה3 6 2 4 3" xfId="12295"/>
    <cellStyle name="40% - הדגשה3 6 2 4 3 2" xfId="27282"/>
    <cellStyle name="40% - הדגשה3 6 2 4 3_נכסים" xfId="40727"/>
    <cellStyle name="40% - הדגשה3 6 2 4 4" xfId="20617"/>
    <cellStyle name="40% - הדגשה3 6 2 4_נכסים" xfId="40724"/>
    <cellStyle name="40% - הדגשה3 6 2 5" xfId="7183"/>
    <cellStyle name="40% - הדגשה3 6 2 5 2" xfId="13962"/>
    <cellStyle name="40% - הדגשה3 6 2 5 2 2" xfId="28948"/>
    <cellStyle name="40% - הדגשה3 6 2 5 2_נכסים" xfId="40729"/>
    <cellStyle name="40% - הדגשה3 6 2 5 3" xfId="22283"/>
    <cellStyle name="40% - הדגשה3 6 2 5_נכסים" xfId="40728"/>
    <cellStyle name="40% - הדגשה3 6 2 6" xfId="10629"/>
    <cellStyle name="40% - הדגשה3 6 2 6 2" xfId="25616"/>
    <cellStyle name="40% - הדגשה3 6 2 6_נכסים" xfId="40730"/>
    <cellStyle name="40% - הדגשה3 6 2 7" xfId="18951"/>
    <cellStyle name="40% - הדגשה3 6 2_נכסים" xfId="40699"/>
    <cellStyle name="40% - הדגשה3 6 3" xfId="3908"/>
    <cellStyle name="40% - הדגשה3 6 3 2" xfId="4684"/>
    <cellStyle name="40% - הדגשה3 6 3 2 2" xfId="6475"/>
    <cellStyle name="40% - הדגשה3 6 3 2 2 2" xfId="10015"/>
    <cellStyle name="40% - הדגשה3 6 3 2 2 2 2" xfId="16667"/>
    <cellStyle name="40% - הדגשה3 6 3 2 2 2 2 2" xfId="31653"/>
    <cellStyle name="40% - הדגשה3 6 3 2 2 2 2_נכסים" xfId="40735"/>
    <cellStyle name="40% - הדגשה3 6 3 2 2 2 3" xfId="24988"/>
    <cellStyle name="40% - הדגשה3 6 3 2 2 2_נכסים" xfId="40734"/>
    <cellStyle name="40% - הדגשה3 6 3 2 2 3" xfId="13335"/>
    <cellStyle name="40% - הדגשה3 6 3 2 2 3 2" xfId="28322"/>
    <cellStyle name="40% - הדגשה3 6 3 2 2 3_נכסים" xfId="40736"/>
    <cellStyle name="40% - הדגשה3 6 3 2 2 4" xfId="21657"/>
    <cellStyle name="40% - הדגשה3 6 3 2 2_נכסים" xfId="40733"/>
    <cellStyle name="40% - הדגשה3 6 3 2 3" xfId="8223"/>
    <cellStyle name="40% - הדגשה3 6 3 2 3 2" xfId="15002"/>
    <cellStyle name="40% - הדגשה3 6 3 2 3 2 2" xfId="29988"/>
    <cellStyle name="40% - הדגשה3 6 3 2 3 2_נכסים" xfId="40738"/>
    <cellStyle name="40% - הדגשה3 6 3 2 3 3" xfId="23323"/>
    <cellStyle name="40% - הדגשה3 6 3 2 3_נכסים" xfId="40737"/>
    <cellStyle name="40% - הדגשה3 6 3 2 4" xfId="11669"/>
    <cellStyle name="40% - הדגשה3 6 3 2 4 2" xfId="26656"/>
    <cellStyle name="40% - הדגשה3 6 3 2 4_נכסים" xfId="40739"/>
    <cellStyle name="40% - הדגשה3 6 3 2 5" xfId="19991"/>
    <cellStyle name="40% - הדגשה3 6 3 2_נכסים" xfId="40732"/>
    <cellStyle name="40% - הדגשה3 6 3 3" xfId="5641"/>
    <cellStyle name="40% - הדגשה3 6 3 3 2" xfId="9182"/>
    <cellStyle name="40% - הדגשה3 6 3 3 2 2" xfId="15834"/>
    <cellStyle name="40% - הדגשה3 6 3 3 2 2 2" xfId="30820"/>
    <cellStyle name="40% - הדגשה3 6 3 3 2 2_נכסים" xfId="40742"/>
    <cellStyle name="40% - הדגשה3 6 3 3 2 3" xfId="24155"/>
    <cellStyle name="40% - הדגשה3 6 3 3 2_נכסים" xfId="40741"/>
    <cellStyle name="40% - הדגשה3 6 3 3 3" xfId="12502"/>
    <cellStyle name="40% - הדגשה3 6 3 3 3 2" xfId="27489"/>
    <cellStyle name="40% - הדגשה3 6 3 3 3_נכסים" xfId="40743"/>
    <cellStyle name="40% - הדגשה3 6 3 3 4" xfId="20824"/>
    <cellStyle name="40% - הדגשה3 6 3 3_נכסים" xfId="40740"/>
    <cellStyle name="40% - הדגשה3 6 3 4" xfId="7390"/>
    <cellStyle name="40% - הדגשה3 6 3 4 2" xfId="14169"/>
    <cellStyle name="40% - הדגשה3 6 3 4 2 2" xfId="29155"/>
    <cellStyle name="40% - הדגשה3 6 3 4 2_נכסים" xfId="40745"/>
    <cellStyle name="40% - הדגשה3 6 3 4 3" xfId="22490"/>
    <cellStyle name="40% - הדגשה3 6 3 4_נכסים" xfId="40744"/>
    <cellStyle name="40% - הדגשה3 6 3 5" xfId="10836"/>
    <cellStyle name="40% - הדגשה3 6 3 5 2" xfId="25823"/>
    <cellStyle name="40% - הדגשה3 6 3 5_נכסים" xfId="40746"/>
    <cellStyle name="40% - הדגשה3 6 3 6" xfId="19158"/>
    <cellStyle name="40% - הדגשה3 6 3_נכסים" xfId="40731"/>
    <cellStyle name="40% - הדגשה3 6 4" xfId="4269"/>
    <cellStyle name="40% - הדגשה3 6 4 2" xfId="6058"/>
    <cellStyle name="40% - הדגשה3 6 4 2 2" xfId="9598"/>
    <cellStyle name="40% - הדגשה3 6 4 2 2 2" xfId="16250"/>
    <cellStyle name="40% - הדגשה3 6 4 2 2 2 2" xfId="31236"/>
    <cellStyle name="40% - הדגשה3 6 4 2 2 2_נכסים" xfId="40750"/>
    <cellStyle name="40% - הדגשה3 6 4 2 2 3" xfId="24571"/>
    <cellStyle name="40% - הדגשה3 6 4 2 2_נכסים" xfId="40749"/>
    <cellStyle name="40% - הדגשה3 6 4 2 3" xfId="12918"/>
    <cellStyle name="40% - הדגשה3 6 4 2 3 2" xfId="27905"/>
    <cellStyle name="40% - הדגשה3 6 4 2 3_נכסים" xfId="40751"/>
    <cellStyle name="40% - הדגשה3 6 4 2 4" xfId="21240"/>
    <cellStyle name="40% - הדגשה3 6 4 2_נכסים" xfId="40748"/>
    <cellStyle name="40% - הדגשה3 6 4 3" xfId="7806"/>
    <cellStyle name="40% - הדגשה3 6 4 3 2" xfId="14585"/>
    <cellStyle name="40% - הדגשה3 6 4 3 2 2" xfId="29571"/>
    <cellStyle name="40% - הדגשה3 6 4 3 2_נכסים" xfId="40753"/>
    <cellStyle name="40% - הדגשה3 6 4 3 3" xfId="22906"/>
    <cellStyle name="40% - הדגשה3 6 4 3_נכסים" xfId="40752"/>
    <cellStyle name="40% - הדגשה3 6 4 4" xfId="11252"/>
    <cellStyle name="40% - הדגשה3 6 4 4 2" xfId="26239"/>
    <cellStyle name="40% - הדגשה3 6 4 4_נכסים" xfId="40754"/>
    <cellStyle name="40% - הדגשה3 6 4 5" xfId="19574"/>
    <cellStyle name="40% - הדגשה3 6 4_נכסים" xfId="40747"/>
    <cellStyle name="40% - הדגשה3 6 5" xfId="5162"/>
    <cellStyle name="40% - הדגשה3 6 5 2" xfId="8765"/>
    <cellStyle name="40% - הדגשה3 6 5 2 2" xfId="15417"/>
    <cellStyle name="40% - הדגשה3 6 5 2 2 2" xfId="30403"/>
    <cellStyle name="40% - הדגשה3 6 5 2 2_נכסים" xfId="40757"/>
    <cellStyle name="40% - הדגשה3 6 5 2 3" xfId="23738"/>
    <cellStyle name="40% - הדגשה3 6 5 2_נכסים" xfId="40756"/>
    <cellStyle name="40% - הדגשה3 6 5 3" xfId="12085"/>
    <cellStyle name="40% - הדגשה3 6 5 3 2" xfId="27072"/>
    <cellStyle name="40% - הדגשה3 6 5 3_נכסים" xfId="40758"/>
    <cellStyle name="40% - הדגשה3 6 5 4" xfId="20407"/>
    <cellStyle name="40% - הדגשה3 6 5_נכסים" xfId="40755"/>
    <cellStyle name="40% - הדגשה3 6 6" xfId="6975"/>
    <cellStyle name="40% - הדגשה3 6 6 2" xfId="13752"/>
    <cellStyle name="40% - הדגשה3 6 6 2 2" xfId="28738"/>
    <cellStyle name="40% - הדגשה3 6 6 2_נכסים" xfId="40760"/>
    <cellStyle name="40% - הדגשה3 6 6 3" xfId="22073"/>
    <cellStyle name="40% - הדגשה3 6 6_נכסים" xfId="40759"/>
    <cellStyle name="40% - הדגשה3 6 7" xfId="10469"/>
    <cellStyle name="40% - הדגשה3 6 7 2" xfId="25450"/>
    <cellStyle name="40% - הדגשה3 6 7_נכסים" xfId="40761"/>
    <cellStyle name="40% - הדגשה3 6 8" xfId="18741"/>
    <cellStyle name="40% - הדגשה3 6 9" xfId="32252"/>
    <cellStyle name="40% - הדגשה3 6_נכסים" xfId="40698"/>
    <cellStyle name="40% - הדגשה3 7" xfId="1818"/>
    <cellStyle name="40% - הדגשה3 7 2" xfId="4036"/>
    <cellStyle name="40% - הדגשה3 7 2 2" xfId="4808"/>
    <cellStyle name="40% - הדגשה3 7 2 2 2" xfId="6599"/>
    <cellStyle name="40% - הדגשה3 7 2 2 2 2" xfId="10139"/>
    <cellStyle name="40% - הדגשה3 7 2 2 2 2 2" xfId="16791"/>
    <cellStyle name="40% - הדגשה3 7 2 2 2 2 2 2" xfId="31777"/>
    <cellStyle name="40% - הדגשה3 7 2 2 2 2 2_נכסים" xfId="40767"/>
    <cellStyle name="40% - הדגשה3 7 2 2 2 2 3" xfId="25112"/>
    <cellStyle name="40% - הדגשה3 7 2 2 2 2_נכסים" xfId="40766"/>
    <cellStyle name="40% - הדגשה3 7 2 2 2 3" xfId="13459"/>
    <cellStyle name="40% - הדגשה3 7 2 2 2 3 2" xfId="28446"/>
    <cellStyle name="40% - הדגשה3 7 2 2 2 3_נכסים" xfId="40768"/>
    <cellStyle name="40% - הדגשה3 7 2 2 2 4" xfId="21781"/>
    <cellStyle name="40% - הדגשה3 7 2 2 2_נכסים" xfId="40765"/>
    <cellStyle name="40% - הדגשה3 7 2 2 3" xfId="8347"/>
    <cellStyle name="40% - הדגשה3 7 2 2 3 2" xfId="15126"/>
    <cellStyle name="40% - הדגשה3 7 2 2 3 2 2" xfId="30112"/>
    <cellStyle name="40% - הדגשה3 7 2 2 3 2_נכסים" xfId="40770"/>
    <cellStyle name="40% - הדגשה3 7 2 2 3 3" xfId="23447"/>
    <cellStyle name="40% - הדגשה3 7 2 2 3_נכסים" xfId="40769"/>
    <cellStyle name="40% - הדגשה3 7 2 2 4" xfId="11793"/>
    <cellStyle name="40% - הדגשה3 7 2 2 4 2" xfId="26780"/>
    <cellStyle name="40% - הדגשה3 7 2 2 4_נכסים" xfId="40771"/>
    <cellStyle name="40% - הדגשה3 7 2 2 5" xfId="20115"/>
    <cellStyle name="40% - הדגשה3 7 2 2_נכסים" xfId="40764"/>
    <cellStyle name="40% - הדגשה3 7 2 3" xfId="5765"/>
    <cellStyle name="40% - הדגשה3 7 2 3 2" xfId="9306"/>
    <cellStyle name="40% - הדגשה3 7 2 3 2 2" xfId="15958"/>
    <cellStyle name="40% - הדגשה3 7 2 3 2 2 2" xfId="30944"/>
    <cellStyle name="40% - הדגשה3 7 2 3 2 2_נכסים" xfId="40774"/>
    <cellStyle name="40% - הדגשה3 7 2 3 2 3" xfId="24279"/>
    <cellStyle name="40% - הדגשה3 7 2 3 2_נכסים" xfId="40773"/>
    <cellStyle name="40% - הדגשה3 7 2 3 3" xfId="12626"/>
    <cellStyle name="40% - הדגשה3 7 2 3 3 2" xfId="27613"/>
    <cellStyle name="40% - הדגשה3 7 2 3 3_נכסים" xfId="40775"/>
    <cellStyle name="40% - הדגשה3 7 2 3 4" xfId="20948"/>
    <cellStyle name="40% - הדגשה3 7 2 3_נכסים" xfId="40772"/>
    <cellStyle name="40% - הדגשה3 7 2 4" xfId="7514"/>
    <cellStyle name="40% - הדגשה3 7 2 4 2" xfId="14293"/>
    <cellStyle name="40% - הדגשה3 7 2 4 2 2" xfId="29279"/>
    <cellStyle name="40% - הדגשה3 7 2 4 2_נכסים" xfId="40777"/>
    <cellStyle name="40% - הדגשה3 7 2 4 3" xfId="22614"/>
    <cellStyle name="40% - הדגשה3 7 2 4_נכסים" xfId="40776"/>
    <cellStyle name="40% - הדגשה3 7 2 5" xfId="10960"/>
    <cellStyle name="40% - הדגשה3 7 2 5 2" xfId="25947"/>
    <cellStyle name="40% - הדגשה3 7 2 5_נכסים" xfId="40778"/>
    <cellStyle name="40% - הדגשה3 7 2 6" xfId="19282"/>
    <cellStyle name="40% - הדגשה3 7 2_נכסים" xfId="40763"/>
    <cellStyle name="40% - הדגשה3 7 3" xfId="4393"/>
    <cellStyle name="40% - הדגשה3 7 3 2" xfId="6183"/>
    <cellStyle name="40% - הדגשה3 7 3 2 2" xfId="9723"/>
    <cellStyle name="40% - הדגשה3 7 3 2 2 2" xfId="16375"/>
    <cellStyle name="40% - הדגשה3 7 3 2 2 2 2" xfId="31361"/>
    <cellStyle name="40% - הדגשה3 7 3 2 2 2_נכסים" xfId="40782"/>
    <cellStyle name="40% - הדגשה3 7 3 2 2 3" xfId="24696"/>
    <cellStyle name="40% - הדגשה3 7 3 2 2_נכסים" xfId="40781"/>
    <cellStyle name="40% - הדגשה3 7 3 2 3" xfId="13043"/>
    <cellStyle name="40% - הדגשה3 7 3 2 3 2" xfId="28030"/>
    <cellStyle name="40% - הדגשה3 7 3 2 3_נכסים" xfId="40783"/>
    <cellStyle name="40% - הדגשה3 7 3 2 4" xfId="21365"/>
    <cellStyle name="40% - הדגשה3 7 3 2_נכסים" xfId="40780"/>
    <cellStyle name="40% - הדגשה3 7 3 3" xfId="7931"/>
    <cellStyle name="40% - הדגשה3 7 3 3 2" xfId="14710"/>
    <cellStyle name="40% - הדגשה3 7 3 3 2 2" xfId="29696"/>
    <cellStyle name="40% - הדגשה3 7 3 3 2_נכסים" xfId="40785"/>
    <cellStyle name="40% - הדגשה3 7 3 3 3" xfId="23031"/>
    <cellStyle name="40% - הדגשה3 7 3 3_נכסים" xfId="40784"/>
    <cellStyle name="40% - הדגשה3 7 3 4" xfId="11377"/>
    <cellStyle name="40% - הדגשה3 7 3 4 2" xfId="26364"/>
    <cellStyle name="40% - הדגשה3 7 3 4_נכסים" xfId="40786"/>
    <cellStyle name="40% - הדגשה3 7 3 5" xfId="19699"/>
    <cellStyle name="40% - הדגשה3 7 3_נכסים" xfId="40779"/>
    <cellStyle name="40% - הדגשה3 7 4" xfId="5286"/>
    <cellStyle name="40% - הדגשה3 7 4 2" xfId="8890"/>
    <cellStyle name="40% - הדגשה3 7 4 2 2" xfId="15542"/>
    <cellStyle name="40% - הדגשה3 7 4 2 2 2" xfId="30528"/>
    <cellStyle name="40% - הדגשה3 7 4 2 2_נכסים" xfId="40789"/>
    <cellStyle name="40% - הדגשה3 7 4 2 3" xfId="23863"/>
    <cellStyle name="40% - הדגשה3 7 4 2_נכסים" xfId="40788"/>
    <cellStyle name="40% - הדגשה3 7 4 3" xfId="12210"/>
    <cellStyle name="40% - הדגשה3 7 4 3 2" xfId="27197"/>
    <cellStyle name="40% - הדגשה3 7 4 3_נכסים" xfId="40790"/>
    <cellStyle name="40% - הדגשה3 7 4 4" xfId="20532"/>
    <cellStyle name="40% - הדגשה3 7 4_נכסים" xfId="40787"/>
    <cellStyle name="40% - הדגשה3 7 5" xfId="7099"/>
    <cellStyle name="40% - הדגשה3 7 5 2" xfId="13877"/>
    <cellStyle name="40% - הדגשה3 7 5 2 2" xfId="28863"/>
    <cellStyle name="40% - הדגשה3 7 5 2_נכסים" xfId="40792"/>
    <cellStyle name="40% - הדגשה3 7 5 3" xfId="22198"/>
    <cellStyle name="40% - הדגשה3 7 5_נכסים" xfId="40791"/>
    <cellStyle name="40% - הדגשה3 7 6" xfId="10315"/>
    <cellStyle name="40% - הדגשה3 7 6 2" xfId="25289"/>
    <cellStyle name="40% - הדגשה3 7 6_נכסים" xfId="40793"/>
    <cellStyle name="40% - הדגשה3 7 7" xfId="18866"/>
    <cellStyle name="40% - הדגשה3 7 8" xfId="32316"/>
    <cellStyle name="40% - הדגשה3 7_נכסים" xfId="40762"/>
    <cellStyle name="40% - הדגשה3 8" xfId="1519"/>
    <cellStyle name="40% - הדגשה3 8 2" xfId="4599"/>
    <cellStyle name="40% - הדגשה3 8 2 2" xfId="6390"/>
    <cellStyle name="40% - הדגשה3 8 2 2 2" xfId="9930"/>
    <cellStyle name="40% - הדגשה3 8 2 2 2 2" xfId="16582"/>
    <cellStyle name="40% - הדגשה3 8 2 2 2 2 2" xfId="31568"/>
    <cellStyle name="40% - הדגשה3 8 2 2 2 2_נכסים" xfId="40798"/>
    <cellStyle name="40% - הדגשה3 8 2 2 2 3" xfId="24903"/>
    <cellStyle name="40% - הדגשה3 8 2 2 2_נכסים" xfId="40797"/>
    <cellStyle name="40% - הדגשה3 8 2 2 3" xfId="13250"/>
    <cellStyle name="40% - הדגשה3 8 2 2 3 2" xfId="28237"/>
    <cellStyle name="40% - הדגשה3 8 2 2 3_נכסים" xfId="40799"/>
    <cellStyle name="40% - הדגשה3 8 2 2 4" xfId="21572"/>
    <cellStyle name="40% - הדגשה3 8 2 2_נכסים" xfId="40796"/>
    <cellStyle name="40% - הדגשה3 8 2 3" xfId="8138"/>
    <cellStyle name="40% - הדגשה3 8 2 3 2" xfId="14917"/>
    <cellStyle name="40% - הדגשה3 8 2 3 2 2" xfId="29903"/>
    <cellStyle name="40% - הדגשה3 8 2 3 2_נכסים" xfId="40801"/>
    <cellStyle name="40% - הדגשה3 8 2 3 3" xfId="23238"/>
    <cellStyle name="40% - הדגשה3 8 2 3_נכסים" xfId="40800"/>
    <cellStyle name="40% - הדגשה3 8 2 4" xfId="11584"/>
    <cellStyle name="40% - הדגשה3 8 2 4 2" xfId="26571"/>
    <cellStyle name="40% - הדגשה3 8 2 4_נכסים" xfId="40802"/>
    <cellStyle name="40% - הדגשה3 8 2 5" xfId="19906"/>
    <cellStyle name="40% - הדגשה3 8 2_נכסים" xfId="40795"/>
    <cellStyle name="40% - הדגשה3 8 3" xfId="5556"/>
    <cellStyle name="40% - הדגשה3 8 3 2" xfId="9097"/>
    <cellStyle name="40% - הדגשה3 8 3 2 2" xfId="15749"/>
    <cellStyle name="40% - הדגשה3 8 3 2 2 2" xfId="30735"/>
    <cellStyle name="40% - הדגשה3 8 3 2 2_נכסים" xfId="40805"/>
    <cellStyle name="40% - הדגשה3 8 3 2 3" xfId="24070"/>
    <cellStyle name="40% - הדגשה3 8 3 2_נכסים" xfId="40804"/>
    <cellStyle name="40% - הדגשה3 8 3 3" xfId="12417"/>
    <cellStyle name="40% - הדגשה3 8 3 3 2" xfId="27404"/>
    <cellStyle name="40% - הדגשה3 8 3 3_נכסים" xfId="40806"/>
    <cellStyle name="40% - הדגשה3 8 3 4" xfId="20739"/>
    <cellStyle name="40% - הדגשה3 8 3_נכסים" xfId="40803"/>
    <cellStyle name="40% - הדגשה3 8 4" xfId="7305"/>
    <cellStyle name="40% - הדגשה3 8 4 2" xfId="14084"/>
    <cellStyle name="40% - הדגשה3 8 4 2 2" xfId="29070"/>
    <cellStyle name="40% - הדגשה3 8 4 2_נכסים" xfId="40808"/>
    <cellStyle name="40% - הדגשה3 8 4 3" xfId="22405"/>
    <cellStyle name="40% - הדגשה3 8 4_נכסים" xfId="40807"/>
    <cellStyle name="40% - הדגשה3 8 5" xfId="10751"/>
    <cellStyle name="40% - הדגשה3 8 5 2" xfId="25738"/>
    <cellStyle name="40% - הדגשה3 8 5_נכסים" xfId="40809"/>
    <cellStyle name="40% - הדגשה3 8 6" xfId="19073"/>
    <cellStyle name="40% - הדגשה3 8 7" xfId="31941"/>
    <cellStyle name="40% - הדגשה3 8_נכסים" xfId="40794"/>
    <cellStyle name="40% - הדגשה3 9" xfId="1408"/>
    <cellStyle name="40% - הדגשה3 9 2" xfId="5973"/>
    <cellStyle name="40% - הדגשה3 9 2 2" xfId="9513"/>
    <cellStyle name="40% - הדגשה3 9 2 2 2" xfId="16165"/>
    <cellStyle name="40% - הדגשה3 9 2 2 2 2" xfId="31151"/>
    <cellStyle name="40% - הדגשה3 9 2 2 2_נכסים" xfId="40813"/>
    <cellStyle name="40% - הדגשה3 9 2 2 3" xfId="24486"/>
    <cellStyle name="40% - הדגשה3 9 2 2_נכסים" xfId="40812"/>
    <cellStyle name="40% - הדגשה3 9 2 3" xfId="12833"/>
    <cellStyle name="40% - הדגשה3 9 2 3 2" xfId="27820"/>
    <cellStyle name="40% - הדגשה3 9 2 3_נכסים" xfId="40814"/>
    <cellStyle name="40% - הדגשה3 9 2 4" xfId="21155"/>
    <cellStyle name="40% - הדגשה3 9 2_נכסים" xfId="40811"/>
    <cellStyle name="40% - הדגשה3 9 3" xfId="7721"/>
    <cellStyle name="40% - הדגשה3 9 3 2" xfId="14500"/>
    <cellStyle name="40% - הדגשה3 9 3 2 2" xfId="29486"/>
    <cellStyle name="40% - הדגשה3 9 3 2_נכסים" xfId="40816"/>
    <cellStyle name="40% - הדגשה3 9 3 3" xfId="22821"/>
    <cellStyle name="40% - הדגשה3 9 3_נכסים" xfId="40815"/>
    <cellStyle name="40% - הדגשה3 9 4" xfId="11167"/>
    <cellStyle name="40% - הדגשה3 9 4 2" xfId="26154"/>
    <cellStyle name="40% - הדגשה3 9 4_נכסים" xfId="40817"/>
    <cellStyle name="40% - הדגשה3 9 5" xfId="19489"/>
    <cellStyle name="40% - הדגשה3 9_נכסים" xfId="40810"/>
    <cellStyle name="40% - הדגשה4" xfId="49" builtinId="43" customBuiltin="1"/>
    <cellStyle name="40% - הדגשה4 10" xfId="2518"/>
    <cellStyle name="40% - הדגשה4 10 2" xfId="8682"/>
    <cellStyle name="40% - הדגשה4 10 2 2" xfId="15334"/>
    <cellStyle name="40% - הדגשה4 10 2 2 2" xfId="30320"/>
    <cellStyle name="40% - הדגשה4 10 2 2_נכסים" xfId="40820"/>
    <cellStyle name="40% - הדגשה4 10 2 3" xfId="23655"/>
    <cellStyle name="40% - הדגשה4 10 2_נכסים" xfId="40819"/>
    <cellStyle name="40% - הדגשה4 10 3" xfId="12002"/>
    <cellStyle name="40% - הדגשה4 10 3 2" xfId="26989"/>
    <cellStyle name="40% - הדגשה4 10 3_נכסים" xfId="40821"/>
    <cellStyle name="40% - הדגשה4 10 4" xfId="20324"/>
    <cellStyle name="40% - הדגשה4 10_נכסים" xfId="40818"/>
    <cellStyle name="40% - הדגשה4 11" xfId="1603"/>
    <cellStyle name="40% - הדגשה4 11 2" xfId="13669"/>
    <cellStyle name="40% - הדגשה4 11 2 2" xfId="28655"/>
    <cellStyle name="40% - הדגשה4 11 2_נכסים" xfId="40823"/>
    <cellStyle name="40% - הדגשה4 11 3" xfId="21990"/>
    <cellStyle name="40% - הדגשה4 11_נכסים" xfId="40822"/>
    <cellStyle name="40% - הדגשה4 12" xfId="10492"/>
    <cellStyle name="40% - הדגשה4 12 2" xfId="18304"/>
    <cellStyle name="40% - הדגשה4 12 3" xfId="25476"/>
    <cellStyle name="40% - הדגשה4 12_נכסים" xfId="40824"/>
    <cellStyle name="40% - הדגשה4 13" xfId="17569"/>
    <cellStyle name="40% - הדגשה4 13 2" xfId="18400"/>
    <cellStyle name="40% - הדגשה4 13_נכסים" xfId="40825"/>
    <cellStyle name="40% - הדגשה4 14" xfId="17582"/>
    <cellStyle name="40% - הדגשה4 14 2" xfId="18413"/>
    <cellStyle name="40% - הדגשה4 14_נכסים" xfId="40826"/>
    <cellStyle name="40% - הדגשה4 15" xfId="17594"/>
    <cellStyle name="40% - הדגשה4 15 2" xfId="18425"/>
    <cellStyle name="40% - הדגשה4 15_נכסים" xfId="40827"/>
    <cellStyle name="40% - הדגשה4 16" xfId="17606"/>
    <cellStyle name="40% - הדגשה4 16 2" xfId="18437"/>
    <cellStyle name="40% - הדגשה4 16_נכסים" xfId="40828"/>
    <cellStyle name="40% - הדגשה4 17" xfId="17618"/>
    <cellStyle name="40% - הדגשה4 17 2" xfId="18450"/>
    <cellStyle name="40% - הדגשה4 17_נכסים" xfId="40829"/>
    <cellStyle name="40% - הדגשה4 18" xfId="17631"/>
    <cellStyle name="40% - הדגשה4 18 2" xfId="18463"/>
    <cellStyle name="40% - הדגשה4 18_נכסים" xfId="40830"/>
    <cellStyle name="40% - הדגשה4 19" xfId="17645"/>
    <cellStyle name="40% - הדגשה4 19 2" xfId="18476"/>
    <cellStyle name="40% - הדגשה4 19_נכסים" xfId="40831"/>
    <cellStyle name="40% - הדגשה4 2" xfId="295"/>
    <cellStyle name="40% - הדגשה4 2 10" xfId="2645"/>
    <cellStyle name="40% - הדגשה4 2 11" xfId="50198"/>
    <cellStyle name="40% - הדגשה4 2 2" xfId="296"/>
    <cellStyle name="40% - הדגשה4 2 2 10" xfId="18635"/>
    <cellStyle name="40% - הדגשה4 2 2 11" xfId="32303"/>
    <cellStyle name="40% - הדגשה4 2 2 2" xfId="1178"/>
    <cellStyle name="40% - הדגשה4 2 2 2 10" xfId="32077"/>
    <cellStyle name="40% - הדגשה4 2 2 2 2" xfId="3513"/>
    <cellStyle name="40% - הדגשה4 2 2 2 2 2" xfId="3756"/>
    <cellStyle name="40% - הדגשה4 2 2 2 2 2 2" xfId="4180"/>
    <cellStyle name="40% - הדגשה4 2 2 2 2 2 2 2" xfId="4953"/>
    <cellStyle name="40% - הדגשה4 2 2 2 2 2 2 2 2" xfId="6744"/>
    <cellStyle name="40% - הדגשה4 2 2 2 2 2 2 2 2 2" xfId="10284"/>
    <cellStyle name="40% - הדגשה4 2 2 2 2 2 2 2 2 2 2" xfId="16936"/>
    <cellStyle name="40% - הדגשה4 2 2 2 2 2 2 2 2 2 2 2" xfId="31922"/>
    <cellStyle name="40% - הדגשה4 2 2 2 2 2 2 2 2 2 2_נכסים" xfId="40841"/>
    <cellStyle name="40% - הדגשה4 2 2 2 2 2 2 2 2 2 3" xfId="25257"/>
    <cellStyle name="40% - הדגשה4 2 2 2 2 2 2 2 2 2_נכסים" xfId="40840"/>
    <cellStyle name="40% - הדגשה4 2 2 2 2 2 2 2 2 3" xfId="13604"/>
    <cellStyle name="40% - הדגשה4 2 2 2 2 2 2 2 2 3 2" xfId="28591"/>
    <cellStyle name="40% - הדגשה4 2 2 2 2 2 2 2 2 3_נכסים" xfId="40842"/>
    <cellStyle name="40% - הדגשה4 2 2 2 2 2 2 2 2 4" xfId="21926"/>
    <cellStyle name="40% - הדגשה4 2 2 2 2 2 2 2 2_נכסים" xfId="40839"/>
    <cellStyle name="40% - הדגשה4 2 2 2 2 2 2 2 3" xfId="8492"/>
    <cellStyle name="40% - הדגשה4 2 2 2 2 2 2 2 3 2" xfId="15271"/>
    <cellStyle name="40% - הדגשה4 2 2 2 2 2 2 2 3 2 2" xfId="30257"/>
    <cellStyle name="40% - הדגשה4 2 2 2 2 2 2 2 3 2_נכסים" xfId="40844"/>
    <cellStyle name="40% - הדגשה4 2 2 2 2 2 2 2 3 3" xfId="23592"/>
    <cellStyle name="40% - הדגשה4 2 2 2 2 2 2 2 3_נכסים" xfId="40843"/>
    <cellStyle name="40% - הדגשה4 2 2 2 2 2 2 2 4" xfId="11938"/>
    <cellStyle name="40% - הדגשה4 2 2 2 2 2 2 2 4 2" xfId="26925"/>
    <cellStyle name="40% - הדגשה4 2 2 2 2 2 2 2 4_נכסים" xfId="40845"/>
    <cellStyle name="40% - הדגשה4 2 2 2 2 2 2 2 5" xfId="20260"/>
    <cellStyle name="40% - הדגשה4 2 2 2 2 2 2 2_נכסים" xfId="40838"/>
    <cellStyle name="40% - הדגשה4 2 2 2 2 2 2 3" xfId="5910"/>
    <cellStyle name="40% - הדגשה4 2 2 2 2 2 2 3 2" xfId="9451"/>
    <cellStyle name="40% - הדגשה4 2 2 2 2 2 2 3 2 2" xfId="16103"/>
    <cellStyle name="40% - הדגשה4 2 2 2 2 2 2 3 2 2 2" xfId="31089"/>
    <cellStyle name="40% - הדגשה4 2 2 2 2 2 2 3 2 2_נכסים" xfId="40848"/>
    <cellStyle name="40% - הדגשה4 2 2 2 2 2 2 3 2 3" xfId="24424"/>
    <cellStyle name="40% - הדגשה4 2 2 2 2 2 2 3 2_נכסים" xfId="40847"/>
    <cellStyle name="40% - הדגשה4 2 2 2 2 2 2 3 3" xfId="12771"/>
    <cellStyle name="40% - הדגשה4 2 2 2 2 2 2 3 3 2" xfId="27758"/>
    <cellStyle name="40% - הדגשה4 2 2 2 2 2 2 3 3_נכסים" xfId="40849"/>
    <cellStyle name="40% - הדגשה4 2 2 2 2 2 2 3 4" xfId="21093"/>
    <cellStyle name="40% - הדגשה4 2 2 2 2 2 2 3_נכסים" xfId="40846"/>
    <cellStyle name="40% - הדגשה4 2 2 2 2 2 2 4" xfId="7659"/>
    <cellStyle name="40% - הדגשה4 2 2 2 2 2 2 4 2" xfId="14438"/>
    <cellStyle name="40% - הדגשה4 2 2 2 2 2 2 4 2 2" xfId="29424"/>
    <cellStyle name="40% - הדגשה4 2 2 2 2 2 2 4 2_נכסים" xfId="40851"/>
    <cellStyle name="40% - הדגשה4 2 2 2 2 2 2 4 3" xfId="22759"/>
    <cellStyle name="40% - הדגשה4 2 2 2 2 2 2 4_נכסים" xfId="40850"/>
    <cellStyle name="40% - הדגשה4 2 2 2 2 2 2 5" xfId="11105"/>
    <cellStyle name="40% - הדגשה4 2 2 2 2 2 2 5 2" xfId="26092"/>
    <cellStyle name="40% - הדגשה4 2 2 2 2 2 2 5_נכסים" xfId="40852"/>
    <cellStyle name="40% - הדגשה4 2 2 2 2 2 2 6" xfId="19427"/>
    <cellStyle name="40% - הדגשה4 2 2 2 2 2 2_נכסים" xfId="40837"/>
    <cellStyle name="40% - הדגשה4 2 2 2 2 2 3" xfId="4537"/>
    <cellStyle name="40% - הדגשה4 2 2 2 2 2 3 2" xfId="6328"/>
    <cellStyle name="40% - הדגשה4 2 2 2 2 2 3 2 2" xfId="9868"/>
    <cellStyle name="40% - הדגשה4 2 2 2 2 2 3 2 2 2" xfId="16520"/>
    <cellStyle name="40% - הדגשה4 2 2 2 2 2 3 2 2 2 2" xfId="31506"/>
    <cellStyle name="40% - הדגשה4 2 2 2 2 2 3 2 2 2_נכסים" xfId="40856"/>
    <cellStyle name="40% - הדגשה4 2 2 2 2 2 3 2 2 3" xfId="24841"/>
    <cellStyle name="40% - הדגשה4 2 2 2 2 2 3 2 2_נכסים" xfId="40855"/>
    <cellStyle name="40% - הדגשה4 2 2 2 2 2 3 2 3" xfId="13188"/>
    <cellStyle name="40% - הדגשה4 2 2 2 2 2 3 2 3 2" xfId="28175"/>
    <cellStyle name="40% - הדגשה4 2 2 2 2 2 3 2 3_נכסים" xfId="40857"/>
    <cellStyle name="40% - הדגשה4 2 2 2 2 2 3 2 4" xfId="21510"/>
    <cellStyle name="40% - הדגשה4 2 2 2 2 2 3 2_נכסים" xfId="40854"/>
    <cellStyle name="40% - הדגשה4 2 2 2 2 2 3 3" xfId="8076"/>
    <cellStyle name="40% - הדגשה4 2 2 2 2 2 3 3 2" xfId="14855"/>
    <cellStyle name="40% - הדגשה4 2 2 2 2 2 3 3 2 2" xfId="29841"/>
    <cellStyle name="40% - הדגשה4 2 2 2 2 2 3 3 2_נכסים" xfId="40859"/>
    <cellStyle name="40% - הדגשה4 2 2 2 2 2 3 3 3" xfId="23176"/>
    <cellStyle name="40% - הדגשה4 2 2 2 2 2 3 3_נכסים" xfId="40858"/>
    <cellStyle name="40% - הדגשה4 2 2 2 2 2 3 4" xfId="11522"/>
    <cellStyle name="40% - הדגשה4 2 2 2 2 2 3 4 2" xfId="26509"/>
    <cellStyle name="40% - הדגשה4 2 2 2 2 2 3 4_נכסים" xfId="40860"/>
    <cellStyle name="40% - הדגשה4 2 2 2 2 2 3 5" xfId="19844"/>
    <cellStyle name="40% - הדגשה4 2 2 2 2 2 3_נכסים" xfId="40853"/>
    <cellStyle name="40% - הדגשה4 2 2 2 2 2 4" xfId="5430"/>
    <cellStyle name="40% - הדגשה4 2 2 2 2 2 4 2" xfId="9035"/>
    <cellStyle name="40% - הדגשה4 2 2 2 2 2 4 2 2" xfId="15687"/>
    <cellStyle name="40% - הדגשה4 2 2 2 2 2 4 2 2 2" xfId="30673"/>
    <cellStyle name="40% - הדגשה4 2 2 2 2 2 4 2 2_נכסים" xfId="40863"/>
    <cellStyle name="40% - הדגשה4 2 2 2 2 2 4 2 3" xfId="24008"/>
    <cellStyle name="40% - הדגשה4 2 2 2 2 2 4 2_נכסים" xfId="40862"/>
    <cellStyle name="40% - הדגשה4 2 2 2 2 2 4 3" xfId="12355"/>
    <cellStyle name="40% - הדגשה4 2 2 2 2 2 4 3 2" xfId="27342"/>
    <cellStyle name="40% - הדגשה4 2 2 2 2 2 4 3_נכסים" xfId="40864"/>
    <cellStyle name="40% - הדגשה4 2 2 2 2 2 4 4" xfId="20677"/>
    <cellStyle name="40% - הדגשה4 2 2 2 2 2 4_נכסים" xfId="40861"/>
    <cellStyle name="40% - הדגשה4 2 2 2 2 2 5" xfId="7243"/>
    <cellStyle name="40% - הדגשה4 2 2 2 2 2 5 2" xfId="14022"/>
    <cellStyle name="40% - הדגשה4 2 2 2 2 2 5 2 2" xfId="29008"/>
    <cellStyle name="40% - הדגשה4 2 2 2 2 2 5 2_נכסים" xfId="40866"/>
    <cellStyle name="40% - הדגשה4 2 2 2 2 2 5 3" xfId="22343"/>
    <cellStyle name="40% - הדגשה4 2 2 2 2 2 5_נכסים" xfId="40865"/>
    <cellStyle name="40% - הדגשה4 2 2 2 2 2 6" xfId="10689"/>
    <cellStyle name="40% - הדגשה4 2 2 2 2 2 6 2" xfId="25676"/>
    <cellStyle name="40% - הדגשה4 2 2 2 2 2 6_נכסים" xfId="40867"/>
    <cellStyle name="40% - הדגשה4 2 2 2 2 2 7" xfId="19011"/>
    <cellStyle name="40% - הדגשה4 2 2 2 2 2_נכסים" xfId="40836"/>
    <cellStyle name="40% - הדגשה4 2 2 2 2 3" xfId="3969"/>
    <cellStyle name="40% - הדגשה4 2 2 2 2 3 2" xfId="4745"/>
    <cellStyle name="40% - הדגשה4 2 2 2 2 3 2 2" xfId="6536"/>
    <cellStyle name="40% - הדגשה4 2 2 2 2 3 2 2 2" xfId="10076"/>
    <cellStyle name="40% - הדגשה4 2 2 2 2 3 2 2 2 2" xfId="16728"/>
    <cellStyle name="40% - הדגשה4 2 2 2 2 3 2 2 2 2 2" xfId="31714"/>
    <cellStyle name="40% - הדגשה4 2 2 2 2 3 2 2 2 2_נכסים" xfId="40872"/>
    <cellStyle name="40% - הדגשה4 2 2 2 2 3 2 2 2 3" xfId="25049"/>
    <cellStyle name="40% - הדגשה4 2 2 2 2 3 2 2 2_נכסים" xfId="40871"/>
    <cellStyle name="40% - הדגשה4 2 2 2 2 3 2 2 3" xfId="13396"/>
    <cellStyle name="40% - הדגשה4 2 2 2 2 3 2 2 3 2" xfId="28383"/>
    <cellStyle name="40% - הדגשה4 2 2 2 2 3 2 2 3_נכסים" xfId="40873"/>
    <cellStyle name="40% - הדגשה4 2 2 2 2 3 2 2 4" xfId="21718"/>
    <cellStyle name="40% - הדגשה4 2 2 2 2 3 2 2_נכסים" xfId="40870"/>
    <cellStyle name="40% - הדגשה4 2 2 2 2 3 2 3" xfId="8284"/>
    <cellStyle name="40% - הדגשה4 2 2 2 2 3 2 3 2" xfId="15063"/>
    <cellStyle name="40% - הדגשה4 2 2 2 2 3 2 3 2 2" xfId="30049"/>
    <cellStyle name="40% - הדגשה4 2 2 2 2 3 2 3 2_נכסים" xfId="40875"/>
    <cellStyle name="40% - הדגשה4 2 2 2 2 3 2 3 3" xfId="23384"/>
    <cellStyle name="40% - הדגשה4 2 2 2 2 3 2 3_נכסים" xfId="40874"/>
    <cellStyle name="40% - הדגשה4 2 2 2 2 3 2 4" xfId="11730"/>
    <cellStyle name="40% - הדגשה4 2 2 2 2 3 2 4 2" xfId="26717"/>
    <cellStyle name="40% - הדגשה4 2 2 2 2 3 2 4_נכסים" xfId="40876"/>
    <cellStyle name="40% - הדגשה4 2 2 2 2 3 2 5" xfId="20052"/>
    <cellStyle name="40% - הדגשה4 2 2 2 2 3 2_נכסים" xfId="40869"/>
    <cellStyle name="40% - הדגשה4 2 2 2 2 3 3" xfId="5702"/>
    <cellStyle name="40% - הדגשה4 2 2 2 2 3 3 2" xfId="9243"/>
    <cellStyle name="40% - הדגשה4 2 2 2 2 3 3 2 2" xfId="15895"/>
    <cellStyle name="40% - הדגשה4 2 2 2 2 3 3 2 2 2" xfId="30881"/>
    <cellStyle name="40% - הדגשה4 2 2 2 2 3 3 2 2_נכסים" xfId="40879"/>
    <cellStyle name="40% - הדגשה4 2 2 2 2 3 3 2 3" xfId="24216"/>
    <cellStyle name="40% - הדגשה4 2 2 2 2 3 3 2_נכסים" xfId="40878"/>
    <cellStyle name="40% - הדגשה4 2 2 2 2 3 3 3" xfId="12563"/>
    <cellStyle name="40% - הדגשה4 2 2 2 2 3 3 3 2" xfId="27550"/>
    <cellStyle name="40% - הדגשה4 2 2 2 2 3 3 3_נכסים" xfId="40880"/>
    <cellStyle name="40% - הדגשה4 2 2 2 2 3 3 4" xfId="20885"/>
    <cellStyle name="40% - הדגשה4 2 2 2 2 3 3_נכסים" xfId="40877"/>
    <cellStyle name="40% - הדגשה4 2 2 2 2 3 4" xfId="7451"/>
    <cellStyle name="40% - הדגשה4 2 2 2 2 3 4 2" xfId="14230"/>
    <cellStyle name="40% - הדגשה4 2 2 2 2 3 4 2 2" xfId="29216"/>
    <cellStyle name="40% - הדגשה4 2 2 2 2 3 4 2_נכסים" xfId="40882"/>
    <cellStyle name="40% - הדגשה4 2 2 2 2 3 4 3" xfId="22551"/>
    <cellStyle name="40% - הדגשה4 2 2 2 2 3 4_נכסים" xfId="40881"/>
    <cellStyle name="40% - הדגשה4 2 2 2 2 3 5" xfId="10897"/>
    <cellStyle name="40% - הדגשה4 2 2 2 2 3 5 2" xfId="25884"/>
    <cellStyle name="40% - הדגשה4 2 2 2 2 3 5_נכסים" xfId="40883"/>
    <cellStyle name="40% - הדגשה4 2 2 2 2 3 6" xfId="19219"/>
    <cellStyle name="40% - הדגשה4 2 2 2 2 3_נכסים" xfId="40868"/>
    <cellStyle name="40% - הדגשה4 2 2 2 2 4" xfId="4330"/>
    <cellStyle name="40% - הדגשה4 2 2 2 2 4 2" xfId="6119"/>
    <cellStyle name="40% - הדגשה4 2 2 2 2 4 2 2" xfId="9659"/>
    <cellStyle name="40% - הדגשה4 2 2 2 2 4 2 2 2" xfId="16311"/>
    <cellStyle name="40% - הדגשה4 2 2 2 2 4 2 2 2 2" xfId="31297"/>
    <cellStyle name="40% - הדגשה4 2 2 2 2 4 2 2 2_נכסים" xfId="40887"/>
    <cellStyle name="40% - הדגשה4 2 2 2 2 4 2 2 3" xfId="24632"/>
    <cellStyle name="40% - הדגשה4 2 2 2 2 4 2 2_נכסים" xfId="40886"/>
    <cellStyle name="40% - הדגשה4 2 2 2 2 4 2 3" xfId="12979"/>
    <cellStyle name="40% - הדגשה4 2 2 2 2 4 2 3 2" xfId="27966"/>
    <cellStyle name="40% - הדגשה4 2 2 2 2 4 2 3_נכסים" xfId="40888"/>
    <cellStyle name="40% - הדגשה4 2 2 2 2 4 2 4" xfId="21301"/>
    <cellStyle name="40% - הדגשה4 2 2 2 2 4 2_נכסים" xfId="40885"/>
    <cellStyle name="40% - הדגשה4 2 2 2 2 4 3" xfId="7867"/>
    <cellStyle name="40% - הדגשה4 2 2 2 2 4 3 2" xfId="14646"/>
    <cellStyle name="40% - הדגשה4 2 2 2 2 4 3 2 2" xfId="29632"/>
    <cellStyle name="40% - הדגשה4 2 2 2 2 4 3 2_נכסים" xfId="40890"/>
    <cellStyle name="40% - הדגשה4 2 2 2 2 4 3 3" xfId="22967"/>
    <cellStyle name="40% - הדגשה4 2 2 2 2 4 3_נכסים" xfId="40889"/>
    <cellStyle name="40% - הדגשה4 2 2 2 2 4 4" xfId="11313"/>
    <cellStyle name="40% - הדגשה4 2 2 2 2 4 4 2" xfId="26300"/>
    <cellStyle name="40% - הדגשה4 2 2 2 2 4 4_נכסים" xfId="40891"/>
    <cellStyle name="40% - הדגשה4 2 2 2 2 4 5" xfId="19635"/>
    <cellStyle name="40% - הדגשה4 2 2 2 2 4_נכסים" xfId="40884"/>
    <cellStyle name="40% - הדגשה4 2 2 2 2 5" xfId="5223"/>
    <cellStyle name="40% - הדגשה4 2 2 2 2 5 2" xfId="8826"/>
    <cellStyle name="40% - הדגשה4 2 2 2 2 5 2 2" xfId="15478"/>
    <cellStyle name="40% - הדגשה4 2 2 2 2 5 2 2 2" xfId="30464"/>
    <cellStyle name="40% - הדגשה4 2 2 2 2 5 2 2_נכסים" xfId="40894"/>
    <cellStyle name="40% - הדגשה4 2 2 2 2 5 2 3" xfId="23799"/>
    <cellStyle name="40% - הדגשה4 2 2 2 2 5 2_נכסים" xfId="40893"/>
    <cellStyle name="40% - הדגשה4 2 2 2 2 5 3" xfId="12146"/>
    <cellStyle name="40% - הדגשה4 2 2 2 2 5 3 2" xfId="27133"/>
    <cellStyle name="40% - הדגשה4 2 2 2 2 5 3_נכסים" xfId="40895"/>
    <cellStyle name="40% - הדגשה4 2 2 2 2 5 4" xfId="20468"/>
    <cellStyle name="40% - הדגשה4 2 2 2 2 5_נכסים" xfId="40892"/>
    <cellStyle name="40% - הדגשה4 2 2 2 2 6" xfId="7036"/>
    <cellStyle name="40% - הדגשה4 2 2 2 2 6 2" xfId="13813"/>
    <cellStyle name="40% - הדגשה4 2 2 2 2 6 2 2" xfId="28799"/>
    <cellStyle name="40% - הדגשה4 2 2 2 2 6 2_נכסים" xfId="40897"/>
    <cellStyle name="40% - הדגשה4 2 2 2 2 6 3" xfId="22134"/>
    <cellStyle name="40% - הדגשה4 2 2 2 2 6_נכסים" xfId="40896"/>
    <cellStyle name="40% - הדגשה4 2 2 2 2 7" xfId="10499"/>
    <cellStyle name="40% - הדגשה4 2 2 2 2 7 2" xfId="25482"/>
    <cellStyle name="40% - הדגשה4 2 2 2 2 7_נכסים" xfId="40898"/>
    <cellStyle name="40% - הדגשה4 2 2 2 2 8" xfId="18802"/>
    <cellStyle name="40% - הדגשה4 2 2 2 2_נכסים" xfId="40835"/>
    <cellStyle name="40% - הדגשה4 2 2 2 3" xfId="3646"/>
    <cellStyle name="40% - הדגשה4 2 2 2 3 2" xfId="4048"/>
    <cellStyle name="40% - הדגשה4 2 2 2 3 2 2" xfId="4820"/>
    <cellStyle name="40% - הדגשה4 2 2 2 3 2 2 2" xfId="6611"/>
    <cellStyle name="40% - הדגשה4 2 2 2 3 2 2 2 2" xfId="10151"/>
    <cellStyle name="40% - הדגשה4 2 2 2 3 2 2 2 2 2" xfId="16803"/>
    <cellStyle name="40% - הדגשה4 2 2 2 3 2 2 2 2 2 2" xfId="31789"/>
    <cellStyle name="40% - הדגשה4 2 2 2 3 2 2 2 2 2_נכסים" xfId="40904"/>
    <cellStyle name="40% - הדגשה4 2 2 2 3 2 2 2 2 3" xfId="25124"/>
    <cellStyle name="40% - הדגשה4 2 2 2 3 2 2 2 2_נכסים" xfId="40903"/>
    <cellStyle name="40% - הדגשה4 2 2 2 3 2 2 2 3" xfId="13471"/>
    <cellStyle name="40% - הדגשה4 2 2 2 3 2 2 2 3 2" xfId="28458"/>
    <cellStyle name="40% - הדגשה4 2 2 2 3 2 2 2 3_נכסים" xfId="40905"/>
    <cellStyle name="40% - הדגשה4 2 2 2 3 2 2 2 4" xfId="21793"/>
    <cellStyle name="40% - הדגשה4 2 2 2 3 2 2 2_נכסים" xfId="40902"/>
    <cellStyle name="40% - הדגשה4 2 2 2 3 2 2 3" xfId="8359"/>
    <cellStyle name="40% - הדגשה4 2 2 2 3 2 2 3 2" xfId="15138"/>
    <cellStyle name="40% - הדגשה4 2 2 2 3 2 2 3 2 2" xfId="30124"/>
    <cellStyle name="40% - הדגשה4 2 2 2 3 2 2 3 2_נכסים" xfId="40907"/>
    <cellStyle name="40% - הדגשה4 2 2 2 3 2 2 3 3" xfId="23459"/>
    <cellStyle name="40% - הדגשה4 2 2 2 3 2 2 3_נכסים" xfId="40906"/>
    <cellStyle name="40% - הדגשה4 2 2 2 3 2 2 4" xfId="11805"/>
    <cellStyle name="40% - הדגשה4 2 2 2 3 2 2 4 2" xfId="26792"/>
    <cellStyle name="40% - הדגשה4 2 2 2 3 2 2 4_נכסים" xfId="40908"/>
    <cellStyle name="40% - הדגשה4 2 2 2 3 2 2 5" xfId="20127"/>
    <cellStyle name="40% - הדגשה4 2 2 2 3 2 2_נכסים" xfId="40901"/>
    <cellStyle name="40% - הדגשה4 2 2 2 3 2 3" xfId="5777"/>
    <cellStyle name="40% - הדגשה4 2 2 2 3 2 3 2" xfId="9318"/>
    <cellStyle name="40% - הדגשה4 2 2 2 3 2 3 2 2" xfId="15970"/>
    <cellStyle name="40% - הדגשה4 2 2 2 3 2 3 2 2 2" xfId="30956"/>
    <cellStyle name="40% - הדגשה4 2 2 2 3 2 3 2 2_נכסים" xfId="40911"/>
    <cellStyle name="40% - הדגשה4 2 2 2 3 2 3 2 3" xfId="24291"/>
    <cellStyle name="40% - הדגשה4 2 2 2 3 2 3 2_נכסים" xfId="40910"/>
    <cellStyle name="40% - הדגשה4 2 2 2 3 2 3 3" xfId="12638"/>
    <cellStyle name="40% - הדגשה4 2 2 2 3 2 3 3 2" xfId="27625"/>
    <cellStyle name="40% - הדגשה4 2 2 2 3 2 3 3_נכסים" xfId="40912"/>
    <cellStyle name="40% - הדגשה4 2 2 2 3 2 3 4" xfId="20960"/>
    <cellStyle name="40% - הדגשה4 2 2 2 3 2 3_נכסים" xfId="40909"/>
    <cellStyle name="40% - הדגשה4 2 2 2 3 2 4" xfId="7526"/>
    <cellStyle name="40% - הדגשה4 2 2 2 3 2 4 2" xfId="14305"/>
    <cellStyle name="40% - הדגשה4 2 2 2 3 2 4 2 2" xfId="29291"/>
    <cellStyle name="40% - הדגשה4 2 2 2 3 2 4 2_נכסים" xfId="40914"/>
    <cellStyle name="40% - הדגשה4 2 2 2 3 2 4 3" xfId="22626"/>
    <cellStyle name="40% - הדגשה4 2 2 2 3 2 4_נכסים" xfId="40913"/>
    <cellStyle name="40% - הדגשה4 2 2 2 3 2 5" xfId="10972"/>
    <cellStyle name="40% - הדגשה4 2 2 2 3 2 5 2" xfId="25959"/>
    <cellStyle name="40% - הדגשה4 2 2 2 3 2 5_נכסים" xfId="40915"/>
    <cellStyle name="40% - הדגשה4 2 2 2 3 2 6" xfId="19294"/>
    <cellStyle name="40% - הדגשה4 2 2 2 3 2_נכסים" xfId="40900"/>
    <cellStyle name="40% - הדגשה4 2 2 2 3 3" xfId="4405"/>
    <cellStyle name="40% - הדגשה4 2 2 2 3 3 2" xfId="6195"/>
    <cellStyle name="40% - הדגשה4 2 2 2 3 3 2 2" xfId="9735"/>
    <cellStyle name="40% - הדגשה4 2 2 2 3 3 2 2 2" xfId="16387"/>
    <cellStyle name="40% - הדגשה4 2 2 2 3 3 2 2 2 2" xfId="31373"/>
    <cellStyle name="40% - הדגשה4 2 2 2 3 3 2 2 2_נכסים" xfId="40919"/>
    <cellStyle name="40% - הדגשה4 2 2 2 3 3 2 2 3" xfId="24708"/>
    <cellStyle name="40% - הדגשה4 2 2 2 3 3 2 2_נכסים" xfId="40918"/>
    <cellStyle name="40% - הדגשה4 2 2 2 3 3 2 3" xfId="13055"/>
    <cellStyle name="40% - הדגשה4 2 2 2 3 3 2 3 2" xfId="28042"/>
    <cellStyle name="40% - הדגשה4 2 2 2 3 3 2 3_נכסים" xfId="40920"/>
    <cellStyle name="40% - הדגשה4 2 2 2 3 3 2 4" xfId="21377"/>
    <cellStyle name="40% - הדגשה4 2 2 2 3 3 2_נכסים" xfId="40917"/>
    <cellStyle name="40% - הדגשה4 2 2 2 3 3 3" xfId="7943"/>
    <cellStyle name="40% - הדגשה4 2 2 2 3 3 3 2" xfId="14722"/>
    <cellStyle name="40% - הדגשה4 2 2 2 3 3 3 2 2" xfId="29708"/>
    <cellStyle name="40% - הדגשה4 2 2 2 3 3 3 2_נכסים" xfId="40922"/>
    <cellStyle name="40% - הדגשה4 2 2 2 3 3 3 3" xfId="23043"/>
    <cellStyle name="40% - הדגשה4 2 2 2 3 3 3_נכסים" xfId="40921"/>
    <cellStyle name="40% - הדגשה4 2 2 2 3 3 4" xfId="11389"/>
    <cellStyle name="40% - הדגשה4 2 2 2 3 3 4 2" xfId="26376"/>
    <cellStyle name="40% - הדגשה4 2 2 2 3 3 4_נכסים" xfId="40923"/>
    <cellStyle name="40% - הדגשה4 2 2 2 3 3 5" xfId="19711"/>
    <cellStyle name="40% - הדגשה4 2 2 2 3 3_נכסים" xfId="40916"/>
    <cellStyle name="40% - הדגשה4 2 2 2 3 4" xfId="5298"/>
    <cellStyle name="40% - הדגשה4 2 2 2 3 4 2" xfId="8902"/>
    <cellStyle name="40% - הדגשה4 2 2 2 3 4 2 2" xfId="15554"/>
    <cellStyle name="40% - הדגשה4 2 2 2 3 4 2 2 2" xfId="30540"/>
    <cellStyle name="40% - הדגשה4 2 2 2 3 4 2 2_נכסים" xfId="40926"/>
    <cellStyle name="40% - הדגשה4 2 2 2 3 4 2 3" xfId="23875"/>
    <cellStyle name="40% - הדגשה4 2 2 2 3 4 2_נכסים" xfId="40925"/>
    <cellStyle name="40% - הדגשה4 2 2 2 3 4 3" xfId="12222"/>
    <cellStyle name="40% - הדגשה4 2 2 2 3 4 3 2" xfId="27209"/>
    <cellStyle name="40% - הדגשה4 2 2 2 3 4 3_נכסים" xfId="40927"/>
    <cellStyle name="40% - הדגשה4 2 2 2 3 4 4" xfId="20544"/>
    <cellStyle name="40% - הדגשה4 2 2 2 3 4_נכסים" xfId="40924"/>
    <cellStyle name="40% - הדגשה4 2 2 2 3 5" xfId="7111"/>
    <cellStyle name="40% - הדגשה4 2 2 2 3 5 2" xfId="13889"/>
    <cellStyle name="40% - הדגשה4 2 2 2 3 5 2 2" xfId="28875"/>
    <cellStyle name="40% - הדגשה4 2 2 2 3 5 2_נכסים" xfId="40929"/>
    <cellStyle name="40% - הדגשה4 2 2 2 3 5 3" xfId="22210"/>
    <cellStyle name="40% - הדגשה4 2 2 2 3 5_נכסים" xfId="40928"/>
    <cellStyle name="40% - הדגשה4 2 2 2 3 6" xfId="10557"/>
    <cellStyle name="40% - הדגשה4 2 2 2 3 6 2" xfId="25543"/>
    <cellStyle name="40% - הדגשה4 2 2 2 3 6_נכסים" xfId="40930"/>
    <cellStyle name="40% - הדגשה4 2 2 2 3 7" xfId="18878"/>
    <cellStyle name="40% - הדגשה4 2 2 2 3_נכסים" xfId="40899"/>
    <cellStyle name="40% - הדגשה4 2 2 2 4" xfId="3857"/>
    <cellStyle name="40% - הדגשה4 2 2 2 4 2" xfId="4611"/>
    <cellStyle name="40% - הדגשה4 2 2 2 4 2 2" xfId="6402"/>
    <cellStyle name="40% - הדגשה4 2 2 2 4 2 2 2" xfId="9942"/>
    <cellStyle name="40% - הדגשה4 2 2 2 4 2 2 2 2" xfId="16594"/>
    <cellStyle name="40% - הדגשה4 2 2 2 4 2 2 2 2 2" xfId="31580"/>
    <cellStyle name="40% - הדגשה4 2 2 2 4 2 2 2 2_נכסים" xfId="40935"/>
    <cellStyle name="40% - הדגשה4 2 2 2 4 2 2 2 3" xfId="24915"/>
    <cellStyle name="40% - הדגשה4 2 2 2 4 2 2 2_נכסים" xfId="40934"/>
    <cellStyle name="40% - הדגשה4 2 2 2 4 2 2 3" xfId="13262"/>
    <cellStyle name="40% - הדגשה4 2 2 2 4 2 2 3 2" xfId="28249"/>
    <cellStyle name="40% - הדגשה4 2 2 2 4 2 2 3_נכסים" xfId="40936"/>
    <cellStyle name="40% - הדגשה4 2 2 2 4 2 2 4" xfId="21584"/>
    <cellStyle name="40% - הדגשה4 2 2 2 4 2 2_נכסים" xfId="40933"/>
    <cellStyle name="40% - הדגשה4 2 2 2 4 2 3" xfId="8150"/>
    <cellStyle name="40% - הדגשה4 2 2 2 4 2 3 2" xfId="14929"/>
    <cellStyle name="40% - הדגשה4 2 2 2 4 2 3 2 2" xfId="29915"/>
    <cellStyle name="40% - הדגשה4 2 2 2 4 2 3 2_נכסים" xfId="40938"/>
    <cellStyle name="40% - הדגשה4 2 2 2 4 2 3 3" xfId="23250"/>
    <cellStyle name="40% - הדגשה4 2 2 2 4 2 3_נכסים" xfId="40937"/>
    <cellStyle name="40% - הדגשה4 2 2 2 4 2 4" xfId="11596"/>
    <cellStyle name="40% - הדגשה4 2 2 2 4 2 4 2" xfId="26583"/>
    <cellStyle name="40% - הדגשה4 2 2 2 4 2 4_נכסים" xfId="40939"/>
    <cellStyle name="40% - הדגשה4 2 2 2 4 2 5" xfId="19918"/>
    <cellStyle name="40% - הדגשה4 2 2 2 4 2_נכסים" xfId="40932"/>
    <cellStyle name="40% - הדגשה4 2 2 2 4 3" xfId="5568"/>
    <cellStyle name="40% - הדגשה4 2 2 2 4 3 2" xfId="9109"/>
    <cellStyle name="40% - הדגשה4 2 2 2 4 3 2 2" xfId="15761"/>
    <cellStyle name="40% - הדגשה4 2 2 2 4 3 2 2 2" xfId="30747"/>
    <cellStyle name="40% - הדגשה4 2 2 2 4 3 2 2_נכסים" xfId="40942"/>
    <cellStyle name="40% - הדגשה4 2 2 2 4 3 2 3" xfId="24082"/>
    <cellStyle name="40% - הדגשה4 2 2 2 4 3 2_נכסים" xfId="40941"/>
    <cellStyle name="40% - הדגשה4 2 2 2 4 3 3" xfId="12429"/>
    <cellStyle name="40% - הדגשה4 2 2 2 4 3 3 2" xfId="27416"/>
    <cellStyle name="40% - הדגשה4 2 2 2 4 3 3_נכסים" xfId="40943"/>
    <cellStyle name="40% - הדגשה4 2 2 2 4 3 4" xfId="20751"/>
    <cellStyle name="40% - הדגשה4 2 2 2 4 3_נכסים" xfId="40940"/>
    <cellStyle name="40% - הדגשה4 2 2 2 4 4" xfId="7317"/>
    <cellStyle name="40% - הדגשה4 2 2 2 4 4 2" xfId="14096"/>
    <cellStyle name="40% - הדגשה4 2 2 2 4 4 2 2" xfId="29082"/>
    <cellStyle name="40% - הדגשה4 2 2 2 4 4 2_נכסים" xfId="40945"/>
    <cellStyle name="40% - הדגשה4 2 2 2 4 4 3" xfId="22417"/>
    <cellStyle name="40% - הדגשה4 2 2 2 4 4_נכסים" xfId="40944"/>
    <cellStyle name="40% - הדגשה4 2 2 2 4 5" xfId="10763"/>
    <cellStyle name="40% - הדגשה4 2 2 2 4 5 2" xfId="25750"/>
    <cellStyle name="40% - הדגשה4 2 2 2 4 5_נכסים" xfId="40946"/>
    <cellStyle name="40% - הדגשה4 2 2 2 4 6" xfId="19085"/>
    <cellStyle name="40% - הדגשה4 2 2 2 4_נכסים" xfId="40931"/>
    <cellStyle name="40% - הדגשה4 2 2 2 5" xfId="4219"/>
    <cellStyle name="40% - הדגשה4 2 2 2 5 2" xfId="5985"/>
    <cellStyle name="40% - הדגשה4 2 2 2 5 2 2" xfId="9525"/>
    <cellStyle name="40% - הדגשה4 2 2 2 5 2 2 2" xfId="16177"/>
    <cellStyle name="40% - הדגשה4 2 2 2 5 2 2 2 2" xfId="31163"/>
    <cellStyle name="40% - הדגשה4 2 2 2 5 2 2 2_נכסים" xfId="40950"/>
    <cellStyle name="40% - הדגשה4 2 2 2 5 2 2 3" xfId="24498"/>
    <cellStyle name="40% - הדגשה4 2 2 2 5 2 2_נכסים" xfId="40949"/>
    <cellStyle name="40% - הדגשה4 2 2 2 5 2 3" xfId="12845"/>
    <cellStyle name="40% - הדגשה4 2 2 2 5 2 3 2" xfId="27832"/>
    <cellStyle name="40% - הדגשה4 2 2 2 5 2 3_נכסים" xfId="40951"/>
    <cellStyle name="40% - הדגשה4 2 2 2 5 2 4" xfId="21167"/>
    <cellStyle name="40% - הדגשה4 2 2 2 5 2_נכסים" xfId="40948"/>
    <cellStyle name="40% - הדגשה4 2 2 2 5 3" xfId="7733"/>
    <cellStyle name="40% - הדגשה4 2 2 2 5 3 2" xfId="14512"/>
    <cellStyle name="40% - הדגשה4 2 2 2 5 3 2 2" xfId="29498"/>
    <cellStyle name="40% - הדגשה4 2 2 2 5 3 2_נכסים" xfId="40953"/>
    <cellStyle name="40% - הדגשה4 2 2 2 5 3 3" xfId="22833"/>
    <cellStyle name="40% - הדגשה4 2 2 2 5 3_נכסים" xfId="40952"/>
    <cellStyle name="40% - הדגשה4 2 2 2 5 4" xfId="11179"/>
    <cellStyle name="40% - הדגשה4 2 2 2 5 4 2" xfId="26166"/>
    <cellStyle name="40% - הדגשה4 2 2 2 5 4_נכסים" xfId="40954"/>
    <cellStyle name="40% - הדגשה4 2 2 2 5 5" xfId="19501"/>
    <cellStyle name="40% - הדגשה4 2 2 2 5_נכסים" xfId="40947"/>
    <cellStyle name="40% - הדגשה4 2 2 2 6" xfId="5112"/>
    <cellStyle name="40% - הדגשה4 2 2 2 6 2" xfId="8692"/>
    <cellStyle name="40% - הדגשה4 2 2 2 6 2 2" xfId="15344"/>
    <cellStyle name="40% - הדגשה4 2 2 2 6 2 2 2" xfId="30330"/>
    <cellStyle name="40% - הדגשה4 2 2 2 6 2 2_נכסים" xfId="40957"/>
    <cellStyle name="40% - הדגשה4 2 2 2 6 2 3" xfId="23665"/>
    <cellStyle name="40% - הדגשה4 2 2 2 6 2_נכסים" xfId="40956"/>
    <cellStyle name="40% - הדגשה4 2 2 2 6 3" xfId="12012"/>
    <cellStyle name="40% - הדגשה4 2 2 2 6 3 2" xfId="26999"/>
    <cellStyle name="40% - הדגשה4 2 2 2 6 3_נכסים" xfId="40958"/>
    <cellStyle name="40% - הדגשה4 2 2 2 6 4" xfId="20334"/>
    <cellStyle name="40% - הדגשה4 2 2 2 6_נכסים" xfId="40955"/>
    <cellStyle name="40% - הדגשה4 2 2 2 7" xfId="6924"/>
    <cellStyle name="40% - הדגשה4 2 2 2 7 2" xfId="13679"/>
    <cellStyle name="40% - הדגשה4 2 2 2 7 2 2" xfId="28665"/>
    <cellStyle name="40% - הדגשה4 2 2 2 7 2_נכסים" xfId="40960"/>
    <cellStyle name="40% - הדגשה4 2 2 2 7 3" xfId="22000"/>
    <cellStyle name="40% - הדגשה4 2 2 2 7_נכסים" xfId="40959"/>
    <cellStyle name="40% - הדגשה4 2 2 2 8" xfId="10535"/>
    <cellStyle name="40% - הדגשה4 2 2 2 8 2" xfId="25520"/>
    <cellStyle name="40% - הדגשה4 2 2 2 8_נכסים" xfId="40961"/>
    <cellStyle name="40% - הדגשה4 2 2 2 9" xfId="18669"/>
    <cellStyle name="40% - הדגשה4 2 2 2_נכסים" xfId="40834"/>
    <cellStyle name="40% - הדגשה4 2 2 3" xfId="1880"/>
    <cellStyle name="40% - הדגשה4 2 2 3 2" xfId="3701"/>
    <cellStyle name="40% - הדגשה4 2 2 3 2 2" xfId="4125"/>
    <cellStyle name="40% - הדגשה4 2 2 3 2 2 2" xfId="4898"/>
    <cellStyle name="40% - הדגשה4 2 2 3 2 2 2 2" xfId="6689"/>
    <cellStyle name="40% - הדגשה4 2 2 3 2 2 2 2 2" xfId="10229"/>
    <cellStyle name="40% - הדגשה4 2 2 3 2 2 2 2 2 2" xfId="16881"/>
    <cellStyle name="40% - הדגשה4 2 2 3 2 2 2 2 2 2 2" xfId="31867"/>
    <cellStyle name="40% - הדגשה4 2 2 3 2 2 2 2 2 2_נכסים" xfId="40968"/>
    <cellStyle name="40% - הדגשה4 2 2 3 2 2 2 2 2 3" xfId="25202"/>
    <cellStyle name="40% - הדגשה4 2 2 3 2 2 2 2 2_נכסים" xfId="40967"/>
    <cellStyle name="40% - הדגשה4 2 2 3 2 2 2 2 3" xfId="13549"/>
    <cellStyle name="40% - הדגשה4 2 2 3 2 2 2 2 3 2" xfId="28536"/>
    <cellStyle name="40% - הדגשה4 2 2 3 2 2 2 2 3_נכסים" xfId="40969"/>
    <cellStyle name="40% - הדגשה4 2 2 3 2 2 2 2 4" xfId="21871"/>
    <cellStyle name="40% - הדגשה4 2 2 3 2 2 2 2_נכסים" xfId="40966"/>
    <cellStyle name="40% - הדגשה4 2 2 3 2 2 2 3" xfId="8437"/>
    <cellStyle name="40% - הדגשה4 2 2 3 2 2 2 3 2" xfId="15216"/>
    <cellStyle name="40% - הדגשה4 2 2 3 2 2 2 3 2 2" xfId="30202"/>
    <cellStyle name="40% - הדגשה4 2 2 3 2 2 2 3 2_נכסים" xfId="40971"/>
    <cellStyle name="40% - הדגשה4 2 2 3 2 2 2 3 3" xfId="23537"/>
    <cellStyle name="40% - הדגשה4 2 2 3 2 2 2 3_נכסים" xfId="40970"/>
    <cellStyle name="40% - הדגשה4 2 2 3 2 2 2 4" xfId="11883"/>
    <cellStyle name="40% - הדגשה4 2 2 3 2 2 2 4 2" xfId="26870"/>
    <cellStyle name="40% - הדגשה4 2 2 3 2 2 2 4_נכסים" xfId="40972"/>
    <cellStyle name="40% - הדגשה4 2 2 3 2 2 2 5" xfId="20205"/>
    <cellStyle name="40% - הדגשה4 2 2 3 2 2 2_נכסים" xfId="40965"/>
    <cellStyle name="40% - הדגשה4 2 2 3 2 2 3" xfId="5855"/>
    <cellStyle name="40% - הדגשה4 2 2 3 2 2 3 2" xfId="9396"/>
    <cellStyle name="40% - הדגשה4 2 2 3 2 2 3 2 2" xfId="16048"/>
    <cellStyle name="40% - הדגשה4 2 2 3 2 2 3 2 2 2" xfId="31034"/>
    <cellStyle name="40% - הדגשה4 2 2 3 2 2 3 2 2_נכסים" xfId="40975"/>
    <cellStyle name="40% - הדגשה4 2 2 3 2 2 3 2 3" xfId="24369"/>
    <cellStyle name="40% - הדגשה4 2 2 3 2 2 3 2_נכסים" xfId="40974"/>
    <cellStyle name="40% - הדגשה4 2 2 3 2 2 3 3" xfId="12716"/>
    <cellStyle name="40% - הדגשה4 2 2 3 2 2 3 3 2" xfId="27703"/>
    <cellStyle name="40% - הדגשה4 2 2 3 2 2 3 3_נכסים" xfId="40976"/>
    <cellStyle name="40% - הדגשה4 2 2 3 2 2 3 4" xfId="21038"/>
    <cellStyle name="40% - הדגשה4 2 2 3 2 2 3_נכסים" xfId="40973"/>
    <cellStyle name="40% - הדגשה4 2 2 3 2 2 4" xfId="7604"/>
    <cellStyle name="40% - הדגשה4 2 2 3 2 2 4 2" xfId="14383"/>
    <cellStyle name="40% - הדגשה4 2 2 3 2 2 4 2 2" xfId="29369"/>
    <cellStyle name="40% - הדגשה4 2 2 3 2 2 4 2_נכסים" xfId="40978"/>
    <cellStyle name="40% - הדגשה4 2 2 3 2 2 4 3" xfId="22704"/>
    <cellStyle name="40% - הדגשה4 2 2 3 2 2 4_נכסים" xfId="40977"/>
    <cellStyle name="40% - הדגשה4 2 2 3 2 2 5" xfId="11050"/>
    <cellStyle name="40% - הדגשה4 2 2 3 2 2 5 2" xfId="26037"/>
    <cellStyle name="40% - הדגשה4 2 2 3 2 2 5_נכסים" xfId="40979"/>
    <cellStyle name="40% - הדגשה4 2 2 3 2 2 6" xfId="19372"/>
    <cellStyle name="40% - הדגשה4 2 2 3 2 2_נכסים" xfId="40964"/>
    <cellStyle name="40% - הדגשה4 2 2 3 2 3" xfId="4482"/>
    <cellStyle name="40% - הדגשה4 2 2 3 2 3 2" xfId="6273"/>
    <cellStyle name="40% - הדגשה4 2 2 3 2 3 2 2" xfId="9813"/>
    <cellStyle name="40% - הדגשה4 2 2 3 2 3 2 2 2" xfId="16465"/>
    <cellStyle name="40% - הדגשה4 2 2 3 2 3 2 2 2 2" xfId="31451"/>
    <cellStyle name="40% - הדגשה4 2 2 3 2 3 2 2 2_נכסים" xfId="40983"/>
    <cellStyle name="40% - הדגשה4 2 2 3 2 3 2 2 3" xfId="24786"/>
    <cellStyle name="40% - הדגשה4 2 2 3 2 3 2 2_נכסים" xfId="40982"/>
    <cellStyle name="40% - הדגשה4 2 2 3 2 3 2 3" xfId="13133"/>
    <cellStyle name="40% - הדגשה4 2 2 3 2 3 2 3 2" xfId="28120"/>
    <cellStyle name="40% - הדגשה4 2 2 3 2 3 2 3_נכסים" xfId="40984"/>
    <cellStyle name="40% - הדגשה4 2 2 3 2 3 2 4" xfId="21455"/>
    <cellStyle name="40% - הדגשה4 2 2 3 2 3 2_נכסים" xfId="40981"/>
    <cellStyle name="40% - הדגשה4 2 2 3 2 3 3" xfId="8021"/>
    <cellStyle name="40% - הדגשה4 2 2 3 2 3 3 2" xfId="14800"/>
    <cellStyle name="40% - הדגשה4 2 2 3 2 3 3 2 2" xfId="29786"/>
    <cellStyle name="40% - הדגשה4 2 2 3 2 3 3 2_נכסים" xfId="40986"/>
    <cellStyle name="40% - הדגשה4 2 2 3 2 3 3 3" xfId="23121"/>
    <cellStyle name="40% - הדגשה4 2 2 3 2 3 3_נכסים" xfId="40985"/>
    <cellStyle name="40% - הדגשה4 2 2 3 2 3 4" xfId="11467"/>
    <cellStyle name="40% - הדגשה4 2 2 3 2 3 4 2" xfId="26454"/>
    <cellStyle name="40% - הדגשה4 2 2 3 2 3 4_נכסים" xfId="40987"/>
    <cellStyle name="40% - הדגשה4 2 2 3 2 3 5" xfId="19789"/>
    <cellStyle name="40% - הדגשה4 2 2 3 2 3_נכסים" xfId="40980"/>
    <cellStyle name="40% - הדגשה4 2 2 3 2 4" xfId="5375"/>
    <cellStyle name="40% - הדגשה4 2 2 3 2 4 2" xfId="8980"/>
    <cellStyle name="40% - הדגשה4 2 2 3 2 4 2 2" xfId="15632"/>
    <cellStyle name="40% - הדגשה4 2 2 3 2 4 2 2 2" xfId="30618"/>
    <cellStyle name="40% - הדגשה4 2 2 3 2 4 2 2_נכסים" xfId="40990"/>
    <cellStyle name="40% - הדגשה4 2 2 3 2 4 2 3" xfId="23953"/>
    <cellStyle name="40% - הדגשה4 2 2 3 2 4 2_נכסים" xfId="40989"/>
    <cellStyle name="40% - הדגשה4 2 2 3 2 4 3" xfId="12300"/>
    <cellStyle name="40% - הדגשה4 2 2 3 2 4 3 2" xfId="27287"/>
    <cellStyle name="40% - הדגשה4 2 2 3 2 4 3_נכסים" xfId="40991"/>
    <cellStyle name="40% - הדגשה4 2 2 3 2 4 4" xfId="20622"/>
    <cellStyle name="40% - הדגשה4 2 2 3 2 4_נכסים" xfId="40988"/>
    <cellStyle name="40% - הדגשה4 2 2 3 2 5" xfId="7188"/>
    <cellStyle name="40% - הדגשה4 2 2 3 2 5 2" xfId="13967"/>
    <cellStyle name="40% - הדגשה4 2 2 3 2 5 2 2" xfId="28953"/>
    <cellStyle name="40% - הדגשה4 2 2 3 2 5 2_נכסים" xfId="40993"/>
    <cellStyle name="40% - הדגשה4 2 2 3 2 5 3" xfId="22288"/>
    <cellStyle name="40% - הדגשה4 2 2 3 2 5_נכסים" xfId="40992"/>
    <cellStyle name="40% - הדגשה4 2 2 3 2 6" xfId="10634"/>
    <cellStyle name="40% - הדגשה4 2 2 3 2 6 2" xfId="25621"/>
    <cellStyle name="40% - הדגשה4 2 2 3 2 6_נכסים" xfId="40994"/>
    <cellStyle name="40% - הדגשה4 2 2 3 2 7" xfId="18956"/>
    <cellStyle name="40% - הדגשה4 2 2 3 2_נכסים" xfId="40963"/>
    <cellStyle name="40% - הדגשה4 2 2 3 3" xfId="3913"/>
    <cellStyle name="40% - הדגשה4 2 2 3 3 2" xfId="4689"/>
    <cellStyle name="40% - הדגשה4 2 2 3 3 2 2" xfId="6480"/>
    <cellStyle name="40% - הדגשה4 2 2 3 3 2 2 2" xfId="10020"/>
    <cellStyle name="40% - הדגשה4 2 2 3 3 2 2 2 2" xfId="16672"/>
    <cellStyle name="40% - הדגשה4 2 2 3 3 2 2 2 2 2" xfId="31658"/>
    <cellStyle name="40% - הדגשה4 2 2 3 3 2 2 2 2_נכסים" xfId="40999"/>
    <cellStyle name="40% - הדגשה4 2 2 3 3 2 2 2 3" xfId="24993"/>
    <cellStyle name="40% - הדגשה4 2 2 3 3 2 2 2_נכסים" xfId="40998"/>
    <cellStyle name="40% - הדגשה4 2 2 3 3 2 2 3" xfId="13340"/>
    <cellStyle name="40% - הדגשה4 2 2 3 3 2 2 3 2" xfId="28327"/>
    <cellStyle name="40% - הדגשה4 2 2 3 3 2 2 3_נכסים" xfId="41000"/>
    <cellStyle name="40% - הדגשה4 2 2 3 3 2 2 4" xfId="21662"/>
    <cellStyle name="40% - הדגשה4 2 2 3 3 2 2_נכסים" xfId="40997"/>
    <cellStyle name="40% - הדגשה4 2 2 3 3 2 3" xfId="8228"/>
    <cellStyle name="40% - הדגשה4 2 2 3 3 2 3 2" xfId="15007"/>
    <cellStyle name="40% - הדגשה4 2 2 3 3 2 3 2 2" xfId="29993"/>
    <cellStyle name="40% - הדגשה4 2 2 3 3 2 3 2_נכסים" xfId="41002"/>
    <cellStyle name="40% - הדגשה4 2 2 3 3 2 3 3" xfId="23328"/>
    <cellStyle name="40% - הדגשה4 2 2 3 3 2 3_נכסים" xfId="41001"/>
    <cellStyle name="40% - הדגשה4 2 2 3 3 2 4" xfId="11674"/>
    <cellStyle name="40% - הדגשה4 2 2 3 3 2 4 2" xfId="26661"/>
    <cellStyle name="40% - הדגשה4 2 2 3 3 2 4_נכסים" xfId="41003"/>
    <cellStyle name="40% - הדגשה4 2 2 3 3 2 5" xfId="19996"/>
    <cellStyle name="40% - הדגשה4 2 2 3 3 2_נכסים" xfId="40996"/>
    <cellStyle name="40% - הדגשה4 2 2 3 3 3" xfId="5646"/>
    <cellStyle name="40% - הדגשה4 2 2 3 3 3 2" xfId="9187"/>
    <cellStyle name="40% - הדגשה4 2 2 3 3 3 2 2" xfId="15839"/>
    <cellStyle name="40% - הדגשה4 2 2 3 3 3 2 2 2" xfId="30825"/>
    <cellStyle name="40% - הדגשה4 2 2 3 3 3 2 2_נכסים" xfId="41006"/>
    <cellStyle name="40% - הדגשה4 2 2 3 3 3 2 3" xfId="24160"/>
    <cellStyle name="40% - הדגשה4 2 2 3 3 3 2_נכסים" xfId="41005"/>
    <cellStyle name="40% - הדגשה4 2 2 3 3 3 3" xfId="12507"/>
    <cellStyle name="40% - הדגשה4 2 2 3 3 3 3 2" xfId="27494"/>
    <cellStyle name="40% - הדגשה4 2 2 3 3 3 3_נכסים" xfId="41007"/>
    <cellStyle name="40% - הדגשה4 2 2 3 3 3 4" xfId="20829"/>
    <cellStyle name="40% - הדגשה4 2 2 3 3 3_נכסים" xfId="41004"/>
    <cellStyle name="40% - הדגשה4 2 2 3 3 4" xfId="7395"/>
    <cellStyle name="40% - הדגשה4 2 2 3 3 4 2" xfId="14174"/>
    <cellStyle name="40% - הדגשה4 2 2 3 3 4 2 2" xfId="29160"/>
    <cellStyle name="40% - הדגשה4 2 2 3 3 4 2_נכסים" xfId="41009"/>
    <cellStyle name="40% - הדגשה4 2 2 3 3 4 3" xfId="22495"/>
    <cellStyle name="40% - הדגשה4 2 2 3 3 4_נכסים" xfId="41008"/>
    <cellStyle name="40% - הדגשה4 2 2 3 3 5" xfId="10841"/>
    <cellStyle name="40% - הדגשה4 2 2 3 3 5 2" xfId="25828"/>
    <cellStyle name="40% - הדגשה4 2 2 3 3 5_נכסים" xfId="41010"/>
    <cellStyle name="40% - הדגשה4 2 2 3 3 6" xfId="19163"/>
    <cellStyle name="40% - הדגשה4 2 2 3 3_נכסים" xfId="40995"/>
    <cellStyle name="40% - הדגשה4 2 2 3 4" xfId="4274"/>
    <cellStyle name="40% - הדגשה4 2 2 3 4 2" xfId="6063"/>
    <cellStyle name="40% - הדגשה4 2 2 3 4 2 2" xfId="9603"/>
    <cellStyle name="40% - הדגשה4 2 2 3 4 2 2 2" xfId="16255"/>
    <cellStyle name="40% - הדגשה4 2 2 3 4 2 2 2 2" xfId="31241"/>
    <cellStyle name="40% - הדגשה4 2 2 3 4 2 2 2_נכסים" xfId="41014"/>
    <cellStyle name="40% - הדגשה4 2 2 3 4 2 2 3" xfId="24576"/>
    <cellStyle name="40% - הדגשה4 2 2 3 4 2 2_נכסים" xfId="41013"/>
    <cellStyle name="40% - הדגשה4 2 2 3 4 2 3" xfId="12923"/>
    <cellStyle name="40% - הדגשה4 2 2 3 4 2 3 2" xfId="27910"/>
    <cellStyle name="40% - הדגשה4 2 2 3 4 2 3_נכסים" xfId="41015"/>
    <cellStyle name="40% - הדגשה4 2 2 3 4 2 4" xfId="21245"/>
    <cellStyle name="40% - הדגשה4 2 2 3 4 2_נכסים" xfId="41012"/>
    <cellStyle name="40% - הדגשה4 2 2 3 4 3" xfId="7811"/>
    <cellStyle name="40% - הדגשה4 2 2 3 4 3 2" xfId="14590"/>
    <cellStyle name="40% - הדגשה4 2 2 3 4 3 2 2" xfId="29576"/>
    <cellStyle name="40% - הדגשה4 2 2 3 4 3 2_נכסים" xfId="41017"/>
    <cellStyle name="40% - הדגשה4 2 2 3 4 3 3" xfId="22911"/>
    <cellStyle name="40% - הדגשה4 2 2 3 4 3_נכסים" xfId="41016"/>
    <cellStyle name="40% - הדגשה4 2 2 3 4 4" xfId="11257"/>
    <cellStyle name="40% - הדגשה4 2 2 3 4 4 2" xfId="26244"/>
    <cellStyle name="40% - הדגשה4 2 2 3 4 4_נכסים" xfId="41018"/>
    <cellStyle name="40% - הדגשה4 2 2 3 4 5" xfId="19579"/>
    <cellStyle name="40% - הדגשה4 2 2 3 4_נכסים" xfId="41011"/>
    <cellStyle name="40% - הדגשה4 2 2 3 5" xfId="5167"/>
    <cellStyle name="40% - הדגשה4 2 2 3 5 2" xfId="8770"/>
    <cellStyle name="40% - הדגשה4 2 2 3 5 2 2" xfId="15422"/>
    <cellStyle name="40% - הדגשה4 2 2 3 5 2 2 2" xfId="30408"/>
    <cellStyle name="40% - הדגשה4 2 2 3 5 2 2_נכסים" xfId="41021"/>
    <cellStyle name="40% - הדגשה4 2 2 3 5 2 3" xfId="23743"/>
    <cellStyle name="40% - הדגשה4 2 2 3 5 2_נכסים" xfId="41020"/>
    <cellStyle name="40% - הדגשה4 2 2 3 5 3" xfId="12090"/>
    <cellStyle name="40% - הדגשה4 2 2 3 5 3 2" xfId="27077"/>
    <cellStyle name="40% - הדגשה4 2 2 3 5 3_נכסים" xfId="41022"/>
    <cellStyle name="40% - הדגשה4 2 2 3 5 4" xfId="20412"/>
    <cellStyle name="40% - הדגשה4 2 2 3 5_נכסים" xfId="41019"/>
    <cellStyle name="40% - הדגשה4 2 2 3 6" xfId="6980"/>
    <cellStyle name="40% - הדגשה4 2 2 3 6 2" xfId="13757"/>
    <cellStyle name="40% - הדגשה4 2 2 3 6 2 2" xfId="28743"/>
    <cellStyle name="40% - הדגשה4 2 2 3 6 2_נכסים" xfId="41024"/>
    <cellStyle name="40% - הדגשה4 2 2 3 6 3" xfId="22078"/>
    <cellStyle name="40% - הדגשה4 2 2 3 6_נכסים" xfId="41023"/>
    <cellStyle name="40% - הדגשה4 2 2 3 7" xfId="10512"/>
    <cellStyle name="40% - הדגשה4 2 2 3 7 2" xfId="25495"/>
    <cellStyle name="40% - הדגשה4 2 2 3 7_נכסים" xfId="41025"/>
    <cellStyle name="40% - הדגשה4 2 2 3 8" xfId="18746"/>
    <cellStyle name="40% - הדגשה4 2 2 3_נכסים" xfId="40962"/>
    <cellStyle name="40% - הדגשה4 2 2 4" xfId="1569"/>
    <cellStyle name="40% - הדגשה4 2 2 4 2" xfId="4015"/>
    <cellStyle name="40% - הדגשה4 2 2 4 2 2" xfId="4786"/>
    <cellStyle name="40% - הדגשה4 2 2 4 2 2 2" xfId="6577"/>
    <cellStyle name="40% - הדגשה4 2 2 4 2 2 2 2" xfId="10117"/>
    <cellStyle name="40% - הדגשה4 2 2 4 2 2 2 2 2" xfId="16769"/>
    <cellStyle name="40% - הדגשה4 2 2 4 2 2 2 2 2 2" xfId="31755"/>
    <cellStyle name="40% - הדגשה4 2 2 4 2 2 2 2 2_נכסים" xfId="41031"/>
    <cellStyle name="40% - הדגשה4 2 2 4 2 2 2 2 3" xfId="25090"/>
    <cellStyle name="40% - הדגשה4 2 2 4 2 2 2 2_נכסים" xfId="41030"/>
    <cellStyle name="40% - הדגשה4 2 2 4 2 2 2 3" xfId="13437"/>
    <cellStyle name="40% - הדגשה4 2 2 4 2 2 2 3 2" xfId="28424"/>
    <cellStyle name="40% - הדגשה4 2 2 4 2 2 2 3_נכסים" xfId="41032"/>
    <cellStyle name="40% - הדגשה4 2 2 4 2 2 2 4" xfId="21759"/>
    <cellStyle name="40% - הדגשה4 2 2 4 2 2 2_נכסים" xfId="41029"/>
    <cellStyle name="40% - הדגשה4 2 2 4 2 2 3" xfId="8325"/>
    <cellStyle name="40% - הדגשה4 2 2 4 2 2 3 2" xfId="15104"/>
    <cellStyle name="40% - הדגשה4 2 2 4 2 2 3 2 2" xfId="30090"/>
    <cellStyle name="40% - הדגשה4 2 2 4 2 2 3 2_נכסים" xfId="41034"/>
    <cellStyle name="40% - הדגשה4 2 2 4 2 2 3 3" xfId="23425"/>
    <cellStyle name="40% - הדגשה4 2 2 4 2 2 3_נכסים" xfId="41033"/>
    <cellStyle name="40% - הדגשה4 2 2 4 2 2 4" xfId="11771"/>
    <cellStyle name="40% - הדגשה4 2 2 4 2 2 4 2" xfId="26758"/>
    <cellStyle name="40% - הדגשה4 2 2 4 2 2 4_נכסים" xfId="41035"/>
    <cellStyle name="40% - הדגשה4 2 2 4 2 2 5" xfId="20093"/>
    <cellStyle name="40% - הדגשה4 2 2 4 2 2_נכסים" xfId="41028"/>
    <cellStyle name="40% - הדגשה4 2 2 4 2 3" xfId="5743"/>
    <cellStyle name="40% - הדגשה4 2 2 4 2 3 2" xfId="9284"/>
    <cellStyle name="40% - הדגשה4 2 2 4 2 3 2 2" xfId="15936"/>
    <cellStyle name="40% - הדגשה4 2 2 4 2 3 2 2 2" xfId="30922"/>
    <cellStyle name="40% - הדגשה4 2 2 4 2 3 2 2_נכסים" xfId="41038"/>
    <cellStyle name="40% - הדגשה4 2 2 4 2 3 2 3" xfId="24257"/>
    <cellStyle name="40% - הדגשה4 2 2 4 2 3 2_נכסים" xfId="41037"/>
    <cellStyle name="40% - הדגשה4 2 2 4 2 3 3" xfId="12604"/>
    <cellStyle name="40% - הדגשה4 2 2 4 2 3 3 2" xfId="27591"/>
    <cellStyle name="40% - הדגשה4 2 2 4 2 3 3_נכסים" xfId="41039"/>
    <cellStyle name="40% - הדגשה4 2 2 4 2 3 4" xfId="20926"/>
    <cellStyle name="40% - הדגשה4 2 2 4 2 3_נכסים" xfId="41036"/>
    <cellStyle name="40% - הדגשה4 2 2 4 2 4" xfId="7492"/>
    <cellStyle name="40% - הדגשה4 2 2 4 2 4 2" xfId="14271"/>
    <cellStyle name="40% - הדגשה4 2 2 4 2 4 2 2" xfId="29257"/>
    <cellStyle name="40% - הדגשה4 2 2 4 2 4 2_נכסים" xfId="41041"/>
    <cellStyle name="40% - הדגשה4 2 2 4 2 4 3" xfId="22592"/>
    <cellStyle name="40% - הדגשה4 2 2 4 2 4_נכסים" xfId="41040"/>
    <cellStyle name="40% - הדגשה4 2 2 4 2 5" xfId="10938"/>
    <cellStyle name="40% - הדגשה4 2 2 4 2 5 2" xfId="25925"/>
    <cellStyle name="40% - הדגשה4 2 2 4 2 5_נכסים" xfId="41042"/>
    <cellStyle name="40% - הדגשה4 2 2 4 2 6" xfId="19260"/>
    <cellStyle name="40% - הדגשה4 2 2 4 2_נכסים" xfId="41027"/>
    <cellStyle name="40% - הדגשה4 2 2 4 3" xfId="4372"/>
    <cellStyle name="40% - הדגשה4 2 2 4 3 2" xfId="6161"/>
    <cellStyle name="40% - הדגשה4 2 2 4 3 2 2" xfId="9701"/>
    <cellStyle name="40% - הדגשה4 2 2 4 3 2 2 2" xfId="16353"/>
    <cellStyle name="40% - הדגשה4 2 2 4 3 2 2 2 2" xfId="31339"/>
    <cellStyle name="40% - הדגשה4 2 2 4 3 2 2 2_נכסים" xfId="41046"/>
    <cellStyle name="40% - הדגשה4 2 2 4 3 2 2 3" xfId="24674"/>
    <cellStyle name="40% - הדגשה4 2 2 4 3 2 2_נכסים" xfId="41045"/>
    <cellStyle name="40% - הדגשה4 2 2 4 3 2 3" xfId="13021"/>
    <cellStyle name="40% - הדגשה4 2 2 4 3 2 3 2" xfId="28008"/>
    <cellStyle name="40% - הדגשה4 2 2 4 3 2 3_נכסים" xfId="41047"/>
    <cellStyle name="40% - הדגשה4 2 2 4 3 2 4" xfId="21343"/>
    <cellStyle name="40% - הדגשה4 2 2 4 3 2_נכסים" xfId="41044"/>
    <cellStyle name="40% - הדגשה4 2 2 4 3 3" xfId="7909"/>
    <cellStyle name="40% - הדגשה4 2 2 4 3 3 2" xfId="14688"/>
    <cellStyle name="40% - הדגשה4 2 2 4 3 3 2 2" xfId="29674"/>
    <cellStyle name="40% - הדגשה4 2 2 4 3 3 2_נכסים" xfId="41049"/>
    <cellStyle name="40% - הדגשה4 2 2 4 3 3 3" xfId="23009"/>
    <cellStyle name="40% - הדגשה4 2 2 4 3 3_נכסים" xfId="41048"/>
    <cellStyle name="40% - הדגשה4 2 2 4 3 4" xfId="11355"/>
    <cellStyle name="40% - הדגשה4 2 2 4 3 4 2" xfId="26342"/>
    <cellStyle name="40% - הדגשה4 2 2 4 3 4_נכסים" xfId="41050"/>
    <cellStyle name="40% - הדגשה4 2 2 4 3 5" xfId="19677"/>
    <cellStyle name="40% - הדגשה4 2 2 4 3_נכסים" xfId="41043"/>
    <cellStyle name="40% - הדגשה4 2 2 4 4" xfId="5265"/>
    <cellStyle name="40% - הדגשה4 2 2 4 4 2" xfId="8868"/>
    <cellStyle name="40% - הדגשה4 2 2 4 4 2 2" xfId="15520"/>
    <cellStyle name="40% - הדגשה4 2 2 4 4 2 2 2" xfId="30506"/>
    <cellStyle name="40% - הדגשה4 2 2 4 4 2 2_נכסים" xfId="41053"/>
    <cellStyle name="40% - הדגשה4 2 2 4 4 2 3" xfId="23841"/>
    <cellStyle name="40% - הדגשה4 2 2 4 4 2_נכסים" xfId="41052"/>
    <cellStyle name="40% - הדגשה4 2 2 4 4 3" xfId="12188"/>
    <cellStyle name="40% - הדגשה4 2 2 4 4 3 2" xfId="27175"/>
    <cellStyle name="40% - הדגשה4 2 2 4 4 3_נכסים" xfId="41054"/>
    <cellStyle name="40% - הדגשה4 2 2 4 4 4" xfId="20510"/>
    <cellStyle name="40% - הדגשה4 2 2 4 4_נכסים" xfId="41051"/>
    <cellStyle name="40% - הדגשה4 2 2 4 5" xfId="7078"/>
    <cellStyle name="40% - הדגשה4 2 2 4 5 2" xfId="13855"/>
    <cellStyle name="40% - הדגשה4 2 2 4 5 2 2" xfId="28841"/>
    <cellStyle name="40% - הדגשה4 2 2 4 5 2_נכסים" xfId="41056"/>
    <cellStyle name="40% - הדגשה4 2 2 4 5 3" xfId="22176"/>
    <cellStyle name="40% - הדגשה4 2 2 4 5_נכסים" xfId="41055"/>
    <cellStyle name="40% - הדגשה4 2 2 4 6" xfId="10432"/>
    <cellStyle name="40% - הדגשה4 2 2 4 6 2" xfId="25411"/>
    <cellStyle name="40% - הדגשה4 2 2 4 6_נכסים" xfId="41057"/>
    <cellStyle name="40% - הדגשה4 2 2 4 7" xfId="18844"/>
    <cellStyle name="40% - הדגשה4 2 2 4_נכסים" xfId="41026"/>
    <cellStyle name="40% - הדגשה4 2 2 5" xfId="1727"/>
    <cellStyle name="40% - הדגשה4 2 2 5 2" xfId="4577"/>
    <cellStyle name="40% - הדגשה4 2 2 5 2 2" xfId="6368"/>
    <cellStyle name="40% - הדגשה4 2 2 5 2 2 2" xfId="9908"/>
    <cellStyle name="40% - הדגשה4 2 2 5 2 2 2 2" xfId="16560"/>
    <cellStyle name="40% - הדגשה4 2 2 5 2 2 2 2 2" xfId="31546"/>
    <cellStyle name="40% - הדגשה4 2 2 5 2 2 2 2_נכסים" xfId="41062"/>
    <cellStyle name="40% - הדגשה4 2 2 5 2 2 2 3" xfId="24881"/>
    <cellStyle name="40% - הדגשה4 2 2 5 2 2 2_נכסים" xfId="41061"/>
    <cellStyle name="40% - הדגשה4 2 2 5 2 2 3" xfId="13228"/>
    <cellStyle name="40% - הדגשה4 2 2 5 2 2 3 2" xfId="28215"/>
    <cellStyle name="40% - הדגשה4 2 2 5 2 2 3_נכסים" xfId="41063"/>
    <cellStyle name="40% - הדגשה4 2 2 5 2 2 4" xfId="21550"/>
    <cellStyle name="40% - הדגשה4 2 2 5 2 2_נכסים" xfId="41060"/>
    <cellStyle name="40% - הדגשה4 2 2 5 2 3" xfId="8116"/>
    <cellStyle name="40% - הדגשה4 2 2 5 2 3 2" xfId="14895"/>
    <cellStyle name="40% - הדגשה4 2 2 5 2 3 2 2" xfId="29881"/>
    <cellStyle name="40% - הדגשה4 2 2 5 2 3 2_נכסים" xfId="41065"/>
    <cellStyle name="40% - הדגשה4 2 2 5 2 3 3" xfId="23216"/>
    <cellStyle name="40% - הדגשה4 2 2 5 2 3_נכסים" xfId="41064"/>
    <cellStyle name="40% - הדגשה4 2 2 5 2 4" xfId="11562"/>
    <cellStyle name="40% - הדגשה4 2 2 5 2 4 2" xfId="26549"/>
    <cellStyle name="40% - הדגשה4 2 2 5 2 4_נכסים" xfId="41066"/>
    <cellStyle name="40% - הדגשה4 2 2 5 2 5" xfId="19884"/>
    <cellStyle name="40% - הדגשה4 2 2 5 2_נכסים" xfId="41059"/>
    <cellStyle name="40% - הדגשה4 2 2 5 3" xfId="5534"/>
    <cellStyle name="40% - הדגשה4 2 2 5 3 2" xfId="9075"/>
    <cellStyle name="40% - הדגשה4 2 2 5 3 2 2" xfId="15727"/>
    <cellStyle name="40% - הדגשה4 2 2 5 3 2 2 2" xfId="30713"/>
    <cellStyle name="40% - הדגשה4 2 2 5 3 2 2_נכסים" xfId="41069"/>
    <cellStyle name="40% - הדגשה4 2 2 5 3 2 3" xfId="24048"/>
    <cellStyle name="40% - הדגשה4 2 2 5 3 2_נכסים" xfId="41068"/>
    <cellStyle name="40% - הדגשה4 2 2 5 3 3" xfId="12395"/>
    <cellStyle name="40% - הדגשה4 2 2 5 3 3 2" xfId="27382"/>
    <cellStyle name="40% - הדגשה4 2 2 5 3 3_נכסים" xfId="41070"/>
    <cellStyle name="40% - הדגשה4 2 2 5 3 4" xfId="20717"/>
    <cellStyle name="40% - הדגשה4 2 2 5 3_נכסים" xfId="41067"/>
    <cellStyle name="40% - הדגשה4 2 2 5 4" xfId="7283"/>
    <cellStyle name="40% - הדגשה4 2 2 5 4 2" xfId="14062"/>
    <cellStyle name="40% - הדגשה4 2 2 5 4 2 2" xfId="29048"/>
    <cellStyle name="40% - הדגשה4 2 2 5 4 2_נכסים" xfId="41072"/>
    <cellStyle name="40% - הדגשה4 2 2 5 4 3" xfId="22383"/>
    <cellStyle name="40% - הדגשה4 2 2 5 4_נכסים" xfId="41071"/>
    <cellStyle name="40% - הדגשה4 2 2 5 5" xfId="10729"/>
    <cellStyle name="40% - הדגשה4 2 2 5 5 2" xfId="25716"/>
    <cellStyle name="40% - הדגשה4 2 2 5 5_נכסים" xfId="41073"/>
    <cellStyle name="40% - הדגשה4 2 2 5 6" xfId="19051"/>
    <cellStyle name="40% - הדגשה4 2 2 5_נכסים" xfId="41058"/>
    <cellStyle name="40% - הדגשה4 2 2 6" xfId="2199"/>
    <cellStyle name="40% - הדגשה4 2 2 6 2" xfId="5951"/>
    <cellStyle name="40% - הדגשה4 2 2 6 2 2" xfId="9491"/>
    <cellStyle name="40% - הדגשה4 2 2 6 2 2 2" xfId="16143"/>
    <cellStyle name="40% - הדגשה4 2 2 6 2 2 2 2" xfId="31129"/>
    <cellStyle name="40% - הדגשה4 2 2 6 2 2 2_נכסים" xfId="41077"/>
    <cellStyle name="40% - הדגשה4 2 2 6 2 2 3" xfId="24464"/>
    <cellStyle name="40% - הדגשה4 2 2 6 2 2_נכסים" xfId="41076"/>
    <cellStyle name="40% - הדגשה4 2 2 6 2 3" xfId="12811"/>
    <cellStyle name="40% - הדגשה4 2 2 6 2 3 2" xfId="27798"/>
    <cellStyle name="40% - הדגשה4 2 2 6 2 3_נכסים" xfId="41078"/>
    <cellStyle name="40% - הדגשה4 2 2 6 2 4" xfId="21133"/>
    <cellStyle name="40% - הדגשה4 2 2 6 2_נכסים" xfId="41075"/>
    <cellStyle name="40% - הדגשה4 2 2 6 3" xfId="7699"/>
    <cellStyle name="40% - הדגשה4 2 2 6 3 2" xfId="14478"/>
    <cellStyle name="40% - הדגשה4 2 2 6 3 2 2" xfId="29464"/>
    <cellStyle name="40% - הדגשה4 2 2 6 3 2_נכסים" xfId="41080"/>
    <cellStyle name="40% - הדגשה4 2 2 6 3 3" xfId="22799"/>
    <cellStyle name="40% - הדגשה4 2 2 6 3_נכסים" xfId="41079"/>
    <cellStyle name="40% - הדגשה4 2 2 6 4" xfId="11145"/>
    <cellStyle name="40% - הדגשה4 2 2 6 4 2" xfId="26132"/>
    <cellStyle name="40% - הדגשה4 2 2 6 4_נכסים" xfId="41081"/>
    <cellStyle name="40% - הדגשה4 2 2 6 5" xfId="19467"/>
    <cellStyle name="40% - הדגשה4 2 2 6_נכסים" xfId="41074"/>
    <cellStyle name="40% - הדגשה4 2 2 7" xfId="2379"/>
    <cellStyle name="40% - הדגשה4 2 2 7 2" xfId="8658"/>
    <cellStyle name="40% - הדגשה4 2 2 7 2 2" xfId="15310"/>
    <cellStyle name="40% - הדגשה4 2 2 7 2 2 2" xfId="30296"/>
    <cellStyle name="40% - הדגשה4 2 2 7 2 2_נכסים" xfId="41084"/>
    <cellStyle name="40% - הדגשה4 2 2 7 2 3" xfId="23631"/>
    <cellStyle name="40% - הדגשה4 2 2 7 2_נכסים" xfId="41083"/>
    <cellStyle name="40% - הדגשה4 2 2 7 3" xfId="11978"/>
    <cellStyle name="40% - הדגשה4 2 2 7 3 2" xfId="26965"/>
    <cellStyle name="40% - הדגשה4 2 2 7 3_נכסים" xfId="41085"/>
    <cellStyle name="40% - הדגשה4 2 2 7 4" xfId="20300"/>
    <cellStyle name="40% - הדגשה4 2 2 7_נכסים" xfId="41082"/>
    <cellStyle name="40% - הדגשה4 2 2 8" xfId="6909"/>
    <cellStyle name="40% - הדגשה4 2 2 8 2" xfId="13645"/>
    <cellStyle name="40% - הדגשה4 2 2 8 2 2" xfId="28631"/>
    <cellStyle name="40% - הדגשה4 2 2 8 2_נכסים" xfId="41087"/>
    <cellStyle name="40% - הדגשה4 2 2 8 3" xfId="21966"/>
    <cellStyle name="40% - הדגשה4 2 2 8_נכסים" xfId="41086"/>
    <cellStyle name="40% - הדגשה4 2 2 9" xfId="10394"/>
    <cellStyle name="40% - הדגשה4 2 2 9 2" xfId="25372"/>
    <cellStyle name="40% - הדגשה4 2 2 9_נכסים" xfId="41088"/>
    <cellStyle name="40% - הדגשה4 2 2_נכסים" xfId="40833"/>
    <cellStyle name="40% - הדגשה4 2 3" xfId="924"/>
    <cellStyle name="40% - הדגשה4 2 3 2" xfId="1177"/>
    <cellStyle name="40% - הדגשה4 2 3 3" xfId="2041"/>
    <cellStyle name="40% - הדגשה4 2 3 4" xfId="1704"/>
    <cellStyle name="40% - הדגשה4 2 3 5" xfId="2208"/>
    <cellStyle name="40% - הדגשה4 2 3 6" xfId="1619"/>
    <cellStyle name="40% - הדגשה4 2 3 7" xfId="2349"/>
    <cellStyle name="40% - הדגשה4 2 3 8" xfId="3203"/>
    <cellStyle name="40% - הדגשה4 2 4" xfId="828"/>
    <cellStyle name="40% - הדגשה4 2 4 2" xfId="18507"/>
    <cellStyle name="40% - הדגשה4 2 4 3" xfId="17676"/>
    <cellStyle name="40% - הדגשה4 2 4_נכסים" xfId="41089"/>
    <cellStyle name="40% - הדגשה4 2 5" xfId="1879"/>
    <cellStyle name="40% - הדגשה4 2 6" xfId="1508"/>
    <cellStyle name="40% - הדגשה4 2 7" xfId="1664"/>
    <cellStyle name="40% - הדגשה4 2 8" xfId="2272"/>
    <cellStyle name="40% - הדגשה4 2 9" xfId="2225"/>
    <cellStyle name="40% - הדגשה4 2_נכסים" xfId="40832"/>
    <cellStyle name="40% - הדגשה4 20" xfId="17658"/>
    <cellStyle name="40% - הדגשה4 20 2" xfId="18489"/>
    <cellStyle name="40% - הדגשה4 20_נכסים" xfId="41090"/>
    <cellStyle name="40% - הדגשה4 21" xfId="17671"/>
    <cellStyle name="40% - הדגשה4 21 2" xfId="18502"/>
    <cellStyle name="40% - הדגשה4 21_נכסים" xfId="41091"/>
    <cellStyle name="40% - הדגשה4 22" xfId="17819"/>
    <cellStyle name="40% - הדגשה4 22 2" xfId="18538"/>
    <cellStyle name="40% - הדגשה4 22_נכסים" xfId="41092"/>
    <cellStyle name="40% - הדגשה4 23" xfId="17832"/>
    <cellStyle name="40% - הדגשה4 23 2" xfId="18551"/>
    <cellStyle name="40% - הדגשה4 23_נכסים" xfId="41093"/>
    <cellStyle name="40% - הדגשה4 24" xfId="17970"/>
    <cellStyle name="40% - הדגשה4 24 2" xfId="18564"/>
    <cellStyle name="40% - הדגשה4 24_נכסים" xfId="41094"/>
    <cellStyle name="40% - הדגשה4 25" xfId="17984"/>
    <cellStyle name="40% - הדגשה4 25 2" xfId="18577"/>
    <cellStyle name="40% - הדגשה4 25_נכסים" xfId="41095"/>
    <cellStyle name="40% - הדגשה4 26" xfId="17997"/>
    <cellStyle name="40% - הדגשה4 26 2" xfId="18590"/>
    <cellStyle name="40% - הדגשה4 26_נכסים" xfId="41096"/>
    <cellStyle name="40% - הדגשה4 27" xfId="18010"/>
    <cellStyle name="40% - הדגשה4 27 2" xfId="18603"/>
    <cellStyle name="40% - הדגשה4 27_נכסים" xfId="41097"/>
    <cellStyle name="40% - הדגשה4 28" xfId="18058"/>
    <cellStyle name="40% - הדגשה4 29" xfId="18071"/>
    <cellStyle name="40% - הדגשה4 3" xfId="297"/>
    <cellStyle name="40% - הדגשה4 3 10" xfId="18636"/>
    <cellStyle name="40% - הדגשה4 3 11" xfId="32398"/>
    <cellStyle name="40% - הדגשה4 3 2" xfId="298"/>
    <cellStyle name="40% - הדגשה4 3 2 10" xfId="32363"/>
    <cellStyle name="40% - הדגשה4 3 2 2" xfId="1180"/>
    <cellStyle name="40% - הדגשה4 3 2 2 2" xfId="3755"/>
    <cellStyle name="40% - הדגשה4 3 2 2 2 2" xfId="4179"/>
    <cellStyle name="40% - הדגשה4 3 2 2 2 2 2" xfId="4952"/>
    <cellStyle name="40% - הדגשה4 3 2 2 2 2 2 2" xfId="6743"/>
    <cellStyle name="40% - הדגשה4 3 2 2 2 2 2 2 2" xfId="10283"/>
    <cellStyle name="40% - הדגשה4 3 2 2 2 2 2 2 2 2" xfId="16935"/>
    <cellStyle name="40% - הדגשה4 3 2 2 2 2 2 2 2 2 2" xfId="31921"/>
    <cellStyle name="40% - הדגשה4 3 2 2 2 2 2 2 2 2_נכסים" xfId="41106"/>
    <cellStyle name="40% - הדגשה4 3 2 2 2 2 2 2 2 3" xfId="25256"/>
    <cellStyle name="40% - הדגשה4 3 2 2 2 2 2 2 2_נכסים" xfId="41105"/>
    <cellStyle name="40% - הדגשה4 3 2 2 2 2 2 2 3" xfId="13603"/>
    <cellStyle name="40% - הדגשה4 3 2 2 2 2 2 2 3 2" xfId="28590"/>
    <cellStyle name="40% - הדגשה4 3 2 2 2 2 2 2 3_נכסים" xfId="41107"/>
    <cellStyle name="40% - הדגשה4 3 2 2 2 2 2 2 4" xfId="21925"/>
    <cellStyle name="40% - הדגשה4 3 2 2 2 2 2 2_נכסים" xfId="41104"/>
    <cellStyle name="40% - הדגשה4 3 2 2 2 2 2 3" xfId="8491"/>
    <cellStyle name="40% - הדגשה4 3 2 2 2 2 2 3 2" xfId="15270"/>
    <cellStyle name="40% - הדגשה4 3 2 2 2 2 2 3 2 2" xfId="30256"/>
    <cellStyle name="40% - הדגשה4 3 2 2 2 2 2 3 2_נכסים" xfId="41109"/>
    <cellStyle name="40% - הדגשה4 3 2 2 2 2 2 3 3" xfId="23591"/>
    <cellStyle name="40% - הדגשה4 3 2 2 2 2 2 3_נכסים" xfId="41108"/>
    <cellStyle name="40% - הדגשה4 3 2 2 2 2 2 4" xfId="11937"/>
    <cellStyle name="40% - הדגשה4 3 2 2 2 2 2 4 2" xfId="26924"/>
    <cellStyle name="40% - הדגשה4 3 2 2 2 2 2 4_נכסים" xfId="41110"/>
    <cellStyle name="40% - הדגשה4 3 2 2 2 2 2 5" xfId="20259"/>
    <cellStyle name="40% - הדגשה4 3 2 2 2 2 2_נכסים" xfId="41103"/>
    <cellStyle name="40% - הדגשה4 3 2 2 2 2 3" xfId="5909"/>
    <cellStyle name="40% - הדגשה4 3 2 2 2 2 3 2" xfId="9450"/>
    <cellStyle name="40% - הדגשה4 3 2 2 2 2 3 2 2" xfId="16102"/>
    <cellStyle name="40% - הדגשה4 3 2 2 2 2 3 2 2 2" xfId="31088"/>
    <cellStyle name="40% - הדגשה4 3 2 2 2 2 3 2 2_נכסים" xfId="41113"/>
    <cellStyle name="40% - הדגשה4 3 2 2 2 2 3 2 3" xfId="24423"/>
    <cellStyle name="40% - הדגשה4 3 2 2 2 2 3 2_נכסים" xfId="41112"/>
    <cellStyle name="40% - הדגשה4 3 2 2 2 2 3 3" xfId="12770"/>
    <cellStyle name="40% - הדגשה4 3 2 2 2 2 3 3 2" xfId="27757"/>
    <cellStyle name="40% - הדגשה4 3 2 2 2 2 3 3_נכסים" xfId="41114"/>
    <cellStyle name="40% - הדגשה4 3 2 2 2 2 3 4" xfId="21092"/>
    <cellStyle name="40% - הדגשה4 3 2 2 2 2 3_נכסים" xfId="41111"/>
    <cellStyle name="40% - הדגשה4 3 2 2 2 2 4" xfId="7658"/>
    <cellStyle name="40% - הדגשה4 3 2 2 2 2 4 2" xfId="14437"/>
    <cellStyle name="40% - הדגשה4 3 2 2 2 2 4 2 2" xfId="29423"/>
    <cellStyle name="40% - הדגשה4 3 2 2 2 2 4 2_נכסים" xfId="41116"/>
    <cellStyle name="40% - הדגשה4 3 2 2 2 2 4 3" xfId="22758"/>
    <cellStyle name="40% - הדגשה4 3 2 2 2 2 4_נכסים" xfId="41115"/>
    <cellStyle name="40% - הדגשה4 3 2 2 2 2 5" xfId="11104"/>
    <cellStyle name="40% - הדגשה4 3 2 2 2 2 5 2" xfId="26091"/>
    <cellStyle name="40% - הדגשה4 3 2 2 2 2 5_נכסים" xfId="41117"/>
    <cellStyle name="40% - הדגשה4 3 2 2 2 2 6" xfId="19426"/>
    <cellStyle name="40% - הדגשה4 3 2 2 2 2_נכסים" xfId="41102"/>
    <cellStyle name="40% - הדגשה4 3 2 2 2 3" xfId="4536"/>
    <cellStyle name="40% - הדגשה4 3 2 2 2 3 2" xfId="6327"/>
    <cellStyle name="40% - הדגשה4 3 2 2 2 3 2 2" xfId="9867"/>
    <cellStyle name="40% - הדגשה4 3 2 2 2 3 2 2 2" xfId="16519"/>
    <cellStyle name="40% - הדגשה4 3 2 2 2 3 2 2 2 2" xfId="31505"/>
    <cellStyle name="40% - הדגשה4 3 2 2 2 3 2 2 2_נכסים" xfId="41121"/>
    <cellStyle name="40% - הדגשה4 3 2 2 2 3 2 2 3" xfId="24840"/>
    <cellStyle name="40% - הדגשה4 3 2 2 2 3 2 2_נכסים" xfId="41120"/>
    <cellStyle name="40% - הדגשה4 3 2 2 2 3 2 3" xfId="13187"/>
    <cellStyle name="40% - הדגשה4 3 2 2 2 3 2 3 2" xfId="28174"/>
    <cellStyle name="40% - הדגשה4 3 2 2 2 3 2 3_נכסים" xfId="41122"/>
    <cellStyle name="40% - הדגשה4 3 2 2 2 3 2 4" xfId="21509"/>
    <cellStyle name="40% - הדגשה4 3 2 2 2 3 2_נכסים" xfId="41119"/>
    <cellStyle name="40% - הדגשה4 3 2 2 2 3 3" xfId="8075"/>
    <cellStyle name="40% - הדגשה4 3 2 2 2 3 3 2" xfId="14854"/>
    <cellStyle name="40% - הדגשה4 3 2 2 2 3 3 2 2" xfId="29840"/>
    <cellStyle name="40% - הדגשה4 3 2 2 2 3 3 2_נכסים" xfId="41124"/>
    <cellStyle name="40% - הדגשה4 3 2 2 2 3 3 3" xfId="23175"/>
    <cellStyle name="40% - הדגשה4 3 2 2 2 3 3_נכסים" xfId="41123"/>
    <cellStyle name="40% - הדגשה4 3 2 2 2 3 4" xfId="11521"/>
    <cellStyle name="40% - הדגשה4 3 2 2 2 3 4 2" xfId="26508"/>
    <cellStyle name="40% - הדגשה4 3 2 2 2 3 4_נכסים" xfId="41125"/>
    <cellStyle name="40% - הדגשה4 3 2 2 2 3 5" xfId="19843"/>
    <cellStyle name="40% - הדגשה4 3 2 2 2 3_נכסים" xfId="41118"/>
    <cellStyle name="40% - הדגשה4 3 2 2 2 4" xfId="5429"/>
    <cellStyle name="40% - הדגשה4 3 2 2 2 4 2" xfId="9034"/>
    <cellStyle name="40% - הדגשה4 3 2 2 2 4 2 2" xfId="15686"/>
    <cellStyle name="40% - הדגשה4 3 2 2 2 4 2 2 2" xfId="30672"/>
    <cellStyle name="40% - הדגשה4 3 2 2 2 4 2 2_נכסים" xfId="41128"/>
    <cellStyle name="40% - הדגשה4 3 2 2 2 4 2 3" xfId="24007"/>
    <cellStyle name="40% - הדגשה4 3 2 2 2 4 2_נכסים" xfId="41127"/>
    <cellStyle name="40% - הדגשה4 3 2 2 2 4 3" xfId="12354"/>
    <cellStyle name="40% - הדגשה4 3 2 2 2 4 3 2" xfId="27341"/>
    <cellStyle name="40% - הדגשה4 3 2 2 2 4 3_נכסים" xfId="41129"/>
    <cellStyle name="40% - הדגשה4 3 2 2 2 4 4" xfId="20676"/>
    <cellStyle name="40% - הדגשה4 3 2 2 2 4_נכסים" xfId="41126"/>
    <cellStyle name="40% - הדגשה4 3 2 2 2 5" xfId="7242"/>
    <cellStyle name="40% - הדגשה4 3 2 2 2 5 2" xfId="14021"/>
    <cellStyle name="40% - הדגשה4 3 2 2 2 5 2 2" xfId="29007"/>
    <cellStyle name="40% - הדגשה4 3 2 2 2 5 2_נכסים" xfId="41131"/>
    <cellStyle name="40% - הדגשה4 3 2 2 2 5 3" xfId="22342"/>
    <cellStyle name="40% - הדגשה4 3 2 2 2 5_נכסים" xfId="41130"/>
    <cellStyle name="40% - הדגשה4 3 2 2 2 6" xfId="10688"/>
    <cellStyle name="40% - הדגשה4 3 2 2 2 6 2" xfId="25675"/>
    <cellStyle name="40% - הדגשה4 3 2 2 2 6_נכסים" xfId="41132"/>
    <cellStyle name="40% - הדגשה4 3 2 2 2 7" xfId="19010"/>
    <cellStyle name="40% - הדגשה4 3 2 2 2_נכסים" xfId="41101"/>
    <cellStyle name="40% - הדגשה4 3 2 2 3" xfId="3968"/>
    <cellStyle name="40% - הדגשה4 3 2 2 3 2" xfId="4744"/>
    <cellStyle name="40% - הדגשה4 3 2 2 3 2 2" xfId="6535"/>
    <cellStyle name="40% - הדגשה4 3 2 2 3 2 2 2" xfId="10075"/>
    <cellStyle name="40% - הדגשה4 3 2 2 3 2 2 2 2" xfId="16727"/>
    <cellStyle name="40% - הדגשה4 3 2 2 3 2 2 2 2 2" xfId="31713"/>
    <cellStyle name="40% - הדגשה4 3 2 2 3 2 2 2 2_נכסים" xfId="41137"/>
    <cellStyle name="40% - הדגשה4 3 2 2 3 2 2 2 3" xfId="25048"/>
    <cellStyle name="40% - הדגשה4 3 2 2 3 2 2 2_נכסים" xfId="41136"/>
    <cellStyle name="40% - הדגשה4 3 2 2 3 2 2 3" xfId="13395"/>
    <cellStyle name="40% - הדגשה4 3 2 2 3 2 2 3 2" xfId="28382"/>
    <cellStyle name="40% - הדגשה4 3 2 2 3 2 2 3_נכסים" xfId="41138"/>
    <cellStyle name="40% - הדגשה4 3 2 2 3 2 2 4" xfId="21717"/>
    <cellStyle name="40% - הדגשה4 3 2 2 3 2 2_נכסים" xfId="41135"/>
    <cellStyle name="40% - הדגשה4 3 2 2 3 2 3" xfId="8283"/>
    <cellStyle name="40% - הדגשה4 3 2 2 3 2 3 2" xfId="15062"/>
    <cellStyle name="40% - הדגשה4 3 2 2 3 2 3 2 2" xfId="30048"/>
    <cellStyle name="40% - הדגשה4 3 2 2 3 2 3 2_נכסים" xfId="41140"/>
    <cellStyle name="40% - הדגשה4 3 2 2 3 2 3 3" xfId="23383"/>
    <cellStyle name="40% - הדגשה4 3 2 2 3 2 3_נכסים" xfId="41139"/>
    <cellStyle name="40% - הדגשה4 3 2 2 3 2 4" xfId="11729"/>
    <cellStyle name="40% - הדגשה4 3 2 2 3 2 4 2" xfId="26716"/>
    <cellStyle name="40% - הדגשה4 3 2 2 3 2 4_נכסים" xfId="41141"/>
    <cellStyle name="40% - הדגשה4 3 2 2 3 2 5" xfId="20051"/>
    <cellStyle name="40% - הדגשה4 3 2 2 3 2_נכסים" xfId="41134"/>
    <cellStyle name="40% - הדגשה4 3 2 2 3 3" xfId="5701"/>
    <cellStyle name="40% - הדגשה4 3 2 2 3 3 2" xfId="9242"/>
    <cellStyle name="40% - הדגשה4 3 2 2 3 3 2 2" xfId="15894"/>
    <cellStyle name="40% - הדגשה4 3 2 2 3 3 2 2 2" xfId="30880"/>
    <cellStyle name="40% - הדגשה4 3 2 2 3 3 2 2_נכסים" xfId="41144"/>
    <cellStyle name="40% - הדגשה4 3 2 2 3 3 2 3" xfId="24215"/>
    <cellStyle name="40% - הדגשה4 3 2 2 3 3 2_נכסים" xfId="41143"/>
    <cellStyle name="40% - הדגשה4 3 2 2 3 3 3" xfId="12562"/>
    <cellStyle name="40% - הדגשה4 3 2 2 3 3 3 2" xfId="27549"/>
    <cellStyle name="40% - הדגשה4 3 2 2 3 3 3_נכסים" xfId="41145"/>
    <cellStyle name="40% - הדגשה4 3 2 2 3 3 4" xfId="20884"/>
    <cellStyle name="40% - הדגשה4 3 2 2 3 3_נכסים" xfId="41142"/>
    <cellStyle name="40% - הדגשה4 3 2 2 3 4" xfId="7450"/>
    <cellStyle name="40% - הדגשה4 3 2 2 3 4 2" xfId="14229"/>
    <cellStyle name="40% - הדגשה4 3 2 2 3 4 2 2" xfId="29215"/>
    <cellStyle name="40% - הדגשה4 3 2 2 3 4 2_נכסים" xfId="41147"/>
    <cellStyle name="40% - הדגשה4 3 2 2 3 4 3" xfId="22550"/>
    <cellStyle name="40% - הדגשה4 3 2 2 3 4_נכסים" xfId="41146"/>
    <cellStyle name="40% - הדגשה4 3 2 2 3 5" xfId="10896"/>
    <cellStyle name="40% - הדגשה4 3 2 2 3 5 2" xfId="25883"/>
    <cellStyle name="40% - הדגשה4 3 2 2 3 5_נכסים" xfId="41148"/>
    <cellStyle name="40% - הדגשה4 3 2 2 3 6" xfId="19218"/>
    <cellStyle name="40% - הדגשה4 3 2 2 3_נכסים" xfId="41133"/>
    <cellStyle name="40% - הדגשה4 3 2 2 4" xfId="4329"/>
    <cellStyle name="40% - הדגשה4 3 2 2 4 2" xfId="6118"/>
    <cellStyle name="40% - הדגשה4 3 2 2 4 2 2" xfId="9658"/>
    <cellStyle name="40% - הדגשה4 3 2 2 4 2 2 2" xfId="16310"/>
    <cellStyle name="40% - הדגשה4 3 2 2 4 2 2 2 2" xfId="31296"/>
    <cellStyle name="40% - הדגשה4 3 2 2 4 2 2 2_נכסים" xfId="41152"/>
    <cellStyle name="40% - הדגשה4 3 2 2 4 2 2 3" xfId="24631"/>
    <cellStyle name="40% - הדגשה4 3 2 2 4 2 2_נכסים" xfId="41151"/>
    <cellStyle name="40% - הדגשה4 3 2 2 4 2 3" xfId="12978"/>
    <cellStyle name="40% - הדגשה4 3 2 2 4 2 3 2" xfId="27965"/>
    <cellStyle name="40% - הדגשה4 3 2 2 4 2 3_נכסים" xfId="41153"/>
    <cellStyle name="40% - הדגשה4 3 2 2 4 2 4" xfId="21300"/>
    <cellStyle name="40% - הדגשה4 3 2 2 4 2_נכסים" xfId="41150"/>
    <cellStyle name="40% - הדגשה4 3 2 2 4 3" xfId="7866"/>
    <cellStyle name="40% - הדגשה4 3 2 2 4 3 2" xfId="14645"/>
    <cellStyle name="40% - הדגשה4 3 2 2 4 3 2 2" xfId="29631"/>
    <cellStyle name="40% - הדגשה4 3 2 2 4 3 2_נכסים" xfId="41155"/>
    <cellStyle name="40% - הדגשה4 3 2 2 4 3 3" xfId="22966"/>
    <cellStyle name="40% - הדגשה4 3 2 2 4 3_נכסים" xfId="41154"/>
    <cellStyle name="40% - הדגשה4 3 2 2 4 4" xfId="11312"/>
    <cellStyle name="40% - הדגשה4 3 2 2 4 4 2" xfId="26299"/>
    <cellStyle name="40% - הדגשה4 3 2 2 4 4_נכסים" xfId="41156"/>
    <cellStyle name="40% - הדגשה4 3 2 2 4 5" xfId="19634"/>
    <cellStyle name="40% - הדגשה4 3 2 2 4_נכסים" xfId="41149"/>
    <cellStyle name="40% - הדגשה4 3 2 2 5" xfId="5222"/>
    <cellStyle name="40% - הדגשה4 3 2 2 5 2" xfId="8825"/>
    <cellStyle name="40% - הדגשה4 3 2 2 5 2 2" xfId="15477"/>
    <cellStyle name="40% - הדגשה4 3 2 2 5 2 2 2" xfId="30463"/>
    <cellStyle name="40% - הדגשה4 3 2 2 5 2 2_נכסים" xfId="41159"/>
    <cellStyle name="40% - הדגשה4 3 2 2 5 2 3" xfId="23798"/>
    <cellStyle name="40% - הדגשה4 3 2 2 5 2_נכסים" xfId="41158"/>
    <cellStyle name="40% - הדגשה4 3 2 2 5 3" xfId="12145"/>
    <cellStyle name="40% - הדגשה4 3 2 2 5 3 2" xfId="27132"/>
    <cellStyle name="40% - הדגשה4 3 2 2 5 3_נכסים" xfId="41160"/>
    <cellStyle name="40% - הדגשה4 3 2 2 5 4" xfId="20467"/>
    <cellStyle name="40% - הדגשה4 3 2 2 5_נכסים" xfId="41157"/>
    <cellStyle name="40% - הדגשה4 3 2 2 6" xfId="7035"/>
    <cellStyle name="40% - הדגשה4 3 2 2 6 2" xfId="13812"/>
    <cellStyle name="40% - הדגשה4 3 2 2 6 2 2" xfId="28798"/>
    <cellStyle name="40% - הדגשה4 3 2 2 6 2_נכסים" xfId="41162"/>
    <cellStyle name="40% - הדגשה4 3 2 2 6 3" xfId="22133"/>
    <cellStyle name="40% - הדגשה4 3 2 2 6_נכסים" xfId="41161"/>
    <cellStyle name="40% - הדגשה4 3 2 2 7" xfId="10442"/>
    <cellStyle name="40% - הדגשה4 3 2 2 7 2" xfId="25422"/>
    <cellStyle name="40% - הדגשה4 3 2 2 7_נכסים" xfId="41163"/>
    <cellStyle name="40% - הדגשה4 3 2 2 8" xfId="18801"/>
    <cellStyle name="40% - הדגשה4 3 2 2_נכסים" xfId="41100"/>
    <cellStyle name="40% - הדגשה4 3 2 3" xfId="1882"/>
    <cellStyle name="40% - הדגשה4 3 2 3 2" xfId="4047"/>
    <cellStyle name="40% - הדגשה4 3 2 3 2 2" xfId="4819"/>
    <cellStyle name="40% - הדגשה4 3 2 3 2 2 2" xfId="6610"/>
    <cellStyle name="40% - הדגשה4 3 2 3 2 2 2 2" xfId="10150"/>
    <cellStyle name="40% - הדגשה4 3 2 3 2 2 2 2 2" xfId="16802"/>
    <cellStyle name="40% - הדגשה4 3 2 3 2 2 2 2 2 2" xfId="31788"/>
    <cellStyle name="40% - הדגשה4 3 2 3 2 2 2 2 2_נכסים" xfId="41169"/>
    <cellStyle name="40% - הדגשה4 3 2 3 2 2 2 2 3" xfId="25123"/>
    <cellStyle name="40% - הדגשה4 3 2 3 2 2 2 2_נכסים" xfId="41168"/>
    <cellStyle name="40% - הדגשה4 3 2 3 2 2 2 3" xfId="13470"/>
    <cellStyle name="40% - הדגשה4 3 2 3 2 2 2 3 2" xfId="28457"/>
    <cellStyle name="40% - הדגשה4 3 2 3 2 2 2 3_נכסים" xfId="41170"/>
    <cellStyle name="40% - הדגשה4 3 2 3 2 2 2 4" xfId="21792"/>
    <cellStyle name="40% - הדגשה4 3 2 3 2 2 2_נכסים" xfId="41167"/>
    <cellStyle name="40% - הדגשה4 3 2 3 2 2 3" xfId="8358"/>
    <cellStyle name="40% - הדגשה4 3 2 3 2 2 3 2" xfId="15137"/>
    <cellStyle name="40% - הדגשה4 3 2 3 2 2 3 2 2" xfId="30123"/>
    <cellStyle name="40% - הדגשה4 3 2 3 2 2 3 2_נכסים" xfId="41172"/>
    <cellStyle name="40% - הדגשה4 3 2 3 2 2 3 3" xfId="23458"/>
    <cellStyle name="40% - הדגשה4 3 2 3 2 2 3_נכסים" xfId="41171"/>
    <cellStyle name="40% - הדגשה4 3 2 3 2 2 4" xfId="11804"/>
    <cellStyle name="40% - הדגשה4 3 2 3 2 2 4 2" xfId="26791"/>
    <cellStyle name="40% - הדגשה4 3 2 3 2 2 4_נכסים" xfId="41173"/>
    <cellStyle name="40% - הדגשה4 3 2 3 2 2 5" xfId="20126"/>
    <cellStyle name="40% - הדגשה4 3 2 3 2 2_נכסים" xfId="41166"/>
    <cellStyle name="40% - הדגשה4 3 2 3 2 3" xfId="5776"/>
    <cellStyle name="40% - הדגשה4 3 2 3 2 3 2" xfId="9317"/>
    <cellStyle name="40% - הדגשה4 3 2 3 2 3 2 2" xfId="15969"/>
    <cellStyle name="40% - הדגשה4 3 2 3 2 3 2 2 2" xfId="30955"/>
    <cellStyle name="40% - הדגשה4 3 2 3 2 3 2 2_נכסים" xfId="41176"/>
    <cellStyle name="40% - הדגשה4 3 2 3 2 3 2 3" xfId="24290"/>
    <cellStyle name="40% - הדגשה4 3 2 3 2 3 2_נכסים" xfId="41175"/>
    <cellStyle name="40% - הדגשה4 3 2 3 2 3 3" xfId="12637"/>
    <cellStyle name="40% - הדגשה4 3 2 3 2 3 3 2" xfId="27624"/>
    <cellStyle name="40% - הדגשה4 3 2 3 2 3 3_נכסים" xfId="41177"/>
    <cellStyle name="40% - הדגשה4 3 2 3 2 3 4" xfId="20959"/>
    <cellStyle name="40% - הדגשה4 3 2 3 2 3_נכסים" xfId="41174"/>
    <cellStyle name="40% - הדגשה4 3 2 3 2 4" xfId="7525"/>
    <cellStyle name="40% - הדגשה4 3 2 3 2 4 2" xfId="14304"/>
    <cellStyle name="40% - הדגשה4 3 2 3 2 4 2 2" xfId="29290"/>
    <cellStyle name="40% - הדגשה4 3 2 3 2 4 2_נכסים" xfId="41179"/>
    <cellStyle name="40% - הדגשה4 3 2 3 2 4 3" xfId="22625"/>
    <cellStyle name="40% - הדגשה4 3 2 3 2 4_נכסים" xfId="41178"/>
    <cellStyle name="40% - הדגשה4 3 2 3 2 5" xfId="10971"/>
    <cellStyle name="40% - הדגשה4 3 2 3 2 5 2" xfId="25958"/>
    <cellStyle name="40% - הדגשה4 3 2 3 2 5_נכסים" xfId="41180"/>
    <cellStyle name="40% - הדגשה4 3 2 3 2 6" xfId="19293"/>
    <cellStyle name="40% - הדגשה4 3 2 3 2_נכסים" xfId="41165"/>
    <cellStyle name="40% - הדגשה4 3 2 3 3" xfId="4404"/>
    <cellStyle name="40% - הדגשה4 3 2 3 3 2" xfId="6194"/>
    <cellStyle name="40% - הדגשה4 3 2 3 3 2 2" xfId="9734"/>
    <cellStyle name="40% - הדגשה4 3 2 3 3 2 2 2" xfId="16386"/>
    <cellStyle name="40% - הדגשה4 3 2 3 3 2 2 2 2" xfId="31372"/>
    <cellStyle name="40% - הדגשה4 3 2 3 3 2 2 2_נכסים" xfId="41184"/>
    <cellStyle name="40% - הדגשה4 3 2 3 3 2 2 3" xfId="24707"/>
    <cellStyle name="40% - הדגשה4 3 2 3 3 2 2_נכסים" xfId="41183"/>
    <cellStyle name="40% - הדגשה4 3 2 3 3 2 3" xfId="13054"/>
    <cellStyle name="40% - הדגשה4 3 2 3 3 2 3 2" xfId="28041"/>
    <cellStyle name="40% - הדגשה4 3 2 3 3 2 3_נכסים" xfId="41185"/>
    <cellStyle name="40% - הדגשה4 3 2 3 3 2 4" xfId="21376"/>
    <cellStyle name="40% - הדגשה4 3 2 3 3 2_נכסים" xfId="41182"/>
    <cellStyle name="40% - הדגשה4 3 2 3 3 3" xfId="7942"/>
    <cellStyle name="40% - הדגשה4 3 2 3 3 3 2" xfId="14721"/>
    <cellStyle name="40% - הדגשה4 3 2 3 3 3 2 2" xfId="29707"/>
    <cellStyle name="40% - הדגשה4 3 2 3 3 3 2_נכסים" xfId="41187"/>
    <cellStyle name="40% - הדגשה4 3 2 3 3 3 3" xfId="23042"/>
    <cellStyle name="40% - הדגשה4 3 2 3 3 3_נכסים" xfId="41186"/>
    <cellStyle name="40% - הדגשה4 3 2 3 3 4" xfId="11388"/>
    <cellStyle name="40% - הדגשה4 3 2 3 3 4 2" xfId="26375"/>
    <cellStyle name="40% - הדגשה4 3 2 3 3 4_נכסים" xfId="41188"/>
    <cellStyle name="40% - הדגשה4 3 2 3 3 5" xfId="19710"/>
    <cellStyle name="40% - הדגשה4 3 2 3 3_נכסים" xfId="41181"/>
    <cellStyle name="40% - הדגשה4 3 2 3 4" xfId="5297"/>
    <cellStyle name="40% - הדגשה4 3 2 3 4 2" xfId="8901"/>
    <cellStyle name="40% - הדגשה4 3 2 3 4 2 2" xfId="15553"/>
    <cellStyle name="40% - הדגשה4 3 2 3 4 2 2 2" xfId="30539"/>
    <cellStyle name="40% - הדגשה4 3 2 3 4 2 2_נכסים" xfId="41191"/>
    <cellStyle name="40% - הדגשה4 3 2 3 4 2 3" xfId="23874"/>
    <cellStyle name="40% - הדגשה4 3 2 3 4 2_נכסים" xfId="41190"/>
    <cellStyle name="40% - הדגשה4 3 2 3 4 3" xfId="12221"/>
    <cellStyle name="40% - הדגשה4 3 2 3 4 3 2" xfId="27208"/>
    <cellStyle name="40% - הדגשה4 3 2 3 4 3_נכסים" xfId="41192"/>
    <cellStyle name="40% - הדגשה4 3 2 3 4 4" xfId="20543"/>
    <cellStyle name="40% - הדגשה4 3 2 3 4_נכסים" xfId="41189"/>
    <cellStyle name="40% - הדגשה4 3 2 3 5" xfId="7110"/>
    <cellStyle name="40% - הדגשה4 3 2 3 5 2" xfId="13888"/>
    <cellStyle name="40% - הדגשה4 3 2 3 5 2 2" xfId="28874"/>
    <cellStyle name="40% - הדגשה4 3 2 3 5 2_נכסים" xfId="41194"/>
    <cellStyle name="40% - הדגשה4 3 2 3 5 3" xfId="22209"/>
    <cellStyle name="40% - הדגשה4 3 2 3 5_נכסים" xfId="41193"/>
    <cellStyle name="40% - הדגשה4 3 2 3 6" xfId="10556"/>
    <cellStyle name="40% - הדגשה4 3 2 3 6 2" xfId="25542"/>
    <cellStyle name="40% - הדגשה4 3 2 3 6_נכסים" xfId="41195"/>
    <cellStyle name="40% - הדגשה4 3 2 3 7" xfId="18877"/>
    <cellStyle name="40% - הדגשה4 3 2 3_נכסים" xfId="41164"/>
    <cellStyle name="40% - הדגשה4 3 2 4" xfId="1701"/>
    <cellStyle name="40% - הדגשה4 3 2 4 2" xfId="4610"/>
    <cellStyle name="40% - הדגשה4 3 2 4 2 2" xfId="6401"/>
    <cellStyle name="40% - הדגשה4 3 2 4 2 2 2" xfId="9941"/>
    <cellStyle name="40% - הדגשה4 3 2 4 2 2 2 2" xfId="16593"/>
    <cellStyle name="40% - הדגשה4 3 2 4 2 2 2 2 2" xfId="31579"/>
    <cellStyle name="40% - הדגשה4 3 2 4 2 2 2 2_נכסים" xfId="41200"/>
    <cellStyle name="40% - הדגשה4 3 2 4 2 2 2 3" xfId="24914"/>
    <cellStyle name="40% - הדגשה4 3 2 4 2 2 2_נכסים" xfId="41199"/>
    <cellStyle name="40% - הדגשה4 3 2 4 2 2 3" xfId="13261"/>
    <cellStyle name="40% - הדגשה4 3 2 4 2 2 3 2" xfId="28248"/>
    <cellStyle name="40% - הדגשה4 3 2 4 2 2 3_נכסים" xfId="41201"/>
    <cellStyle name="40% - הדגשה4 3 2 4 2 2 4" xfId="21583"/>
    <cellStyle name="40% - הדגשה4 3 2 4 2 2_נכסים" xfId="41198"/>
    <cellStyle name="40% - הדגשה4 3 2 4 2 3" xfId="8149"/>
    <cellStyle name="40% - הדגשה4 3 2 4 2 3 2" xfId="14928"/>
    <cellStyle name="40% - הדגשה4 3 2 4 2 3 2 2" xfId="29914"/>
    <cellStyle name="40% - הדגשה4 3 2 4 2 3 2_נכסים" xfId="41203"/>
    <cellStyle name="40% - הדגשה4 3 2 4 2 3 3" xfId="23249"/>
    <cellStyle name="40% - הדגשה4 3 2 4 2 3_נכסים" xfId="41202"/>
    <cellStyle name="40% - הדגשה4 3 2 4 2 4" xfId="11595"/>
    <cellStyle name="40% - הדגשה4 3 2 4 2 4 2" xfId="26582"/>
    <cellStyle name="40% - הדגשה4 3 2 4 2 4_נכסים" xfId="41204"/>
    <cellStyle name="40% - הדגשה4 3 2 4 2 5" xfId="19917"/>
    <cellStyle name="40% - הדגשה4 3 2 4 2_נכסים" xfId="41197"/>
    <cellStyle name="40% - הדגשה4 3 2 4 3" xfId="5567"/>
    <cellStyle name="40% - הדגשה4 3 2 4 3 2" xfId="9108"/>
    <cellStyle name="40% - הדגשה4 3 2 4 3 2 2" xfId="15760"/>
    <cellStyle name="40% - הדגשה4 3 2 4 3 2 2 2" xfId="30746"/>
    <cellStyle name="40% - הדגשה4 3 2 4 3 2 2_נכסים" xfId="41207"/>
    <cellStyle name="40% - הדגשה4 3 2 4 3 2 3" xfId="24081"/>
    <cellStyle name="40% - הדגשה4 3 2 4 3 2_נכסים" xfId="41206"/>
    <cellStyle name="40% - הדגשה4 3 2 4 3 3" xfId="12428"/>
    <cellStyle name="40% - הדגשה4 3 2 4 3 3 2" xfId="27415"/>
    <cellStyle name="40% - הדגשה4 3 2 4 3 3_נכסים" xfId="41208"/>
    <cellStyle name="40% - הדגשה4 3 2 4 3 4" xfId="20750"/>
    <cellStyle name="40% - הדגשה4 3 2 4 3_נכסים" xfId="41205"/>
    <cellStyle name="40% - הדגשה4 3 2 4 4" xfId="7316"/>
    <cellStyle name="40% - הדגשה4 3 2 4 4 2" xfId="14095"/>
    <cellStyle name="40% - הדגשה4 3 2 4 4 2 2" xfId="29081"/>
    <cellStyle name="40% - הדגשה4 3 2 4 4 2_נכסים" xfId="41210"/>
    <cellStyle name="40% - הדגשה4 3 2 4 4 3" xfId="22416"/>
    <cellStyle name="40% - הדגשה4 3 2 4 4_נכסים" xfId="41209"/>
    <cellStyle name="40% - הדגשה4 3 2 4 5" xfId="10762"/>
    <cellStyle name="40% - הדגשה4 3 2 4 5 2" xfId="25749"/>
    <cellStyle name="40% - הדגשה4 3 2 4 5_נכסים" xfId="41211"/>
    <cellStyle name="40% - הדגשה4 3 2 4 6" xfId="19084"/>
    <cellStyle name="40% - הדגשה4 3 2 4_נכסים" xfId="41196"/>
    <cellStyle name="40% - הדגשה4 3 2 5" xfId="1646"/>
    <cellStyle name="40% - הדגשה4 3 2 5 2" xfId="5984"/>
    <cellStyle name="40% - הדגשה4 3 2 5 2 2" xfId="9524"/>
    <cellStyle name="40% - הדגשה4 3 2 5 2 2 2" xfId="16176"/>
    <cellStyle name="40% - הדגשה4 3 2 5 2 2 2 2" xfId="31162"/>
    <cellStyle name="40% - הדגשה4 3 2 5 2 2 2_נכסים" xfId="41215"/>
    <cellStyle name="40% - הדגשה4 3 2 5 2 2 3" xfId="24497"/>
    <cellStyle name="40% - הדגשה4 3 2 5 2 2_נכסים" xfId="41214"/>
    <cellStyle name="40% - הדגשה4 3 2 5 2 3" xfId="12844"/>
    <cellStyle name="40% - הדגשה4 3 2 5 2 3 2" xfId="27831"/>
    <cellStyle name="40% - הדגשה4 3 2 5 2 3_נכסים" xfId="41216"/>
    <cellStyle name="40% - הדגשה4 3 2 5 2 4" xfId="21166"/>
    <cellStyle name="40% - הדגשה4 3 2 5 2_נכסים" xfId="41213"/>
    <cellStyle name="40% - הדגשה4 3 2 5 3" xfId="7732"/>
    <cellStyle name="40% - הדגשה4 3 2 5 3 2" xfId="14511"/>
    <cellStyle name="40% - הדגשה4 3 2 5 3 2 2" xfId="29497"/>
    <cellStyle name="40% - הדגשה4 3 2 5 3 2_נכסים" xfId="41218"/>
    <cellStyle name="40% - הדגשה4 3 2 5 3 3" xfId="22832"/>
    <cellStyle name="40% - הדגשה4 3 2 5 3_נכסים" xfId="41217"/>
    <cellStyle name="40% - הדגשה4 3 2 5 4" xfId="11178"/>
    <cellStyle name="40% - הדגשה4 3 2 5 4 2" xfId="26165"/>
    <cellStyle name="40% - הדגשה4 3 2 5 4_נכסים" xfId="41219"/>
    <cellStyle name="40% - הדגשה4 3 2 5 5" xfId="19500"/>
    <cellStyle name="40% - הדגשה4 3 2 5_נכסים" xfId="41212"/>
    <cellStyle name="40% - הדגשה4 3 2 6" xfId="2482"/>
    <cellStyle name="40% - הדגשה4 3 2 6 2" xfId="8691"/>
    <cellStyle name="40% - הדגשה4 3 2 6 2 2" xfId="15343"/>
    <cellStyle name="40% - הדגשה4 3 2 6 2 2 2" xfId="30329"/>
    <cellStyle name="40% - הדגשה4 3 2 6 2 2_נכסים" xfId="41222"/>
    <cellStyle name="40% - הדגשה4 3 2 6 2 3" xfId="23664"/>
    <cellStyle name="40% - הדגשה4 3 2 6 2_נכסים" xfId="41221"/>
    <cellStyle name="40% - הדגשה4 3 2 6 3" xfId="12011"/>
    <cellStyle name="40% - הדגשה4 3 2 6 3 2" xfId="26998"/>
    <cellStyle name="40% - הדגשה4 3 2 6 3_נכסים" xfId="41223"/>
    <cellStyle name="40% - הדגשה4 3 2 6 4" xfId="20333"/>
    <cellStyle name="40% - הדגשה4 3 2 6_נכסים" xfId="41220"/>
    <cellStyle name="40% - הדגשה4 3 2 7" xfId="2304"/>
    <cellStyle name="40% - הדגשה4 3 2 7 2" xfId="13678"/>
    <cellStyle name="40% - הדגשה4 3 2 7 2 2" xfId="28664"/>
    <cellStyle name="40% - הדגשה4 3 2 7 2_נכסים" xfId="41225"/>
    <cellStyle name="40% - הדגשה4 3 2 7 3" xfId="21999"/>
    <cellStyle name="40% - הדגשה4 3 2 7_נכסים" xfId="41224"/>
    <cellStyle name="40% - הדגשה4 3 2 8" xfId="10478"/>
    <cellStyle name="40% - הדגשה4 3 2 8 2" xfId="25460"/>
    <cellStyle name="40% - הדגשה4 3 2 8_נכסים" xfId="41226"/>
    <cellStyle name="40% - הדגשה4 3 2 9" xfId="18668"/>
    <cellStyle name="40% - הדגשה4 3 2_נכסים" xfId="41099"/>
    <cellStyle name="40% - הדגשה4 3 3" xfId="1179"/>
    <cellStyle name="40% - הדגשה4 3 3 2" xfId="3770"/>
    <cellStyle name="40% - הדגשה4 3 3 2 2" xfId="4194"/>
    <cellStyle name="40% - הדגשה4 3 3 2 2 2" xfId="4967"/>
    <cellStyle name="40% - הדגשה4 3 3 2 2 2 2" xfId="6758"/>
    <cellStyle name="40% - הדגשה4 3 3 2 2 2 2 2" xfId="10298"/>
    <cellStyle name="40% - הדגשה4 3 3 2 2 2 2 2 2" xfId="16950"/>
    <cellStyle name="40% - הדגשה4 3 3 2 2 2 2 2 2 2" xfId="31936"/>
    <cellStyle name="40% - הדגשה4 3 3 2 2 2 2 2 2_נכסים" xfId="41233"/>
    <cellStyle name="40% - הדגשה4 3 3 2 2 2 2 2 3" xfId="25271"/>
    <cellStyle name="40% - הדגשה4 3 3 2 2 2 2 2_נכסים" xfId="41232"/>
    <cellStyle name="40% - הדגשה4 3 3 2 2 2 2 3" xfId="13618"/>
    <cellStyle name="40% - הדגשה4 3 3 2 2 2 2 3 2" xfId="28605"/>
    <cellStyle name="40% - הדגשה4 3 3 2 2 2 2 3_נכסים" xfId="41234"/>
    <cellStyle name="40% - הדגשה4 3 3 2 2 2 2 4" xfId="21940"/>
    <cellStyle name="40% - הדגשה4 3 3 2 2 2 2_נכסים" xfId="41231"/>
    <cellStyle name="40% - הדגשה4 3 3 2 2 2 3" xfId="8506"/>
    <cellStyle name="40% - הדגשה4 3 3 2 2 2 3 2" xfId="15285"/>
    <cellStyle name="40% - הדגשה4 3 3 2 2 2 3 2 2" xfId="30271"/>
    <cellStyle name="40% - הדגשה4 3 3 2 2 2 3 2_נכסים" xfId="41236"/>
    <cellStyle name="40% - הדגשה4 3 3 2 2 2 3 3" xfId="23606"/>
    <cellStyle name="40% - הדגשה4 3 3 2 2 2 3_נכסים" xfId="41235"/>
    <cellStyle name="40% - הדגשה4 3 3 2 2 2 4" xfId="11952"/>
    <cellStyle name="40% - הדגשה4 3 3 2 2 2 4 2" xfId="26939"/>
    <cellStyle name="40% - הדגשה4 3 3 2 2 2 4_נכסים" xfId="41237"/>
    <cellStyle name="40% - הדגשה4 3 3 2 2 2 5" xfId="20274"/>
    <cellStyle name="40% - הדגשה4 3 3 2 2 2_נכסים" xfId="41230"/>
    <cellStyle name="40% - הדגשה4 3 3 2 2 3" xfId="5924"/>
    <cellStyle name="40% - הדגשה4 3 3 2 2 3 2" xfId="9465"/>
    <cellStyle name="40% - הדגשה4 3 3 2 2 3 2 2" xfId="16117"/>
    <cellStyle name="40% - הדגשה4 3 3 2 2 3 2 2 2" xfId="31103"/>
    <cellStyle name="40% - הדגשה4 3 3 2 2 3 2 2_נכסים" xfId="41240"/>
    <cellStyle name="40% - הדגשה4 3 3 2 2 3 2 3" xfId="24438"/>
    <cellStyle name="40% - הדגשה4 3 3 2 2 3 2_נכסים" xfId="41239"/>
    <cellStyle name="40% - הדגשה4 3 3 2 2 3 3" xfId="12785"/>
    <cellStyle name="40% - הדגשה4 3 3 2 2 3 3 2" xfId="27772"/>
    <cellStyle name="40% - הדגשה4 3 3 2 2 3 3_נכסים" xfId="41241"/>
    <cellStyle name="40% - הדגשה4 3 3 2 2 3 4" xfId="21107"/>
    <cellStyle name="40% - הדגשה4 3 3 2 2 3_נכסים" xfId="41238"/>
    <cellStyle name="40% - הדגשה4 3 3 2 2 4" xfId="7673"/>
    <cellStyle name="40% - הדגשה4 3 3 2 2 4 2" xfId="14452"/>
    <cellStyle name="40% - הדגשה4 3 3 2 2 4 2 2" xfId="29438"/>
    <cellStyle name="40% - הדגשה4 3 3 2 2 4 2_נכסים" xfId="41243"/>
    <cellStyle name="40% - הדגשה4 3 3 2 2 4 3" xfId="22773"/>
    <cellStyle name="40% - הדגשה4 3 3 2 2 4_נכסים" xfId="41242"/>
    <cellStyle name="40% - הדגשה4 3 3 2 2 5" xfId="11119"/>
    <cellStyle name="40% - הדגשה4 3 3 2 2 5 2" xfId="26106"/>
    <cellStyle name="40% - הדגשה4 3 3 2 2 5_נכסים" xfId="41244"/>
    <cellStyle name="40% - הדגשה4 3 3 2 2 6" xfId="19441"/>
    <cellStyle name="40% - הדגשה4 3 3 2 2_נכסים" xfId="41229"/>
    <cellStyle name="40% - הדגשה4 3 3 2 3" xfId="4551"/>
    <cellStyle name="40% - הדגשה4 3 3 2 3 2" xfId="6342"/>
    <cellStyle name="40% - הדגשה4 3 3 2 3 2 2" xfId="9882"/>
    <cellStyle name="40% - הדגשה4 3 3 2 3 2 2 2" xfId="16534"/>
    <cellStyle name="40% - הדגשה4 3 3 2 3 2 2 2 2" xfId="31520"/>
    <cellStyle name="40% - הדגשה4 3 3 2 3 2 2 2_נכסים" xfId="41248"/>
    <cellStyle name="40% - הדגשה4 3 3 2 3 2 2 3" xfId="24855"/>
    <cellStyle name="40% - הדגשה4 3 3 2 3 2 2_נכסים" xfId="41247"/>
    <cellStyle name="40% - הדגשה4 3 3 2 3 2 3" xfId="13202"/>
    <cellStyle name="40% - הדגשה4 3 3 2 3 2 3 2" xfId="28189"/>
    <cellStyle name="40% - הדגשה4 3 3 2 3 2 3_נכסים" xfId="41249"/>
    <cellStyle name="40% - הדגשה4 3 3 2 3 2 4" xfId="21524"/>
    <cellStyle name="40% - הדגשה4 3 3 2 3 2_נכסים" xfId="41246"/>
    <cellStyle name="40% - הדגשה4 3 3 2 3 3" xfId="8090"/>
    <cellStyle name="40% - הדגשה4 3 3 2 3 3 2" xfId="14869"/>
    <cellStyle name="40% - הדגשה4 3 3 2 3 3 2 2" xfId="29855"/>
    <cellStyle name="40% - הדגשה4 3 3 2 3 3 2_נכסים" xfId="41251"/>
    <cellStyle name="40% - הדגשה4 3 3 2 3 3 3" xfId="23190"/>
    <cellStyle name="40% - הדגשה4 3 3 2 3 3_נכסים" xfId="41250"/>
    <cellStyle name="40% - הדגשה4 3 3 2 3 4" xfId="11536"/>
    <cellStyle name="40% - הדגשה4 3 3 2 3 4 2" xfId="26523"/>
    <cellStyle name="40% - הדגשה4 3 3 2 3 4_נכסים" xfId="41252"/>
    <cellStyle name="40% - הדגשה4 3 3 2 3 5" xfId="19858"/>
    <cellStyle name="40% - הדגשה4 3 3 2 3_נכסים" xfId="41245"/>
    <cellStyle name="40% - הדגשה4 3 3 2 4" xfId="5444"/>
    <cellStyle name="40% - הדגשה4 3 3 2 4 2" xfId="9049"/>
    <cellStyle name="40% - הדגשה4 3 3 2 4 2 2" xfId="15701"/>
    <cellStyle name="40% - הדגשה4 3 3 2 4 2 2 2" xfId="30687"/>
    <cellStyle name="40% - הדגשה4 3 3 2 4 2 2_נכסים" xfId="41255"/>
    <cellStyle name="40% - הדגשה4 3 3 2 4 2 3" xfId="24022"/>
    <cellStyle name="40% - הדגשה4 3 3 2 4 2_נכסים" xfId="41254"/>
    <cellStyle name="40% - הדגשה4 3 3 2 4 3" xfId="12369"/>
    <cellStyle name="40% - הדגשה4 3 3 2 4 3 2" xfId="27356"/>
    <cellStyle name="40% - הדגשה4 3 3 2 4 3_נכסים" xfId="41256"/>
    <cellStyle name="40% - הדגשה4 3 3 2 4 4" xfId="20691"/>
    <cellStyle name="40% - הדגשה4 3 3 2 4_נכסים" xfId="41253"/>
    <cellStyle name="40% - הדגשה4 3 3 2 5" xfId="7257"/>
    <cellStyle name="40% - הדגשה4 3 3 2 5 2" xfId="14036"/>
    <cellStyle name="40% - הדגשה4 3 3 2 5 2 2" xfId="29022"/>
    <cellStyle name="40% - הדגשה4 3 3 2 5 2_נכסים" xfId="41258"/>
    <cellStyle name="40% - הדגשה4 3 3 2 5 3" xfId="22357"/>
    <cellStyle name="40% - הדגשה4 3 3 2 5_נכסים" xfId="41257"/>
    <cellStyle name="40% - הדגשה4 3 3 2 6" xfId="10703"/>
    <cellStyle name="40% - הדגשה4 3 3 2 6 2" xfId="25690"/>
    <cellStyle name="40% - הדגשה4 3 3 2 6_נכסים" xfId="41259"/>
    <cellStyle name="40% - הדגשה4 3 3 2 7" xfId="19025"/>
    <cellStyle name="40% - הדגשה4 3 3 2_נכסים" xfId="41228"/>
    <cellStyle name="40% - הדגשה4 3 3 3" xfId="3983"/>
    <cellStyle name="40% - הדגשה4 3 3 3 2" xfId="4759"/>
    <cellStyle name="40% - הדגשה4 3 3 3 2 2" xfId="6550"/>
    <cellStyle name="40% - הדגשה4 3 3 3 2 2 2" xfId="10090"/>
    <cellStyle name="40% - הדגשה4 3 3 3 2 2 2 2" xfId="16742"/>
    <cellStyle name="40% - הדגשה4 3 3 3 2 2 2 2 2" xfId="31728"/>
    <cellStyle name="40% - הדגשה4 3 3 3 2 2 2 2_נכסים" xfId="41264"/>
    <cellStyle name="40% - הדגשה4 3 3 3 2 2 2 3" xfId="25063"/>
    <cellStyle name="40% - הדגשה4 3 3 3 2 2 2_נכסים" xfId="41263"/>
    <cellStyle name="40% - הדגשה4 3 3 3 2 2 3" xfId="13410"/>
    <cellStyle name="40% - הדגשה4 3 3 3 2 2 3 2" xfId="28397"/>
    <cellStyle name="40% - הדגשה4 3 3 3 2 2 3_נכסים" xfId="41265"/>
    <cellStyle name="40% - הדגשה4 3 3 3 2 2 4" xfId="21732"/>
    <cellStyle name="40% - הדגשה4 3 3 3 2 2_נכסים" xfId="41262"/>
    <cellStyle name="40% - הדגשה4 3 3 3 2 3" xfId="8298"/>
    <cellStyle name="40% - הדגשה4 3 3 3 2 3 2" xfId="15077"/>
    <cellStyle name="40% - הדגשה4 3 3 3 2 3 2 2" xfId="30063"/>
    <cellStyle name="40% - הדגשה4 3 3 3 2 3 2_נכסים" xfId="41267"/>
    <cellStyle name="40% - הדגשה4 3 3 3 2 3 3" xfId="23398"/>
    <cellStyle name="40% - הדגשה4 3 3 3 2 3_נכסים" xfId="41266"/>
    <cellStyle name="40% - הדגשה4 3 3 3 2 4" xfId="11744"/>
    <cellStyle name="40% - הדגשה4 3 3 3 2 4 2" xfId="26731"/>
    <cellStyle name="40% - הדגשה4 3 3 3 2 4_נכסים" xfId="41268"/>
    <cellStyle name="40% - הדגשה4 3 3 3 2 5" xfId="20066"/>
    <cellStyle name="40% - הדגשה4 3 3 3 2_נכסים" xfId="41261"/>
    <cellStyle name="40% - הדגשה4 3 3 3 3" xfId="5716"/>
    <cellStyle name="40% - הדגשה4 3 3 3 3 2" xfId="9257"/>
    <cellStyle name="40% - הדגשה4 3 3 3 3 2 2" xfId="15909"/>
    <cellStyle name="40% - הדגשה4 3 3 3 3 2 2 2" xfId="30895"/>
    <cellStyle name="40% - הדגשה4 3 3 3 3 2 2_נכסים" xfId="41271"/>
    <cellStyle name="40% - הדגשה4 3 3 3 3 2 3" xfId="24230"/>
    <cellStyle name="40% - הדגשה4 3 3 3 3 2_נכסים" xfId="41270"/>
    <cellStyle name="40% - הדגשה4 3 3 3 3 3" xfId="12577"/>
    <cellStyle name="40% - הדגשה4 3 3 3 3 3 2" xfId="27564"/>
    <cellStyle name="40% - הדגשה4 3 3 3 3 3_נכסים" xfId="41272"/>
    <cellStyle name="40% - הדגשה4 3 3 3 3 4" xfId="20899"/>
    <cellStyle name="40% - הדגשה4 3 3 3 3_נכסים" xfId="41269"/>
    <cellStyle name="40% - הדגשה4 3 3 3 4" xfId="7465"/>
    <cellStyle name="40% - הדגשה4 3 3 3 4 2" xfId="14244"/>
    <cellStyle name="40% - הדגשה4 3 3 3 4 2 2" xfId="29230"/>
    <cellStyle name="40% - הדגשה4 3 3 3 4 2_נכסים" xfId="41274"/>
    <cellStyle name="40% - הדגשה4 3 3 3 4 3" xfId="22565"/>
    <cellStyle name="40% - הדגשה4 3 3 3 4_נכסים" xfId="41273"/>
    <cellStyle name="40% - הדגשה4 3 3 3 5" xfId="10911"/>
    <cellStyle name="40% - הדגשה4 3 3 3 5 2" xfId="25898"/>
    <cellStyle name="40% - הדגשה4 3 3 3 5_נכסים" xfId="41275"/>
    <cellStyle name="40% - הדגשה4 3 3 3 6" xfId="19233"/>
    <cellStyle name="40% - הדגשה4 3 3 3_נכסים" xfId="41260"/>
    <cellStyle name="40% - הדגשה4 3 3 4" xfId="4344"/>
    <cellStyle name="40% - הדגשה4 3 3 4 2" xfId="6133"/>
    <cellStyle name="40% - הדגשה4 3 3 4 2 2" xfId="9673"/>
    <cellStyle name="40% - הדגשה4 3 3 4 2 2 2" xfId="16325"/>
    <cellStyle name="40% - הדגשה4 3 3 4 2 2 2 2" xfId="31311"/>
    <cellStyle name="40% - הדגשה4 3 3 4 2 2 2_נכסים" xfId="41279"/>
    <cellStyle name="40% - הדגשה4 3 3 4 2 2 3" xfId="24646"/>
    <cellStyle name="40% - הדגשה4 3 3 4 2 2_נכסים" xfId="41278"/>
    <cellStyle name="40% - הדגשה4 3 3 4 2 3" xfId="12993"/>
    <cellStyle name="40% - הדגשה4 3 3 4 2 3 2" xfId="27980"/>
    <cellStyle name="40% - הדגשה4 3 3 4 2 3_נכסים" xfId="41280"/>
    <cellStyle name="40% - הדגשה4 3 3 4 2 4" xfId="21315"/>
    <cellStyle name="40% - הדגשה4 3 3 4 2_נכסים" xfId="41277"/>
    <cellStyle name="40% - הדגשה4 3 3 4 3" xfId="7881"/>
    <cellStyle name="40% - הדגשה4 3 3 4 3 2" xfId="14660"/>
    <cellStyle name="40% - הדגשה4 3 3 4 3 2 2" xfId="29646"/>
    <cellStyle name="40% - הדגשה4 3 3 4 3 2_נכסים" xfId="41282"/>
    <cellStyle name="40% - הדגשה4 3 3 4 3 3" xfId="22981"/>
    <cellStyle name="40% - הדגשה4 3 3 4 3_נכסים" xfId="41281"/>
    <cellStyle name="40% - הדגשה4 3 3 4 4" xfId="11327"/>
    <cellStyle name="40% - הדגשה4 3 3 4 4 2" xfId="26314"/>
    <cellStyle name="40% - הדגשה4 3 3 4 4_נכסים" xfId="41283"/>
    <cellStyle name="40% - הדגשה4 3 3 4 5" xfId="19649"/>
    <cellStyle name="40% - הדגשה4 3 3 4_נכסים" xfId="41276"/>
    <cellStyle name="40% - הדגשה4 3 3 5" xfId="5237"/>
    <cellStyle name="40% - הדגשה4 3 3 5 2" xfId="8840"/>
    <cellStyle name="40% - הדגשה4 3 3 5 2 2" xfId="15492"/>
    <cellStyle name="40% - הדגשה4 3 3 5 2 2 2" xfId="30478"/>
    <cellStyle name="40% - הדגשה4 3 3 5 2 2_נכסים" xfId="41286"/>
    <cellStyle name="40% - הדגשה4 3 3 5 2 3" xfId="23813"/>
    <cellStyle name="40% - הדגשה4 3 3 5 2_נכסים" xfId="41285"/>
    <cellStyle name="40% - הדגשה4 3 3 5 3" xfId="12160"/>
    <cellStyle name="40% - הדגשה4 3 3 5 3 2" xfId="27147"/>
    <cellStyle name="40% - הדגשה4 3 3 5 3_נכסים" xfId="41287"/>
    <cellStyle name="40% - הדגשה4 3 3 5 4" xfId="20482"/>
    <cellStyle name="40% - הדגשה4 3 3 5_נכסים" xfId="41284"/>
    <cellStyle name="40% - הדגשה4 3 3 6" xfId="7050"/>
    <cellStyle name="40% - הדגשה4 3 3 6 2" xfId="13827"/>
    <cellStyle name="40% - הדגשה4 3 3 6 2 2" xfId="28813"/>
    <cellStyle name="40% - הדגשה4 3 3 6 2_נכסים" xfId="41289"/>
    <cellStyle name="40% - הדגשה4 3 3 6 3" xfId="22148"/>
    <cellStyle name="40% - הדגשה4 3 3 6_נכסים" xfId="41288"/>
    <cellStyle name="40% - הדגשה4 3 3 7" xfId="10326"/>
    <cellStyle name="40% - הדגשה4 3 3 7 2" xfId="25301"/>
    <cellStyle name="40% - הדגשה4 3 3 7_נכסים" xfId="41290"/>
    <cellStyle name="40% - הדגשה4 3 3 8" xfId="17334"/>
    <cellStyle name="40% - הדגשה4 3 3 9" xfId="18816"/>
    <cellStyle name="40% - הדגשה4 3 3_נכסים" xfId="41227"/>
    <cellStyle name="40% - הדגשה4 3 4" xfId="1881"/>
    <cellStyle name="40% - הדגשה4 3 4 2" xfId="4016"/>
    <cellStyle name="40% - הדגשה4 3 4 2 2" xfId="4787"/>
    <cellStyle name="40% - הדגשה4 3 4 2 2 2" xfId="6578"/>
    <cellStyle name="40% - הדגשה4 3 4 2 2 2 2" xfId="10118"/>
    <cellStyle name="40% - הדגשה4 3 4 2 2 2 2 2" xfId="16770"/>
    <cellStyle name="40% - הדגשה4 3 4 2 2 2 2 2 2" xfId="31756"/>
    <cellStyle name="40% - הדגשה4 3 4 2 2 2 2 2_נכסים" xfId="41296"/>
    <cellStyle name="40% - הדגשה4 3 4 2 2 2 2 3" xfId="25091"/>
    <cellStyle name="40% - הדגשה4 3 4 2 2 2 2_נכסים" xfId="41295"/>
    <cellStyle name="40% - הדגשה4 3 4 2 2 2 3" xfId="13438"/>
    <cellStyle name="40% - הדגשה4 3 4 2 2 2 3 2" xfId="28425"/>
    <cellStyle name="40% - הדגשה4 3 4 2 2 2 3_נכסים" xfId="41297"/>
    <cellStyle name="40% - הדגשה4 3 4 2 2 2 4" xfId="21760"/>
    <cellStyle name="40% - הדגשה4 3 4 2 2 2_נכסים" xfId="41294"/>
    <cellStyle name="40% - הדגשה4 3 4 2 2 3" xfId="8326"/>
    <cellStyle name="40% - הדגשה4 3 4 2 2 3 2" xfId="15105"/>
    <cellStyle name="40% - הדגשה4 3 4 2 2 3 2 2" xfId="30091"/>
    <cellStyle name="40% - הדגשה4 3 4 2 2 3 2_נכסים" xfId="41299"/>
    <cellStyle name="40% - הדגשה4 3 4 2 2 3 3" xfId="23426"/>
    <cellStyle name="40% - הדגשה4 3 4 2 2 3_נכסים" xfId="41298"/>
    <cellStyle name="40% - הדגשה4 3 4 2 2 4" xfId="11772"/>
    <cellStyle name="40% - הדגשה4 3 4 2 2 4 2" xfId="26759"/>
    <cellStyle name="40% - הדגשה4 3 4 2 2 4_נכסים" xfId="41300"/>
    <cellStyle name="40% - הדגשה4 3 4 2 2 5" xfId="20094"/>
    <cellStyle name="40% - הדגשה4 3 4 2 2_נכסים" xfId="41293"/>
    <cellStyle name="40% - הדגשה4 3 4 2 3" xfId="5744"/>
    <cellStyle name="40% - הדגשה4 3 4 2 3 2" xfId="9285"/>
    <cellStyle name="40% - הדגשה4 3 4 2 3 2 2" xfId="15937"/>
    <cellStyle name="40% - הדגשה4 3 4 2 3 2 2 2" xfId="30923"/>
    <cellStyle name="40% - הדגשה4 3 4 2 3 2 2_נכסים" xfId="41303"/>
    <cellStyle name="40% - הדגשה4 3 4 2 3 2 3" xfId="24258"/>
    <cellStyle name="40% - הדגשה4 3 4 2 3 2_נכסים" xfId="41302"/>
    <cellStyle name="40% - הדגשה4 3 4 2 3 3" xfId="12605"/>
    <cellStyle name="40% - הדגשה4 3 4 2 3 3 2" xfId="27592"/>
    <cellStyle name="40% - הדגשה4 3 4 2 3 3_נכסים" xfId="41304"/>
    <cellStyle name="40% - הדגשה4 3 4 2 3 4" xfId="20927"/>
    <cellStyle name="40% - הדגשה4 3 4 2 3_נכסים" xfId="41301"/>
    <cellStyle name="40% - הדגשה4 3 4 2 4" xfId="7493"/>
    <cellStyle name="40% - הדגשה4 3 4 2 4 2" xfId="14272"/>
    <cellStyle name="40% - הדגשה4 3 4 2 4 2 2" xfId="29258"/>
    <cellStyle name="40% - הדגשה4 3 4 2 4 2_נכסים" xfId="41306"/>
    <cellStyle name="40% - הדגשה4 3 4 2 4 3" xfId="22593"/>
    <cellStyle name="40% - הדגשה4 3 4 2 4_נכסים" xfId="41305"/>
    <cellStyle name="40% - הדגשה4 3 4 2 5" xfId="10939"/>
    <cellStyle name="40% - הדגשה4 3 4 2 5 2" xfId="25926"/>
    <cellStyle name="40% - הדגשה4 3 4 2 5_נכסים" xfId="41307"/>
    <cellStyle name="40% - הדגשה4 3 4 2 6" xfId="19261"/>
    <cellStyle name="40% - הדגשה4 3 4 2_נכסים" xfId="41292"/>
    <cellStyle name="40% - הדגשה4 3 4 3" xfId="4373"/>
    <cellStyle name="40% - הדגשה4 3 4 3 2" xfId="6162"/>
    <cellStyle name="40% - הדגשה4 3 4 3 2 2" xfId="9702"/>
    <cellStyle name="40% - הדגשה4 3 4 3 2 2 2" xfId="16354"/>
    <cellStyle name="40% - הדגשה4 3 4 3 2 2 2 2" xfId="31340"/>
    <cellStyle name="40% - הדגשה4 3 4 3 2 2 2_נכסים" xfId="41311"/>
    <cellStyle name="40% - הדגשה4 3 4 3 2 2 3" xfId="24675"/>
    <cellStyle name="40% - הדגשה4 3 4 3 2 2_נכסים" xfId="41310"/>
    <cellStyle name="40% - הדגשה4 3 4 3 2 3" xfId="13022"/>
    <cellStyle name="40% - הדגשה4 3 4 3 2 3 2" xfId="28009"/>
    <cellStyle name="40% - הדגשה4 3 4 3 2 3_נכסים" xfId="41312"/>
    <cellStyle name="40% - הדגשה4 3 4 3 2 4" xfId="21344"/>
    <cellStyle name="40% - הדגשה4 3 4 3 2_נכסים" xfId="41309"/>
    <cellStyle name="40% - הדגשה4 3 4 3 3" xfId="7910"/>
    <cellStyle name="40% - הדגשה4 3 4 3 3 2" xfId="14689"/>
    <cellStyle name="40% - הדגשה4 3 4 3 3 2 2" xfId="29675"/>
    <cellStyle name="40% - הדגשה4 3 4 3 3 2_נכסים" xfId="41314"/>
    <cellStyle name="40% - הדגשה4 3 4 3 3 3" xfId="23010"/>
    <cellStyle name="40% - הדגשה4 3 4 3 3_נכסים" xfId="41313"/>
    <cellStyle name="40% - הדגשה4 3 4 3 4" xfId="11356"/>
    <cellStyle name="40% - הדגשה4 3 4 3 4 2" xfId="26343"/>
    <cellStyle name="40% - הדגשה4 3 4 3 4_נכסים" xfId="41315"/>
    <cellStyle name="40% - הדגשה4 3 4 3 5" xfId="19678"/>
    <cellStyle name="40% - הדגשה4 3 4 3_נכסים" xfId="41308"/>
    <cellStyle name="40% - הדגשה4 3 4 4" xfId="5266"/>
    <cellStyle name="40% - הדגשה4 3 4 4 2" xfId="8869"/>
    <cellStyle name="40% - הדגשה4 3 4 4 2 2" xfId="15521"/>
    <cellStyle name="40% - הדגשה4 3 4 4 2 2 2" xfId="30507"/>
    <cellStyle name="40% - הדגשה4 3 4 4 2 2_נכסים" xfId="41318"/>
    <cellStyle name="40% - הדגשה4 3 4 4 2 3" xfId="23842"/>
    <cellStyle name="40% - הדגשה4 3 4 4 2_נכסים" xfId="41317"/>
    <cellStyle name="40% - הדגשה4 3 4 4 3" xfId="12189"/>
    <cellStyle name="40% - הדגשה4 3 4 4 3 2" xfId="27176"/>
    <cellStyle name="40% - הדגשה4 3 4 4 3_נכסים" xfId="41319"/>
    <cellStyle name="40% - הדגשה4 3 4 4 4" xfId="20511"/>
    <cellStyle name="40% - הדגשה4 3 4 4_נכסים" xfId="41316"/>
    <cellStyle name="40% - הדגשה4 3 4 5" xfId="7079"/>
    <cellStyle name="40% - הדגשה4 3 4 5 2" xfId="13856"/>
    <cellStyle name="40% - הדגשה4 3 4 5 2 2" xfId="28842"/>
    <cellStyle name="40% - הדגשה4 3 4 5 2_נכסים" xfId="41321"/>
    <cellStyle name="40% - הדגשה4 3 4 5 3" xfId="22177"/>
    <cellStyle name="40% - הדגשה4 3 4 5_נכסים" xfId="41320"/>
    <cellStyle name="40% - הדגשה4 3 4 6" xfId="10373"/>
    <cellStyle name="40% - הדגשה4 3 4 6 2" xfId="25350"/>
    <cellStyle name="40% - הדגשה4 3 4 6_נכסים" xfId="41322"/>
    <cellStyle name="40% - הדגשה4 3 4 7" xfId="18845"/>
    <cellStyle name="40% - הדגשה4 3 4_נכסים" xfId="41291"/>
    <cellStyle name="40% - הדגשה4 3 5" xfId="1984"/>
    <cellStyle name="40% - הדגשה4 3 5 2" xfId="4578"/>
    <cellStyle name="40% - הדגשה4 3 5 2 2" xfId="6369"/>
    <cellStyle name="40% - הדגשה4 3 5 2 2 2" xfId="9909"/>
    <cellStyle name="40% - הדגשה4 3 5 2 2 2 2" xfId="16561"/>
    <cellStyle name="40% - הדגשה4 3 5 2 2 2 2 2" xfId="31547"/>
    <cellStyle name="40% - הדגשה4 3 5 2 2 2 2_נכסים" xfId="41327"/>
    <cellStyle name="40% - הדגשה4 3 5 2 2 2 3" xfId="24882"/>
    <cellStyle name="40% - הדגשה4 3 5 2 2 2_נכסים" xfId="41326"/>
    <cellStyle name="40% - הדגשה4 3 5 2 2 3" xfId="13229"/>
    <cellStyle name="40% - הדגשה4 3 5 2 2 3 2" xfId="28216"/>
    <cellStyle name="40% - הדגשה4 3 5 2 2 3_נכסים" xfId="41328"/>
    <cellStyle name="40% - הדגשה4 3 5 2 2 4" xfId="21551"/>
    <cellStyle name="40% - הדגשה4 3 5 2 2_נכסים" xfId="41325"/>
    <cellStyle name="40% - הדגשה4 3 5 2 3" xfId="8117"/>
    <cellStyle name="40% - הדגשה4 3 5 2 3 2" xfId="14896"/>
    <cellStyle name="40% - הדגשה4 3 5 2 3 2 2" xfId="29882"/>
    <cellStyle name="40% - הדגשה4 3 5 2 3 2_נכסים" xfId="41330"/>
    <cellStyle name="40% - הדגשה4 3 5 2 3 3" xfId="23217"/>
    <cellStyle name="40% - הדגשה4 3 5 2 3_נכסים" xfId="41329"/>
    <cellStyle name="40% - הדגשה4 3 5 2 4" xfId="11563"/>
    <cellStyle name="40% - הדגשה4 3 5 2 4 2" xfId="26550"/>
    <cellStyle name="40% - הדגשה4 3 5 2 4_נכסים" xfId="41331"/>
    <cellStyle name="40% - הדגשה4 3 5 2 5" xfId="19885"/>
    <cellStyle name="40% - הדגשה4 3 5 2_נכסים" xfId="41324"/>
    <cellStyle name="40% - הדגשה4 3 5 3" xfId="5535"/>
    <cellStyle name="40% - הדגשה4 3 5 3 2" xfId="9076"/>
    <cellStyle name="40% - הדגשה4 3 5 3 2 2" xfId="15728"/>
    <cellStyle name="40% - הדגשה4 3 5 3 2 2 2" xfId="30714"/>
    <cellStyle name="40% - הדגשה4 3 5 3 2 2_נכסים" xfId="41334"/>
    <cellStyle name="40% - הדגשה4 3 5 3 2 3" xfId="24049"/>
    <cellStyle name="40% - הדגשה4 3 5 3 2_נכסים" xfId="41333"/>
    <cellStyle name="40% - הדגשה4 3 5 3 3" xfId="12396"/>
    <cellStyle name="40% - הדגשה4 3 5 3 3 2" xfId="27383"/>
    <cellStyle name="40% - הדגשה4 3 5 3 3_נכסים" xfId="41335"/>
    <cellStyle name="40% - הדגשה4 3 5 3 4" xfId="20718"/>
    <cellStyle name="40% - הדגשה4 3 5 3_נכסים" xfId="41332"/>
    <cellStyle name="40% - הדגשה4 3 5 4" xfId="7284"/>
    <cellStyle name="40% - הדגשה4 3 5 4 2" xfId="14063"/>
    <cellStyle name="40% - הדגשה4 3 5 4 2 2" xfId="29049"/>
    <cellStyle name="40% - הדגשה4 3 5 4 2_נכסים" xfId="41337"/>
    <cellStyle name="40% - הדגשה4 3 5 4 3" xfId="22384"/>
    <cellStyle name="40% - הדגשה4 3 5 4_נכסים" xfId="41336"/>
    <cellStyle name="40% - הדגשה4 3 5 5" xfId="10730"/>
    <cellStyle name="40% - הדגשה4 3 5 5 2" xfId="25717"/>
    <cellStyle name="40% - הדגשה4 3 5 5_נכסים" xfId="41338"/>
    <cellStyle name="40% - הדגשה4 3 5 6" xfId="19052"/>
    <cellStyle name="40% - הדגשה4 3 5_נכסים" xfId="41323"/>
    <cellStyle name="40% - הדגשה4 3 6" xfId="1546"/>
    <cellStyle name="40% - הדגשה4 3 6 2" xfId="5952"/>
    <cellStyle name="40% - הדגשה4 3 6 2 2" xfId="9492"/>
    <cellStyle name="40% - הדגשה4 3 6 2 2 2" xfId="16144"/>
    <cellStyle name="40% - הדגשה4 3 6 2 2 2 2" xfId="31130"/>
    <cellStyle name="40% - הדגשה4 3 6 2 2 2_נכסים" xfId="41342"/>
    <cellStyle name="40% - הדגשה4 3 6 2 2 3" xfId="24465"/>
    <cellStyle name="40% - הדגשה4 3 6 2 2_נכסים" xfId="41341"/>
    <cellStyle name="40% - הדגשה4 3 6 2 3" xfId="12812"/>
    <cellStyle name="40% - הדגשה4 3 6 2 3 2" xfId="27799"/>
    <cellStyle name="40% - הדגשה4 3 6 2 3_נכסים" xfId="41343"/>
    <cellStyle name="40% - הדגשה4 3 6 2 4" xfId="21134"/>
    <cellStyle name="40% - הדגשה4 3 6 2_נכסים" xfId="41340"/>
    <cellStyle name="40% - הדגשה4 3 6 3" xfId="7700"/>
    <cellStyle name="40% - הדגשה4 3 6 3 2" xfId="14479"/>
    <cellStyle name="40% - הדגשה4 3 6 3 2 2" xfId="29465"/>
    <cellStyle name="40% - הדגשה4 3 6 3 2_נכסים" xfId="41345"/>
    <cellStyle name="40% - הדגשה4 3 6 3 3" xfId="22800"/>
    <cellStyle name="40% - הדגשה4 3 6 3_נכסים" xfId="41344"/>
    <cellStyle name="40% - הדגשה4 3 6 4" xfId="11146"/>
    <cellStyle name="40% - הדגשה4 3 6 4 2" xfId="26133"/>
    <cellStyle name="40% - הדגשה4 3 6 4_נכסים" xfId="41346"/>
    <cellStyle name="40% - הדגשה4 3 6 5" xfId="19468"/>
    <cellStyle name="40% - הדגשה4 3 6_נכסים" xfId="41339"/>
    <cellStyle name="40% - הדגשה4 3 7" xfId="2133"/>
    <cellStyle name="40% - הדגשה4 3 7 2" xfId="8659"/>
    <cellStyle name="40% - הדגשה4 3 7 2 2" xfId="15311"/>
    <cellStyle name="40% - הדגשה4 3 7 2 2 2" xfId="30297"/>
    <cellStyle name="40% - הדגשה4 3 7 2 2_נכסים" xfId="41349"/>
    <cellStyle name="40% - הדגשה4 3 7 2 3" xfId="23632"/>
    <cellStyle name="40% - הדגשה4 3 7 2_נכסים" xfId="41348"/>
    <cellStyle name="40% - הדגשה4 3 7 3" xfId="11979"/>
    <cellStyle name="40% - הדגשה4 3 7 3 2" xfId="26966"/>
    <cellStyle name="40% - הדגשה4 3 7 3_נכסים" xfId="41350"/>
    <cellStyle name="40% - הדגשה4 3 7 4" xfId="20301"/>
    <cellStyle name="40% - הדגשה4 3 7_נכסים" xfId="41347"/>
    <cellStyle name="40% - הדגשה4 3 8" xfId="1522"/>
    <cellStyle name="40% - הדגשה4 3 8 2" xfId="13646"/>
    <cellStyle name="40% - הדגשה4 3 8 2 2" xfId="28632"/>
    <cellStyle name="40% - הדגשה4 3 8 2_נכסים" xfId="41352"/>
    <cellStyle name="40% - הדגשה4 3 8 3" xfId="21967"/>
    <cellStyle name="40% - הדגשה4 3 8_נכסים" xfId="41351"/>
    <cellStyle name="40% - הדגשה4 3 9" xfId="10480"/>
    <cellStyle name="40% - הדגשה4 3 9 2" xfId="25462"/>
    <cellStyle name="40% - הדגשה4 3 9_נכסים" xfId="41353"/>
    <cellStyle name="40% - הדגשה4 3_נכסים" xfId="41098"/>
    <cellStyle name="40% - הדגשה4 30" xfId="18158"/>
    <cellStyle name="40% - הדגשה4 31" xfId="18659"/>
    <cellStyle name="40% - הדגשה4 32" xfId="32064"/>
    <cellStyle name="40% - הדגשה4 4" xfId="299"/>
    <cellStyle name="40% - הדגשה4 4 2" xfId="1181"/>
    <cellStyle name="40% - הדגשה4 4 2 2" xfId="4091"/>
    <cellStyle name="40% - הדגשה4 4 2 2 2" xfId="4864"/>
    <cellStyle name="40% - הדגשה4 4 2 2 2 2" xfId="6655"/>
    <cellStyle name="40% - הדגשה4 4 2 2 2 2 2" xfId="10195"/>
    <cellStyle name="40% - הדגשה4 4 2 2 2 2 2 2" xfId="16847"/>
    <cellStyle name="40% - הדגשה4 4 2 2 2 2 2 2 2" xfId="31833"/>
    <cellStyle name="40% - הדגשה4 4 2 2 2 2 2 2_נכסים" xfId="41360"/>
    <cellStyle name="40% - הדגשה4 4 2 2 2 2 2 3" xfId="25168"/>
    <cellStyle name="40% - הדגשה4 4 2 2 2 2 2_נכסים" xfId="41359"/>
    <cellStyle name="40% - הדגשה4 4 2 2 2 2 3" xfId="13515"/>
    <cellStyle name="40% - הדגשה4 4 2 2 2 2 3 2" xfId="28502"/>
    <cellStyle name="40% - הדגשה4 4 2 2 2 2 3_נכסים" xfId="41361"/>
    <cellStyle name="40% - הדגשה4 4 2 2 2 2 4" xfId="21837"/>
    <cellStyle name="40% - הדגשה4 4 2 2 2 2_נכסים" xfId="41358"/>
    <cellStyle name="40% - הדגשה4 4 2 2 2 3" xfId="8403"/>
    <cellStyle name="40% - הדגשה4 4 2 2 2 3 2" xfId="15182"/>
    <cellStyle name="40% - הדגשה4 4 2 2 2 3 2 2" xfId="30168"/>
    <cellStyle name="40% - הדגשה4 4 2 2 2 3 2_נכסים" xfId="41363"/>
    <cellStyle name="40% - הדגשה4 4 2 2 2 3 3" xfId="23503"/>
    <cellStyle name="40% - הדגשה4 4 2 2 2 3_נכסים" xfId="41362"/>
    <cellStyle name="40% - הדגשה4 4 2 2 2 4" xfId="11849"/>
    <cellStyle name="40% - הדגשה4 4 2 2 2 4 2" xfId="26836"/>
    <cellStyle name="40% - הדגשה4 4 2 2 2 4_נכסים" xfId="41364"/>
    <cellStyle name="40% - הדגשה4 4 2 2 2 5" xfId="20171"/>
    <cellStyle name="40% - הדגשה4 4 2 2 2_נכסים" xfId="41357"/>
    <cellStyle name="40% - הדגשה4 4 2 2 3" xfId="5821"/>
    <cellStyle name="40% - הדגשה4 4 2 2 3 2" xfId="9362"/>
    <cellStyle name="40% - הדגשה4 4 2 2 3 2 2" xfId="16014"/>
    <cellStyle name="40% - הדגשה4 4 2 2 3 2 2 2" xfId="31000"/>
    <cellStyle name="40% - הדגשה4 4 2 2 3 2 2_נכסים" xfId="41367"/>
    <cellStyle name="40% - הדגשה4 4 2 2 3 2 3" xfId="24335"/>
    <cellStyle name="40% - הדגשה4 4 2 2 3 2_נכסים" xfId="41366"/>
    <cellStyle name="40% - הדגשה4 4 2 2 3 3" xfId="12682"/>
    <cellStyle name="40% - הדגשה4 4 2 2 3 3 2" xfId="27669"/>
    <cellStyle name="40% - הדגשה4 4 2 2 3 3_נכסים" xfId="41368"/>
    <cellStyle name="40% - הדגשה4 4 2 2 3 4" xfId="21004"/>
    <cellStyle name="40% - הדגשה4 4 2 2 3_נכסים" xfId="41365"/>
    <cellStyle name="40% - הדגשה4 4 2 2 4" xfId="7570"/>
    <cellStyle name="40% - הדגשה4 4 2 2 4 2" xfId="14349"/>
    <cellStyle name="40% - הדגשה4 4 2 2 4 2 2" xfId="29335"/>
    <cellStyle name="40% - הדגשה4 4 2 2 4 2_נכסים" xfId="41370"/>
    <cellStyle name="40% - הדגשה4 4 2 2 4 3" xfId="22670"/>
    <cellStyle name="40% - הדגשה4 4 2 2 4_נכסים" xfId="41369"/>
    <cellStyle name="40% - הדגשה4 4 2 2 5" xfId="11016"/>
    <cellStyle name="40% - הדגשה4 4 2 2 5 2" xfId="26003"/>
    <cellStyle name="40% - הדגשה4 4 2 2 5_נכסים" xfId="41371"/>
    <cellStyle name="40% - הדגשה4 4 2 2 6" xfId="19338"/>
    <cellStyle name="40% - הדגשה4 4 2 2_נכסים" xfId="41356"/>
    <cellStyle name="40% - הדגשה4 4 2 3" xfId="4448"/>
    <cellStyle name="40% - הדגשה4 4 2 3 2" xfId="6239"/>
    <cellStyle name="40% - הדגשה4 4 2 3 2 2" xfId="9779"/>
    <cellStyle name="40% - הדגשה4 4 2 3 2 2 2" xfId="16431"/>
    <cellStyle name="40% - הדגשה4 4 2 3 2 2 2 2" xfId="31417"/>
    <cellStyle name="40% - הדגשה4 4 2 3 2 2 2_נכסים" xfId="41375"/>
    <cellStyle name="40% - הדגשה4 4 2 3 2 2 3" xfId="24752"/>
    <cellStyle name="40% - הדגשה4 4 2 3 2 2_נכסים" xfId="41374"/>
    <cellStyle name="40% - הדגשה4 4 2 3 2 3" xfId="13099"/>
    <cellStyle name="40% - הדגשה4 4 2 3 2 3 2" xfId="28086"/>
    <cellStyle name="40% - הדגשה4 4 2 3 2 3_נכסים" xfId="41376"/>
    <cellStyle name="40% - הדגשה4 4 2 3 2 4" xfId="21421"/>
    <cellStyle name="40% - הדגשה4 4 2 3 2_נכסים" xfId="41373"/>
    <cellStyle name="40% - הדגשה4 4 2 3 3" xfId="7987"/>
    <cellStyle name="40% - הדגשה4 4 2 3 3 2" xfId="14766"/>
    <cellStyle name="40% - הדגשה4 4 2 3 3 2 2" xfId="29752"/>
    <cellStyle name="40% - הדגשה4 4 2 3 3 2_נכסים" xfId="41378"/>
    <cellStyle name="40% - הדגשה4 4 2 3 3 3" xfId="23087"/>
    <cellStyle name="40% - הדגשה4 4 2 3 3_נכסים" xfId="41377"/>
    <cellStyle name="40% - הדגשה4 4 2 3 4" xfId="11433"/>
    <cellStyle name="40% - הדגשה4 4 2 3 4 2" xfId="26420"/>
    <cellStyle name="40% - הדגשה4 4 2 3 4_נכסים" xfId="41379"/>
    <cellStyle name="40% - הדגשה4 4 2 3 5" xfId="19755"/>
    <cellStyle name="40% - הדגשה4 4 2 3_נכסים" xfId="41372"/>
    <cellStyle name="40% - הדגשה4 4 2 4" xfId="5341"/>
    <cellStyle name="40% - הדגשה4 4 2 4 2" xfId="8946"/>
    <cellStyle name="40% - הדגשה4 4 2 4 2 2" xfId="15598"/>
    <cellStyle name="40% - הדגשה4 4 2 4 2 2 2" xfId="30584"/>
    <cellStyle name="40% - הדגשה4 4 2 4 2 2_נכסים" xfId="41382"/>
    <cellStyle name="40% - הדגשה4 4 2 4 2 3" xfId="23919"/>
    <cellStyle name="40% - הדגשה4 4 2 4 2_נכסים" xfId="41381"/>
    <cellStyle name="40% - הדגשה4 4 2 4 3" xfId="12266"/>
    <cellStyle name="40% - הדגשה4 4 2 4 3 2" xfId="27253"/>
    <cellStyle name="40% - הדגשה4 4 2 4 3_נכסים" xfId="41383"/>
    <cellStyle name="40% - הדגשה4 4 2 4 4" xfId="20588"/>
    <cellStyle name="40% - הדגשה4 4 2 4_נכסים" xfId="41380"/>
    <cellStyle name="40% - הדגשה4 4 2 5" xfId="7154"/>
    <cellStyle name="40% - הדגשה4 4 2 5 2" xfId="13933"/>
    <cellStyle name="40% - הדגשה4 4 2 5 2 2" xfId="28919"/>
    <cellStyle name="40% - הדגשה4 4 2 5 2_נכסים" xfId="41385"/>
    <cellStyle name="40% - הדגשה4 4 2 5 3" xfId="22254"/>
    <cellStyle name="40% - הדגשה4 4 2 5_נכסים" xfId="41384"/>
    <cellStyle name="40% - הדגשה4 4 2 6" xfId="10600"/>
    <cellStyle name="40% - הדגשה4 4 2 6 2" xfId="25587"/>
    <cellStyle name="40% - הדגשה4 4 2 6_נכסים" xfId="41386"/>
    <cellStyle name="40% - הדגשה4 4 2 7" xfId="18922"/>
    <cellStyle name="40% - הדגשה4 4 2_נכסים" xfId="41355"/>
    <cellStyle name="40% - הדגשה4 4 3" xfId="1883"/>
    <cellStyle name="40% - הדגשה4 4 3 2" xfId="4655"/>
    <cellStyle name="40% - הדגשה4 4 3 2 2" xfId="6446"/>
    <cellStyle name="40% - הדגשה4 4 3 2 2 2" xfId="9986"/>
    <cellStyle name="40% - הדגשה4 4 3 2 2 2 2" xfId="16638"/>
    <cellStyle name="40% - הדגשה4 4 3 2 2 2 2 2" xfId="31624"/>
    <cellStyle name="40% - הדגשה4 4 3 2 2 2 2_נכסים" xfId="41391"/>
    <cellStyle name="40% - הדגשה4 4 3 2 2 2 3" xfId="24959"/>
    <cellStyle name="40% - הדגשה4 4 3 2 2 2_נכסים" xfId="41390"/>
    <cellStyle name="40% - הדגשה4 4 3 2 2 3" xfId="13306"/>
    <cellStyle name="40% - הדגשה4 4 3 2 2 3 2" xfId="28293"/>
    <cellStyle name="40% - הדגשה4 4 3 2 2 3_נכסים" xfId="41392"/>
    <cellStyle name="40% - הדגשה4 4 3 2 2 4" xfId="21628"/>
    <cellStyle name="40% - הדגשה4 4 3 2 2_נכסים" xfId="41389"/>
    <cellStyle name="40% - הדגשה4 4 3 2 3" xfId="8194"/>
    <cellStyle name="40% - הדגשה4 4 3 2 3 2" xfId="14973"/>
    <cellStyle name="40% - הדגשה4 4 3 2 3 2 2" xfId="29959"/>
    <cellStyle name="40% - הדגשה4 4 3 2 3 2_נכסים" xfId="41394"/>
    <cellStyle name="40% - הדגשה4 4 3 2 3 3" xfId="23294"/>
    <cellStyle name="40% - הדגשה4 4 3 2 3_נכסים" xfId="41393"/>
    <cellStyle name="40% - הדגשה4 4 3 2 4" xfId="11640"/>
    <cellStyle name="40% - הדגשה4 4 3 2 4 2" xfId="26627"/>
    <cellStyle name="40% - הדגשה4 4 3 2 4_נכסים" xfId="41395"/>
    <cellStyle name="40% - הדגשה4 4 3 2 5" xfId="19962"/>
    <cellStyle name="40% - הדגשה4 4 3 2_נכסים" xfId="41388"/>
    <cellStyle name="40% - הדגשה4 4 3 3" xfId="5612"/>
    <cellStyle name="40% - הדגשה4 4 3 3 2" xfId="9153"/>
    <cellStyle name="40% - הדגשה4 4 3 3 2 2" xfId="15805"/>
    <cellStyle name="40% - הדגשה4 4 3 3 2 2 2" xfId="30791"/>
    <cellStyle name="40% - הדגשה4 4 3 3 2 2_נכסים" xfId="41398"/>
    <cellStyle name="40% - הדגשה4 4 3 3 2 3" xfId="24126"/>
    <cellStyle name="40% - הדגשה4 4 3 3 2_נכסים" xfId="41397"/>
    <cellStyle name="40% - הדגשה4 4 3 3 3" xfId="12473"/>
    <cellStyle name="40% - הדגשה4 4 3 3 3 2" xfId="27460"/>
    <cellStyle name="40% - הדגשה4 4 3 3 3_נכסים" xfId="41399"/>
    <cellStyle name="40% - הדגשה4 4 3 3 4" xfId="20795"/>
    <cellStyle name="40% - הדגשה4 4 3 3_נכסים" xfId="41396"/>
    <cellStyle name="40% - הדגשה4 4 3 4" xfId="7361"/>
    <cellStyle name="40% - הדגשה4 4 3 4 2" xfId="14140"/>
    <cellStyle name="40% - הדגשה4 4 3 4 2 2" xfId="29126"/>
    <cellStyle name="40% - הדגשה4 4 3 4 2_נכסים" xfId="41401"/>
    <cellStyle name="40% - הדגשה4 4 3 4 3" xfId="22461"/>
    <cellStyle name="40% - הדגשה4 4 3 4_נכסים" xfId="41400"/>
    <cellStyle name="40% - הדגשה4 4 3 5" xfId="10807"/>
    <cellStyle name="40% - הדגשה4 4 3 5 2" xfId="25794"/>
    <cellStyle name="40% - הדגשה4 4 3 5_נכסים" xfId="41402"/>
    <cellStyle name="40% - הדגשה4 4 3 6" xfId="19129"/>
    <cellStyle name="40% - הדגשה4 4 3_נכסים" xfId="41387"/>
    <cellStyle name="40% - הדגשה4 4 4" xfId="1358"/>
    <cellStyle name="40% - הדגשה4 4 4 2" xfId="6029"/>
    <cellStyle name="40% - הדגשה4 4 4 2 2" xfId="9569"/>
    <cellStyle name="40% - הדגשה4 4 4 2 2 2" xfId="16221"/>
    <cellStyle name="40% - הדגשה4 4 4 2 2 2 2" xfId="31207"/>
    <cellStyle name="40% - הדגשה4 4 4 2 2 2_נכסים" xfId="41406"/>
    <cellStyle name="40% - הדגשה4 4 4 2 2 3" xfId="24542"/>
    <cellStyle name="40% - הדגשה4 4 4 2 2_נכסים" xfId="41405"/>
    <cellStyle name="40% - הדגשה4 4 4 2 3" xfId="12889"/>
    <cellStyle name="40% - הדגשה4 4 4 2 3 2" xfId="27876"/>
    <cellStyle name="40% - הדגשה4 4 4 2 3_נכסים" xfId="41407"/>
    <cellStyle name="40% - הדגשה4 4 4 2 4" xfId="21211"/>
    <cellStyle name="40% - הדגשה4 4 4 2_נכסים" xfId="41404"/>
    <cellStyle name="40% - הדגשה4 4 4 3" xfId="7777"/>
    <cellStyle name="40% - הדגשה4 4 4 3 2" xfId="14556"/>
    <cellStyle name="40% - הדגשה4 4 4 3 2 2" xfId="29542"/>
    <cellStyle name="40% - הדגשה4 4 4 3 2_נכסים" xfId="41409"/>
    <cellStyle name="40% - הדגשה4 4 4 3 3" xfId="22877"/>
    <cellStyle name="40% - הדגשה4 4 4 3_נכסים" xfId="41408"/>
    <cellStyle name="40% - הדגשה4 4 4 4" xfId="11223"/>
    <cellStyle name="40% - הדגשה4 4 4 4 2" xfId="26210"/>
    <cellStyle name="40% - הדגשה4 4 4 4_נכסים" xfId="41410"/>
    <cellStyle name="40% - הדגשה4 4 4 5" xfId="19545"/>
    <cellStyle name="40% - הדגשה4 4 4_נכסים" xfId="41403"/>
    <cellStyle name="40% - הדגשה4 4 5" xfId="1539"/>
    <cellStyle name="40% - הדגשה4 4 5 2" xfId="8736"/>
    <cellStyle name="40% - הדגשה4 4 5 2 2" xfId="15388"/>
    <cellStyle name="40% - הדגשה4 4 5 2 2 2" xfId="30374"/>
    <cellStyle name="40% - הדגשה4 4 5 2 2_נכסים" xfId="41413"/>
    <cellStyle name="40% - הדגשה4 4 5 2 3" xfId="23709"/>
    <cellStyle name="40% - הדגשה4 4 5 2_נכסים" xfId="41412"/>
    <cellStyle name="40% - הדגשה4 4 5 3" xfId="12056"/>
    <cellStyle name="40% - הדגשה4 4 5 3 2" xfId="27043"/>
    <cellStyle name="40% - הדגשה4 4 5 3_נכסים" xfId="41414"/>
    <cellStyle name="40% - הדגשה4 4 5 4" xfId="20378"/>
    <cellStyle name="40% - הדגשה4 4 5_נכסים" xfId="41411"/>
    <cellStyle name="40% - הדגשה4 4 6" xfId="2439"/>
    <cellStyle name="40% - הדגשה4 4 6 2" xfId="13723"/>
    <cellStyle name="40% - הדגשה4 4 6 2 2" xfId="28709"/>
    <cellStyle name="40% - הדגשה4 4 6 2_נכסים" xfId="41416"/>
    <cellStyle name="40% - הדגשה4 4 6 3" xfId="22044"/>
    <cellStyle name="40% - הדגשה4 4 6_נכסים" xfId="41415"/>
    <cellStyle name="40% - הדגשה4 4 7" xfId="2451"/>
    <cellStyle name="40% - הדגשה4 4 7 2" xfId="25382"/>
    <cellStyle name="40% - הדגשה4 4 7_נכסים" xfId="41417"/>
    <cellStyle name="40% - הדגשה4 4 8" xfId="18712"/>
    <cellStyle name="40% - הדגשה4 4 9" xfId="32421"/>
    <cellStyle name="40% - הדגשה4 4_נכסים" xfId="41354"/>
    <cellStyle name="40% - הדגשה4 5" xfId="496"/>
    <cellStyle name="40% - הדגשה4 5 2" xfId="18366"/>
    <cellStyle name="40% - הדגשה4 5 3" xfId="17549"/>
    <cellStyle name="40% - הדגשה4 5_נכסים" xfId="41418"/>
    <cellStyle name="40% - הדגשה4 6" xfId="1102"/>
    <cellStyle name="40% - הדגשה4 6 2" xfId="3720"/>
    <cellStyle name="40% - הדגשה4 6 2 2" xfId="4144"/>
    <cellStyle name="40% - הדגשה4 6 2 2 2" xfId="4917"/>
    <cellStyle name="40% - הדגשה4 6 2 2 2 2" xfId="6708"/>
    <cellStyle name="40% - הדגשה4 6 2 2 2 2 2" xfId="10248"/>
    <cellStyle name="40% - הדגשה4 6 2 2 2 2 2 2" xfId="16900"/>
    <cellStyle name="40% - הדגשה4 6 2 2 2 2 2 2 2" xfId="31886"/>
    <cellStyle name="40% - הדגשה4 6 2 2 2 2 2 2_נכסים" xfId="41425"/>
    <cellStyle name="40% - הדגשה4 6 2 2 2 2 2 3" xfId="25221"/>
    <cellStyle name="40% - הדגשה4 6 2 2 2 2 2_נכסים" xfId="41424"/>
    <cellStyle name="40% - הדגשה4 6 2 2 2 2 3" xfId="13568"/>
    <cellStyle name="40% - הדגשה4 6 2 2 2 2 3 2" xfId="28555"/>
    <cellStyle name="40% - הדגשה4 6 2 2 2 2 3_נכסים" xfId="41426"/>
    <cellStyle name="40% - הדגשה4 6 2 2 2 2 4" xfId="21890"/>
    <cellStyle name="40% - הדגשה4 6 2 2 2 2_נכסים" xfId="41423"/>
    <cellStyle name="40% - הדגשה4 6 2 2 2 3" xfId="8456"/>
    <cellStyle name="40% - הדגשה4 6 2 2 2 3 2" xfId="15235"/>
    <cellStyle name="40% - הדגשה4 6 2 2 2 3 2 2" xfId="30221"/>
    <cellStyle name="40% - הדגשה4 6 2 2 2 3 2_נכסים" xfId="41428"/>
    <cellStyle name="40% - הדגשה4 6 2 2 2 3 3" xfId="23556"/>
    <cellStyle name="40% - הדגשה4 6 2 2 2 3_נכסים" xfId="41427"/>
    <cellStyle name="40% - הדגשה4 6 2 2 2 4" xfId="11902"/>
    <cellStyle name="40% - הדגשה4 6 2 2 2 4 2" xfId="26889"/>
    <cellStyle name="40% - הדגשה4 6 2 2 2 4_נכסים" xfId="41429"/>
    <cellStyle name="40% - הדגשה4 6 2 2 2 5" xfId="20224"/>
    <cellStyle name="40% - הדגשה4 6 2 2 2_נכסים" xfId="41422"/>
    <cellStyle name="40% - הדגשה4 6 2 2 3" xfId="5874"/>
    <cellStyle name="40% - הדגשה4 6 2 2 3 2" xfId="9415"/>
    <cellStyle name="40% - הדגשה4 6 2 2 3 2 2" xfId="16067"/>
    <cellStyle name="40% - הדגשה4 6 2 2 3 2 2 2" xfId="31053"/>
    <cellStyle name="40% - הדגשה4 6 2 2 3 2 2_נכסים" xfId="41432"/>
    <cellStyle name="40% - הדגשה4 6 2 2 3 2 3" xfId="24388"/>
    <cellStyle name="40% - הדגשה4 6 2 2 3 2_נכסים" xfId="41431"/>
    <cellStyle name="40% - הדגשה4 6 2 2 3 3" xfId="12735"/>
    <cellStyle name="40% - הדגשה4 6 2 2 3 3 2" xfId="27722"/>
    <cellStyle name="40% - הדגשה4 6 2 2 3 3_נכסים" xfId="41433"/>
    <cellStyle name="40% - הדגשה4 6 2 2 3 4" xfId="21057"/>
    <cellStyle name="40% - הדגשה4 6 2 2 3_נכסים" xfId="41430"/>
    <cellStyle name="40% - הדגשה4 6 2 2 4" xfId="7623"/>
    <cellStyle name="40% - הדגשה4 6 2 2 4 2" xfId="14402"/>
    <cellStyle name="40% - הדגשה4 6 2 2 4 2 2" xfId="29388"/>
    <cellStyle name="40% - הדגשה4 6 2 2 4 2_נכסים" xfId="41435"/>
    <cellStyle name="40% - הדגשה4 6 2 2 4 3" xfId="22723"/>
    <cellStyle name="40% - הדגשה4 6 2 2 4_נכסים" xfId="41434"/>
    <cellStyle name="40% - הדגשה4 6 2 2 5" xfId="11069"/>
    <cellStyle name="40% - הדגשה4 6 2 2 5 2" xfId="26056"/>
    <cellStyle name="40% - הדגשה4 6 2 2 5_נכסים" xfId="41436"/>
    <cellStyle name="40% - הדגשה4 6 2 2 6" xfId="19391"/>
    <cellStyle name="40% - הדגשה4 6 2 2_נכסים" xfId="41421"/>
    <cellStyle name="40% - הדגשה4 6 2 3" xfId="4501"/>
    <cellStyle name="40% - הדגשה4 6 2 3 2" xfId="6292"/>
    <cellStyle name="40% - הדגשה4 6 2 3 2 2" xfId="9832"/>
    <cellStyle name="40% - הדגשה4 6 2 3 2 2 2" xfId="16484"/>
    <cellStyle name="40% - הדגשה4 6 2 3 2 2 2 2" xfId="31470"/>
    <cellStyle name="40% - הדגשה4 6 2 3 2 2 2_נכסים" xfId="41440"/>
    <cellStyle name="40% - הדגשה4 6 2 3 2 2 3" xfId="24805"/>
    <cellStyle name="40% - הדגשה4 6 2 3 2 2_נכסים" xfId="41439"/>
    <cellStyle name="40% - הדגשה4 6 2 3 2 3" xfId="13152"/>
    <cellStyle name="40% - הדגשה4 6 2 3 2 3 2" xfId="28139"/>
    <cellStyle name="40% - הדגשה4 6 2 3 2 3_נכסים" xfId="41441"/>
    <cellStyle name="40% - הדגשה4 6 2 3 2 4" xfId="21474"/>
    <cellStyle name="40% - הדגשה4 6 2 3 2_נכסים" xfId="41438"/>
    <cellStyle name="40% - הדגשה4 6 2 3 3" xfId="8040"/>
    <cellStyle name="40% - הדגשה4 6 2 3 3 2" xfId="14819"/>
    <cellStyle name="40% - הדגשה4 6 2 3 3 2 2" xfId="29805"/>
    <cellStyle name="40% - הדגשה4 6 2 3 3 2_נכסים" xfId="41443"/>
    <cellStyle name="40% - הדגשה4 6 2 3 3 3" xfId="23140"/>
    <cellStyle name="40% - הדגשה4 6 2 3 3_נכסים" xfId="41442"/>
    <cellStyle name="40% - הדגשה4 6 2 3 4" xfId="11486"/>
    <cellStyle name="40% - הדגשה4 6 2 3 4 2" xfId="26473"/>
    <cellStyle name="40% - הדגשה4 6 2 3 4_נכסים" xfId="41444"/>
    <cellStyle name="40% - הדגשה4 6 2 3 5" xfId="19808"/>
    <cellStyle name="40% - הדגשה4 6 2 3_נכסים" xfId="41437"/>
    <cellStyle name="40% - הדגשה4 6 2 4" xfId="5394"/>
    <cellStyle name="40% - הדגשה4 6 2 4 2" xfId="8999"/>
    <cellStyle name="40% - הדגשה4 6 2 4 2 2" xfId="15651"/>
    <cellStyle name="40% - הדגשה4 6 2 4 2 2 2" xfId="30637"/>
    <cellStyle name="40% - הדגשה4 6 2 4 2 2_נכסים" xfId="41447"/>
    <cellStyle name="40% - הדגשה4 6 2 4 2 3" xfId="23972"/>
    <cellStyle name="40% - הדגשה4 6 2 4 2_נכסים" xfId="41446"/>
    <cellStyle name="40% - הדגשה4 6 2 4 3" xfId="12319"/>
    <cellStyle name="40% - הדגשה4 6 2 4 3 2" xfId="27306"/>
    <cellStyle name="40% - הדגשה4 6 2 4 3_נכסים" xfId="41448"/>
    <cellStyle name="40% - הדגשה4 6 2 4 4" xfId="20641"/>
    <cellStyle name="40% - הדגשה4 6 2 4_נכסים" xfId="41445"/>
    <cellStyle name="40% - הדגשה4 6 2 5" xfId="7207"/>
    <cellStyle name="40% - הדגשה4 6 2 5 2" xfId="13986"/>
    <cellStyle name="40% - הדגשה4 6 2 5 2 2" xfId="28972"/>
    <cellStyle name="40% - הדגשה4 6 2 5 2_נכסים" xfId="41450"/>
    <cellStyle name="40% - הדגשה4 6 2 5 3" xfId="22307"/>
    <cellStyle name="40% - הדגשה4 6 2 5_נכסים" xfId="41449"/>
    <cellStyle name="40% - הדגשה4 6 2 6" xfId="10653"/>
    <cellStyle name="40% - הדגשה4 6 2 6 2" xfId="25640"/>
    <cellStyle name="40% - הדגשה4 6 2 6_נכסים" xfId="41451"/>
    <cellStyle name="40% - הדגשה4 6 2 7" xfId="18975"/>
    <cellStyle name="40% - הדגשה4 6 2_נכסים" xfId="41420"/>
    <cellStyle name="40% - הדגשה4 6 3" xfId="3933"/>
    <cellStyle name="40% - הדגשה4 6 3 2" xfId="4709"/>
    <cellStyle name="40% - הדגשה4 6 3 2 2" xfId="6500"/>
    <cellStyle name="40% - הדגשה4 6 3 2 2 2" xfId="10040"/>
    <cellStyle name="40% - הדגשה4 6 3 2 2 2 2" xfId="16692"/>
    <cellStyle name="40% - הדגשה4 6 3 2 2 2 2 2" xfId="31678"/>
    <cellStyle name="40% - הדגשה4 6 3 2 2 2 2_נכסים" xfId="41456"/>
    <cellStyle name="40% - הדגשה4 6 3 2 2 2 3" xfId="25013"/>
    <cellStyle name="40% - הדגשה4 6 3 2 2 2_נכסים" xfId="41455"/>
    <cellStyle name="40% - הדגשה4 6 3 2 2 3" xfId="13360"/>
    <cellStyle name="40% - הדגשה4 6 3 2 2 3 2" xfId="28347"/>
    <cellStyle name="40% - הדגשה4 6 3 2 2 3_נכסים" xfId="41457"/>
    <cellStyle name="40% - הדגשה4 6 3 2 2 4" xfId="21682"/>
    <cellStyle name="40% - הדגשה4 6 3 2 2_נכסים" xfId="41454"/>
    <cellStyle name="40% - הדגשה4 6 3 2 3" xfId="8248"/>
    <cellStyle name="40% - הדגשה4 6 3 2 3 2" xfId="15027"/>
    <cellStyle name="40% - הדגשה4 6 3 2 3 2 2" xfId="30013"/>
    <cellStyle name="40% - הדגשה4 6 3 2 3 2_נכסים" xfId="41459"/>
    <cellStyle name="40% - הדגשה4 6 3 2 3 3" xfId="23348"/>
    <cellStyle name="40% - הדגשה4 6 3 2 3_נכסים" xfId="41458"/>
    <cellStyle name="40% - הדגשה4 6 3 2 4" xfId="11694"/>
    <cellStyle name="40% - הדגשה4 6 3 2 4 2" xfId="26681"/>
    <cellStyle name="40% - הדגשה4 6 3 2 4_נכסים" xfId="41460"/>
    <cellStyle name="40% - הדגשה4 6 3 2 5" xfId="20016"/>
    <cellStyle name="40% - הדגשה4 6 3 2_נכסים" xfId="41453"/>
    <cellStyle name="40% - הדגשה4 6 3 3" xfId="5666"/>
    <cellStyle name="40% - הדגשה4 6 3 3 2" xfId="9207"/>
    <cellStyle name="40% - הדגשה4 6 3 3 2 2" xfId="15859"/>
    <cellStyle name="40% - הדגשה4 6 3 3 2 2 2" xfId="30845"/>
    <cellStyle name="40% - הדגשה4 6 3 3 2 2_נכסים" xfId="41463"/>
    <cellStyle name="40% - הדגשה4 6 3 3 2 3" xfId="24180"/>
    <cellStyle name="40% - הדגשה4 6 3 3 2_נכסים" xfId="41462"/>
    <cellStyle name="40% - הדגשה4 6 3 3 3" xfId="12527"/>
    <cellStyle name="40% - הדגשה4 6 3 3 3 2" xfId="27514"/>
    <cellStyle name="40% - הדגשה4 6 3 3 3_נכסים" xfId="41464"/>
    <cellStyle name="40% - הדגשה4 6 3 3 4" xfId="20849"/>
    <cellStyle name="40% - הדגשה4 6 3 3_נכסים" xfId="41461"/>
    <cellStyle name="40% - הדגשה4 6 3 4" xfId="7415"/>
    <cellStyle name="40% - הדגשה4 6 3 4 2" xfId="14194"/>
    <cellStyle name="40% - הדגשה4 6 3 4 2 2" xfId="29180"/>
    <cellStyle name="40% - הדגשה4 6 3 4 2_נכסים" xfId="41466"/>
    <cellStyle name="40% - הדגשה4 6 3 4 3" xfId="22515"/>
    <cellStyle name="40% - הדגשה4 6 3 4_נכסים" xfId="41465"/>
    <cellStyle name="40% - הדגשה4 6 3 5" xfId="10861"/>
    <cellStyle name="40% - הדגשה4 6 3 5 2" xfId="25848"/>
    <cellStyle name="40% - הדגשה4 6 3 5_נכסים" xfId="41467"/>
    <cellStyle name="40% - הדגשה4 6 3 6" xfId="19183"/>
    <cellStyle name="40% - הדגשה4 6 3_נכסים" xfId="41452"/>
    <cellStyle name="40% - הדגשה4 6 4" xfId="4294"/>
    <cellStyle name="40% - הדגשה4 6 4 2" xfId="6083"/>
    <cellStyle name="40% - הדגשה4 6 4 2 2" xfId="9623"/>
    <cellStyle name="40% - הדגשה4 6 4 2 2 2" xfId="16275"/>
    <cellStyle name="40% - הדגשה4 6 4 2 2 2 2" xfId="31261"/>
    <cellStyle name="40% - הדגשה4 6 4 2 2 2_נכסים" xfId="41471"/>
    <cellStyle name="40% - הדגשה4 6 4 2 2 3" xfId="24596"/>
    <cellStyle name="40% - הדגשה4 6 4 2 2_נכסים" xfId="41470"/>
    <cellStyle name="40% - הדגשה4 6 4 2 3" xfId="12943"/>
    <cellStyle name="40% - הדגשה4 6 4 2 3 2" xfId="27930"/>
    <cellStyle name="40% - הדגשה4 6 4 2 3_נכסים" xfId="41472"/>
    <cellStyle name="40% - הדגשה4 6 4 2 4" xfId="21265"/>
    <cellStyle name="40% - הדגשה4 6 4 2_נכסים" xfId="41469"/>
    <cellStyle name="40% - הדגשה4 6 4 3" xfId="7831"/>
    <cellStyle name="40% - הדגשה4 6 4 3 2" xfId="14610"/>
    <cellStyle name="40% - הדגשה4 6 4 3 2 2" xfId="29596"/>
    <cellStyle name="40% - הדגשה4 6 4 3 2_נכסים" xfId="41474"/>
    <cellStyle name="40% - הדגשה4 6 4 3 3" xfId="22931"/>
    <cellStyle name="40% - הדגשה4 6 4 3_נכסים" xfId="41473"/>
    <cellStyle name="40% - הדגשה4 6 4 4" xfId="11277"/>
    <cellStyle name="40% - הדגשה4 6 4 4 2" xfId="26264"/>
    <cellStyle name="40% - הדגשה4 6 4 4_נכסים" xfId="41475"/>
    <cellStyle name="40% - הדגשה4 6 4 5" xfId="19599"/>
    <cellStyle name="40% - הדגשה4 6 4_נכסים" xfId="41468"/>
    <cellStyle name="40% - הדגשה4 6 5" xfId="5187"/>
    <cellStyle name="40% - הדגשה4 6 5 2" xfId="8790"/>
    <cellStyle name="40% - הדגשה4 6 5 2 2" xfId="15442"/>
    <cellStyle name="40% - הדגשה4 6 5 2 2 2" xfId="30428"/>
    <cellStyle name="40% - הדגשה4 6 5 2 2_נכסים" xfId="41478"/>
    <cellStyle name="40% - הדגשה4 6 5 2 3" xfId="23763"/>
    <cellStyle name="40% - הדגשה4 6 5 2_נכסים" xfId="41477"/>
    <cellStyle name="40% - הדגשה4 6 5 3" xfId="12110"/>
    <cellStyle name="40% - הדגשה4 6 5 3 2" xfId="27097"/>
    <cellStyle name="40% - הדגשה4 6 5 3_נכסים" xfId="41479"/>
    <cellStyle name="40% - הדגשה4 6 5 4" xfId="20432"/>
    <cellStyle name="40% - הדגשה4 6 5_נכסים" xfId="41476"/>
    <cellStyle name="40% - הדגשה4 6 6" xfId="7000"/>
    <cellStyle name="40% - הדגשה4 6 6 2" xfId="13777"/>
    <cellStyle name="40% - הדגשה4 6 6 2 2" xfId="28763"/>
    <cellStyle name="40% - הדגשה4 6 6 2_נכסים" xfId="41481"/>
    <cellStyle name="40% - הדגשה4 6 6 3" xfId="22098"/>
    <cellStyle name="40% - הדגשה4 6 6_נכסים" xfId="41480"/>
    <cellStyle name="40% - הדגשה4 6 7" xfId="10422"/>
    <cellStyle name="40% - הדגשה4 6 7 2" xfId="25401"/>
    <cellStyle name="40% - הדגשה4 6 7_נכסים" xfId="41482"/>
    <cellStyle name="40% - הדגשה4 6 8" xfId="18766"/>
    <cellStyle name="40% - הדגשה4 6 9" xfId="32283"/>
    <cellStyle name="40% - הדגשה4 6_נכסים" xfId="41419"/>
    <cellStyle name="40% - הדגשה4 7" xfId="1820"/>
    <cellStyle name="40% - הדגשה4 7 2" xfId="4038"/>
    <cellStyle name="40% - הדגשה4 7 2 2" xfId="4810"/>
    <cellStyle name="40% - הדגשה4 7 2 2 2" xfId="6601"/>
    <cellStyle name="40% - הדגשה4 7 2 2 2 2" xfId="10141"/>
    <cellStyle name="40% - הדגשה4 7 2 2 2 2 2" xfId="16793"/>
    <cellStyle name="40% - הדגשה4 7 2 2 2 2 2 2" xfId="31779"/>
    <cellStyle name="40% - הדגשה4 7 2 2 2 2 2_נכסים" xfId="41488"/>
    <cellStyle name="40% - הדגשה4 7 2 2 2 2 3" xfId="25114"/>
    <cellStyle name="40% - הדגשה4 7 2 2 2 2_נכסים" xfId="41487"/>
    <cellStyle name="40% - הדגשה4 7 2 2 2 3" xfId="13461"/>
    <cellStyle name="40% - הדגשה4 7 2 2 2 3 2" xfId="28448"/>
    <cellStyle name="40% - הדגשה4 7 2 2 2 3_נכסים" xfId="41489"/>
    <cellStyle name="40% - הדגשה4 7 2 2 2 4" xfId="21783"/>
    <cellStyle name="40% - הדגשה4 7 2 2 2_נכסים" xfId="41486"/>
    <cellStyle name="40% - הדגשה4 7 2 2 3" xfId="8349"/>
    <cellStyle name="40% - הדגשה4 7 2 2 3 2" xfId="15128"/>
    <cellStyle name="40% - הדגשה4 7 2 2 3 2 2" xfId="30114"/>
    <cellStyle name="40% - הדגשה4 7 2 2 3 2_נכסים" xfId="41491"/>
    <cellStyle name="40% - הדגשה4 7 2 2 3 3" xfId="23449"/>
    <cellStyle name="40% - הדגשה4 7 2 2 3_נכסים" xfId="41490"/>
    <cellStyle name="40% - הדגשה4 7 2 2 4" xfId="11795"/>
    <cellStyle name="40% - הדגשה4 7 2 2 4 2" xfId="26782"/>
    <cellStyle name="40% - הדגשה4 7 2 2 4_נכסים" xfId="41492"/>
    <cellStyle name="40% - הדגשה4 7 2 2 5" xfId="20117"/>
    <cellStyle name="40% - הדגשה4 7 2 2_נכסים" xfId="41485"/>
    <cellStyle name="40% - הדגשה4 7 2 3" xfId="5767"/>
    <cellStyle name="40% - הדגשה4 7 2 3 2" xfId="9308"/>
    <cellStyle name="40% - הדגשה4 7 2 3 2 2" xfId="15960"/>
    <cellStyle name="40% - הדגשה4 7 2 3 2 2 2" xfId="30946"/>
    <cellStyle name="40% - הדגשה4 7 2 3 2 2_נכסים" xfId="41495"/>
    <cellStyle name="40% - הדגשה4 7 2 3 2 3" xfId="24281"/>
    <cellStyle name="40% - הדגשה4 7 2 3 2_נכסים" xfId="41494"/>
    <cellStyle name="40% - הדגשה4 7 2 3 3" xfId="12628"/>
    <cellStyle name="40% - הדגשה4 7 2 3 3 2" xfId="27615"/>
    <cellStyle name="40% - הדגשה4 7 2 3 3_נכסים" xfId="41496"/>
    <cellStyle name="40% - הדגשה4 7 2 3 4" xfId="20950"/>
    <cellStyle name="40% - הדגשה4 7 2 3_נכסים" xfId="41493"/>
    <cellStyle name="40% - הדגשה4 7 2 4" xfId="7516"/>
    <cellStyle name="40% - הדגשה4 7 2 4 2" xfId="14295"/>
    <cellStyle name="40% - הדגשה4 7 2 4 2 2" xfId="29281"/>
    <cellStyle name="40% - הדגשה4 7 2 4 2_נכסים" xfId="41498"/>
    <cellStyle name="40% - הדגשה4 7 2 4 3" xfId="22616"/>
    <cellStyle name="40% - הדגשה4 7 2 4_נכסים" xfId="41497"/>
    <cellStyle name="40% - הדגשה4 7 2 5" xfId="10962"/>
    <cellStyle name="40% - הדגשה4 7 2 5 2" xfId="25949"/>
    <cellStyle name="40% - הדגשה4 7 2 5_נכסים" xfId="41499"/>
    <cellStyle name="40% - הדגשה4 7 2 6" xfId="19284"/>
    <cellStyle name="40% - הדגשה4 7 2_נכסים" xfId="41484"/>
    <cellStyle name="40% - הדגשה4 7 3" xfId="4395"/>
    <cellStyle name="40% - הדגשה4 7 3 2" xfId="6185"/>
    <cellStyle name="40% - הדגשה4 7 3 2 2" xfId="9725"/>
    <cellStyle name="40% - הדגשה4 7 3 2 2 2" xfId="16377"/>
    <cellStyle name="40% - הדגשה4 7 3 2 2 2 2" xfId="31363"/>
    <cellStyle name="40% - הדגשה4 7 3 2 2 2_נכסים" xfId="41503"/>
    <cellStyle name="40% - הדגשה4 7 3 2 2 3" xfId="24698"/>
    <cellStyle name="40% - הדגשה4 7 3 2 2_נכסים" xfId="41502"/>
    <cellStyle name="40% - הדגשה4 7 3 2 3" xfId="13045"/>
    <cellStyle name="40% - הדגשה4 7 3 2 3 2" xfId="28032"/>
    <cellStyle name="40% - הדגשה4 7 3 2 3_נכסים" xfId="41504"/>
    <cellStyle name="40% - הדגשה4 7 3 2 4" xfId="21367"/>
    <cellStyle name="40% - הדגשה4 7 3 2_נכסים" xfId="41501"/>
    <cellStyle name="40% - הדגשה4 7 3 3" xfId="7933"/>
    <cellStyle name="40% - הדגשה4 7 3 3 2" xfId="14712"/>
    <cellStyle name="40% - הדגשה4 7 3 3 2 2" xfId="29698"/>
    <cellStyle name="40% - הדגשה4 7 3 3 2_נכסים" xfId="41506"/>
    <cellStyle name="40% - הדגשה4 7 3 3 3" xfId="23033"/>
    <cellStyle name="40% - הדגשה4 7 3 3_נכסים" xfId="41505"/>
    <cellStyle name="40% - הדגשה4 7 3 4" xfId="11379"/>
    <cellStyle name="40% - הדגשה4 7 3 4 2" xfId="26366"/>
    <cellStyle name="40% - הדגשה4 7 3 4_נכסים" xfId="41507"/>
    <cellStyle name="40% - הדגשה4 7 3 5" xfId="19701"/>
    <cellStyle name="40% - הדגשה4 7 3_נכסים" xfId="41500"/>
    <cellStyle name="40% - הדגשה4 7 4" xfId="5288"/>
    <cellStyle name="40% - הדגשה4 7 4 2" xfId="8892"/>
    <cellStyle name="40% - הדגשה4 7 4 2 2" xfId="15544"/>
    <cellStyle name="40% - הדגשה4 7 4 2 2 2" xfId="30530"/>
    <cellStyle name="40% - הדגשה4 7 4 2 2_נכסים" xfId="41510"/>
    <cellStyle name="40% - הדגשה4 7 4 2 3" xfId="23865"/>
    <cellStyle name="40% - הדגשה4 7 4 2_נכסים" xfId="41509"/>
    <cellStyle name="40% - הדגשה4 7 4 3" xfId="12212"/>
    <cellStyle name="40% - הדגשה4 7 4 3 2" xfId="27199"/>
    <cellStyle name="40% - הדגשה4 7 4 3_נכסים" xfId="41511"/>
    <cellStyle name="40% - הדגשה4 7 4 4" xfId="20534"/>
    <cellStyle name="40% - הדגשה4 7 4_נכסים" xfId="41508"/>
    <cellStyle name="40% - הדגשה4 7 5" xfId="7101"/>
    <cellStyle name="40% - הדגשה4 7 5 2" xfId="13879"/>
    <cellStyle name="40% - הדגשה4 7 5 2 2" xfId="28865"/>
    <cellStyle name="40% - הדגשה4 7 5 2_נכסים" xfId="41513"/>
    <cellStyle name="40% - הדגשה4 7 5 3" xfId="22200"/>
    <cellStyle name="40% - הדגשה4 7 5_נכסים" xfId="41512"/>
    <cellStyle name="40% - הדגשה4 7 6" xfId="10547"/>
    <cellStyle name="40% - הדגשה4 7 6 2" xfId="25533"/>
    <cellStyle name="40% - הדגשה4 7 6_נכסים" xfId="41514"/>
    <cellStyle name="40% - הדגשה4 7 7" xfId="18868"/>
    <cellStyle name="40% - הדגשה4 7 8" xfId="32127"/>
    <cellStyle name="40% - הדגשה4 7_נכסים" xfId="41483"/>
    <cellStyle name="40% - הדגשה4 8" xfId="1520"/>
    <cellStyle name="40% - הדגשה4 8 2" xfId="4601"/>
    <cellStyle name="40% - הדגשה4 8 2 2" xfId="6392"/>
    <cellStyle name="40% - הדגשה4 8 2 2 2" xfId="9932"/>
    <cellStyle name="40% - הדגשה4 8 2 2 2 2" xfId="16584"/>
    <cellStyle name="40% - הדגשה4 8 2 2 2 2 2" xfId="31570"/>
    <cellStyle name="40% - הדגשה4 8 2 2 2 2_נכסים" xfId="41519"/>
    <cellStyle name="40% - הדגשה4 8 2 2 2 3" xfId="24905"/>
    <cellStyle name="40% - הדגשה4 8 2 2 2_נכסים" xfId="41518"/>
    <cellStyle name="40% - הדגשה4 8 2 2 3" xfId="13252"/>
    <cellStyle name="40% - הדגשה4 8 2 2 3 2" xfId="28239"/>
    <cellStyle name="40% - הדגשה4 8 2 2 3_נכסים" xfId="41520"/>
    <cellStyle name="40% - הדגשה4 8 2 2 4" xfId="21574"/>
    <cellStyle name="40% - הדגשה4 8 2 2_נכסים" xfId="41517"/>
    <cellStyle name="40% - הדגשה4 8 2 3" xfId="8140"/>
    <cellStyle name="40% - הדגשה4 8 2 3 2" xfId="14919"/>
    <cellStyle name="40% - הדגשה4 8 2 3 2 2" xfId="29905"/>
    <cellStyle name="40% - הדגשה4 8 2 3 2_נכסים" xfId="41522"/>
    <cellStyle name="40% - הדגשה4 8 2 3 3" xfId="23240"/>
    <cellStyle name="40% - הדגשה4 8 2 3_נכסים" xfId="41521"/>
    <cellStyle name="40% - הדגשה4 8 2 4" xfId="11586"/>
    <cellStyle name="40% - הדגשה4 8 2 4 2" xfId="26573"/>
    <cellStyle name="40% - הדגשה4 8 2 4_נכסים" xfId="41523"/>
    <cellStyle name="40% - הדגשה4 8 2 5" xfId="19908"/>
    <cellStyle name="40% - הדגשה4 8 2_נכסים" xfId="41516"/>
    <cellStyle name="40% - הדגשה4 8 3" xfId="5558"/>
    <cellStyle name="40% - הדגשה4 8 3 2" xfId="9099"/>
    <cellStyle name="40% - הדגשה4 8 3 2 2" xfId="15751"/>
    <cellStyle name="40% - הדגשה4 8 3 2 2 2" xfId="30737"/>
    <cellStyle name="40% - הדגשה4 8 3 2 2_נכסים" xfId="41526"/>
    <cellStyle name="40% - הדגשה4 8 3 2 3" xfId="24072"/>
    <cellStyle name="40% - הדגשה4 8 3 2_נכסים" xfId="41525"/>
    <cellStyle name="40% - הדגשה4 8 3 3" xfId="12419"/>
    <cellStyle name="40% - הדגשה4 8 3 3 2" xfId="27406"/>
    <cellStyle name="40% - הדגשה4 8 3 3_נכסים" xfId="41527"/>
    <cellStyle name="40% - הדגשה4 8 3 4" xfId="20741"/>
    <cellStyle name="40% - הדגשה4 8 3_נכסים" xfId="41524"/>
    <cellStyle name="40% - הדגשה4 8 4" xfId="7307"/>
    <cellStyle name="40% - הדגשה4 8 4 2" xfId="14086"/>
    <cellStyle name="40% - הדגשה4 8 4 2 2" xfId="29072"/>
    <cellStyle name="40% - הדגשה4 8 4 2_נכסים" xfId="41529"/>
    <cellStyle name="40% - הדגשה4 8 4 3" xfId="22407"/>
    <cellStyle name="40% - הדגשה4 8 4_נכסים" xfId="41528"/>
    <cellStyle name="40% - הדגשה4 8 5" xfId="10753"/>
    <cellStyle name="40% - הדגשה4 8 5 2" xfId="25740"/>
    <cellStyle name="40% - הדגשה4 8 5_נכסים" xfId="41530"/>
    <cellStyle name="40% - הדגשה4 8 6" xfId="19075"/>
    <cellStyle name="40% - הדגשה4 8 7" xfId="32251"/>
    <cellStyle name="40% - הדגשה4 8_נכסים" xfId="41515"/>
    <cellStyle name="40% - הדגשה4 9" xfId="2075"/>
    <cellStyle name="40% - הדגשה4 9 2" xfId="5975"/>
    <cellStyle name="40% - הדגשה4 9 2 2" xfId="9515"/>
    <cellStyle name="40% - הדגשה4 9 2 2 2" xfId="16167"/>
    <cellStyle name="40% - הדגשה4 9 2 2 2 2" xfId="31153"/>
    <cellStyle name="40% - הדגשה4 9 2 2 2_נכסים" xfId="41534"/>
    <cellStyle name="40% - הדגשה4 9 2 2 3" xfId="24488"/>
    <cellStyle name="40% - הדגשה4 9 2 2_נכסים" xfId="41533"/>
    <cellStyle name="40% - הדגשה4 9 2 3" xfId="12835"/>
    <cellStyle name="40% - הדגשה4 9 2 3 2" xfId="27822"/>
    <cellStyle name="40% - הדגשה4 9 2 3_נכסים" xfId="41535"/>
    <cellStyle name="40% - הדגשה4 9 2 4" xfId="21157"/>
    <cellStyle name="40% - הדגשה4 9 2_נכסים" xfId="41532"/>
    <cellStyle name="40% - הדגשה4 9 3" xfId="7723"/>
    <cellStyle name="40% - הדגשה4 9 3 2" xfId="14502"/>
    <cellStyle name="40% - הדגשה4 9 3 2 2" xfId="29488"/>
    <cellStyle name="40% - הדגשה4 9 3 2_נכסים" xfId="41537"/>
    <cellStyle name="40% - הדגשה4 9 3 3" xfId="22823"/>
    <cellStyle name="40% - הדגשה4 9 3_נכסים" xfId="41536"/>
    <cellStyle name="40% - הדגשה4 9 4" xfId="11169"/>
    <cellStyle name="40% - הדגשה4 9 4 2" xfId="26156"/>
    <cellStyle name="40% - הדגשה4 9 4_נכסים" xfId="41538"/>
    <cellStyle name="40% - הדגשה4 9 5" xfId="19491"/>
    <cellStyle name="40% - הדגשה4 9_נכסים" xfId="41531"/>
    <cellStyle name="40% - הדגשה5" xfId="53" builtinId="47" customBuiltin="1"/>
    <cellStyle name="40% - הדגשה5 10" xfId="1675"/>
    <cellStyle name="40% - הדגשה5 10 2" xfId="8684"/>
    <cellStyle name="40% - הדגשה5 10 2 2" xfId="15336"/>
    <cellStyle name="40% - הדגשה5 10 2 2 2" xfId="30322"/>
    <cellStyle name="40% - הדגשה5 10 2 2_נכסים" xfId="41541"/>
    <cellStyle name="40% - הדגשה5 10 2 3" xfId="23657"/>
    <cellStyle name="40% - הדגשה5 10 2_נכסים" xfId="41540"/>
    <cellStyle name="40% - הדגשה5 10 3" xfId="12004"/>
    <cellStyle name="40% - הדגשה5 10 3 2" xfId="26991"/>
    <cellStyle name="40% - הדגשה5 10 3_נכסים" xfId="41542"/>
    <cellStyle name="40% - הדגשה5 10 4" xfId="20326"/>
    <cellStyle name="40% - הדגשה5 10_נכסים" xfId="41539"/>
    <cellStyle name="40% - הדגשה5 11" xfId="2372"/>
    <cellStyle name="40% - הדגשה5 11 2" xfId="13671"/>
    <cellStyle name="40% - הדגשה5 11 2 2" xfId="28657"/>
    <cellStyle name="40% - הדגשה5 11 2_נכסים" xfId="41544"/>
    <cellStyle name="40% - הדגשה5 11 3" xfId="21992"/>
    <cellStyle name="40% - הדגשה5 11_נכסים" xfId="41543"/>
    <cellStyle name="40% - הדגשה5 12" xfId="10464"/>
    <cellStyle name="40% - הדגשה5 12 2" xfId="18291"/>
    <cellStyle name="40% - הדגשה5 12 3" xfId="25445"/>
    <cellStyle name="40% - הדגשה5 12_נכסים" xfId="41545"/>
    <cellStyle name="40% - הדגשה5 13" xfId="17571"/>
    <cellStyle name="40% - הדגשה5 13 2" xfId="18402"/>
    <cellStyle name="40% - הדגשה5 13_נכסים" xfId="41546"/>
    <cellStyle name="40% - הדגשה5 14" xfId="17584"/>
    <cellStyle name="40% - הדגשה5 14 2" xfId="18415"/>
    <cellStyle name="40% - הדגשה5 14_נכסים" xfId="41547"/>
    <cellStyle name="40% - הדגשה5 15" xfId="17596"/>
    <cellStyle name="40% - הדגשה5 15 2" xfId="18427"/>
    <cellStyle name="40% - הדגשה5 15_נכסים" xfId="41548"/>
    <cellStyle name="40% - הדגשה5 16" xfId="17608"/>
    <cellStyle name="40% - הדגשה5 16 2" xfId="18439"/>
    <cellStyle name="40% - הדגשה5 16_נכסים" xfId="41549"/>
    <cellStyle name="40% - הדגשה5 17" xfId="17620"/>
    <cellStyle name="40% - הדגשה5 17 2" xfId="18452"/>
    <cellStyle name="40% - הדגשה5 17_נכסים" xfId="41550"/>
    <cellStyle name="40% - הדגשה5 18" xfId="17633"/>
    <cellStyle name="40% - הדגשה5 18 2" xfId="18465"/>
    <cellStyle name="40% - הדגשה5 18_נכסים" xfId="41551"/>
    <cellStyle name="40% - הדגשה5 19" xfId="17647"/>
    <cellStyle name="40% - הדגשה5 19 2" xfId="18478"/>
    <cellStyle name="40% - הדגשה5 19_נכסים" xfId="41552"/>
    <cellStyle name="40% - הדגשה5 2" xfId="300"/>
    <cellStyle name="40% - הדגשה5 2 10" xfId="2646"/>
    <cellStyle name="40% - הדגשה5 2 11" xfId="50199"/>
    <cellStyle name="40% - הדגשה5 2 2" xfId="301"/>
    <cellStyle name="40% - הדגשה5 2 2 10" xfId="18637"/>
    <cellStyle name="40% - הדגשה5 2 2 11" xfId="32113"/>
    <cellStyle name="40% - הדגשה5 2 2 2" xfId="1183"/>
    <cellStyle name="40% - הדגשה5 2 2 2 10" xfId="32265"/>
    <cellStyle name="40% - הדגשה5 2 2 2 2" xfId="3512"/>
    <cellStyle name="40% - הדגשה5 2 2 2 2 2" xfId="3754"/>
    <cellStyle name="40% - הדגשה5 2 2 2 2 2 2" xfId="4178"/>
    <cellStyle name="40% - הדגשה5 2 2 2 2 2 2 2" xfId="4951"/>
    <cellStyle name="40% - הדגשה5 2 2 2 2 2 2 2 2" xfId="6742"/>
    <cellStyle name="40% - הדגשה5 2 2 2 2 2 2 2 2 2" xfId="10282"/>
    <cellStyle name="40% - הדגשה5 2 2 2 2 2 2 2 2 2 2" xfId="16934"/>
    <cellStyle name="40% - הדגשה5 2 2 2 2 2 2 2 2 2 2 2" xfId="31920"/>
    <cellStyle name="40% - הדגשה5 2 2 2 2 2 2 2 2 2 2_נכסים" xfId="41562"/>
    <cellStyle name="40% - הדגשה5 2 2 2 2 2 2 2 2 2 3" xfId="25255"/>
    <cellStyle name="40% - הדגשה5 2 2 2 2 2 2 2 2 2_נכסים" xfId="41561"/>
    <cellStyle name="40% - הדגשה5 2 2 2 2 2 2 2 2 3" xfId="13602"/>
    <cellStyle name="40% - הדגשה5 2 2 2 2 2 2 2 2 3 2" xfId="28589"/>
    <cellStyle name="40% - הדגשה5 2 2 2 2 2 2 2 2 3_נכסים" xfId="41563"/>
    <cellStyle name="40% - הדגשה5 2 2 2 2 2 2 2 2 4" xfId="21924"/>
    <cellStyle name="40% - הדגשה5 2 2 2 2 2 2 2 2_נכסים" xfId="41560"/>
    <cellStyle name="40% - הדגשה5 2 2 2 2 2 2 2 3" xfId="8490"/>
    <cellStyle name="40% - הדגשה5 2 2 2 2 2 2 2 3 2" xfId="15269"/>
    <cellStyle name="40% - הדגשה5 2 2 2 2 2 2 2 3 2 2" xfId="30255"/>
    <cellStyle name="40% - הדגשה5 2 2 2 2 2 2 2 3 2_נכסים" xfId="41565"/>
    <cellStyle name="40% - הדגשה5 2 2 2 2 2 2 2 3 3" xfId="23590"/>
    <cellStyle name="40% - הדגשה5 2 2 2 2 2 2 2 3_נכסים" xfId="41564"/>
    <cellStyle name="40% - הדגשה5 2 2 2 2 2 2 2 4" xfId="11936"/>
    <cellStyle name="40% - הדגשה5 2 2 2 2 2 2 2 4 2" xfId="26923"/>
    <cellStyle name="40% - הדגשה5 2 2 2 2 2 2 2 4_נכסים" xfId="41566"/>
    <cellStyle name="40% - הדגשה5 2 2 2 2 2 2 2 5" xfId="20258"/>
    <cellStyle name="40% - הדגשה5 2 2 2 2 2 2 2_נכסים" xfId="41559"/>
    <cellStyle name="40% - הדגשה5 2 2 2 2 2 2 3" xfId="5908"/>
    <cellStyle name="40% - הדגשה5 2 2 2 2 2 2 3 2" xfId="9449"/>
    <cellStyle name="40% - הדגשה5 2 2 2 2 2 2 3 2 2" xfId="16101"/>
    <cellStyle name="40% - הדגשה5 2 2 2 2 2 2 3 2 2 2" xfId="31087"/>
    <cellStyle name="40% - הדגשה5 2 2 2 2 2 2 3 2 2_נכסים" xfId="41569"/>
    <cellStyle name="40% - הדגשה5 2 2 2 2 2 2 3 2 3" xfId="24422"/>
    <cellStyle name="40% - הדגשה5 2 2 2 2 2 2 3 2_נכסים" xfId="41568"/>
    <cellStyle name="40% - הדגשה5 2 2 2 2 2 2 3 3" xfId="12769"/>
    <cellStyle name="40% - הדגשה5 2 2 2 2 2 2 3 3 2" xfId="27756"/>
    <cellStyle name="40% - הדגשה5 2 2 2 2 2 2 3 3_נכסים" xfId="41570"/>
    <cellStyle name="40% - הדגשה5 2 2 2 2 2 2 3 4" xfId="21091"/>
    <cellStyle name="40% - הדגשה5 2 2 2 2 2 2 3_נכסים" xfId="41567"/>
    <cellStyle name="40% - הדגשה5 2 2 2 2 2 2 4" xfId="7657"/>
    <cellStyle name="40% - הדגשה5 2 2 2 2 2 2 4 2" xfId="14436"/>
    <cellStyle name="40% - הדגשה5 2 2 2 2 2 2 4 2 2" xfId="29422"/>
    <cellStyle name="40% - הדגשה5 2 2 2 2 2 2 4 2_נכסים" xfId="41572"/>
    <cellStyle name="40% - הדגשה5 2 2 2 2 2 2 4 3" xfId="22757"/>
    <cellStyle name="40% - הדגשה5 2 2 2 2 2 2 4_נכסים" xfId="41571"/>
    <cellStyle name="40% - הדגשה5 2 2 2 2 2 2 5" xfId="11103"/>
    <cellStyle name="40% - הדגשה5 2 2 2 2 2 2 5 2" xfId="26090"/>
    <cellStyle name="40% - הדגשה5 2 2 2 2 2 2 5_נכסים" xfId="41573"/>
    <cellStyle name="40% - הדגשה5 2 2 2 2 2 2 6" xfId="19425"/>
    <cellStyle name="40% - הדגשה5 2 2 2 2 2 2_נכסים" xfId="41558"/>
    <cellStyle name="40% - הדגשה5 2 2 2 2 2 3" xfId="4535"/>
    <cellStyle name="40% - הדגשה5 2 2 2 2 2 3 2" xfId="6326"/>
    <cellStyle name="40% - הדגשה5 2 2 2 2 2 3 2 2" xfId="9866"/>
    <cellStyle name="40% - הדגשה5 2 2 2 2 2 3 2 2 2" xfId="16518"/>
    <cellStyle name="40% - הדגשה5 2 2 2 2 2 3 2 2 2 2" xfId="31504"/>
    <cellStyle name="40% - הדגשה5 2 2 2 2 2 3 2 2 2_נכסים" xfId="41577"/>
    <cellStyle name="40% - הדגשה5 2 2 2 2 2 3 2 2 3" xfId="24839"/>
    <cellStyle name="40% - הדגשה5 2 2 2 2 2 3 2 2_נכסים" xfId="41576"/>
    <cellStyle name="40% - הדגשה5 2 2 2 2 2 3 2 3" xfId="13186"/>
    <cellStyle name="40% - הדגשה5 2 2 2 2 2 3 2 3 2" xfId="28173"/>
    <cellStyle name="40% - הדגשה5 2 2 2 2 2 3 2 3_נכסים" xfId="41578"/>
    <cellStyle name="40% - הדגשה5 2 2 2 2 2 3 2 4" xfId="21508"/>
    <cellStyle name="40% - הדגשה5 2 2 2 2 2 3 2_נכסים" xfId="41575"/>
    <cellStyle name="40% - הדגשה5 2 2 2 2 2 3 3" xfId="8074"/>
    <cellStyle name="40% - הדגשה5 2 2 2 2 2 3 3 2" xfId="14853"/>
    <cellStyle name="40% - הדגשה5 2 2 2 2 2 3 3 2 2" xfId="29839"/>
    <cellStyle name="40% - הדגשה5 2 2 2 2 2 3 3 2_נכסים" xfId="41580"/>
    <cellStyle name="40% - הדגשה5 2 2 2 2 2 3 3 3" xfId="23174"/>
    <cellStyle name="40% - הדגשה5 2 2 2 2 2 3 3_נכסים" xfId="41579"/>
    <cellStyle name="40% - הדגשה5 2 2 2 2 2 3 4" xfId="11520"/>
    <cellStyle name="40% - הדגשה5 2 2 2 2 2 3 4 2" xfId="26507"/>
    <cellStyle name="40% - הדגשה5 2 2 2 2 2 3 4_נכסים" xfId="41581"/>
    <cellStyle name="40% - הדגשה5 2 2 2 2 2 3 5" xfId="19842"/>
    <cellStyle name="40% - הדגשה5 2 2 2 2 2 3_נכסים" xfId="41574"/>
    <cellStyle name="40% - הדגשה5 2 2 2 2 2 4" xfId="5428"/>
    <cellStyle name="40% - הדגשה5 2 2 2 2 2 4 2" xfId="9033"/>
    <cellStyle name="40% - הדגשה5 2 2 2 2 2 4 2 2" xfId="15685"/>
    <cellStyle name="40% - הדגשה5 2 2 2 2 2 4 2 2 2" xfId="30671"/>
    <cellStyle name="40% - הדגשה5 2 2 2 2 2 4 2 2_נכסים" xfId="41584"/>
    <cellStyle name="40% - הדגשה5 2 2 2 2 2 4 2 3" xfId="24006"/>
    <cellStyle name="40% - הדגשה5 2 2 2 2 2 4 2_נכסים" xfId="41583"/>
    <cellStyle name="40% - הדגשה5 2 2 2 2 2 4 3" xfId="12353"/>
    <cellStyle name="40% - הדגשה5 2 2 2 2 2 4 3 2" xfId="27340"/>
    <cellStyle name="40% - הדגשה5 2 2 2 2 2 4 3_נכסים" xfId="41585"/>
    <cellStyle name="40% - הדגשה5 2 2 2 2 2 4 4" xfId="20675"/>
    <cellStyle name="40% - הדגשה5 2 2 2 2 2 4_נכסים" xfId="41582"/>
    <cellStyle name="40% - הדגשה5 2 2 2 2 2 5" xfId="7241"/>
    <cellStyle name="40% - הדגשה5 2 2 2 2 2 5 2" xfId="14020"/>
    <cellStyle name="40% - הדגשה5 2 2 2 2 2 5 2 2" xfId="29006"/>
    <cellStyle name="40% - הדגשה5 2 2 2 2 2 5 2_נכסים" xfId="41587"/>
    <cellStyle name="40% - הדגשה5 2 2 2 2 2 5 3" xfId="22341"/>
    <cellStyle name="40% - הדגשה5 2 2 2 2 2 5_נכסים" xfId="41586"/>
    <cellStyle name="40% - הדגשה5 2 2 2 2 2 6" xfId="10687"/>
    <cellStyle name="40% - הדגשה5 2 2 2 2 2 6 2" xfId="25674"/>
    <cellStyle name="40% - הדגשה5 2 2 2 2 2 6_נכסים" xfId="41588"/>
    <cellStyle name="40% - הדגשה5 2 2 2 2 2 7" xfId="19009"/>
    <cellStyle name="40% - הדגשה5 2 2 2 2 2_נכסים" xfId="41557"/>
    <cellStyle name="40% - הדגשה5 2 2 2 2 3" xfId="3967"/>
    <cellStyle name="40% - הדגשה5 2 2 2 2 3 2" xfId="4743"/>
    <cellStyle name="40% - הדגשה5 2 2 2 2 3 2 2" xfId="6534"/>
    <cellStyle name="40% - הדגשה5 2 2 2 2 3 2 2 2" xfId="10074"/>
    <cellStyle name="40% - הדגשה5 2 2 2 2 3 2 2 2 2" xfId="16726"/>
    <cellStyle name="40% - הדגשה5 2 2 2 2 3 2 2 2 2 2" xfId="31712"/>
    <cellStyle name="40% - הדגשה5 2 2 2 2 3 2 2 2 2_נכסים" xfId="41593"/>
    <cellStyle name="40% - הדגשה5 2 2 2 2 3 2 2 2 3" xfId="25047"/>
    <cellStyle name="40% - הדגשה5 2 2 2 2 3 2 2 2_נכסים" xfId="41592"/>
    <cellStyle name="40% - הדגשה5 2 2 2 2 3 2 2 3" xfId="13394"/>
    <cellStyle name="40% - הדגשה5 2 2 2 2 3 2 2 3 2" xfId="28381"/>
    <cellStyle name="40% - הדגשה5 2 2 2 2 3 2 2 3_נכסים" xfId="41594"/>
    <cellStyle name="40% - הדגשה5 2 2 2 2 3 2 2 4" xfId="21716"/>
    <cellStyle name="40% - הדגשה5 2 2 2 2 3 2 2_נכסים" xfId="41591"/>
    <cellStyle name="40% - הדגשה5 2 2 2 2 3 2 3" xfId="8282"/>
    <cellStyle name="40% - הדגשה5 2 2 2 2 3 2 3 2" xfId="15061"/>
    <cellStyle name="40% - הדגשה5 2 2 2 2 3 2 3 2 2" xfId="30047"/>
    <cellStyle name="40% - הדגשה5 2 2 2 2 3 2 3 2_נכסים" xfId="41596"/>
    <cellStyle name="40% - הדגשה5 2 2 2 2 3 2 3 3" xfId="23382"/>
    <cellStyle name="40% - הדגשה5 2 2 2 2 3 2 3_נכסים" xfId="41595"/>
    <cellStyle name="40% - הדגשה5 2 2 2 2 3 2 4" xfId="11728"/>
    <cellStyle name="40% - הדגשה5 2 2 2 2 3 2 4 2" xfId="26715"/>
    <cellStyle name="40% - הדגשה5 2 2 2 2 3 2 4_נכסים" xfId="41597"/>
    <cellStyle name="40% - הדגשה5 2 2 2 2 3 2 5" xfId="20050"/>
    <cellStyle name="40% - הדגשה5 2 2 2 2 3 2_נכסים" xfId="41590"/>
    <cellStyle name="40% - הדגשה5 2 2 2 2 3 3" xfId="5700"/>
    <cellStyle name="40% - הדגשה5 2 2 2 2 3 3 2" xfId="9241"/>
    <cellStyle name="40% - הדגשה5 2 2 2 2 3 3 2 2" xfId="15893"/>
    <cellStyle name="40% - הדגשה5 2 2 2 2 3 3 2 2 2" xfId="30879"/>
    <cellStyle name="40% - הדגשה5 2 2 2 2 3 3 2 2_נכסים" xfId="41600"/>
    <cellStyle name="40% - הדגשה5 2 2 2 2 3 3 2 3" xfId="24214"/>
    <cellStyle name="40% - הדגשה5 2 2 2 2 3 3 2_נכסים" xfId="41599"/>
    <cellStyle name="40% - הדגשה5 2 2 2 2 3 3 3" xfId="12561"/>
    <cellStyle name="40% - הדגשה5 2 2 2 2 3 3 3 2" xfId="27548"/>
    <cellStyle name="40% - הדגשה5 2 2 2 2 3 3 3_נכסים" xfId="41601"/>
    <cellStyle name="40% - הדגשה5 2 2 2 2 3 3 4" xfId="20883"/>
    <cellStyle name="40% - הדגשה5 2 2 2 2 3 3_נכסים" xfId="41598"/>
    <cellStyle name="40% - הדגשה5 2 2 2 2 3 4" xfId="7449"/>
    <cellStyle name="40% - הדגשה5 2 2 2 2 3 4 2" xfId="14228"/>
    <cellStyle name="40% - הדגשה5 2 2 2 2 3 4 2 2" xfId="29214"/>
    <cellStyle name="40% - הדגשה5 2 2 2 2 3 4 2_נכסים" xfId="41603"/>
    <cellStyle name="40% - הדגשה5 2 2 2 2 3 4 3" xfId="22549"/>
    <cellStyle name="40% - הדגשה5 2 2 2 2 3 4_נכסים" xfId="41602"/>
    <cellStyle name="40% - הדגשה5 2 2 2 2 3 5" xfId="10895"/>
    <cellStyle name="40% - הדגשה5 2 2 2 2 3 5 2" xfId="25882"/>
    <cellStyle name="40% - הדגשה5 2 2 2 2 3 5_נכסים" xfId="41604"/>
    <cellStyle name="40% - הדגשה5 2 2 2 2 3 6" xfId="19217"/>
    <cellStyle name="40% - הדגשה5 2 2 2 2 3_נכסים" xfId="41589"/>
    <cellStyle name="40% - הדגשה5 2 2 2 2 4" xfId="4328"/>
    <cellStyle name="40% - הדגשה5 2 2 2 2 4 2" xfId="6117"/>
    <cellStyle name="40% - הדגשה5 2 2 2 2 4 2 2" xfId="9657"/>
    <cellStyle name="40% - הדגשה5 2 2 2 2 4 2 2 2" xfId="16309"/>
    <cellStyle name="40% - הדגשה5 2 2 2 2 4 2 2 2 2" xfId="31295"/>
    <cellStyle name="40% - הדגשה5 2 2 2 2 4 2 2 2_נכסים" xfId="41608"/>
    <cellStyle name="40% - הדגשה5 2 2 2 2 4 2 2 3" xfId="24630"/>
    <cellStyle name="40% - הדגשה5 2 2 2 2 4 2 2_נכסים" xfId="41607"/>
    <cellStyle name="40% - הדגשה5 2 2 2 2 4 2 3" xfId="12977"/>
    <cellStyle name="40% - הדגשה5 2 2 2 2 4 2 3 2" xfId="27964"/>
    <cellStyle name="40% - הדגשה5 2 2 2 2 4 2 3_נכסים" xfId="41609"/>
    <cellStyle name="40% - הדגשה5 2 2 2 2 4 2 4" xfId="21299"/>
    <cellStyle name="40% - הדגשה5 2 2 2 2 4 2_נכסים" xfId="41606"/>
    <cellStyle name="40% - הדגשה5 2 2 2 2 4 3" xfId="7865"/>
    <cellStyle name="40% - הדגשה5 2 2 2 2 4 3 2" xfId="14644"/>
    <cellStyle name="40% - הדגשה5 2 2 2 2 4 3 2 2" xfId="29630"/>
    <cellStyle name="40% - הדגשה5 2 2 2 2 4 3 2_נכסים" xfId="41611"/>
    <cellStyle name="40% - הדגשה5 2 2 2 2 4 3 3" xfId="22965"/>
    <cellStyle name="40% - הדגשה5 2 2 2 2 4 3_נכסים" xfId="41610"/>
    <cellStyle name="40% - הדגשה5 2 2 2 2 4 4" xfId="11311"/>
    <cellStyle name="40% - הדגשה5 2 2 2 2 4 4 2" xfId="26298"/>
    <cellStyle name="40% - הדגשה5 2 2 2 2 4 4_נכסים" xfId="41612"/>
    <cellStyle name="40% - הדגשה5 2 2 2 2 4 5" xfId="19633"/>
    <cellStyle name="40% - הדגשה5 2 2 2 2 4_נכסים" xfId="41605"/>
    <cellStyle name="40% - הדגשה5 2 2 2 2 5" xfId="5221"/>
    <cellStyle name="40% - הדגשה5 2 2 2 2 5 2" xfId="8824"/>
    <cellStyle name="40% - הדגשה5 2 2 2 2 5 2 2" xfId="15476"/>
    <cellStyle name="40% - הדגשה5 2 2 2 2 5 2 2 2" xfId="30462"/>
    <cellStyle name="40% - הדגשה5 2 2 2 2 5 2 2_נכסים" xfId="41615"/>
    <cellStyle name="40% - הדגשה5 2 2 2 2 5 2 3" xfId="23797"/>
    <cellStyle name="40% - הדגשה5 2 2 2 2 5 2_נכסים" xfId="41614"/>
    <cellStyle name="40% - הדגשה5 2 2 2 2 5 3" xfId="12144"/>
    <cellStyle name="40% - הדגשה5 2 2 2 2 5 3 2" xfId="27131"/>
    <cellStyle name="40% - הדגשה5 2 2 2 2 5 3_נכסים" xfId="41616"/>
    <cellStyle name="40% - הדגשה5 2 2 2 2 5 4" xfId="20466"/>
    <cellStyle name="40% - הדגשה5 2 2 2 2 5_נכסים" xfId="41613"/>
    <cellStyle name="40% - הדגשה5 2 2 2 2 6" xfId="7034"/>
    <cellStyle name="40% - הדגשה5 2 2 2 2 6 2" xfId="13811"/>
    <cellStyle name="40% - הדגשה5 2 2 2 2 6 2 2" xfId="28797"/>
    <cellStyle name="40% - הדגשה5 2 2 2 2 6 2_נכסים" xfId="41618"/>
    <cellStyle name="40% - הדגשה5 2 2 2 2 6 3" xfId="22132"/>
    <cellStyle name="40% - הדגשה5 2 2 2 2 6_נכסים" xfId="41617"/>
    <cellStyle name="40% - הדגשה5 2 2 2 2 7" xfId="10332"/>
    <cellStyle name="40% - הדגשה5 2 2 2 2 7 2" xfId="25308"/>
    <cellStyle name="40% - הדגשה5 2 2 2 2 7_נכסים" xfId="41619"/>
    <cellStyle name="40% - הדגשה5 2 2 2 2 8" xfId="18800"/>
    <cellStyle name="40% - הדגשה5 2 2 2 2_נכסים" xfId="41556"/>
    <cellStyle name="40% - הדגשה5 2 2 2 3" xfId="3645"/>
    <cellStyle name="40% - הדגשה5 2 2 2 3 2" xfId="4046"/>
    <cellStyle name="40% - הדגשה5 2 2 2 3 2 2" xfId="4818"/>
    <cellStyle name="40% - הדגשה5 2 2 2 3 2 2 2" xfId="6609"/>
    <cellStyle name="40% - הדגשה5 2 2 2 3 2 2 2 2" xfId="10149"/>
    <cellStyle name="40% - הדגשה5 2 2 2 3 2 2 2 2 2" xfId="16801"/>
    <cellStyle name="40% - הדגשה5 2 2 2 3 2 2 2 2 2 2" xfId="31787"/>
    <cellStyle name="40% - הדגשה5 2 2 2 3 2 2 2 2 2_נכסים" xfId="41625"/>
    <cellStyle name="40% - הדגשה5 2 2 2 3 2 2 2 2 3" xfId="25122"/>
    <cellStyle name="40% - הדגשה5 2 2 2 3 2 2 2 2_נכסים" xfId="41624"/>
    <cellStyle name="40% - הדגשה5 2 2 2 3 2 2 2 3" xfId="13469"/>
    <cellStyle name="40% - הדגשה5 2 2 2 3 2 2 2 3 2" xfId="28456"/>
    <cellStyle name="40% - הדגשה5 2 2 2 3 2 2 2 3_נכסים" xfId="41626"/>
    <cellStyle name="40% - הדגשה5 2 2 2 3 2 2 2 4" xfId="21791"/>
    <cellStyle name="40% - הדגשה5 2 2 2 3 2 2 2_נכסים" xfId="41623"/>
    <cellStyle name="40% - הדגשה5 2 2 2 3 2 2 3" xfId="8357"/>
    <cellStyle name="40% - הדגשה5 2 2 2 3 2 2 3 2" xfId="15136"/>
    <cellStyle name="40% - הדגשה5 2 2 2 3 2 2 3 2 2" xfId="30122"/>
    <cellStyle name="40% - הדגשה5 2 2 2 3 2 2 3 2_נכסים" xfId="41628"/>
    <cellStyle name="40% - הדגשה5 2 2 2 3 2 2 3 3" xfId="23457"/>
    <cellStyle name="40% - הדגשה5 2 2 2 3 2 2 3_נכסים" xfId="41627"/>
    <cellStyle name="40% - הדגשה5 2 2 2 3 2 2 4" xfId="11803"/>
    <cellStyle name="40% - הדגשה5 2 2 2 3 2 2 4 2" xfId="26790"/>
    <cellStyle name="40% - הדגשה5 2 2 2 3 2 2 4_נכסים" xfId="41629"/>
    <cellStyle name="40% - הדגשה5 2 2 2 3 2 2 5" xfId="20125"/>
    <cellStyle name="40% - הדגשה5 2 2 2 3 2 2_נכסים" xfId="41622"/>
    <cellStyle name="40% - הדגשה5 2 2 2 3 2 3" xfId="5775"/>
    <cellStyle name="40% - הדגשה5 2 2 2 3 2 3 2" xfId="9316"/>
    <cellStyle name="40% - הדגשה5 2 2 2 3 2 3 2 2" xfId="15968"/>
    <cellStyle name="40% - הדגשה5 2 2 2 3 2 3 2 2 2" xfId="30954"/>
    <cellStyle name="40% - הדגשה5 2 2 2 3 2 3 2 2_נכסים" xfId="41632"/>
    <cellStyle name="40% - הדגשה5 2 2 2 3 2 3 2 3" xfId="24289"/>
    <cellStyle name="40% - הדגשה5 2 2 2 3 2 3 2_נכסים" xfId="41631"/>
    <cellStyle name="40% - הדגשה5 2 2 2 3 2 3 3" xfId="12636"/>
    <cellStyle name="40% - הדגשה5 2 2 2 3 2 3 3 2" xfId="27623"/>
    <cellStyle name="40% - הדגשה5 2 2 2 3 2 3 3_נכסים" xfId="41633"/>
    <cellStyle name="40% - הדגשה5 2 2 2 3 2 3 4" xfId="20958"/>
    <cellStyle name="40% - הדגשה5 2 2 2 3 2 3_נכסים" xfId="41630"/>
    <cellStyle name="40% - הדגשה5 2 2 2 3 2 4" xfId="7524"/>
    <cellStyle name="40% - הדגשה5 2 2 2 3 2 4 2" xfId="14303"/>
    <cellStyle name="40% - הדגשה5 2 2 2 3 2 4 2 2" xfId="29289"/>
    <cellStyle name="40% - הדגשה5 2 2 2 3 2 4 2_נכסים" xfId="41635"/>
    <cellStyle name="40% - הדגשה5 2 2 2 3 2 4 3" xfId="22624"/>
    <cellStyle name="40% - הדגשה5 2 2 2 3 2 4_נכסים" xfId="41634"/>
    <cellStyle name="40% - הדגשה5 2 2 2 3 2 5" xfId="10970"/>
    <cellStyle name="40% - הדגשה5 2 2 2 3 2 5 2" xfId="25957"/>
    <cellStyle name="40% - הדגשה5 2 2 2 3 2 5_נכסים" xfId="41636"/>
    <cellStyle name="40% - הדגשה5 2 2 2 3 2 6" xfId="19292"/>
    <cellStyle name="40% - הדגשה5 2 2 2 3 2_נכסים" xfId="41621"/>
    <cellStyle name="40% - הדגשה5 2 2 2 3 3" xfId="4403"/>
    <cellStyle name="40% - הדגשה5 2 2 2 3 3 2" xfId="6193"/>
    <cellStyle name="40% - הדגשה5 2 2 2 3 3 2 2" xfId="9733"/>
    <cellStyle name="40% - הדגשה5 2 2 2 3 3 2 2 2" xfId="16385"/>
    <cellStyle name="40% - הדגשה5 2 2 2 3 3 2 2 2 2" xfId="31371"/>
    <cellStyle name="40% - הדגשה5 2 2 2 3 3 2 2 2_נכסים" xfId="41640"/>
    <cellStyle name="40% - הדגשה5 2 2 2 3 3 2 2 3" xfId="24706"/>
    <cellStyle name="40% - הדגשה5 2 2 2 3 3 2 2_נכסים" xfId="41639"/>
    <cellStyle name="40% - הדגשה5 2 2 2 3 3 2 3" xfId="13053"/>
    <cellStyle name="40% - הדגשה5 2 2 2 3 3 2 3 2" xfId="28040"/>
    <cellStyle name="40% - הדגשה5 2 2 2 3 3 2 3_נכסים" xfId="41641"/>
    <cellStyle name="40% - הדגשה5 2 2 2 3 3 2 4" xfId="21375"/>
    <cellStyle name="40% - הדגשה5 2 2 2 3 3 2_נכסים" xfId="41638"/>
    <cellStyle name="40% - הדגשה5 2 2 2 3 3 3" xfId="7941"/>
    <cellStyle name="40% - הדגשה5 2 2 2 3 3 3 2" xfId="14720"/>
    <cellStyle name="40% - הדגשה5 2 2 2 3 3 3 2 2" xfId="29706"/>
    <cellStyle name="40% - הדגשה5 2 2 2 3 3 3 2_נכסים" xfId="41643"/>
    <cellStyle name="40% - הדגשה5 2 2 2 3 3 3 3" xfId="23041"/>
    <cellStyle name="40% - הדגשה5 2 2 2 3 3 3_נכסים" xfId="41642"/>
    <cellStyle name="40% - הדגשה5 2 2 2 3 3 4" xfId="11387"/>
    <cellStyle name="40% - הדגשה5 2 2 2 3 3 4 2" xfId="26374"/>
    <cellStyle name="40% - הדגשה5 2 2 2 3 3 4_נכסים" xfId="41644"/>
    <cellStyle name="40% - הדגשה5 2 2 2 3 3 5" xfId="19709"/>
    <cellStyle name="40% - הדגשה5 2 2 2 3 3_נכסים" xfId="41637"/>
    <cellStyle name="40% - הדגשה5 2 2 2 3 4" xfId="5296"/>
    <cellStyle name="40% - הדגשה5 2 2 2 3 4 2" xfId="8900"/>
    <cellStyle name="40% - הדגשה5 2 2 2 3 4 2 2" xfId="15552"/>
    <cellStyle name="40% - הדגשה5 2 2 2 3 4 2 2 2" xfId="30538"/>
    <cellStyle name="40% - הדגשה5 2 2 2 3 4 2 2_נכסים" xfId="41647"/>
    <cellStyle name="40% - הדגשה5 2 2 2 3 4 2 3" xfId="23873"/>
    <cellStyle name="40% - הדגשה5 2 2 2 3 4 2_נכסים" xfId="41646"/>
    <cellStyle name="40% - הדגשה5 2 2 2 3 4 3" xfId="12220"/>
    <cellStyle name="40% - הדגשה5 2 2 2 3 4 3 2" xfId="27207"/>
    <cellStyle name="40% - הדגשה5 2 2 2 3 4 3_נכסים" xfId="41648"/>
    <cellStyle name="40% - הדגשה5 2 2 2 3 4 4" xfId="20542"/>
    <cellStyle name="40% - הדגשה5 2 2 2 3 4_נכסים" xfId="41645"/>
    <cellStyle name="40% - הדגשה5 2 2 2 3 5" xfId="7109"/>
    <cellStyle name="40% - הדגשה5 2 2 2 3 5 2" xfId="13887"/>
    <cellStyle name="40% - הדגשה5 2 2 2 3 5 2 2" xfId="28873"/>
    <cellStyle name="40% - הדגשה5 2 2 2 3 5 2_נכסים" xfId="41650"/>
    <cellStyle name="40% - הדגשה5 2 2 2 3 5 3" xfId="22208"/>
    <cellStyle name="40% - הדגשה5 2 2 2 3 5_נכסים" xfId="41649"/>
    <cellStyle name="40% - הדגשה5 2 2 2 3 6" xfId="10555"/>
    <cellStyle name="40% - הדגשה5 2 2 2 3 6 2" xfId="25541"/>
    <cellStyle name="40% - הדגשה5 2 2 2 3 6_נכסים" xfId="41651"/>
    <cellStyle name="40% - הדגשה5 2 2 2 3 7" xfId="18876"/>
    <cellStyle name="40% - הדגשה5 2 2 2 3_נכסים" xfId="41620"/>
    <cellStyle name="40% - הדגשה5 2 2 2 4" xfId="3856"/>
    <cellStyle name="40% - הדגשה5 2 2 2 4 2" xfId="4609"/>
    <cellStyle name="40% - הדגשה5 2 2 2 4 2 2" xfId="6400"/>
    <cellStyle name="40% - הדגשה5 2 2 2 4 2 2 2" xfId="9940"/>
    <cellStyle name="40% - הדגשה5 2 2 2 4 2 2 2 2" xfId="16592"/>
    <cellStyle name="40% - הדגשה5 2 2 2 4 2 2 2 2 2" xfId="31578"/>
    <cellStyle name="40% - הדגשה5 2 2 2 4 2 2 2 2_נכסים" xfId="41656"/>
    <cellStyle name="40% - הדגשה5 2 2 2 4 2 2 2 3" xfId="24913"/>
    <cellStyle name="40% - הדגשה5 2 2 2 4 2 2 2_נכסים" xfId="41655"/>
    <cellStyle name="40% - הדגשה5 2 2 2 4 2 2 3" xfId="13260"/>
    <cellStyle name="40% - הדגשה5 2 2 2 4 2 2 3 2" xfId="28247"/>
    <cellStyle name="40% - הדגשה5 2 2 2 4 2 2 3_נכסים" xfId="41657"/>
    <cellStyle name="40% - הדגשה5 2 2 2 4 2 2 4" xfId="21582"/>
    <cellStyle name="40% - הדגשה5 2 2 2 4 2 2_נכסים" xfId="41654"/>
    <cellStyle name="40% - הדגשה5 2 2 2 4 2 3" xfId="8148"/>
    <cellStyle name="40% - הדגשה5 2 2 2 4 2 3 2" xfId="14927"/>
    <cellStyle name="40% - הדגשה5 2 2 2 4 2 3 2 2" xfId="29913"/>
    <cellStyle name="40% - הדגשה5 2 2 2 4 2 3 2_נכסים" xfId="41659"/>
    <cellStyle name="40% - הדגשה5 2 2 2 4 2 3 3" xfId="23248"/>
    <cellStyle name="40% - הדגשה5 2 2 2 4 2 3_נכסים" xfId="41658"/>
    <cellStyle name="40% - הדגשה5 2 2 2 4 2 4" xfId="11594"/>
    <cellStyle name="40% - הדגשה5 2 2 2 4 2 4 2" xfId="26581"/>
    <cellStyle name="40% - הדגשה5 2 2 2 4 2 4_נכסים" xfId="41660"/>
    <cellStyle name="40% - הדגשה5 2 2 2 4 2 5" xfId="19916"/>
    <cellStyle name="40% - הדגשה5 2 2 2 4 2_נכסים" xfId="41653"/>
    <cellStyle name="40% - הדגשה5 2 2 2 4 3" xfId="5566"/>
    <cellStyle name="40% - הדגשה5 2 2 2 4 3 2" xfId="9107"/>
    <cellStyle name="40% - הדגשה5 2 2 2 4 3 2 2" xfId="15759"/>
    <cellStyle name="40% - הדגשה5 2 2 2 4 3 2 2 2" xfId="30745"/>
    <cellStyle name="40% - הדגשה5 2 2 2 4 3 2 2_נכסים" xfId="41663"/>
    <cellStyle name="40% - הדגשה5 2 2 2 4 3 2 3" xfId="24080"/>
    <cellStyle name="40% - הדגשה5 2 2 2 4 3 2_נכסים" xfId="41662"/>
    <cellStyle name="40% - הדגשה5 2 2 2 4 3 3" xfId="12427"/>
    <cellStyle name="40% - הדגשה5 2 2 2 4 3 3 2" xfId="27414"/>
    <cellStyle name="40% - הדגשה5 2 2 2 4 3 3_נכסים" xfId="41664"/>
    <cellStyle name="40% - הדגשה5 2 2 2 4 3 4" xfId="20749"/>
    <cellStyle name="40% - הדגשה5 2 2 2 4 3_נכסים" xfId="41661"/>
    <cellStyle name="40% - הדגשה5 2 2 2 4 4" xfId="7315"/>
    <cellStyle name="40% - הדגשה5 2 2 2 4 4 2" xfId="14094"/>
    <cellStyle name="40% - הדגשה5 2 2 2 4 4 2 2" xfId="29080"/>
    <cellStyle name="40% - הדגשה5 2 2 2 4 4 2_נכסים" xfId="41666"/>
    <cellStyle name="40% - הדגשה5 2 2 2 4 4 3" xfId="22415"/>
    <cellStyle name="40% - הדגשה5 2 2 2 4 4_נכסים" xfId="41665"/>
    <cellStyle name="40% - הדגשה5 2 2 2 4 5" xfId="10761"/>
    <cellStyle name="40% - הדגשה5 2 2 2 4 5 2" xfId="25748"/>
    <cellStyle name="40% - הדגשה5 2 2 2 4 5_נכסים" xfId="41667"/>
    <cellStyle name="40% - הדגשה5 2 2 2 4 6" xfId="19083"/>
    <cellStyle name="40% - הדגשה5 2 2 2 4_נכסים" xfId="41652"/>
    <cellStyle name="40% - הדגשה5 2 2 2 5" xfId="4218"/>
    <cellStyle name="40% - הדגשה5 2 2 2 5 2" xfId="5983"/>
    <cellStyle name="40% - הדגשה5 2 2 2 5 2 2" xfId="9523"/>
    <cellStyle name="40% - הדגשה5 2 2 2 5 2 2 2" xfId="16175"/>
    <cellStyle name="40% - הדגשה5 2 2 2 5 2 2 2 2" xfId="31161"/>
    <cellStyle name="40% - הדגשה5 2 2 2 5 2 2 2_נכסים" xfId="41671"/>
    <cellStyle name="40% - הדגשה5 2 2 2 5 2 2 3" xfId="24496"/>
    <cellStyle name="40% - הדגשה5 2 2 2 5 2 2_נכסים" xfId="41670"/>
    <cellStyle name="40% - הדגשה5 2 2 2 5 2 3" xfId="12843"/>
    <cellStyle name="40% - הדגשה5 2 2 2 5 2 3 2" xfId="27830"/>
    <cellStyle name="40% - הדגשה5 2 2 2 5 2 3_נכסים" xfId="41672"/>
    <cellStyle name="40% - הדגשה5 2 2 2 5 2 4" xfId="21165"/>
    <cellStyle name="40% - הדגשה5 2 2 2 5 2_נכסים" xfId="41669"/>
    <cellStyle name="40% - הדגשה5 2 2 2 5 3" xfId="7731"/>
    <cellStyle name="40% - הדגשה5 2 2 2 5 3 2" xfId="14510"/>
    <cellStyle name="40% - הדגשה5 2 2 2 5 3 2 2" xfId="29496"/>
    <cellStyle name="40% - הדגשה5 2 2 2 5 3 2_נכסים" xfId="41674"/>
    <cellStyle name="40% - הדגשה5 2 2 2 5 3 3" xfId="22831"/>
    <cellStyle name="40% - הדגשה5 2 2 2 5 3_נכסים" xfId="41673"/>
    <cellStyle name="40% - הדגשה5 2 2 2 5 4" xfId="11177"/>
    <cellStyle name="40% - הדגשה5 2 2 2 5 4 2" xfId="26164"/>
    <cellStyle name="40% - הדגשה5 2 2 2 5 4_נכסים" xfId="41675"/>
    <cellStyle name="40% - הדגשה5 2 2 2 5 5" xfId="19499"/>
    <cellStyle name="40% - הדגשה5 2 2 2 5_נכסים" xfId="41668"/>
    <cellStyle name="40% - הדגשה5 2 2 2 6" xfId="5111"/>
    <cellStyle name="40% - הדגשה5 2 2 2 6 2" xfId="8690"/>
    <cellStyle name="40% - הדגשה5 2 2 2 6 2 2" xfId="15342"/>
    <cellStyle name="40% - הדגשה5 2 2 2 6 2 2 2" xfId="30328"/>
    <cellStyle name="40% - הדגשה5 2 2 2 6 2 2_נכסים" xfId="41678"/>
    <cellStyle name="40% - הדגשה5 2 2 2 6 2 3" xfId="23663"/>
    <cellStyle name="40% - הדגשה5 2 2 2 6 2_נכסים" xfId="41677"/>
    <cellStyle name="40% - הדגשה5 2 2 2 6 3" xfId="12010"/>
    <cellStyle name="40% - הדגשה5 2 2 2 6 3 2" xfId="26997"/>
    <cellStyle name="40% - הדגשה5 2 2 2 6 3_נכסים" xfId="41679"/>
    <cellStyle name="40% - הדגשה5 2 2 2 6 4" xfId="20332"/>
    <cellStyle name="40% - הדגשה5 2 2 2 6_נכסים" xfId="41676"/>
    <cellStyle name="40% - הדגשה5 2 2 2 7" xfId="6923"/>
    <cellStyle name="40% - הדגשה5 2 2 2 7 2" xfId="13677"/>
    <cellStyle name="40% - הדגשה5 2 2 2 7 2 2" xfId="28663"/>
    <cellStyle name="40% - הדגשה5 2 2 2 7 2_נכסים" xfId="41681"/>
    <cellStyle name="40% - הדגשה5 2 2 2 7 3" xfId="21998"/>
    <cellStyle name="40% - הדגשה5 2 2 2 7_נכסים" xfId="41680"/>
    <cellStyle name="40% - הדגשה5 2 2 2 8" xfId="10392"/>
    <cellStyle name="40% - הדגשה5 2 2 2 8 2" xfId="25370"/>
    <cellStyle name="40% - הדגשה5 2 2 2 8_נכסים" xfId="41682"/>
    <cellStyle name="40% - הדגשה5 2 2 2 9" xfId="18667"/>
    <cellStyle name="40% - הדגשה5 2 2 2_נכסים" xfId="41555"/>
    <cellStyle name="40% - הדגשה5 2 2 3" xfId="1885"/>
    <cellStyle name="40% - הדגשה5 2 2 3 2" xfId="3725"/>
    <cellStyle name="40% - הדגשה5 2 2 3 2 2" xfId="4149"/>
    <cellStyle name="40% - הדגשה5 2 2 3 2 2 2" xfId="4922"/>
    <cellStyle name="40% - הדגשה5 2 2 3 2 2 2 2" xfId="6713"/>
    <cellStyle name="40% - הדגשה5 2 2 3 2 2 2 2 2" xfId="10253"/>
    <cellStyle name="40% - הדגשה5 2 2 3 2 2 2 2 2 2" xfId="16905"/>
    <cellStyle name="40% - הדגשה5 2 2 3 2 2 2 2 2 2 2" xfId="31891"/>
    <cellStyle name="40% - הדגשה5 2 2 3 2 2 2 2 2 2_נכסים" xfId="41689"/>
    <cellStyle name="40% - הדגשה5 2 2 3 2 2 2 2 2 3" xfId="25226"/>
    <cellStyle name="40% - הדגשה5 2 2 3 2 2 2 2 2_נכסים" xfId="41688"/>
    <cellStyle name="40% - הדגשה5 2 2 3 2 2 2 2 3" xfId="13573"/>
    <cellStyle name="40% - הדגשה5 2 2 3 2 2 2 2 3 2" xfId="28560"/>
    <cellStyle name="40% - הדגשה5 2 2 3 2 2 2 2 3_נכסים" xfId="41690"/>
    <cellStyle name="40% - הדגשה5 2 2 3 2 2 2 2 4" xfId="21895"/>
    <cellStyle name="40% - הדגשה5 2 2 3 2 2 2 2_נכסים" xfId="41687"/>
    <cellStyle name="40% - הדגשה5 2 2 3 2 2 2 3" xfId="8461"/>
    <cellStyle name="40% - הדגשה5 2 2 3 2 2 2 3 2" xfId="15240"/>
    <cellStyle name="40% - הדגשה5 2 2 3 2 2 2 3 2 2" xfId="30226"/>
    <cellStyle name="40% - הדגשה5 2 2 3 2 2 2 3 2_נכסים" xfId="41692"/>
    <cellStyle name="40% - הדגשה5 2 2 3 2 2 2 3 3" xfId="23561"/>
    <cellStyle name="40% - הדגשה5 2 2 3 2 2 2 3_נכסים" xfId="41691"/>
    <cellStyle name="40% - הדגשה5 2 2 3 2 2 2 4" xfId="11907"/>
    <cellStyle name="40% - הדגשה5 2 2 3 2 2 2 4 2" xfId="26894"/>
    <cellStyle name="40% - הדגשה5 2 2 3 2 2 2 4_נכסים" xfId="41693"/>
    <cellStyle name="40% - הדגשה5 2 2 3 2 2 2 5" xfId="20229"/>
    <cellStyle name="40% - הדגשה5 2 2 3 2 2 2_נכסים" xfId="41686"/>
    <cellStyle name="40% - הדגשה5 2 2 3 2 2 3" xfId="5879"/>
    <cellStyle name="40% - הדגשה5 2 2 3 2 2 3 2" xfId="9420"/>
    <cellStyle name="40% - הדגשה5 2 2 3 2 2 3 2 2" xfId="16072"/>
    <cellStyle name="40% - הדגשה5 2 2 3 2 2 3 2 2 2" xfId="31058"/>
    <cellStyle name="40% - הדגשה5 2 2 3 2 2 3 2 2_נכסים" xfId="41696"/>
    <cellStyle name="40% - הדגשה5 2 2 3 2 2 3 2 3" xfId="24393"/>
    <cellStyle name="40% - הדגשה5 2 2 3 2 2 3 2_נכסים" xfId="41695"/>
    <cellStyle name="40% - הדגשה5 2 2 3 2 2 3 3" xfId="12740"/>
    <cellStyle name="40% - הדגשה5 2 2 3 2 2 3 3 2" xfId="27727"/>
    <cellStyle name="40% - הדגשה5 2 2 3 2 2 3 3_נכסים" xfId="41697"/>
    <cellStyle name="40% - הדגשה5 2 2 3 2 2 3 4" xfId="21062"/>
    <cellStyle name="40% - הדגשה5 2 2 3 2 2 3_נכסים" xfId="41694"/>
    <cellStyle name="40% - הדגשה5 2 2 3 2 2 4" xfId="7628"/>
    <cellStyle name="40% - הדגשה5 2 2 3 2 2 4 2" xfId="14407"/>
    <cellStyle name="40% - הדגשה5 2 2 3 2 2 4 2 2" xfId="29393"/>
    <cellStyle name="40% - הדגשה5 2 2 3 2 2 4 2_נכסים" xfId="41699"/>
    <cellStyle name="40% - הדגשה5 2 2 3 2 2 4 3" xfId="22728"/>
    <cellStyle name="40% - הדגשה5 2 2 3 2 2 4_נכסים" xfId="41698"/>
    <cellStyle name="40% - הדגשה5 2 2 3 2 2 5" xfId="11074"/>
    <cellStyle name="40% - הדגשה5 2 2 3 2 2 5 2" xfId="26061"/>
    <cellStyle name="40% - הדגשה5 2 2 3 2 2 5_נכסים" xfId="41700"/>
    <cellStyle name="40% - הדגשה5 2 2 3 2 2 6" xfId="19396"/>
    <cellStyle name="40% - הדגשה5 2 2 3 2 2_נכסים" xfId="41685"/>
    <cellStyle name="40% - הדגשה5 2 2 3 2 3" xfId="4506"/>
    <cellStyle name="40% - הדגשה5 2 2 3 2 3 2" xfId="6297"/>
    <cellStyle name="40% - הדגשה5 2 2 3 2 3 2 2" xfId="9837"/>
    <cellStyle name="40% - הדגשה5 2 2 3 2 3 2 2 2" xfId="16489"/>
    <cellStyle name="40% - הדגשה5 2 2 3 2 3 2 2 2 2" xfId="31475"/>
    <cellStyle name="40% - הדגשה5 2 2 3 2 3 2 2 2_נכסים" xfId="41704"/>
    <cellStyle name="40% - הדגשה5 2 2 3 2 3 2 2 3" xfId="24810"/>
    <cellStyle name="40% - הדגשה5 2 2 3 2 3 2 2_נכסים" xfId="41703"/>
    <cellStyle name="40% - הדגשה5 2 2 3 2 3 2 3" xfId="13157"/>
    <cellStyle name="40% - הדגשה5 2 2 3 2 3 2 3 2" xfId="28144"/>
    <cellStyle name="40% - הדגשה5 2 2 3 2 3 2 3_נכסים" xfId="41705"/>
    <cellStyle name="40% - הדגשה5 2 2 3 2 3 2 4" xfId="21479"/>
    <cellStyle name="40% - הדגשה5 2 2 3 2 3 2_נכסים" xfId="41702"/>
    <cellStyle name="40% - הדגשה5 2 2 3 2 3 3" xfId="8045"/>
    <cellStyle name="40% - הדגשה5 2 2 3 2 3 3 2" xfId="14824"/>
    <cellStyle name="40% - הדגשה5 2 2 3 2 3 3 2 2" xfId="29810"/>
    <cellStyle name="40% - הדגשה5 2 2 3 2 3 3 2_נכסים" xfId="41707"/>
    <cellStyle name="40% - הדגשה5 2 2 3 2 3 3 3" xfId="23145"/>
    <cellStyle name="40% - הדגשה5 2 2 3 2 3 3_נכסים" xfId="41706"/>
    <cellStyle name="40% - הדגשה5 2 2 3 2 3 4" xfId="11491"/>
    <cellStyle name="40% - הדגשה5 2 2 3 2 3 4 2" xfId="26478"/>
    <cellStyle name="40% - הדגשה5 2 2 3 2 3 4_נכסים" xfId="41708"/>
    <cellStyle name="40% - הדגשה5 2 2 3 2 3 5" xfId="19813"/>
    <cellStyle name="40% - הדגשה5 2 2 3 2 3_נכסים" xfId="41701"/>
    <cellStyle name="40% - הדגשה5 2 2 3 2 4" xfId="5399"/>
    <cellStyle name="40% - הדגשה5 2 2 3 2 4 2" xfId="9004"/>
    <cellStyle name="40% - הדגשה5 2 2 3 2 4 2 2" xfId="15656"/>
    <cellStyle name="40% - הדגשה5 2 2 3 2 4 2 2 2" xfId="30642"/>
    <cellStyle name="40% - הדגשה5 2 2 3 2 4 2 2_נכסים" xfId="41711"/>
    <cellStyle name="40% - הדגשה5 2 2 3 2 4 2 3" xfId="23977"/>
    <cellStyle name="40% - הדגשה5 2 2 3 2 4 2_נכסים" xfId="41710"/>
    <cellStyle name="40% - הדגשה5 2 2 3 2 4 3" xfId="12324"/>
    <cellStyle name="40% - הדגשה5 2 2 3 2 4 3 2" xfId="27311"/>
    <cellStyle name="40% - הדגשה5 2 2 3 2 4 3_נכסים" xfId="41712"/>
    <cellStyle name="40% - הדגשה5 2 2 3 2 4 4" xfId="20646"/>
    <cellStyle name="40% - הדגשה5 2 2 3 2 4_נכסים" xfId="41709"/>
    <cellStyle name="40% - הדגשה5 2 2 3 2 5" xfId="7212"/>
    <cellStyle name="40% - הדגשה5 2 2 3 2 5 2" xfId="13991"/>
    <cellStyle name="40% - הדגשה5 2 2 3 2 5 2 2" xfId="28977"/>
    <cellStyle name="40% - הדגשה5 2 2 3 2 5 2_נכסים" xfId="41714"/>
    <cellStyle name="40% - הדגשה5 2 2 3 2 5 3" xfId="22312"/>
    <cellStyle name="40% - הדגשה5 2 2 3 2 5_נכסים" xfId="41713"/>
    <cellStyle name="40% - הדגשה5 2 2 3 2 6" xfId="10658"/>
    <cellStyle name="40% - הדגשה5 2 2 3 2 6 2" xfId="25645"/>
    <cellStyle name="40% - הדגשה5 2 2 3 2 6_נכסים" xfId="41715"/>
    <cellStyle name="40% - הדגשה5 2 2 3 2 7" xfId="18980"/>
    <cellStyle name="40% - הדגשה5 2 2 3 2_נכסים" xfId="41684"/>
    <cellStyle name="40% - הדגשה5 2 2 3 3" xfId="3938"/>
    <cellStyle name="40% - הדגשה5 2 2 3 3 2" xfId="4714"/>
    <cellStyle name="40% - הדגשה5 2 2 3 3 2 2" xfId="6505"/>
    <cellStyle name="40% - הדגשה5 2 2 3 3 2 2 2" xfId="10045"/>
    <cellStyle name="40% - הדגשה5 2 2 3 3 2 2 2 2" xfId="16697"/>
    <cellStyle name="40% - הדגשה5 2 2 3 3 2 2 2 2 2" xfId="31683"/>
    <cellStyle name="40% - הדגשה5 2 2 3 3 2 2 2 2_נכסים" xfId="41720"/>
    <cellStyle name="40% - הדגשה5 2 2 3 3 2 2 2 3" xfId="25018"/>
    <cellStyle name="40% - הדגשה5 2 2 3 3 2 2 2_נכסים" xfId="41719"/>
    <cellStyle name="40% - הדגשה5 2 2 3 3 2 2 3" xfId="13365"/>
    <cellStyle name="40% - הדגשה5 2 2 3 3 2 2 3 2" xfId="28352"/>
    <cellStyle name="40% - הדגשה5 2 2 3 3 2 2 3_נכסים" xfId="41721"/>
    <cellStyle name="40% - הדגשה5 2 2 3 3 2 2 4" xfId="21687"/>
    <cellStyle name="40% - הדגשה5 2 2 3 3 2 2_נכסים" xfId="41718"/>
    <cellStyle name="40% - הדגשה5 2 2 3 3 2 3" xfId="8253"/>
    <cellStyle name="40% - הדגשה5 2 2 3 3 2 3 2" xfId="15032"/>
    <cellStyle name="40% - הדגשה5 2 2 3 3 2 3 2 2" xfId="30018"/>
    <cellStyle name="40% - הדגשה5 2 2 3 3 2 3 2_נכסים" xfId="41723"/>
    <cellStyle name="40% - הדגשה5 2 2 3 3 2 3 3" xfId="23353"/>
    <cellStyle name="40% - הדגשה5 2 2 3 3 2 3_נכסים" xfId="41722"/>
    <cellStyle name="40% - הדגשה5 2 2 3 3 2 4" xfId="11699"/>
    <cellStyle name="40% - הדגשה5 2 2 3 3 2 4 2" xfId="26686"/>
    <cellStyle name="40% - הדגשה5 2 2 3 3 2 4_נכסים" xfId="41724"/>
    <cellStyle name="40% - הדגשה5 2 2 3 3 2 5" xfId="20021"/>
    <cellStyle name="40% - הדגשה5 2 2 3 3 2_נכסים" xfId="41717"/>
    <cellStyle name="40% - הדגשה5 2 2 3 3 3" xfId="5671"/>
    <cellStyle name="40% - הדגשה5 2 2 3 3 3 2" xfId="9212"/>
    <cellStyle name="40% - הדגשה5 2 2 3 3 3 2 2" xfId="15864"/>
    <cellStyle name="40% - הדגשה5 2 2 3 3 3 2 2 2" xfId="30850"/>
    <cellStyle name="40% - הדגשה5 2 2 3 3 3 2 2_נכסים" xfId="41727"/>
    <cellStyle name="40% - הדגשה5 2 2 3 3 3 2 3" xfId="24185"/>
    <cellStyle name="40% - הדגשה5 2 2 3 3 3 2_נכסים" xfId="41726"/>
    <cellStyle name="40% - הדגשה5 2 2 3 3 3 3" xfId="12532"/>
    <cellStyle name="40% - הדגשה5 2 2 3 3 3 3 2" xfId="27519"/>
    <cellStyle name="40% - הדגשה5 2 2 3 3 3 3_נכסים" xfId="41728"/>
    <cellStyle name="40% - הדגשה5 2 2 3 3 3 4" xfId="20854"/>
    <cellStyle name="40% - הדגשה5 2 2 3 3 3_נכסים" xfId="41725"/>
    <cellStyle name="40% - הדגשה5 2 2 3 3 4" xfId="7420"/>
    <cellStyle name="40% - הדגשה5 2 2 3 3 4 2" xfId="14199"/>
    <cellStyle name="40% - הדגשה5 2 2 3 3 4 2 2" xfId="29185"/>
    <cellStyle name="40% - הדגשה5 2 2 3 3 4 2_נכסים" xfId="41730"/>
    <cellStyle name="40% - הדגשה5 2 2 3 3 4 3" xfId="22520"/>
    <cellStyle name="40% - הדגשה5 2 2 3 3 4_נכסים" xfId="41729"/>
    <cellStyle name="40% - הדגשה5 2 2 3 3 5" xfId="10866"/>
    <cellStyle name="40% - הדגשה5 2 2 3 3 5 2" xfId="25853"/>
    <cellStyle name="40% - הדגשה5 2 2 3 3 5_נכסים" xfId="41731"/>
    <cellStyle name="40% - הדגשה5 2 2 3 3 6" xfId="19188"/>
    <cellStyle name="40% - הדגשה5 2 2 3 3_נכסים" xfId="41716"/>
    <cellStyle name="40% - הדגשה5 2 2 3 4" xfId="4299"/>
    <cellStyle name="40% - הדגשה5 2 2 3 4 2" xfId="6088"/>
    <cellStyle name="40% - הדגשה5 2 2 3 4 2 2" xfId="9628"/>
    <cellStyle name="40% - הדגשה5 2 2 3 4 2 2 2" xfId="16280"/>
    <cellStyle name="40% - הדגשה5 2 2 3 4 2 2 2 2" xfId="31266"/>
    <cellStyle name="40% - הדגשה5 2 2 3 4 2 2 2_נכסים" xfId="41735"/>
    <cellStyle name="40% - הדגשה5 2 2 3 4 2 2 3" xfId="24601"/>
    <cellStyle name="40% - הדגשה5 2 2 3 4 2 2_נכסים" xfId="41734"/>
    <cellStyle name="40% - הדגשה5 2 2 3 4 2 3" xfId="12948"/>
    <cellStyle name="40% - הדגשה5 2 2 3 4 2 3 2" xfId="27935"/>
    <cellStyle name="40% - הדגשה5 2 2 3 4 2 3_נכסים" xfId="41736"/>
    <cellStyle name="40% - הדגשה5 2 2 3 4 2 4" xfId="21270"/>
    <cellStyle name="40% - הדגשה5 2 2 3 4 2_נכסים" xfId="41733"/>
    <cellStyle name="40% - הדגשה5 2 2 3 4 3" xfId="7836"/>
    <cellStyle name="40% - הדגשה5 2 2 3 4 3 2" xfId="14615"/>
    <cellStyle name="40% - הדגשה5 2 2 3 4 3 2 2" xfId="29601"/>
    <cellStyle name="40% - הדגשה5 2 2 3 4 3 2_נכסים" xfId="41738"/>
    <cellStyle name="40% - הדגשה5 2 2 3 4 3 3" xfId="22936"/>
    <cellStyle name="40% - הדגשה5 2 2 3 4 3_נכסים" xfId="41737"/>
    <cellStyle name="40% - הדגשה5 2 2 3 4 4" xfId="11282"/>
    <cellStyle name="40% - הדגשה5 2 2 3 4 4 2" xfId="26269"/>
    <cellStyle name="40% - הדגשה5 2 2 3 4 4_נכסים" xfId="41739"/>
    <cellStyle name="40% - הדגשה5 2 2 3 4 5" xfId="19604"/>
    <cellStyle name="40% - הדגשה5 2 2 3 4_נכסים" xfId="41732"/>
    <cellStyle name="40% - הדגשה5 2 2 3 5" xfId="5192"/>
    <cellStyle name="40% - הדגשה5 2 2 3 5 2" xfId="8795"/>
    <cellStyle name="40% - הדגשה5 2 2 3 5 2 2" xfId="15447"/>
    <cellStyle name="40% - הדגשה5 2 2 3 5 2 2 2" xfId="30433"/>
    <cellStyle name="40% - הדגשה5 2 2 3 5 2 2_נכסים" xfId="41742"/>
    <cellStyle name="40% - הדגשה5 2 2 3 5 2 3" xfId="23768"/>
    <cellStyle name="40% - הדגשה5 2 2 3 5 2_נכסים" xfId="41741"/>
    <cellStyle name="40% - הדגשה5 2 2 3 5 3" xfId="12115"/>
    <cellStyle name="40% - הדגשה5 2 2 3 5 3 2" xfId="27102"/>
    <cellStyle name="40% - הדגשה5 2 2 3 5 3_נכסים" xfId="41743"/>
    <cellStyle name="40% - הדגשה5 2 2 3 5 4" xfId="20437"/>
    <cellStyle name="40% - הדגשה5 2 2 3 5_נכסים" xfId="41740"/>
    <cellStyle name="40% - הדגשה5 2 2 3 6" xfId="7005"/>
    <cellStyle name="40% - הדגשה5 2 2 3 6 2" xfId="13782"/>
    <cellStyle name="40% - הדגשה5 2 2 3 6 2 2" xfId="28768"/>
    <cellStyle name="40% - הדגשה5 2 2 3 6 2_נכסים" xfId="41745"/>
    <cellStyle name="40% - הדגשה5 2 2 3 6 3" xfId="22103"/>
    <cellStyle name="40% - הדגשה5 2 2 3 6_נכסים" xfId="41744"/>
    <cellStyle name="40% - הדגשה5 2 2 3 7" xfId="10386"/>
    <cellStyle name="40% - הדגשה5 2 2 3 7 2" xfId="25364"/>
    <cellStyle name="40% - הדגשה5 2 2 3 7_נכסים" xfId="41746"/>
    <cellStyle name="40% - הדגשה5 2 2 3 8" xfId="18771"/>
    <cellStyle name="40% - הדגשה5 2 2 3_נכסים" xfId="41683"/>
    <cellStyle name="40% - הדגשה5 2 2 4" xfId="1570"/>
    <cellStyle name="40% - הדגשה5 2 2 4 2" xfId="4017"/>
    <cellStyle name="40% - הדגשה5 2 2 4 2 2" xfId="4788"/>
    <cellStyle name="40% - הדגשה5 2 2 4 2 2 2" xfId="6579"/>
    <cellStyle name="40% - הדגשה5 2 2 4 2 2 2 2" xfId="10119"/>
    <cellStyle name="40% - הדגשה5 2 2 4 2 2 2 2 2" xfId="16771"/>
    <cellStyle name="40% - הדגשה5 2 2 4 2 2 2 2 2 2" xfId="31757"/>
    <cellStyle name="40% - הדגשה5 2 2 4 2 2 2 2 2_נכסים" xfId="41752"/>
    <cellStyle name="40% - הדגשה5 2 2 4 2 2 2 2 3" xfId="25092"/>
    <cellStyle name="40% - הדגשה5 2 2 4 2 2 2 2_נכסים" xfId="41751"/>
    <cellStyle name="40% - הדגשה5 2 2 4 2 2 2 3" xfId="13439"/>
    <cellStyle name="40% - הדגשה5 2 2 4 2 2 2 3 2" xfId="28426"/>
    <cellStyle name="40% - הדגשה5 2 2 4 2 2 2 3_נכסים" xfId="41753"/>
    <cellStyle name="40% - הדגשה5 2 2 4 2 2 2 4" xfId="21761"/>
    <cellStyle name="40% - הדגשה5 2 2 4 2 2 2_נכסים" xfId="41750"/>
    <cellStyle name="40% - הדגשה5 2 2 4 2 2 3" xfId="8327"/>
    <cellStyle name="40% - הדגשה5 2 2 4 2 2 3 2" xfId="15106"/>
    <cellStyle name="40% - הדגשה5 2 2 4 2 2 3 2 2" xfId="30092"/>
    <cellStyle name="40% - הדגשה5 2 2 4 2 2 3 2_נכסים" xfId="41755"/>
    <cellStyle name="40% - הדגשה5 2 2 4 2 2 3 3" xfId="23427"/>
    <cellStyle name="40% - הדגשה5 2 2 4 2 2 3_נכסים" xfId="41754"/>
    <cellStyle name="40% - הדגשה5 2 2 4 2 2 4" xfId="11773"/>
    <cellStyle name="40% - הדגשה5 2 2 4 2 2 4 2" xfId="26760"/>
    <cellStyle name="40% - הדגשה5 2 2 4 2 2 4_נכסים" xfId="41756"/>
    <cellStyle name="40% - הדגשה5 2 2 4 2 2 5" xfId="20095"/>
    <cellStyle name="40% - הדגשה5 2 2 4 2 2_נכסים" xfId="41749"/>
    <cellStyle name="40% - הדגשה5 2 2 4 2 3" xfId="5745"/>
    <cellStyle name="40% - הדגשה5 2 2 4 2 3 2" xfId="9286"/>
    <cellStyle name="40% - הדגשה5 2 2 4 2 3 2 2" xfId="15938"/>
    <cellStyle name="40% - הדגשה5 2 2 4 2 3 2 2 2" xfId="30924"/>
    <cellStyle name="40% - הדגשה5 2 2 4 2 3 2 2_נכסים" xfId="41759"/>
    <cellStyle name="40% - הדגשה5 2 2 4 2 3 2 3" xfId="24259"/>
    <cellStyle name="40% - הדגשה5 2 2 4 2 3 2_נכסים" xfId="41758"/>
    <cellStyle name="40% - הדגשה5 2 2 4 2 3 3" xfId="12606"/>
    <cellStyle name="40% - הדגשה5 2 2 4 2 3 3 2" xfId="27593"/>
    <cellStyle name="40% - הדגשה5 2 2 4 2 3 3_נכסים" xfId="41760"/>
    <cellStyle name="40% - הדגשה5 2 2 4 2 3 4" xfId="20928"/>
    <cellStyle name="40% - הדגשה5 2 2 4 2 3_נכסים" xfId="41757"/>
    <cellStyle name="40% - הדגשה5 2 2 4 2 4" xfId="7494"/>
    <cellStyle name="40% - הדגשה5 2 2 4 2 4 2" xfId="14273"/>
    <cellStyle name="40% - הדגשה5 2 2 4 2 4 2 2" xfId="29259"/>
    <cellStyle name="40% - הדגשה5 2 2 4 2 4 2_נכסים" xfId="41762"/>
    <cellStyle name="40% - הדגשה5 2 2 4 2 4 3" xfId="22594"/>
    <cellStyle name="40% - הדגשה5 2 2 4 2 4_נכסים" xfId="41761"/>
    <cellStyle name="40% - הדגשה5 2 2 4 2 5" xfId="10940"/>
    <cellStyle name="40% - הדגשה5 2 2 4 2 5 2" xfId="25927"/>
    <cellStyle name="40% - הדגשה5 2 2 4 2 5_נכסים" xfId="41763"/>
    <cellStyle name="40% - הדגשה5 2 2 4 2 6" xfId="19262"/>
    <cellStyle name="40% - הדגשה5 2 2 4 2_נכסים" xfId="41748"/>
    <cellStyle name="40% - הדגשה5 2 2 4 3" xfId="4374"/>
    <cellStyle name="40% - הדגשה5 2 2 4 3 2" xfId="6163"/>
    <cellStyle name="40% - הדגשה5 2 2 4 3 2 2" xfId="9703"/>
    <cellStyle name="40% - הדגשה5 2 2 4 3 2 2 2" xfId="16355"/>
    <cellStyle name="40% - הדגשה5 2 2 4 3 2 2 2 2" xfId="31341"/>
    <cellStyle name="40% - הדגשה5 2 2 4 3 2 2 2_נכסים" xfId="41767"/>
    <cellStyle name="40% - הדגשה5 2 2 4 3 2 2 3" xfId="24676"/>
    <cellStyle name="40% - הדגשה5 2 2 4 3 2 2_נכסים" xfId="41766"/>
    <cellStyle name="40% - הדגשה5 2 2 4 3 2 3" xfId="13023"/>
    <cellStyle name="40% - הדגשה5 2 2 4 3 2 3 2" xfId="28010"/>
    <cellStyle name="40% - הדגשה5 2 2 4 3 2 3_נכסים" xfId="41768"/>
    <cellStyle name="40% - הדגשה5 2 2 4 3 2 4" xfId="21345"/>
    <cellStyle name="40% - הדגשה5 2 2 4 3 2_נכסים" xfId="41765"/>
    <cellStyle name="40% - הדגשה5 2 2 4 3 3" xfId="7911"/>
    <cellStyle name="40% - הדגשה5 2 2 4 3 3 2" xfId="14690"/>
    <cellStyle name="40% - הדגשה5 2 2 4 3 3 2 2" xfId="29676"/>
    <cellStyle name="40% - הדגשה5 2 2 4 3 3 2_נכסים" xfId="41770"/>
    <cellStyle name="40% - הדגשה5 2 2 4 3 3 3" xfId="23011"/>
    <cellStyle name="40% - הדגשה5 2 2 4 3 3_נכסים" xfId="41769"/>
    <cellStyle name="40% - הדגשה5 2 2 4 3 4" xfId="11357"/>
    <cellStyle name="40% - הדגשה5 2 2 4 3 4 2" xfId="26344"/>
    <cellStyle name="40% - הדגשה5 2 2 4 3 4_נכסים" xfId="41771"/>
    <cellStyle name="40% - הדגשה5 2 2 4 3 5" xfId="19679"/>
    <cellStyle name="40% - הדגשה5 2 2 4 3_נכסים" xfId="41764"/>
    <cellStyle name="40% - הדגשה5 2 2 4 4" xfId="5267"/>
    <cellStyle name="40% - הדגשה5 2 2 4 4 2" xfId="8870"/>
    <cellStyle name="40% - הדגשה5 2 2 4 4 2 2" xfId="15522"/>
    <cellStyle name="40% - הדגשה5 2 2 4 4 2 2 2" xfId="30508"/>
    <cellStyle name="40% - הדגשה5 2 2 4 4 2 2_נכסים" xfId="41774"/>
    <cellStyle name="40% - הדגשה5 2 2 4 4 2 3" xfId="23843"/>
    <cellStyle name="40% - הדגשה5 2 2 4 4 2_נכסים" xfId="41773"/>
    <cellStyle name="40% - הדגשה5 2 2 4 4 3" xfId="12190"/>
    <cellStyle name="40% - הדגשה5 2 2 4 4 3 2" xfId="27177"/>
    <cellStyle name="40% - הדגשה5 2 2 4 4 3_נכסים" xfId="41775"/>
    <cellStyle name="40% - הדגשה5 2 2 4 4 4" xfId="20512"/>
    <cellStyle name="40% - הדגשה5 2 2 4 4_נכסים" xfId="41772"/>
    <cellStyle name="40% - הדגשה5 2 2 4 5" xfId="7080"/>
    <cellStyle name="40% - הדגשה5 2 2 4 5 2" xfId="13857"/>
    <cellStyle name="40% - הדגשה5 2 2 4 5 2 2" xfId="28843"/>
    <cellStyle name="40% - הדגשה5 2 2 4 5 2_נכסים" xfId="41777"/>
    <cellStyle name="40% - הדגשה5 2 2 4 5 3" xfId="22178"/>
    <cellStyle name="40% - הדגשה5 2 2 4 5_נכסים" xfId="41776"/>
    <cellStyle name="40% - הדגשה5 2 2 4 6" xfId="10344"/>
    <cellStyle name="40% - הדגשה5 2 2 4 6 2" xfId="25320"/>
    <cellStyle name="40% - הדגשה5 2 2 4 6_נכסים" xfId="41778"/>
    <cellStyle name="40% - הדגשה5 2 2 4 7" xfId="18846"/>
    <cellStyle name="40% - הדגשה5 2 2 4_נכסים" xfId="41747"/>
    <cellStyle name="40% - הדגשה5 2 2 5" xfId="1454"/>
    <cellStyle name="40% - הדגשה5 2 2 5 2" xfId="4579"/>
    <cellStyle name="40% - הדגשה5 2 2 5 2 2" xfId="6370"/>
    <cellStyle name="40% - הדגשה5 2 2 5 2 2 2" xfId="9910"/>
    <cellStyle name="40% - הדגשה5 2 2 5 2 2 2 2" xfId="16562"/>
    <cellStyle name="40% - הדגשה5 2 2 5 2 2 2 2 2" xfId="31548"/>
    <cellStyle name="40% - הדגשה5 2 2 5 2 2 2 2_נכסים" xfId="41783"/>
    <cellStyle name="40% - הדגשה5 2 2 5 2 2 2 3" xfId="24883"/>
    <cellStyle name="40% - הדגשה5 2 2 5 2 2 2_נכסים" xfId="41782"/>
    <cellStyle name="40% - הדגשה5 2 2 5 2 2 3" xfId="13230"/>
    <cellStyle name="40% - הדגשה5 2 2 5 2 2 3 2" xfId="28217"/>
    <cellStyle name="40% - הדגשה5 2 2 5 2 2 3_נכסים" xfId="41784"/>
    <cellStyle name="40% - הדגשה5 2 2 5 2 2 4" xfId="21552"/>
    <cellStyle name="40% - הדגשה5 2 2 5 2 2_נכסים" xfId="41781"/>
    <cellStyle name="40% - הדגשה5 2 2 5 2 3" xfId="8118"/>
    <cellStyle name="40% - הדגשה5 2 2 5 2 3 2" xfId="14897"/>
    <cellStyle name="40% - הדגשה5 2 2 5 2 3 2 2" xfId="29883"/>
    <cellStyle name="40% - הדגשה5 2 2 5 2 3 2_נכסים" xfId="41786"/>
    <cellStyle name="40% - הדגשה5 2 2 5 2 3 3" xfId="23218"/>
    <cellStyle name="40% - הדגשה5 2 2 5 2 3_נכסים" xfId="41785"/>
    <cellStyle name="40% - הדגשה5 2 2 5 2 4" xfId="11564"/>
    <cellStyle name="40% - הדגשה5 2 2 5 2 4 2" xfId="26551"/>
    <cellStyle name="40% - הדגשה5 2 2 5 2 4_נכסים" xfId="41787"/>
    <cellStyle name="40% - הדגשה5 2 2 5 2 5" xfId="19886"/>
    <cellStyle name="40% - הדגשה5 2 2 5 2_נכסים" xfId="41780"/>
    <cellStyle name="40% - הדגשה5 2 2 5 3" xfId="5536"/>
    <cellStyle name="40% - הדגשה5 2 2 5 3 2" xfId="9077"/>
    <cellStyle name="40% - הדגשה5 2 2 5 3 2 2" xfId="15729"/>
    <cellStyle name="40% - הדגשה5 2 2 5 3 2 2 2" xfId="30715"/>
    <cellStyle name="40% - הדגשה5 2 2 5 3 2 2_נכסים" xfId="41790"/>
    <cellStyle name="40% - הדגשה5 2 2 5 3 2 3" xfId="24050"/>
    <cellStyle name="40% - הדגשה5 2 2 5 3 2_נכסים" xfId="41789"/>
    <cellStyle name="40% - הדגשה5 2 2 5 3 3" xfId="12397"/>
    <cellStyle name="40% - הדגשה5 2 2 5 3 3 2" xfId="27384"/>
    <cellStyle name="40% - הדגשה5 2 2 5 3 3_נכסים" xfId="41791"/>
    <cellStyle name="40% - הדגשה5 2 2 5 3 4" xfId="20719"/>
    <cellStyle name="40% - הדגשה5 2 2 5 3_נכסים" xfId="41788"/>
    <cellStyle name="40% - הדגשה5 2 2 5 4" xfId="7285"/>
    <cellStyle name="40% - הדגשה5 2 2 5 4 2" xfId="14064"/>
    <cellStyle name="40% - הדגשה5 2 2 5 4 2 2" xfId="29050"/>
    <cellStyle name="40% - הדגשה5 2 2 5 4 2_נכסים" xfId="41793"/>
    <cellStyle name="40% - הדגשה5 2 2 5 4 3" xfId="22385"/>
    <cellStyle name="40% - הדגשה5 2 2 5 4_נכסים" xfId="41792"/>
    <cellStyle name="40% - הדגשה5 2 2 5 5" xfId="10731"/>
    <cellStyle name="40% - הדגשה5 2 2 5 5 2" xfId="25718"/>
    <cellStyle name="40% - הדגשה5 2 2 5 5_נכסים" xfId="41794"/>
    <cellStyle name="40% - הדגשה5 2 2 5 6" xfId="19053"/>
    <cellStyle name="40% - הדגשה5 2 2 5_נכסים" xfId="41779"/>
    <cellStyle name="40% - הדגשה5 2 2 6" xfId="1470"/>
    <cellStyle name="40% - הדגשה5 2 2 6 2" xfId="5953"/>
    <cellStyle name="40% - הדגשה5 2 2 6 2 2" xfId="9493"/>
    <cellStyle name="40% - הדגשה5 2 2 6 2 2 2" xfId="16145"/>
    <cellStyle name="40% - הדגשה5 2 2 6 2 2 2 2" xfId="31131"/>
    <cellStyle name="40% - הדגשה5 2 2 6 2 2 2_נכסים" xfId="41798"/>
    <cellStyle name="40% - הדגשה5 2 2 6 2 2 3" xfId="24466"/>
    <cellStyle name="40% - הדגשה5 2 2 6 2 2_נכסים" xfId="41797"/>
    <cellStyle name="40% - הדגשה5 2 2 6 2 3" xfId="12813"/>
    <cellStyle name="40% - הדגשה5 2 2 6 2 3 2" xfId="27800"/>
    <cellStyle name="40% - הדגשה5 2 2 6 2 3_נכסים" xfId="41799"/>
    <cellStyle name="40% - הדגשה5 2 2 6 2 4" xfId="21135"/>
    <cellStyle name="40% - הדגשה5 2 2 6 2_נכסים" xfId="41796"/>
    <cellStyle name="40% - הדגשה5 2 2 6 3" xfId="7701"/>
    <cellStyle name="40% - הדגשה5 2 2 6 3 2" xfId="14480"/>
    <cellStyle name="40% - הדגשה5 2 2 6 3 2 2" xfId="29466"/>
    <cellStyle name="40% - הדגשה5 2 2 6 3 2_נכסים" xfId="41801"/>
    <cellStyle name="40% - הדגשה5 2 2 6 3 3" xfId="22801"/>
    <cellStyle name="40% - הדגשה5 2 2 6 3_נכסים" xfId="41800"/>
    <cellStyle name="40% - הדגשה5 2 2 6 4" xfId="11147"/>
    <cellStyle name="40% - הדגשה5 2 2 6 4 2" xfId="26134"/>
    <cellStyle name="40% - הדגשה5 2 2 6 4_נכסים" xfId="41802"/>
    <cellStyle name="40% - הדגשה5 2 2 6 5" xfId="19469"/>
    <cellStyle name="40% - הדגשה5 2 2 6_נכסים" xfId="41795"/>
    <cellStyle name="40% - הדגשה5 2 2 7" xfId="1634"/>
    <cellStyle name="40% - הדגשה5 2 2 7 2" xfId="8660"/>
    <cellStyle name="40% - הדגשה5 2 2 7 2 2" xfId="15312"/>
    <cellStyle name="40% - הדגשה5 2 2 7 2 2 2" xfId="30298"/>
    <cellStyle name="40% - הדגשה5 2 2 7 2 2_נכסים" xfId="41805"/>
    <cellStyle name="40% - הדגשה5 2 2 7 2 3" xfId="23633"/>
    <cellStyle name="40% - הדגשה5 2 2 7 2_נכסים" xfId="41804"/>
    <cellStyle name="40% - הדגשה5 2 2 7 3" xfId="11980"/>
    <cellStyle name="40% - הדגשה5 2 2 7 3 2" xfId="26967"/>
    <cellStyle name="40% - הדגשה5 2 2 7 3_נכסים" xfId="41806"/>
    <cellStyle name="40% - הדגשה5 2 2 7 4" xfId="20302"/>
    <cellStyle name="40% - הדגשה5 2 2 7_נכסים" xfId="41803"/>
    <cellStyle name="40% - הדגשה5 2 2 8" xfId="6910"/>
    <cellStyle name="40% - הדגשה5 2 2 8 2" xfId="13647"/>
    <cellStyle name="40% - הדגשה5 2 2 8 2 2" xfId="28633"/>
    <cellStyle name="40% - הדגשה5 2 2 8 2_נכסים" xfId="41808"/>
    <cellStyle name="40% - הדגשה5 2 2 8 3" xfId="21968"/>
    <cellStyle name="40% - הדגשה5 2 2 8_נכסים" xfId="41807"/>
    <cellStyle name="40% - הדגשה5 2 2 9" xfId="10537"/>
    <cellStyle name="40% - הדגשה5 2 2 9 2" xfId="25522"/>
    <cellStyle name="40% - הדגשה5 2 2 9_נכסים" xfId="41809"/>
    <cellStyle name="40% - הדגשה5 2 2_נכסים" xfId="41554"/>
    <cellStyle name="40% - הדגשה5 2 3" xfId="925"/>
    <cellStyle name="40% - הדגשה5 2 3 2" xfId="1182"/>
    <cellStyle name="40% - הדגשה5 2 3 3" xfId="2042"/>
    <cellStyle name="40% - הדגשה5 2 3 4" xfId="1574"/>
    <cellStyle name="40% - הדגשה5 2 3 5" xfId="1448"/>
    <cellStyle name="40% - הדגשה5 2 3 6" xfId="2423"/>
    <cellStyle name="40% - הדגשה5 2 3 7" xfId="1390"/>
    <cellStyle name="40% - הדגשה5 2 3 8" xfId="3202"/>
    <cellStyle name="40% - הדגשה5 2 4" xfId="829"/>
    <cellStyle name="40% - הדגשה5 2 4 2" xfId="18306"/>
    <cellStyle name="40% - הדגשה5 2 4 3" xfId="17268"/>
    <cellStyle name="40% - הדגשה5 2 4_נכסים" xfId="41810"/>
    <cellStyle name="40% - הדגשה5 2 5" xfId="1884"/>
    <cellStyle name="40% - הדגשה5 2 6" xfId="1442"/>
    <cellStyle name="40% - הדגשה5 2 7" xfId="1339"/>
    <cellStyle name="40% - הדגשה5 2 8" xfId="2101"/>
    <cellStyle name="40% - הדגשה5 2 9" xfId="2110"/>
    <cellStyle name="40% - הדגשה5 2_נכסים" xfId="41553"/>
    <cellStyle name="40% - הדגשה5 20" xfId="17660"/>
    <cellStyle name="40% - הדגשה5 20 2" xfId="18491"/>
    <cellStyle name="40% - הדגשה5 20_נכסים" xfId="41811"/>
    <cellStyle name="40% - הדגשה5 21" xfId="17673"/>
    <cellStyle name="40% - הדגשה5 21 2" xfId="18504"/>
    <cellStyle name="40% - הדגשה5 21_נכסים" xfId="41812"/>
    <cellStyle name="40% - הדגשה5 22" xfId="17821"/>
    <cellStyle name="40% - הדגשה5 22 2" xfId="18540"/>
    <cellStyle name="40% - הדגשה5 22_נכסים" xfId="41813"/>
    <cellStyle name="40% - הדגשה5 23" xfId="17834"/>
    <cellStyle name="40% - הדגשה5 23 2" xfId="18553"/>
    <cellStyle name="40% - הדגשה5 23_נכסים" xfId="41814"/>
    <cellStyle name="40% - הדגשה5 24" xfId="17972"/>
    <cellStyle name="40% - הדגשה5 24 2" xfId="18566"/>
    <cellStyle name="40% - הדגשה5 24_נכסים" xfId="41815"/>
    <cellStyle name="40% - הדגשה5 25" xfId="17986"/>
    <cellStyle name="40% - הדגשה5 25 2" xfId="18579"/>
    <cellStyle name="40% - הדגשה5 25_נכסים" xfId="41816"/>
    <cellStyle name="40% - הדגשה5 26" xfId="17999"/>
    <cellStyle name="40% - הדגשה5 26 2" xfId="18592"/>
    <cellStyle name="40% - הדגשה5 26_נכסים" xfId="41817"/>
    <cellStyle name="40% - הדגשה5 27" xfId="18012"/>
    <cellStyle name="40% - הדגשה5 27 2" xfId="18605"/>
    <cellStyle name="40% - הדגשה5 27_נכסים" xfId="41818"/>
    <cellStyle name="40% - הדגשה5 28" xfId="18060"/>
    <cellStyle name="40% - הדגשה5 29" xfId="18073"/>
    <cellStyle name="40% - הדגשה5 3" xfId="302"/>
    <cellStyle name="40% - הדגשה5 3 10" xfId="18638"/>
    <cellStyle name="40% - הדגשה5 3 11" xfId="32016"/>
    <cellStyle name="40% - הדגשה5 3 2" xfId="303"/>
    <cellStyle name="40% - הדגשה5 3 2 10" xfId="31991"/>
    <cellStyle name="40% - הדגשה5 3 2 2" xfId="1185"/>
    <cellStyle name="40% - הדגשה5 3 2 2 2" xfId="3692"/>
    <cellStyle name="40% - הדגשה5 3 2 2 2 2" xfId="4116"/>
    <cellStyle name="40% - הדגשה5 3 2 2 2 2 2" xfId="4889"/>
    <cellStyle name="40% - הדגשה5 3 2 2 2 2 2 2" xfId="6680"/>
    <cellStyle name="40% - הדגשה5 3 2 2 2 2 2 2 2" xfId="10220"/>
    <cellStyle name="40% - הדגשה5 3 2 2 2 2 2 2 2 2" xfId="16872"/>
    <cellStyle name="40% - הדגשה5 3 2 2 2 2 2 2 2 2 2" xfId="31858"/>
    <cellStyle name="40% - הדגשה5 3 2 2 2 2 2 2 2 2_נכסים" xfId="41827"/>
    <cellStyle name="40% - הדגשה5 3 2 2 2 2 2 2 2 3" xfId="25193"/>
    <cellStyle name="40% - הדגשה5 3 2 2 2 2 2 2 2_נכסים" xfId="41826"/>
    <cellStyle name="40% - הדגשה5 3 2 2 2 2 2 2 3" xfId="13540"/>
    <cellStyle name="40% - הדגשה5 3 2 2 2 2 2 2 3 2" xfId="28527"/>
    <cellStyle name="40% - הדגשה5 3 2 2 2 2 2 2 3_נכסים" xfId="41828"/>
    <cellStyle name="40% - הדגשה5 3 2 2 2 2 2 2 4" xfId="21862"/>
    <cellStyle name="40% - הדגשה5 3 2 2 2 2 2 2_נכסים" xfId="41825"/>
    <cellStyle name="40% - הדגשה5 3 2 2 2 2 2 3" xfId="8428"/>
    <cellStyle name="40% - הדגשה5 3 2 2 2 2 2 3 2" xfId="15207"/>
    <cellStyle name="40% - הדגשה5 3 2 2 2 2 2 3 2 2" xfId="30193"/>
    <cellStyle name="40% - הדגשה5 3 2 2 2 2 2 3 2_נכסים" xfId="41830"/>
    <cellStyle name="40% - הדגשה5 3 2 2 2 2 2 3 3" xfId="23528"/>
    <cellStyle name="40% - הדגשה5 3 2 2 2 2 2 3_נכסים" xfId="41829"/>
    <cellStyle name="40% - הדגשה5 3 2 2 2 2 2 4" xfId="11874"/>
    <cellStyle name="40% - הדגשה5 3 2 2 2 2 2 4 2" xfId="26861"/>
    <cellStyle name="40% - הדגשה5 3 2 2 2 2 2 4_נכסים" xfId="41831"/>
    <cellStyle name="40% - הדגשה5 3 2 2 2 2 2 5" xfId="20196"/>
    <cellStyle name="40% - הדגשה5 3 2 2 2 2 2_נכסים" xfId="41824"/>
    <cellStyle name="40% - הדגשה5 3 2 2 2 2 3" xfId="5846"/>
    <cellStyle name="40% - הדגשה5 3 2 2 2 2 3 2" xfId="9387"/>
    <cellStyle name="40% - הדגשה5 3 2 2 2 2 3 2 2" xfId="16039"/>
    <cellStyle name="40% - הדגשה5 3 2 2 2 2 3 2 2 2" xfId="31025"/>
    <cellStyle name="40% - הדגשה5 3 2 2 2 2 3 2 2_נכסים" xfId="41834"/>
    <cellStyle name="40% - הדגשה5 3 2 2 2 2 3 2 3" xfId="24360"/>
    <cellStyle name="40% - הדגשה5 3 2 2 2 2 3 2_נכסים" xfId="41833"/>
    <cellStyle name="40% - הדגשה5 3 2 2 2 2 3 3" xfId="12707"/>
    <cellStyle name="40% - הדגשה5 3 2 2 2 2 3 3 2" xfId="27694"/>
    <cellStyle name="40% - הדגשה5 3 2 2 2 2 3 3_נכסים" xfId="41835"/>
    <cellStyle name="40% - הדגשה5 3 2 2 2 2 3 4" xfId="21029"/>
    <cellStyle name="40% - הדגשה5 3 2 2 2 2 3_נכסים" xfId="41832"/>
    <cellStyle name="40% - הדגשה5 3 2 2 2 2 4" xfId="7595"/>
    <cellStyle name="40% - הדגשה5 3 2 2 2 2 4 2" xfId="14374"/>
    <cellStyle name="40% - הדגשה5 3 2 2 2 2 4 2 2" xfId="29360"/>
    <cellStyle name="40% - הדגשה5 3 2 2 2 2 4 2_נכסים" xfId="41837"/>
    <cellStyle name="40% - הדגשה5 3 2 2 2 2 4 3" xfId="22695"/>
    <cellStyle name="40% - הדגשה5 3 2 2 2 2 4_נכסים" xfId="41836"/>
    <cellStyle name="40% - הדגשה5 3 2 2 2 2 5" xfId="11041"/>
    <cellStyle name="40% - הדגשה5 3 2 2 2 2 5 2" xfId="26028"/>
    <cellStyle name="40% - הדגשה5 3 2 2 2 2 5_נכסים" xfId="41838"/>
    <cellStyle name="40% - הדגשה5 3 2 2 2 2 6" xfId="19363"/>
    <cellStyle name="40% - הדגשה5 3 2 2 2 2_נכסים" xfId="41823"/>
    <cellStyle name="40% - הדגשה5 3 2 2 2 3" xfId="4473"/>
    <cellStyle name="40% - הדגשה5 3 2 2 2 3 2" xfId="6264"/>
    <cellStyle name="40% - הדגשה5 3 2 2 2 3 2 2" xfId="9804"/>
    <cellStyle name="40% - הדגשה5 3 2 2 2 3 2 2 2" xfId="16456"/>
    <cellStyle name="40% - הדגשה5 3 2 2 2 3 2 2 2 2" xfId="31442"/>
    <cellStyle name="40% - הדגשה5 3 2 2 2 3 2 2 2_נכסים" xfId="41842"/>
    <cellStyle name="40% - הדגשה5 3 2 2 2 3 2 2 3" xfId="24777"/>
    <cellStyle name="40% - הדגשה5 3 2 2 2 3 2 2_נכסים" xfId="41841"/>
    <cellStyle name="40% - הדגשה5 3 2 2 2 3 2 3" xfId="13124"/>
    <cellStyle name="40% - הדגשה5 3 2 2 2 3 2 3 2" xfId="28111"/>
    <cellStyle name="40% - הדגשה5 3 2 2 2 3 2 3_נכסים" xfId="41843"/>
    <cellStyle name="40% - הדגשה5 3 2 2 2 3 2 4" xfId="21446"/>
    <cellStyle name="40% - הדגשה5 3 2 2 2 3 2_נכסים" xfId="41840"/>
    <cellStyle name="40% - הדגשה5 3 2 2 2 3 3" xfId="8012"/>
    <cellStyle name="40% - הדגשה5 3 2 2 2 3 3 2" xfId="14791"/>
    <cellStyle name="40% - הדגשה5 3 2 2 2 3 3 2 2" xfId="29777"/>
    <cellStyle name="40% - הדגשה5 3 2 2 2 3 3 2_נכסים" xfId="41845"/>
    <cellStyle name="40% - הדגשה5 3 2 2 2 3 3 3" xfId="23112"/>
    <cellStyle name="40% - הדגשה5 3 2 2 2 3 3_נכסים" xfId="41844"/>
    <cellStyle name="40% - הדגשה5 3 2 2 2 3 4" xfId="11458"/>
    <cellStyle name="40% - הדגשה5 3 2 2 2 3 4 2" xfId="26445"/>
    <cellStyle name="40% - הדגשה5 3 2 2 2 3 4_נכסים" xfId="41846"/>
    <cellStyle name="40% - הדגשה5 3 2 2 2 3 5" xfId="19780"/>
    <cellStyle name="40% - הדגשה5 3 2 2 2 3_נכסים" xfId="41839"/>
    <cellStyle name="40% - הדגשה5 3 2 2 2 4" xfId="5366"/>
    <cellStyle name="40% - הדגשה5 3 2 2 2 4 2" xfId="8971"/>
    <cellStyle name="40% - הדגשה5 3 2 2 2 4 2 2" xfId="15623"/>
    <cellStyle name="40% - הדגשה5 3 2 2 2 4 2 2 2" xfId="30609"/>
    <cellStyle name="40% - הדגשה5 3 2 2 2 4 2 2_נכסים" xfId="41849"/>
    <cellStyle name="40% - הדגשה5 3 2 2 2 4 2 3" xfId="23944"/>
    <cellStyle name="40% - הדגשה5 3 2 2 2 4 2_נכסים" xfId="41848"/>
    <cellStyle name="40% - הדגשה5 3 2 2 2 4 3" xfId="12291"/>
    <cellStyle name="40% - הדגשה5 3 2 2 2 4 3 2" xfId="27278"/>
    <cellStyle name="40% - הדגשה5 3 2 2 2 4 3_נכסים" xfId="41850"/>
    <cellStyle name="40% - הדגשה5 3 2 2 2 4 4" xfId="20613"/>
    <cellStyle name="40% - הדגשה5 3 2 2 2 4_נכסים" xfId="41847"/>
    <cellStyle name="40% - הדגשה5 3 2 2 2 5" xfId="7179"/>
    <cellStyle name="40% - הדגשה5 3 2 2 2 5 2" xfId="13958"/>
    <cellStyle name="40% - הדגשה5 3 2 2 2 5 2 2" xfId="28944"/>
    <cellStyle name="40% - הדגשה5 3 2 2 2 5 2_נכסים" xfId="41852"/>
    <cellStyle name="40% - הדגשה5 3 2 2 2 5 3" xfId="22279"/>
    <cellStyle name="40% - הדגשה5 3 2 2 2 5_נכסים" xfId="41851"/>
    <cellStyle name="40% - הדגשה5 3 2 2 2 6" xfId="10625"/>
    <cellStyle name="40% - הדגשה5 3 2 2 2 6 2" xfId="25612"/>
    <cellStyle name="40% - הדגשה5 3 2 2 2 6_נכסים" xfId="41853"/>
    <cellStyle name="40% - הדגשה5 3 2 2 2 7" xfId="18947"/>
    <cellStyle name="40% - הדגשה5 3 2 2 2_נכסים" xfId="41822"/>
    <cellStyle name="40% - הדגשה5 3 2 2 3" xfId="3904"/>
    <cellStyle name="40% - הדגשה5 3 2 2 3 2" xfId="4680"/>
    <cellStyle name="40% - הדגשה5 3 2 2 3 2 2" xfId="6471"/>
    <cellStyle name="40% - הדגשה5 3 2 2 3 2 2 2" xfId="10011"/>
    <cellStyle name="40% - הדגשה5 3 2 2 3 2 2 2 2" xfId="16663"/>
    <cellStyle name="40% - הדגשה5 3 2 2 3 2 2 2 2 2" xfId="31649"/>
    <cellStyle name="40% - הדגשה5 3 2 2 3 2 2 2 2_נכסים" xfId="41858"/>
    <cellStyle name="40% - הדגשה5 3 2 2 3 2 2 2 3" xfId="24984"/>
    <cellStyle name="40% - הדגשה5 3 2 2 3 2 2 2_נכסים" xfId="41857"/>
    <cellStyle name="40% - הדגשה5 3 2 2 3 2 2 3" xfId="13331"/>
    <cellStyle name="40% - הדגשה5 3 2 2 3 2 2 3 2" xfId="28318"/>
    <cellStyle name="40% - הדגשה5 3 2 2 3 2 2 3_נכסים" xfId="41859"/>
    <cellStyle name="40% - הדגשה5 3 2 2 3 2 2 4" xfId="21653"/>
    <cellStyle name="40% - הדגשה5 3 2 2 3 2 2_נכסים" xfId="41856"/>
    <cellStyle name="40% - הדגשה5 3 2 2 3 2 3" xfId="8219"/>
    <cellStyle name="40% - הדגשה5 3 2 2 3 2 3 2" xfId="14998"/>
    <cellStyle name="40% - הדגשה5 3 2 2 3 2 3 2 2" xfId="29984"/>
    <cellStyle name="40% - הדגשה5 3 2 2 3 2 3 2_נכסים" xfId="41861"/>
    <cellStyle name="40% - הדגשה5 3 2 2 3 2 3 3" xfId="23319"/>
    <cellStyle name="40% - הדגשה5 3 2 2 3 2 3_נכסים" xfId="41860"/>
    <cellStyle name="40% - הדגשה5 3 2 2 3 2 4" xfId="11665"/>
    <cellStyle name="40% - הדגשה5 3 2 2 3 2 4 2" xfId="26652"/>
    <cellStyle name="40% - הדגשה5 3 2 2 3 2 4_נכסים" xfId="41862"/>
    <cellStyle name="40% - הדגשה5 3 2 2 3 2 5" xfId="19987"/>
    <cellStyle name="40% - הדגשה5 3 2 2 3 2_נכסים" xfId="41855"/>
    <cellStyle name="40% - הדגשה5 3 2 2 3 3" xfId="5637"/>
    <cellStyle name="40% - הדגשה5 3 2 2 3 3 2" xfId="9178"/>
    <cellStyle name="40% - הדגשה5 3 2 2 3 3 2 2" xfId="15830"/>
    <cellStyle name="40% - הדגשה5 3 2 2 3 3 2 2 2" xfId="30816"/>
    <cellStyle name="40% - הדגשה5 3 2 2 3 3 2 2_נכסים" xfId="41865"/>
    <cellStyle name="40% - הדגשה5 3 2 2 3 3 2 3" xfId="24151"/>
    <cellStyle name="40% - הדגשה5 3 2 2 3 3 2_נכסים" xfId="41864"/>
    <cellStyle name="40% - הדגשה5 3 2 2 3 3 3" xfId="12498"/>
    <cellStyle name="40% - הדגשה5 3 2 2 3 3 3 2" xfId="27485"/>
    <cellStyle name="40% - הדגשה5 3 2 2 3 3 3_נכסים" xfId="41866"/>
    <cellStyle name="40% - הדגשה5 3 2 2 3 3 4" xfId="20820"/>
    <cellStyle name="40% - הדגשה5 3 2 2 3 3_נכסים" xfId="41863"/>
    <cellStyle name="40% - הדגשה5 3 2 2 3 4" xfId="7386"/>
    <cellStyle name="40% - הדגשה5 3 2 2 3 4 2" xfId="14165"/>
    <cellStyle name="40% - הדגשה5 3 2 2 3 4 2 2" xfId="29151"/>
    <cellStyle name="40% - הדגשה5 3 2 2 3 4 2_נכסים" xfId="41868"/>
    <cellStyle name="40% - הדגשה5 3 2 2 3 4 3" xfId="22486"/>
    <cellStyle name="40% - הדגשה5 3 2 2 3 4_נכסים" xfId="41867"/>
    <cellStyle name="40% - הדגשה5 3 2 2 3 5" xfId="10832"/>
    <cellStyle name="40% - הדגשה5 3 2 2 3 5 2" xfId="25819"/>
    <cellStyle name="40% - הדגשה5 3 2 2 3 5_נכסים" xfId="41869"/>
    <cellStyle name="40% - הדגשה5 3 2 2 3 6" xfId="19154"/>
    <cellStyle name="40% - הדגשה5 3 2 2 3_נכסים" xfId="41854"/>
    <cellStyle name="40% - הדגשה5 3 2 2 4" xfId="4265"/>
    <cellStyle name="40% - הדגשה5 3 2 2 4 2" xfId="6054"/>
    <cellStyle name="40% - הדגשה5 3 2 2 4 2 2" xfId="9594"/>
    <cellStyle name="40% - הדגשה5 3 2 2 4 2 2 2" xfId="16246"/>
    <cellStyle name="40% - הדגשה5 3 2 2 4 2 2 2 2" xfId="31232"/>
    <cellStyle name="40% - הדגשה5 3 2 2 4 2 2 2_נכסים" xfId="41873"/>
    <cellStyle name="40% - הדגשה5 3 2 2 4 2 2 3" xfId="24567"/>
    <cellStyle name="40% - הדגשה5 3 2 2 4 2 2_נכסים" xfId="41872"/>
    <cellStyle name="40% - הדגשה5 3 2 2 4 2 3" xfId="12914"/>
    <cellStyle name="40% - הדגשה5 3 2 2 4 2 3 2" xfId="27901"/>
    <cellStyle name="40% - הדגשה5 3 2 2 4 2 3_נכסים" xfId="41874"/>
    <cellStyle name="40% - הדגשה5 3 2 2 4 2 4" xfId="21236"/>
    <cellStyle name="40% - הדגשה5 3 2 2 4 2_נכסים" xfId="41871"/>
    <cellStyle name="40% - הדגשה5 3 2 2 4 3" xfId="7802"/>
    <cellStyle name="40% - הדגשה5 3 2 2 4 3 2" xfId="14581"/>
    <cellStyle name="40% - הדגשה5 3 2 2 4 3 2 2" xfId="29567"/>
    <cellStyle name="40% - הדגשה5 3 2 2 4 3 2_נכסים" xfId="41876"/>
    <cellStyle name="40% - הדגשה5 3 2 2 4 3 3" xfId="22902"/>
    <cellStyle name="40% - הדגשה5 3 2 2 4 3_נכסים" xfId="41875"/>
    <cellStyle name="40% - הדגשה5 3 2 2 4 4" xfId="11248"/>
    <cellStyle name="40% - הדגשה5 3 2 2 4 4 2" xfId="26235"/>
    <cellStyle name="40% - הדגשה5 3 2 2 4 4_נכסים" xfId="41877"/>
    <cellStyle name="40% - הדגשה5 3 2 2 4 5" xfId="19570"/>
    <cellStyle name="40% - הדגשה5 3 2 2 4_נכסים" xfId="41870"/>
    <cellStyle name="40% - הדגשה5 3 2 2 5" xfId="5158"/>
    <cellStyle name="40% - הדגשה5 3 2 2 5 2" xfId="8761"/>
    <cellStyle name="40% - הדגשה5 3 2 2 5 2 2" xfId="15413"/>
    <cellStyle name="40% - הדגשה5 3 2 2 5 2 2 2" xfId="30399"/>
    <cellStyle name="40% - הדגשה5 3 2 2 5 2 2_נכסים" xfId="41880"/>
    <cellStyle name="40% - הדגשה5 3 2 2 5 2 3" xfId="23734"/>
    <cellStyle name="40% - הדגשה5 3 2 2 5 2_נכסים" xfId="41879"/>
    <cellStyle name="40% - הדגשה5 3 2 2 5 3" xfId="12081"/>
    <cellStyle name="40% - הדגשה5 3 2 2 5 3 2" xfId="27068"/>
    <cellStyle name="40% - הדגשה5 3 2 2 5 3_נכסים" xfId="41881"/>
    <cellStyle name="40% - הדגשה5 3 2 2 5 4" xfId="20403"/>
    <cellStyle name="40% - הדגשה5 3 2 2 5_נכסים" xfId="41878"/>
    <cellStyle name="40% - הדגשה5 3 2 2 6" xfId="6971"/>
    <cellStyle name="40% - הדגשה5 3 2 2 6 2" xfId="13748"/>
    <cellStyle name="40% - הדגשה5 3 2 2 6 2 2" xfId="28734"/>
    <cellStyle name="40% - הדגשה5 3 2 2 6 2_נכסים" xfId="41883"/>
    <cellStyle name="40% - הדגשה5 3 2 2 6 3" xfId="22069"/>
    <cellStyle name="40% - הדגשה5 3 2 2 6_נכסים" xfId="41882"/>
    <cellStyle name="40% - הדגשה5 3 2 2 7" xfId="10331"/>
    <cellStyle name="40% - הדגשה5 3 2 2 7 2" xfId="25307"/>
    <cellStyle name="40% - הדגשה5 3 2 2 7_נכסים" xfId="41884"/>
    <cellStyle name="40% - הדגשה5 3 2 2 8" xfId="18737"/>
    <cellStyle name="40% - הדגשה5 3 2 2_נכסים" xfId="41821"/>
    <cellStyle name="40% - הדגשה5 3 2 3" xfId="1887"/>
    <cellStyle name="40% - הדגשה5 3 2 3 2" xfId="4045"/>
    <cellStyle name="40% - הדגשה5 3 2 3 2 2" xfId="4817"/>
    <cellStyle name="40% - הדגשה5 3 2 3 2 2 2" xfId="6608"/>
    <cellStyle name="40% - הדגשה5 3 2 3 2 2 2 2" xfId="10148"/>
    <cellStyle name="40% - הדגשה5 3 2 3 2 2 2 2 2" xfId="16800"/>
    <cellStyle name="40% - הדגשה5 3 2 3 2 2 2 2 2 2" xfId="31786"/>
    <cellStyle name="40% - הדגשה5 3 2 3 2 2 2 2 2_נכסים" xfId="41890"/>
    <cellStyle name="40% - הדגשה5 3 2 3 2 2 2 2 3" xfId="25121"/>
    <cellStyle name="40% - הדגשה5 3 2 3 2 2 2 2_נכסים" xfId="41889"/>
    <cellStyle name="40% - הדגשה5 3 2 3 2 2 2 3" xfId="13468"/>
    <cellStyle name="40% - הדגשה5 3 2 3 2 2 2 3 2" xfId="28455"/>
    <cellStyle name="40% - הדגשה5 3 2 3 2 2 2 3_נכסים" xfId="41891"/>
    <cellStyle name="40% - הדגשה5 3 2 3 2 2 2 4" xfId="21790"/>
    <cellStyle name="40% - הדגשה5 3 2 3 2 2 2_נכסים" xfId="41888"/>
    <cellStyle name="40% - הדגשה5 3 2 3 2 2 3" xfId="8356"/>
    <cellStyle name="40% - הדגשה5 3 2 3 2 2 3 2" xfId="15135"/>
    <cellStyle name="40% - הדגשה5 3 2 3 2 2 3 2 2" xfId="30121"/>
    <cellStyle name="40% - הדגשה5 3 2 3 2 2 3 2_נכסים" xfId="41893"/>
    <cellStyle name="40% - הדגשה5 3 2 3 2 2 3 3" xfId="23456"/>
    <cellStyle name="40% - הדגשה5 3 2 3 2 2 3_נכסים" xfId="41892"/>
    <cellStyle name="40% - הדגשה5 3 2 3 2 2 4" xfId="11802"/>
    <cellStyle name="40% - הדגשה5 3 2 3 2 2 4 2" xfId="26789"/>
    <cellStyle name="40% - הדגשה5 3 2 3 2 2 4_נכסים" xfId="41894"/>
    <cellStyle name="40% - הדגשה5 3 2 3 2 2 5" xfId="20124"/>
    <cellStyle name="40% - הדגשה5 3 2 3 2 2_נכסים" xfId="41887"/>
    <cellStyle name="40% - הדגשה5 3 2 3 2 3" xfId="5774"/>
    <cellStyle name="40% - הדגשה5 3 2 3 2 3 2" xfId="9315"/>
    <cellStyle name="40% - הדגשה5 3 2 3 2 3 2 2" xfId="15967"/>
    <cellStyle name="40% - הדגשה5 3 2 3 2 3 2 2 2" xfId="30953"/>
    <cellStyle name="40% - הדגשה5 3 2 3 2 3 2 2_נכסים" xfId="41897"/>
    <cellStyle name="40% - הדגשה5 3 2 3 2 3 2 3" xfId="24288"/>
    <cellStyle name="40% - הדגשה5 3 2 3 2 3 2_נכסים" xfId="41896"/>
    <cellStyle name="40% - הדגשה5 3 2 3 2 3 3" xfId="12635"/>
    <cellStyle name="40% - הדגשה5 3 2 3 2 3 3 2" xfId="27622"/>
    <cellStyle name="40% - הדגשה5 3 2 3 2 3 3_נכסים" xfId="41898"/>
    <cellStyle name="40% - הדגשה5 3 2 3 2 3 4" xfId="20957"/>
    <cellStyle name="40% - הדגשה5 3 2 3 2 3_נכסים" xfId="41895"/>
    <cellStyle name="40% - הדגשה5 3 2 3 2 4" xfId="7523"/>
    <cellStyle name="40% - הדגשה5 3 2 3 2 4 2" xfId="14302"/>
    <cellStyle name="40% - הדגשה5 3 2 3 2 4 2 2" xfId="29288"/>
    <cellStyle name="40% - הדגשה5 3 2 3 2 4 2_נכסים" xfId="41900"/>
    <cellStyle name="40% - הדגשה5 3 2 3 2 4 3" xfId="22623"/>
    <cellStyle name="40% - הדגשה5 3 2 3 2 4_נכסים" xfId="41899"/>
    <cellStyle name="40% - הדגשה5 3 2 3 2 5" xfId="10969"/>
    <cellStyle name="40% - הדגשה5 3 2 3 2 5 2" xfId="25956"/>
    <cellStyle name="40% - הדגשה5 3 2 3 2 5_נכסים" xfId="41901"/>
    <cellStyle name="40% - הדגשה5 3 2 3 2 6" xfId="19291"/>
    <cellStyle name="40% - הדגשה5 3 2 3 2_נכסים" xfId="41886"/>
    <cellStyle name="40% - הדגשה5 3 2 3 3" xfId="4402"/>
    <cellStyle name="40% - הדגשה5 3 2 3 3 2" xfId="6192"/>
    <cellStyle name="40% - הדגשה5 3 2 3 3 2 2" xfId="9732"/>
    <cellStyle name="40% - הדגשה5 3 2 3 3 2 2 2" xfId="16384"/>
    <cellStyle name="40% - הדגשה5 3 2 3 3 2 2 2 2" xfId="31370"/>
    <cellStyle name="40% - הדגשה5 3 2 3 3 2 2 2_נכסים" xfId="41905"/>
    <cellStyle name="40% - הדגשה5 3 2 3 3 2 2 3" xfId="24705"/>
    <cellStyle name="40% - הדגשה5 3 2 3 3 2 2_נכסים" xfId="41904"/>
    <cellStyle name="40% - הדגשה5 3 2 3 3 2 3" xfId="13052"/>
    <cellStyle name="40% - הדגשה5 3 2 3 3 2 3 2" xfId="28039"/>
    <cellStyle name="40% - הדגשה5 3 2 3 3 2 3_נכסים" xfId="41906"/>
    <cellStyle name="40% - הדגשה5 3 2 3 3 2 4" xfId="21374"/>
    <cellStyle name="40% - הדגשה5 3 2 3 3 2_נכסים" xfId="41903"/>
    <cellStyle name="40% - הדגשה5 3 2 3 3 3" xfId="7940"/>
    <cellStyle name="40% - הדגשה5 3 2 3 3 3 2" xfId="14719"/>
    <cellStyle name="40% - הדגשה5 3 2 3 3 3 2 2" xfId="29705"/>
    <cellStyle name="40% - הדגשה5 3 2 3 3 3 2_נכסים" xfId="41908"/>
    <cellStyle name="40% - הדגשה5 3 2 3 3 3 3" xfId="23040"/>
    <cellStyle name="40% - הדגשה5 3 2 3 3 3_נכסים" xfId="41907"/>
    <cellStyle name="40% - הדגשה5 3 2 3 3 4" xfId="11386"/>
    <cellStyle name="40% - הדגשה5 3 2 3 3 4 2" xfId="26373"/>
    <cellStyle name="40% - הדגשה5 3 2 3 3 4_נכסים" xfId="41909"/>
    <cellStyle name="40% - הדגשה5 3 2 3 3 5" xfId="19708"/>
    <cellStyle name="40% - הדגשה5 3 2 3 3_נכסים" xfId="41902"/>
    <cellStyle name="40% - הדגשה5 3 2 3 4" xfId="5295"/>
    <cellStyle name="40% - הדגשה5 3 2 3 4 2" xfId="8899"/>
    <cellStyle name="40% - הדגשה5 3 2 3 4 2 2" xfId="15551"/>
    <cellStyle name="40% - הדגשה5 3 2 3 4 2 2 2" xfId="30537"/>
    <cellStyle name="40% - הדגשה5 3 2 3 4 2 2_נכסים" xfId="41912"/>
    <cellStyle name="40% - הדגשה5 3 2 3 4 2 3" xfId="23872"/>
    <cellStyle name="40% - הדגשה5 3 2 3 4 2_נכסים" xfId="41911"/>
    <cellStyle name="40% - הדגשה5 3 2 3 4 3" xfId="12219"/>
    <cellStyle name="40% - הדגשה5 3 2 3 4 3 2" xfId="27206"/>
    <cellStyle name="40% - הדגשה5 3 2 3 4 3_נכסים" xfId="41913"/>
    <cellStyle name="40% - הדגשה5 3 2 3 4 4" xfId="20541"/>
    <cellStyle name="40% - הדגשה5 3 2 3 4_נכסים" xfId="41910"/>
    <cellStyle name="40% - הדגשה5 3 2 3 5" xfId="7108"/>
    <cellStyle name="40% - הדגשה5 3 2 3 5 2" xfId="13886"/>
    <cellStyle name="40% - הדגשה5 3 2 3 5 2 2" xfId="28872"/>
    <cellStyle name="40% - הדגשה5 3 2 3 5 2_נכסים" xfId="41915"/>
    <cellStyle name="40% - הדגשה5 3 2 3 5 3" xfId="22207"/>
    <cellStyle name="40% - הדגשה5 3 2 3 5_נכסים" xfId="41914"/>
    <cellStyle name="40% - הדגשה5 3 2 3 6" xfId="10554"/>
    <cellStyle name="40% - הדגשה5 3 2 3 6 2" xfId="25540"/>
    <cellStyle name="40% - הדגשה5 3 2 3 6_נכסים" xfId="41916"/>
    <cellStyle name="40% - הדגשה5 3 2 3 7" xfId="18875"/>
    <cellStyle name="40% - הדגשה5 3 2 3_נכסים" xfId="41885"/>
    <cellStyle name="40% - הדגשה5 3 2 4" xfId="1463"/>
    <cellStyle name="40% - הדגשה5 3 2 4 2" xfId="4608"/>
    <cellStyle name="40% - הדגשה5 3 2 4 2 2" xfId="6399"/>
    <cellStyle name="40% - הדגשה5 3 2 4 2 2 2" xfId="9939"/>
    <cellStyle name="40% - הדגשה5 3 2 4 2 2 2 2" xfId="16591"/>
    <cellStyle name="40% - הדגשה5 3 2 4 2 2 2 2 2" xfId="31577"/>
    <cellStyle name="40% - הדגשה5 3 2 4 2 2 2 2_נכסים" xfId="41921"/>
    <cellStyle name="40% - הדגשה5 3 2 4 2 2 2 3" xfId="24912"/>
    <cellStyle name="40% - הדגשה5 3 2 4 2 2 2_נכסים" xfId="41920"/>
    <cellStyle name="40% - הדגשה5 3 2 4 2 2 3" xfId="13259"/>
    <cellStyle name="40% - הדגשה5 3 2 4 2 2 3 2" xfId="28246"/>
    <cellStyle name="40% - הדגשה5 3 2 4 2 2 3_נכסים" xfId="41922"/>
    <cellStyle name="40% - הדגשה5 3 2 4 2 2 4" xfId="21581"/>
    <cellStyle name="40% - הדגשה5 3 2 4 2 2_נכסים" xfId="41919"/>
    <cellStyle name="40% - הדגשה5 3 2 4 2 3" xfId="8147"/>
    <cellStyle name="40% - הדגשה5 3 2 4 2 3 2" xfId="14926"/>
    <cellStyle name="40% - הדגשה5 3 2 4 2 3 2 2" xfId="29912"/>
    <cellStyle name="40% - הדגשה5 3 2 4 2 3 2_נכסים" xfId="41924"/>
    <cellStyle name="40% - הדגשה5 3 2 4 2 3 3" xfId="23247"/>
    <cellStyle name="40% - הדגשה5 3 2 4 2 3_נכסים" xfId="41923"/>
    <cellStyle name="40% - הדגשה5 3 2 4 2 4" xfId="11593"/>
    <cellStyle name="40% - הדגשה5 3 2 4 2 4 2" xfId="26580"/>
    <cellStyle name="40% - הדגשה5 3 2 4 2 4_נכסים" xfId="41925"/>
    <cellStyle name="40% - הדגשה5 3 2 4 2 5" xfId="19915"/>
    <cellStyle name="40% - הדגשה5 3 2 4 2_נכסים" xfId="41918"/>
    <cellStyle name="40% - הדגשה5 3 2 4 3" xfId="5565"/>
    <cellStyle name="40% - הדגשה5 3 2 4 3 2" xfId="9106"/>
    <cellStyle name="40% - הדגשה5 3 2 4 3 2 2" xfId="15758"/>
    <cellStyle name="40% - הדגשה5 3 2 4 3 2 2 2" xfId="30744"/>
    <cellStyle name="40% - הדגשה5 3 2 4 3 2 2_נכסים" xfId="41928"/>
    <cellStyle name="40% - הדגשה5 3 2 4 3 2 3" xfId="24079"/>
    <cellStyle name="40% - הדגשה5 3 2 4 3 2_נכסים" xfId="41927"/>
    <cellStyle name="40% - הדגשה5 3 2 4 3 3" xfId="12426"/>
    <cellStyle name="40% - הדגשה5 3 2 4 3 3 2" xfId="27413"/>
    <cellStyle name="40% - הדגשה5 3 2 4 3 3_נכסים" xfId="41929"/>
    <cellStyle name="40% - הדגשה5 3 2 4 3 4" xfId="20748"/>
    <cellStyle name="40% - הדגשה5 3 2 4 3_נכסים" xfId="41926"/>
    <cellStyle name="40% - הדגשה5 3 2 4 4" xfId="7314"/>
    <cellStyle name="40% - הדגשה5 3 2 4 4 2" xfId="14093"/>
    <cellStyle name="40% - הדגשה5 3 2 4 4 2 2" xfId="29079"/>
    <cellStyle name="40% - הדגשה5 3 2 4 4 2_נכסים" xfId="41931"/>
    <cellStyle name="40% - הדגשה5 3 2 4 4 3" xfId="22414"/>
    <cellStyle name="40% - הדגשה5 3 2 4 4_נכסים" xfId="41930"/>
    <cellStyle name="40% - הדגשה5 3 2 4 5" xfId="10760"/>
    <cellStyle name="40% - הדגשה5 3 2 4 5 2" xfId="25747"/>
    <cellStyle name="40% - הדגשה5 3 2 4 5_נכסים" xfId="41932"/>
    <cellStyle name="40% - הדגשה5 3 2 4 6" xfId="19082"/>
    <cellStyle name="40% - הדגשה5 3 2 4_נכסים" xfId="41917"/>
    <cellStyle name="40% - הדגשה5 3 2 5" xfId="2087"/>
    <cellStyle name="40% - הדגשה5 3 2 5 2" xfId="5982"/>
    <cellStyle name="40% - הדגשה5 3 2 5 2 2" xfId="9522"/>
    <cellStyle name="40% - הדגשה5 3 2 5 2 2 2" xfId="16174"/>
    <cellStyle name="40% - הדגשה5 3 2 5 2 2 2 2" xfId="31160"/>
    <cellStyle name="40% - הדגשה5 3 2 5 2 2 2_נכסים" xfId="41936"/>
    <cellStyle name="40% - הדגשה5 3 2 5 2 2 3" xfId="24495"/>
    <cellStyle name="40% - הדגשה5 3 2 5 2 2_נכסים" xfId="41935"/>
    <cellStyle name="40% - הדגשה5 3 2 5 2 3" xfId="12842"/>
    <cellStyle name="40% - הדגשה5 3 2 5 2 3 2" xfId="27829"/>
    <cellStyle name="40% - הדגשה5 3 2 5 2 3_נכסים" xfId="41937"/>
    <cellStyle name="40% - הדגשה5 3 2 5 2 4" xfId="21164"/>
    <cellStyle name="40% - הדגשה5 3 2 5 2_נכסים" xfId="41934"/>
    <cellStyle name="40% - הדגשה5 3 2 5 3" xfId="7730"/>
    <cellStyle name="40% - הדגשה5 3 2 5 3 2" xfId="14509"/>
    <cellStyle name="40% - הדגשה5 3 2 5 3 2 2" xfId="29495"/>
    <cellStyle name="40% - הדגשה5 3 2 5 3 2_נכסים" xfId="41939"/>
    <cellStyle name="40% - הדגשה5 3 2 5 3 3" xfId="22830"/>
    <cellStyle name="40% - הדגשה5 3 2 5 3_נכסים" xfId="41938"/>
    <cellStyle name="40% - הדגשה5 3 2 5 4" xfId="11176"/>
    <cellStyle name="40% - הדגשה5 3 2 5 4 2" xfId="26163"/>
    <cellStyle name="40% - הדגשה5 3 2 5 4_נכסים" xfId="41940"/>
    <cellStyle name="40% - הדגשה5 3 2 5 5" xfId="19498"/>
    <cellStyle name="40% - הדגשה5 3 2 5_נכסים" xfId="41933"/>
    <cellStyle name="40% - הדגשה5 3 2 6" xfId="1789"/>
    <cellStyle name="40% - הדגשה5 3 2 6 2" xfId="8689"/>
    <cellStyle name="40% - הדגשה5 3 2 6 2 2" xfId="15341"/>
    <cellStyle name="40% - הדגשה5 3 2 6 2 2 2" xfId="30327"/>
    <cellStyle name="40% - הדגשה5 3 2 6 2 2_נכסים" xfId="41943"/>
    <cellStyle name="40% - הדגשה5 3 2 6 2 3" xfId="23662"/>
    <cellStyle name="40% - הדגשה5 3 2 6 2_נכסים" xfId="41942"/>
    <cellStyle name="40% - הדגשה5 3 2 6 3" xfId="12009"/>
    <cellStyle name="40% - הדגשה5 3 2 6 3 2" xfId="26996"/>
    <cellStyle name="40% - הדגשה5 3 2 6 3_נכסים" xfId="41944"/>
    <cellStyle name="40% - הדגשה5 3 2 6 4" xfId="20331"/>
    <cellStyle name="40% - הדגשה5 3 2 6_נכסים" xfId="41941"/>
    <cellStyle name="40% - הדגשה5 3 2 7" xfId="2102"/>
    <cellStyle name="40% - הדגשה5 3 2 7 2" xfId="13676"/>
    <cellStyle name="40% - הדגשה5 3 2 7 2 2" xfId="28662"/>
    <cellStyle name="40% - הדגשה5 3 2 7 2_נכסים" xfId="41946"/>
    <cellStyle name="40% - הדגשה5 3 2 7 3" xfId="21997"/>
    <cellStyle name="40% - הדגשה5 3 2 7_נכסים" xfId="41945"/>
    <cellStyle name="40% - הדגשה5 3 2 8" xfId="10507"/>
    <cellStyle name="40% - הדגשה5 3 2 8 2" xfId="25490"/>
    <cellStyle name="40% - הדגשה5 3 2 8_נכסים" xfId="41947"/>
    <cellStyle name="40% - הדגשה5 3 2 9" xfId="18666"/>
    <cellStyle name="40% - הדגשה5 3 2_נכסים" xfId="41820"/>
    <cellStyle name="40% - הדגשה5 3 3" xfId="1184"/>
    <cellStyle name="40% - הדגשה5 3 3 2" xfId="3700"/>
    <cellStyle name="40% - הדגשה5 3 3 2 2" xfId="4124"/>
    <cellStyle name="40% - הדגשה5 3 3 2 2 2" xfId="4897"/>
    <cellStyle name="40% - הדגשה5 3 3 2 2 2 2" xfId="6688"/>
    <cellStyle name="40% - הדגשה5 3 3 2 2 2 2 2" xfId="10228"/>
    <cellStyle name="40% - הדגשה5 3 3 2 2 2 2 2 2" xfId="16880"/>
    <cellStyle name="40% - הדגשה5 3 3 2 2 2 2 2 2 2" xfId="31866"/>
    <cellStyle name="40% - הדגשה5 3 3 2 2 2 2 2 2_נכסים" xfId="41954"/>
    <cellStyle name="40% - הדגשה5 3 3 2 2 2 2 2 3" xfId="25201"/>
    <cellStyle name="40% - הדגשה5 3 3 2 2 2 2 2_נכסים" xfId="41953"/>
    <cellStyle name="40% - הדגשה5 3 3 2 2 2 2 3" xfId="13548"/>
    <cellStyle name="40% - הדגשה5 3 3 2 2 2 2 3 2" xfId="28535"/>
    <cellStyle name="40% - הדגשה5 3 3 2 2 2 2 3_נכסים" xfId="41955"/>
    <cellStyle name="40% - הדגשה5 3 3 2 2 2 2 4" xfId="21870"/>
    <cellStyle name="40% - הדגשה5 3 3 2 2 2 2_נכסים" xfId="41952"/>
    <cellStyle name="40% - הדגשה5 3 3 2 2 2 3" xfId="8436"/>
    <cellStyle name="40% - הדגשה5 3 3 2 2 2 3 2" xfId="15215"/>
    <cellStyle name="40% - הדגשה5 3 3 2 2 2 3 2 2" xfId="30201"/>
    <cellStyle name="40% - הדגשה5 3 3 2 2 2 3 2_נכסים" xfId="41957"/>
    <cellStyle name="40% - הדגשה5 3 3 2 2 2 3 3" xfId="23536"/>
    <cellStyle name="40% - הדגשה5 3 3 2 2 2 3_נכסים" xfId="41956"/>
    <cellStyle name="40% - הדגשה5 3 3 2 2 2 4" xfId="11882"/>
    <cellStyle name="40% - הדגשה5 3 3 2 2 2 4 2" xfId="26869"/>
    <cellStyle name="40% - הדגשה5 3 3 2 2 2 4_נכסים" xfId="41958"/>
    <cellStyle name="40% - הדגשה5 3 3 2 2 2 5" xfId="20204"/>
    <cellStyle name="40% - הדגשה5 3 3 2 2 2_נכסים" xfId="41951"/>
    <cellStyle name="40% - הדגשה5 3 3 2 2 3" xfId="5854"/>
    <cellStyle name="40% - הדגשה5 3 3 2 2 3 2" xfId="9395"/>
    <cellStyle name="40% - הדגשה5 3 3 2 2 3 2 2" xfId="16047"/>
    <cellStyle name="40% - הדגשה5 3 3 2 2 3 2 2 2" xfId="31033"/>
    <cellStyle name="40% - הדגשה5 3 3 2 2 3 2 2_נכסים" xfId="41961"/>
    <cellStyle name="40% - הדגשה5 3 3 2 2 3 2 3" xfId="24368"/>
    <cellStyle name="40% - הדגשה5 3 3 2 2 3 2_נכסים" xfId="41960"/>
    <cellStyle name="40% - הדגשה5 3 3 2 2 3 3" xfId="12715"/>
    <cellStyle name="40% - הדגשה5 3 3 2 2 3 3 2" xfId="27702"/>
    <cellStyle name="40% - הדגשה5 3 3 2 2 3 3_נכסים" xfId="41962"/>
    <cellStyle name="40% - הדגשה5 3 3 2 2 3 4" xfId="21037"/>
    <cellStyle name="40% - הדגשה5 3 3 2 2 3_נכסים" xfId="41959"/>
    <cellStyle name="40% - הדגשה5 3 3 2 2 4" xfId="7603"/>
    <cellStyle name="40% - הדגשה5 3 3 2 2 4 2" xfId="14382"/>
    <cellStyle name="40% - הדגשה5 3 3 2 2 4 2 2" xfId="29368"/>
    <cellStyle name="40% - הדגשה5 3 3 2 2 4 2_נכסים" xfId="41964"/>
    <cellStyle name="40% - הדגשה5 3 3 2 2 4 3" xfId="22703"/>
    <cellStyle name="40% - הדגשה5 3 3 2 2 4_נכסים" xfId="41963"/>
    <cellStyle name="40% - הדגשה5 3 3 2 2 5" xfId="11049"/>
    <cellStyle name="40% - הדגשה5 3 3 2 2 5 2" xfId="26036"/>
    <cellStyle name="40% - הדגשה5 3 3 2 2 5_נכסים" xfId="41965"/>
    <cellStyle name="40% - הדגשה5 3 3 2 2 6" xfId="19371"/>
    <cellStyle name="40% - הדגשה5 3 3 2 2_נכסים" xfId="41950"/>
    <cellStyle name="40% - הדגשה5 3 3 2 3" xfId="4481"/>
    <cellStyle name="40% - הדגשה5 3 3 2 3 2" xfId="6272"/>
    <cellStyle name="40% - הדגשה5 3 3 2 3 2 2" xfId="9812"/>
    <cellStyle name="40% - הדגשה5 3 3 2 3 2 2 2" xfId="16464"/>
    <cellStyle name="40% - הדגשה5 3 3 2 3 2 2 2 2" xfId="31450"/>
    <cellStyle name="40% - הדגשה5 3 3 2 3 2 2 2_נכסים" xfId="41969"/>
    <cellStyle name="40% - הדגשה5 3 3 2 3 2 2 3" xfId="24785"/>
    <cellStyle name="40% - הדגשה5 3 3 2 3 2 2_נכסים" xfId="41968"/>
    <cellStyle name="40% - הדגשה5 3 3 2 3 2 3" xfId="13132"/>
    <cellStyle name="40% - הדגשה5 3 3 2 3 2 3 2" xfId="28119"/>
    <cellStyle name="40% - הדגשה5 3 3 2 3 2 3_נכסים" xfId="41970"/>
    <cellStyle name="40% - הדגשה5 3 3 2 3 2 4" xfId="21454"/>
    <cellStyle name="40% - הדגשה5 3 3 2 3 2_נכסים" xfId="41967"/>
    <cellStyle name="40% - הדגשה5 3 3 2 3 3" xfId="8020"/>
    <cellStyle name="40% - הדגשה5 3 3 2 3 3 2" xfId="14799"/>
    <cellStyle name="40% - הדגשה5 3 3 2 3 3 2 2" xfId="29785"/>
    <cellStyle name="40% - הדגשה5 3 3 2 3 3 2_נכסים" xfId="41972"/>
    <cellStyle name="40% - הדגשה5 3 3 2 3 3 3" xfId="23120"/>
    <cellStyle name="40% - הדגשה5 3 3 2 3 3_נכסים" xfId="41971"/>
    <cellStyle name="40% - הדגשה5 3 3 2 3 4" xfId="11466"/>
    <cellStyle name="40% - הדגשה5 3 3 2 3 4 2" xfId="26453"/>
    <cellStyle name="40% - הדגשה5 3 3 2 3 4_נכסים" xfId="41973"/>
    <cellStyle name="40% - הדגשה5 3 3 2 3 5" xfId="19788"/>
    <cellStyle name="40% - הדגשה5 3 3 2 3_נכסים" xfId="41966"/>
    <cellStyle name="40% - הדגשה5 3 3 2 4" xfId="5374"/>
    <cellStyle name="40% - הדגשה5 3 3 2 4 2" xfId="8979"/>
    <cellStyle name="40% - הדגשה5 3 3 2 4 2 2" xfId="15631"/>
    <cellStyle name="40% - הדגשה5 3 3 2 4 2 2 2" xfId="30617"/>
    <cellStyle name="40% - הדגשה5 3 3 2 4 2 2_נכסים" xfId="41976"/>
    <cellStyle name="40% - הדגשה5 3 3 2 4 2 3" xfId="23952"/>
    <cellStyle name="40% - הדגשה5 3 3 2 4 2_נכסים" xfId="41975"/>
    <cellStyle name="40% - הדגשה5 3 3 2 4 3" xfId="12299"/>
    <cellStyle name="40% - הדגשה5 3 3 2 4 3 2" xfId="27286"/>
    <cellStyle name="40% - הדגשה5 3 3 2 4 3_נכסים" xfId="41977"/>
    <cellStyle name="40% - הדגשה5 3 3 2 4 4" xfId="20621"/>
    <cellStyle name="40% - הדגשה5 3 3 2 4_נכסים" xfId="41974"/>
    <cellStyle name="40% - הדגשה5 3 3 2 5" xfId="7187"/>
    <cellStyle name="40% - הדגשה5 3 3 2 5 2" xfId="13966"/>
    <cellStyle name="40% - הדגשה5 3 3 2 5 2 2" xfId="28952"/>
    <cellStyle name="40% - הדגשה5 3 3 2 5 2_נכסים" xfId="41979"/>
    <cellStyle name="40% - הדגשה5 3 3 2 5 3" xfId="22287"/>
    <cellStyle name="40% - הדגשה5 3 3 2 5_נכסים" xfId="41978"/>
    <cellStyle name="40% - הדגשה5 3 3 2 6" xfId="10633"/>
    <cellStyle name="40% - הדגשה5 3 3 2 6 2" xfId="25620"/>
    <cellStyle name="40% - הדגשה5 3 3 2 6_נכסים" xfId="41980"/>
    <cellStyle name="40% - הדגשה5 3 3 2 7" xfId="18955"/>
    <cellStyle name="40% - הדגשה5 3 3 2_נכסים" xfId="41949"/>
    <cellStyle name="40% - הדגשה5 3 3 3" xfId="3912"/>
    <cellStyle name="40% - הדגשה5 3 3 3 2" xfId="4688"/>
    <cellStyle name="40% - הדגשה5 3 3 3 2 2" xfId="6479"/>
    <cellStyle name="40% - הדגשה5 3 3 3 2 2 2" xfId="10019"/>
    <cellStyle name="40% - הדגשה5 3 3 3 2 2 2 2" xfId="16671"/>
    <cellStyle name="40% - הדגשה5 3 3 3 2 2 2 2 2" xfId="31657"/>
    <cellStyle name="40% - הדגשה5 3 3 3 2 2 2 2_נכסים" xfId="41985"/>
    <cellStyle name="40% - הדגשה5 3 3 3 2 2 2 3" xfId="24992"/>
    <cellStyle name="40% - הדגשה5 3 3 3 2 2 2_נכסים" xfId="41984"/>
    <cellStyle name="40% - הדגשה5 3 3 3 2 2 3" xfId="13339"/>
    <cellStyle name="40% - הדגשה5 3 3 3 2 2 3 2" xfId="28326"/>
    <cellStyle name="40% - הדגשה5 3 3 3 2 2 3_נכסים" xfId="41986"/>
    <cellStyle name="40% - הדגשה5 3 3 3 2 2 4" xfId="21661"/>
    <cellStyle name="40% - הדגשה5 3 3 3 2 2_נכסים" xfId="41983"/>
    <cellStyle name="40% - הדגשה5 3 3 3 2 3" xfId="8227"/>
    <cellStyle name="40% - הדגשה5 3 3 3 2 3 2" xfId="15006"/>
    <cellStyle name="40% - הדגשה5 3 3 3 2 3 2 2" xfId="29992"/>
    <cellStyle name="40% - הדגשה5 3 3 3 2 3 2_נכסים" xfId="41988"/>
    <cellStyle name="40% - הדגשה5 3 3 3 2 3 3" xfId="23327"/>
    <cellStyle name="40% - הדגשה5 3 3 3 2 3_נכסים" xfId="41987"/>
    <cellStyle name="40% - הדגשה5 3 3 3 2 4" xfId="11673"/>
    <cellStyle name="40% - הדגשה5 3 3 3 2 4 2" xfId="26660"/>
    <cellStyle name="40% - הדגשה5 3 3 3 2 4_נכסים" xfId="41989"/>
    <cellStyle name="40% - הדגשה5 3 3 3 2 5" xfId="19995"/>
    <cellStyle name="40% - הדגשה5 3 3 3 2_נכסים" xfId="41982"/>
    <cellStyle name="40% - הדגשה5 3 3 3 3" xfId="5645"/>
    <cellStyle name="40% - הדגשה5 3 3 3 3 2" xfId="9186"/>
    <cellStyle name="40% - הדגשה5 3 3 3 3 2 2" xfId="15838"/>
    <cellStyle name="40% - הדגשה5 3 3 3 3 2 2 2" xfId="30824"/>
    <cellStyle name="40% - הדגשה5 3 3 3 3 2 2_נכסים" xfId="41992"/>
    <cellStyle name="40% - הדגשה5 3 3 3 3 2 3" xfId="24159"/>
    <cellStyle name="40% - הדגשה5 3 3 3 3 2_נכסים" xfId="41991"/>
    <cellStyle name="40% - הדגשה5 3 3 3 3 3" xfId="12506"/>
    <cellStyle name="40% - הדגשה5 3 3 3 3 3 2" xfId="27493"/>
    <cellStyle name="40% - הדגשה5 3 3 3 3 3_נכסים" xfId="41993"/>
    <cellStyle name="40% - הדגשה5 3 3 3 3 4" xfId="20828"/>
    <cellStyle name="40% - הדגשה5 3 3 3 3_נכסים" xfId="41990"/>
    <cellStyle name="40% - הדגשה5 3 3 3 4" xfId="7394"/>
    <cellStyle name="40% - הדגשה5 3 3 3 4 2" xfId="14173"/>
    <cellStyle name="40% - הדגשה5 3 3 3 4 2 2" xfId="29159"/>
    <cellStyle name="40% - הדגשה5 3 3 3 4 2_נכסים" xfId="41995"/>
    <cellStyle name="40% - הדגשה5 3 3 3 4 3" xfId="22494"/>
    <cellStyle name="40% - הדגשה5 3 3 3 4_נכסים" xfId="41994"/>
    <cellStyle name="40% - הדגשה5 3 3 3 5" xfId="10840"/>
    <cellStyle name="40% - הדגשה5 3 3 3 5 2" xfId="25827"/>
    <cellStyle name="40% - הדגשה5 3 3 3 5_נכסים" xfId="41996"/>
    <cellStyle name="40% - הדגשה5 3 3 3 6" xfId="19162"/>
    <cellStyle name="40% - הדגשה5 3 3 3_נכסים" xfId="41981"/>
    <cellStyle name="40% - הדגשה5 3 3 4" xfId="4273"/>
    <cellStyle name="40% - הדגשה5 3 3 4 2" xfId="6062"/>
    <cellStyle name="40% - הדגשה5 3 3 4 2 2" xfId="9602"/>
    <cellStyle name="40% - הדגשה5 3 3 4 2 2 2" xfId="16254"/>
    <cellStyle name="40% - הדגשה5 3 3 4 2 2 2 2" xfId="31240"/>
    <cellStyle name="40% - הדגשה5 3 3 4 2 2 2_נכסים" xfId="42000"/>
    <cellStyle name="40% - הדגשה5 3 3 4 2 2 3" xfId="24575"/>
    <cellStyle name="40% - הדגשה5 3 3 4 2 2_נכסים" xfId="41999"/>
    <cellStyle name="40% - הדגשה5 3 3 4 2 3" xfId="12922"/>
    <cellStyle name="40% - הדגשה5 3 3 4 2 3 2" xfId="27909"/>
    <cellStyle name="40% - הדגשה5 3 3 4 2 3_נכסים" xfId="42001"/>
    <cellStyle name="40% - הדגשה5 3 3 4 2 4" xfId="21244"/>
    <cellStyle name="40% - הדגשה5 3 3 4 2_נכסים" xfId="41998"/>
    <cellStyle name="40% - הדגשה5 3 3 4 3" xfId="7810"/>
    <cellStyle name="40% - הדגשה5 3 3 4 3 2" xfId="14589"/>
    <cellStyle name="40% - הדגשה5 3 3 4 3 2 2" xfId="29575"/>
    <cellStyle name="40% - הדגשה5 3 3 4 3 2_נכסים" xfId="42003"/>
    <cellStyle name="40% - הדגשה5 3 3 4 3 3" xfId="22910"/>
    <cellStyle name="40% - הדגשה5 3 3 4 3_נכסים" xfId="42002"/>
    <cellStyle name="40% - הדגשה5 3 3 4 4" xfId="11256"/>
    <cellStyle name="40% - הדגשה5 3 3 4 4 2" xfId="26243"/>
    <cellStyle name="40% - הדגשה5 3 3 4 4_נכסים" xfId="42004"/>
    <cellStyle name="40% - הדגשה5 3 3 4 5" xfId="19578"/>
    <cellStyle name="40% - הדגשה5 3 3 4_נכסים" xfId="41997"/>
    <cellStyle name="40% - הדגשה5 3 3 5" xfId="5166"/>
    <cellStyle name="40% - הדגשה5 3 3 5 2" xfId="8769"/>
    <cellStyle name="40% - הדגשה5 3 3 5 2 2" xfId="15421"/>
    <cellStyle name="40% - הדגשה5 3 3 5 2 2 2" xfId="30407"/>
    <cellStyle name="40% - הדגשה5 3 3 5 2 2_נכסים" xfId="42007"/>
    <cellStyle name="40% - הדגשה5 3 3 5 2 3" xfId="23742"/>
    <cellStyle name="40% - הדגשה5 3 3 5 2_נכסים" xfId="42006"/>
    <cellStyle name="40% - הדגשה5 3 3 5 3" xfId="12089"/>
    <cellStyle name="40% - הדגשה5 3 3 5 3 2" xfId="27076"/>
    <cellStyle name="40% - הדגשה5 3 3 5 3_נכסים" xfId="42008"/>
    <cellStyle name="40% - הדגשה5 3 3 5 4" xfId="20411"/>
    <cellStyle name="40% - הדגשה5 3 3 5_נכסים" xfId="42005"/>
    <cellStyle name="40% - הדגשה5 3 3 6" xfId="6979"/>
    <cellStyle name="40% - הדגשה5 3 3 6 2" xfId="13756"/>
    <cellStyle name="40% - הדגשה5 3 3 6 2 2" xfId="28742"/>
    <cellStyle name="40% - הדגשה5 3 3 6 2_נכסים" xfId="42010"/>
    <cellStyle name="40% - הדגשה5 3 3 6 3" xfId="22077"/>
    <cellStyle name="40% - הדגשה5 3 3 6_נכסים" xfId="42009"/>
    <cellStyle name="40% - הדגשה5 3 3 7" xfId="10455"/>
    <cellStyle name="40% - הדגשה5 3 3 7 2" xfId="25435"/>
    <cellStyle name="40% - הדגשה5 3 3 7_נכסים" xfId="42011"/>
    <cellStyle name="40% - הדגשה5 3 3 8" xfId="17314"/>
    <cellStyle name="40% - הדגשה5 3 3 9" xfId="18745"/>
    <cellStyle name="40% - הדגשה5 3 3_נכסים" xfId="41948"/>
    <cellStyle name="40% - הדגשה5 3 4" xfId="1886"/>
    <cellStyle name="40% - הדגשה5 3 4 2" xfId="4018"/>
    <cellStyle name="40% - הדגשה5 3 4 2 2" xfId="4789"/>
    <cellStyle name="40% - הדגשה5 3 4 2 2 2" xfId="6580"/>
    <cellStyle name="40% - הדגשה5 3 4 2 2 2 2" xfId="10120"/>
    <cellStyle name="40% - הדגשה5 3 4 2 2 2 2 2" xfId="16772"/>
    <cellStyle name="40% - הדגשה5 3 4 2 2 2 2 2 2" xfId="31758"/>
    <cellStyle name="40% - הדגשה5 3 4 2 2 2 2 2_נכסים" xfId="42017"/>
    <cellStyle name="40% - הדגשה5 3 4 2 2 2 2 3" xfId="25093"/>
    <cellStyle name="40% - הדגשה5 3 4 2 2 2 2_נכסים" xfId="42016"/>
    <cellStyle name="40% - הדגשה5 3 4 2 2 2 3" xfId="13440"/>
    <cellStyle name="40% - הדגשה5 3 4 2 2 2 3 2" xfId="28427"/>
    <cellStyle name="40% - הדגשה5 3 4 2 2 2 3_נכסים" xfId="42018"/>
    <cellStyle name="40% - הדגשה5 3 4 2 2 2 4" xfId="21762"/>
    <cellStyle name="40% - הדגשה5 3 4 2 2 2_נכסים" xfId="42015"/>
    <cellStyle name="40% - הדגשה5 3 4 2 2 3" xfId="8328"/>
    <cellStyle name="40% - הדגשה5 3 4 2 2 3 2" xfId="15107"/>
    <cellStyle name="40% - הדגשה5 3 4 2 2 3 2 2" xfId="30093"/>
    <cellStyle name="40% - הדגשה5 3 4 2 2 3 2_נכסים" xfId="42020"/>
    <cellStyle name="40% - הדגשה5 3 4 2 2 3 3" xfId="23428"/>
    <cellStyle name="40% - הדגשה5 3 4 2 2 3_נכסים" xfId="42019"/>
    <cellStyle name="40% - הדגשה5 3 4 2 2 4" xfId="11774"/>
    <cellStyle name="40% - הדגשה5 3 4 2 2 4 2" xfId="26761"/>
    <cellStyle name="40% - הדגשה5 3 4 2 2 4_נכסים" xfId="42021"/>
    <cellStyle name="40% - הדגשה5 3 4 2 2 5" xfId="20096"/>
    <cellStyle name="40% - הדגשה5 3 4 2 2_נכסים" xfId="42014"/>
    <cellStyle name="40% - הדגשה5 3 4 2 3" xfId="5746"/>
    <cellStyle name="40% - הדגשה5 3 4 2 3 2" xfId="9287"/>
    <cellStyle name="40% - הדגשה5 3 4 2 3 2 2" xfId="15939"/>
    <cellStyle name="40% - הדגשה5 3 4 2 3 2 2 2" xfId="30925"/>
    <cellStyle name="40% - הדגשה5 3 4 2 3 2 2_נכסים" xfId="42024"/>
    <cellStyle name="40% - הדגשה5 3 4 2 3 2 3" xfId="24260"/>
    <cellStyle name="40% - הדגשה5 3 4 2 3 2_נכסים" xfId="42023"/>
    <cellStyle name="40% - הדגשה5 3 4 2 3 3" xfId="12607"/>
    <cellStyle name="40% - הדגשה5 3 4 2 3 3 2" xfId="27594"/>
    <cellStyle name="40% - הדגשה5 3 4 2 3 3_נכסים" xfId="42025"/>
    <cellStyle name="40% - הדגשה5 3 4 2 3 4" xfId="20929"/>
    <cellStyle name="40% - הדגשה5 3 4 2 3_נכסים" xfId="42022"/>
    <cellStyle name="40% - הדגשה5 3 4 2 4" xfId="7495"/>
    <cellStyle name="40% - הדגשה5 3 4 2 4 2" xfId="14274"/>
    <cellStyle name="40% - הדגשה5 3 4 2 4 2 2" xfId="29260"/>
    <cellStyle name="40% - הדגשה5 3 4 2 4 2_נכסים" xfId="42027"/>
    <cellStyle name="40% - הדגשה5 3 4 2 4 3" xfId="22595"/>
    <cellStyle name="40% - הדגשה5 3 4 2 4_נכסים" xfId="42026"/>
    <cellStyle name="40% - הדגשה5 3 4 2 5" xfId="10941"/>
    <cellStyle name="40% - הדגשה5 3 4 2 5 2" xfId="25928"/>
    <cellStyle name="40% - הדגשה5 3 4 2 5_נכסים" xfId="42028"/>
    <cellStyle name="40% - הדגשה5 3 4 2 6" xfId="19263"/>
    <cellStyle name="40% - הדגשה5 3 4 2_נכסים" xfId="42013"/>
    <cellStyle name="40% - הדגשה5 3 4 3" xfId="4375"/>
    <cellStyle name="40% - הדגשה5 3 4 3 2" xfId="6164"/>
    <cellStyle name="40% - הדגשה5 3 4 3 2 2" xfId="9704"/>
    <cellStyle name="40% - הדגשה5 3 4 3 2 2 2" xfId="16356"/>
    <cellStyle name="40% - הדגשה5 3 4 3 2 2 2 2" xfId="31342"/>
    <cellStyle name="40% - הדגשה5 3 4 3 2 2 2_נכסים" xfId="42032"/>
    <cellStyle name="40% - הדגשה5 3 4 3 2 2 3" xfId="24677"/>
    <cellStyle name="40% - הדגשה5 3 4 3 2 2_נכסים" xfId="42031"/>
    <cellStyle name="40% - הדגשה5 3 4 3 2 3" xfId="13024"/>
    <cellStyle name="40% - הדגשה5 3 4 3 2 3 2" xfId="28011"/>
    <cellStyle name="40% - הדגשה5 3 4 3 2 3_נכסים" xfId="42033"/>
    <cellStyle name="40% - הדגשה5 3 4 3 2 4" xfId="21346"/>
    <cellStyle name="40% - הדגשה5 3 4 3 2_נכסים" xfId="42030"/>
    <cellStyle name="40% - הדגשה5 3 4 3 3" xfId="7912"/>
    <cellStyle name="40% - הדגשה5 3 4 3 3 2" xfId="14691"/>
    <cellStyle name="40% - הדגשה5 3 4 3 3 2 2" xfId="29677"/>
    <cellStyle name="40% - הדגשה5 3 4 3 3 2_נכסים" xfId="42035"/>
    <cellStyle name="40% - הדגשה5 3 4 3 3 3" xfId="23012"/>
    <cellStyle name="40% - הדגשה5 3 4 3 3_נכסים" xfId="42034"/>
    <cellStyle name="40% - הדגשה5 3 4 3 4" xfId="11358"/>
    <cellStyle name="40% - הדגשה5 3 4 3 4 2" xfId="26345"/>
    <cellStyle name="40% - הדגשה5 3 4 3 4_נכסים" xfId="42036"/>
    <cellStyle name="40% - הדגשה5 3 4 3 5" xfId="19680"/>
    <cellStyle name="40% - הדגשה5 3 4 3_נכסים" xfId="42029"/>
    <cellStyle name="40% - הדגשה5 3 4 4" xfId="5268"/>
    <cellStyle name="40% - הדגשה5 3 4 4 2" xfId="8871"/>
    <cellStyle name="40% - הדגשה5 3 4 4 2 2" xfId="15523"/>
    <cellStyle name="40% - הדגשה5 3 4 4 2 2 2" xfId="30509"/>
    <cellStyle name="40% - הדגשה5 3 4 4 2 2_נכסים" xfId="42039"/>
    <cellStyle name="40% - הדגשה5 3 4 4 2 3" xfId="23844"/>
    <cellStyle name="40% - הדגשה5 3 4 4 2_נכסים" xfId="42038"/>
    <cellStyle name="40% - הדגשה5 3 4 4 3" xfId="12191"/>
    <cellStyle name="40% - הדגשה5 3 4 4 3 2" xfId="27178"/>
    <cellStyle name="40% - הדגשה5 3 4 4 3_נכסים" xfId="42040"/>
    <cellStyle name="40% - הדגשה5 3 4 4 4" xfId="20513"/>
    <cellStyle name="40% - הדגשה5 3 4 4_נכסים" xfId="42037"/>
    <cellStyle name="40% - הדגשה5 3 4 5" xfId="7081"/>
    <cellStyle name="40% - הדגשה5 3 4 5 2" xfId="13858"/>
    <cellStyle name="40% - הדגשה5 3 4 5 2 2" xfId="28844"/>
    <cellStyle name="40% - הדגשה5 3 4 5 2_נכסים" xfId="42042"/>
    <cellStyle name="40% - הדגשה5 3 4 5 3" xfId="22179"/>
    <cellStyle name="40% - הדגשה5 3 4 5_נכסים" xfId="42041"/>
    <cellStyle name="40% - הדגשה5 3 4 6" xfId="10330"/>
    <cellStyle name="40% - הדגשה5 3 4 6 2" xfId="25305"/>
    <cellStyle name="40% - הדגשה5 3 4 6_נכסים" xfId="42043"/>
    <cellStyle name="40% - הדגשה5 3 4 7" xfId="18847"/>
    <cellStyle name="40% - הדגשה5 3 4_נכסים" xfId="42012"/>
    <cellStyle name="40% - הדגשה5 3 5" xfId="1983"/>
    <cellStyle name="40% - הדגשה5 3 5 2" xfId="4580"/>
    <cellStyle name="40% - הדגשה5 3 5 2 2" xfId="6371"/>
    <cellStyle name="40% - הדגשה5 3 5 2 2 2" xfId="9911"/>
    <cellStyle name="40% - הדגשה5 3 5 2 2 2 2" xfId="16563"/>
    <cellStyle name="40% - הדגשה5 3 5 2 2 2 2 2" xfId="31549"/>
    <cellStyle name="40% - הדגשה5 3 5 2 2 2 2_נכסים" xfId="42048"/>
    <cellStyle name="40% - הדגשה5 3 5 2 2 2 3" xfId="24884"/>
    <cellStyle name="40% - הדגשה5 3 5 2 2 2_נכסים" xfId="42047"/>
    <cellStyle name="40% - הדגשה5 3 5 2 2 3" xfId="13231"/>
    <cellStyle name="40% - הדגשה5 3 5 2 2 3 2" xfId="28218"/>
    <cellStyle name="40% - הדגשה5 3 5 2 2 3_נכסים" xfId="42049"/>
    <cellStyle name="40% - הדגשה5 3 5 2 2 4" xfId="21553"/>
    <cellStyle name="40% - הדגשה5 3 5 2 2_נכסים" xfId="42046"/>
    <cellStyle name="40% - הדגשה5 3 5 2 3" xfId="8119"/>
    <cellStyle name="40% - הדגשה5 3 5 2 3 2" xfId="14898"/>
    <cellStyle name="40% - הדגשה5 3 5 2 3 2 2" xfId="29884"/>
    <cellStyle name="40% - הדגשה5 3 5 2 3 2_נכסים" xfId="42051"/>
    <cellStyle name="40% - הדגשה5 3 5 2 3 3" xfId="23219"/>
    <cellStyle name="40% - הדגשה5 3 5 2 3_נכסים" xfId="42050"/>
    <cellStyle name="40% - הדגשה5 3 5 2 4" xfId="11565"/>
    <cellStyle name="40% - הדגשה5 3 5 2 4 2" xfId="26552"/>
    <cellStyle name="40% - הדגשה5 3 5 2 4_נכסים" xfId="42052"/>
    <cellStyle name="40% - הדגשה5 3 5 2 5" xfId="19887"/>
    <cellStyle name="40% - הדגשה5 3 5 2_נכסים" xfId="42045"/>
    <cellStyle name="40% - הדגשה5 3 5 3" xfId="5537"/>
    <cellStyle name="40% - הדגשה5 3 5 3 2" xfId="9078"/>
    <cellStyle name="40% - הדגשה5 3 5 3 2 2" xfId="15730"/>
    <cellStyle name="40% - הדגשה5 3 5 3 2 2 2" xfId="30716"/>
    <cellStyle name="40% - הדגשה5 3 5 3 2 2_נכסים" xfId="42055"/>
    <cellStyle name="40% - הדגשה5 3 5 3 2 3" xfId="24051"/>
    <cellStyle name="40% - הדגשה5 3 5 3 2_נכסים" xfId="42054"/>
    <cellStyle name="40% - הדגשה5 3 5 3 3" xfId="12398"/>
    <cellStyle name="40% - הדגשה5 3 5 3 3 2" xfId="27385"/>
    <cellStyle name="40% - הדגשה5 3 5 3 3_נכסים" xfId="42056"/>
    <cellStyle name="40% - הדגשה5 3 5 3 4" xfId="20720"/>
    <cellStyle name="40% - הדגשה5 3 5 3_נכסים" xfId="42053"/>
    <cellStyle name="40% - הדגשה5 3 5 4" xfId="7286"/>
    <cellStyle name="40% - הדגשה5 3 5 4 2" xfId="14065"/>
    <cellStyle name="40% - הדגשה5 3 5 4 2 2" xfId="29051"/>
    <cellStyle name="40% - הדגשה5 3 5 4 2_נכסים" xfId="42058"/>
    <cellStyle name="40% - הדגשה5 3 5 4 3" xfId="22386"/>
    <cellStyle name="40% - הדגשה5 3 5 4_נכסים" xfId="42057"/>
    <cellStyle name="40% - הדגשה5 3 5 5" xfId="10732"/>
    <cellStyle name="40% - הדגשה5 3 5 5 2" xfId="25719"/>
    <cellStyle name="40% - הדגשה5 3 5 5_נכסים" xfId="42059"/>
    <cellStyle name="40% - הדגשה5 3 5 6" xfId="19054"/>
    <cellStyle name="40% - הדגשה5 3 5_נכסים" xfId="42044"/>
    <cellStyle name="40% - הדגשה5 3 6" xfId="2072"/>
    <cellStyle name="40% - הדגשה5 3 6 2" xfId="5954"/>
    <cellStyle name="40% - הדגשה5 3 6 2 2" xfId="9494"/>
    <cellStyle name="40% - הדגשה5 3 6 2 2 2" xfId="16146"/>
    <cellStyle name="40% - הדגשה5 3 6 2 2 2 2" xfId="31132"/>
    <cellStyle name="40% - הדגשה5 3 6 2 2 2_נכסים" xfId="42063"/>
    <cellStyle name="40% - הדגשה5 3 6 2 2 3" xfId="24467"/>
    <cellStyle name="40% - הדגשה5 3 6 2 2_נכסים" xfId="42062"/>
    <cellStyle name="40% - הדגשה5 3 6 2 3" xfId="12814"/>
    <cellStyle name="40% - הדגשה5 3 6 2 3 2" xfId="27801"/>
    <cellStyle name="40% - הדגשה5 3 6 2 3_נכסים" xfId="42064"/>
    <cellStyle name="40% - הדגשה5 3 6 2 4" xfId="21136"/>
    <cellStyle name="40% - הדגשה5 3 6 2_נכסים" xfId="42061"/>
    <cellStyle name="40% - הדגשה5 3 6 3" xfId="7702"/>
    <cellStyle name="40% - הדגשה5 3 6 3 2" xfId="14481"/>
    <cellStyle name="40% - הדגשה5 3 6 3 2 2" xfId="29467"/>
    <cellStyle name="40% - הדגשה5 3 6 3 2_נכסים" xfId="42066"/>
    <cellStyle name="40% - הדגשה5 3 6 3 3" xfId="22802"/>
    <cellStyle name="40% - הדגשה5 3 6 3_נכסים" xfId="42065"/>
    <cellStyle name="40% - הדגשה5 3 6 4" xfId="11148"/>
    <cellStyle name="40% - הדגשה5 3 6 4 2" xfId="26135"/>
    <cellStyle name="40% - הדגשה5 3 6 4_נכסים" xfId="42067"/>
    <cellStyle name="40% - הדגשה5 3 6 5" xfId="19470"/>
    <cellStyle name="40% - הדגשה5 3 6_נכסים" xfId="42060"/>
    <cellStyle name="40% - הדגשה5 3 7" xfId="2314"/>
    <cellStyle name="40% - הדגשה5 3 7 2" xfId="8661"/>
    <cellStyle name="40% - הדגשה5 3 7 2 2" xfId="15313"/>
    <cellStyle name="40% - הדגשה5 3 7 2 2 2" xfId="30299"/>
    <cellStyle name="40% - הדגשה5 3 7 2 2_נכסים" xfId="42070"/>
    <cellStyle name="40% - הדגשה5 3 7 2 3" xfId="23634"/>
    <cellStyle name="40% - הדגשה5 3 7 2_נכסים" xfId="42069"/>
    <cellStyle name="40% - הדגשה5 3 7 3" xfId="11981"/>
    <cellStyle name="40% - הדגשה5 3 7 3 2" xfId="26968"/>
    <cellStyle name="40% - הדגשה5 3 7 3_נכסים" xfId="42071"/>
    <cellStyle name="40% - הדגשה5 3 7 4" xfId="20303"/>
    <cellStyle name="40% - הדגשה5 3 7_נכסים" xfId="42068"/>
    <cellStyle name="40% - הדגשה5 3 8" xfId="1525"/>
    <cellStyle name="40% - הדגשה5 3 8 2" xfId="13648"/>
    <cellStyle name="40% - הדגשה5 3 8 2 2" xfId="28634"/>
    <cellStyle name="40% - הדגשה5 3 8 2_נכסים" xfId="42073"/>
    <cellStyle name="40% - הדגשה5 3 8 3" xfId="21969"/>
    <cellStyle name="40% - הדגשה5 3 8_נכסים" xfId="42072"/>
    <cellStyle name="40% - הדגשה5 3 9" xfId="10423"/>
    <cellStyle name="40% - הדגשה5 3 9 2" xfId="25402"/>
    <cellStyle name="40% - הדגשה5 3 9_נכסים" xfId="42074"/>
    <cellStyle name="40% - הדגשה5 3_נכסים" xfId="41819"/>
    <cellStyle name="40% - הדגשה5 30" xfId="18160"/>
    <cellStyle name="40% - הדגשה5 31" xfId="18661"/>
    <cellStyle name="40% - הדגשה5 32" xfId="32395"/>
    <cellStyle name="40% - הדגשה5 4" xfId="304"/>
    <cellStyle name="40% - הדגשה5 4 2" xfId="1186"/>
    <cellStyle name="40% - הדגשה5 4 2 2" xfId="4090"/>
    <cellStyle name="40% - הדגשה5 4 2 2 2" xfId="4863"/>
    <cellStyle name="40% - הדגשה5 4 2 2 2 2" xfId="6654"/>
    <cellStyle name="40% - הדגשה5 4 2 2 2 2 2" xfId="10194"/>
    <cellStyle name="40% - הדגשה5 4 2 2 2 2 2 2" xfId="16846"/>
    <cellStyle name="40% - הדגשה5 4 2 2 2 2 2 2 2" xfId="31832"/>
    <cellStyle name="40% - הדגשה5 4 2 2 2 2 2 2_נכסים" xfId="42081"/>
    <cellStyle name="40% - הדגשה5 4 2 2 2 2 2 3" xfId="25167"/>
    <cellStyle name="40% - הדגשה5 4 2 2 2 2 2_נכסים" xfId="42080"/>
    <cellStyle name="40% - הדגשה5 4 2 2 2 2 3" xfId="13514"/>
    <cellStyle name="40% - הדגשה5 4 2 2 2 2 3 2" xfId="28501"/>
    <cellStyle name="40% - הדגשה5 4 2 2 2 2 3_נכסים" xfId="42082"/>
    <cellStyle name="40% - הדגשה5 4 2 2 2 2 4" xfId="21836"/>
    <cellStyle name="40% - הדגשה5 4 2 2 2 2_נכסים" xfId="42079"/>
    <cellStyle name="40% - הדגשה5 4 2 2 2 3" xfId="8402"/>
    <cellStyle name="40% - הדגשה5 4 2 2 2 3 2" xfId="15181"/>
    <cellStyle name="40% - הדגשה5 4 2 2 2 3 2 2" xfId="30167"/>
    <cellStyle name="40% - הדגשה5 4 2 2 2 3 2_נכסים" xfId="42084"/>
    <cellStyle name="40% - הדגשה5 4 2 2 2 3 3" xfId="23502"/>
    <cellStyle name="40% - הדגשה5 4 2 2 2 3_נכסים" xfId="42083"/>
    <cellStyle name="40% - הדגשה5 4 2 2 2 4" xfId="11848"/>
    <cellStyle name="40% - הדגשה5 4 2 2 2 4 2" xfId="26835"/>
    <cellStyle name="40% - הדגשה5 4 2 2 2 4_נכסים" xfId="42085"/>
    <cellStyle name="40% - הדגשה5 4 2 2 2 5" xfId="20170"/>
    <cellStyle name="40% - הדגשה5 4 2 2 2_נכסים" xfId="42078"/>
    <cellStyle name="40% - הדגשה5 4 2 2 3" xfId="5820"/>
    <cellStyle name="40% - הדגשה5 4 2 2 3 2" xfId="9361"/>
    <cellStyle name="40% - הדגשה5 4 2 2 3 2 2" xfId="16013"/>
    <cellStyle name="40% - הדגשה5 4 2 2 3 2 2 2" xfId="30999"/>
    <cellStyle name="40% - הדגשה5 4 2 2 3 2 2_נכסים" xfId="42088"/>
    <cellStyle name="40% - הדגשה5 4 2 2 3 2 3" xfId="24334"/>
    <cellStyle name="40% - הדגשה5 4 2 2 3 2_נכסים" xfId="42087"/>
    <cellStyle name="40% - הדגשה5 4 2 2 3 3" xfId="12681"/>
    <cellStyle name="40% - הדגשה5 4 2 2 3 3 2" xfId="27668"/>
    <cellStyle name="40% - הדגשה5 4 2 2 3 3_נכסים" xfId="42089"/>
    <cellStyle name="40% - הדגשה5 4 2 2 3 4" xfId="21003"/>
    <cellStyle name="40% - הדגשה5 4 2 2 3_נכסים" xfId="42086"/>
    <cellStyle name="40% - הדגשה5 4 2 2 4" xfId="7569"/>
    <cellStyle name="40% - הדגשה5 4 2 2 4 2" xfId="14348"/>
    <cellStyle name="40% - הדגשה5 4 2 2 4 2 2" xfId="29334"/>
    <cellStyle name="40% - הדגשה5 4 2 2 4 2_נכסים" xfId="42091"/>
    <cellStyle name="40% - הדגשה5 4 2 2 4 3" xfId="22669"/>
    <cellStyle name="40% - הדגשה5 4 2 2 4_נכסים" xfId="42090"/>
    <cellStyle name="40% - הדגשה5 4 2 2 5" xfId="11015"/>
    <cellStyle name="40% - הדגשה5 4 2 2 5 2" xfId="26002"/>
    <cellStyle name="40% - הדגשה5 4 2 2 5_נכסים" xfId="42092"/>
    <cellStyle name="40% - הדגשה5 4 2 2 6" xfId="19337"/>
    <cellStyle name="40% - הדגשה5 4 2 2_נכסים" xfId="42077"/>
    <cellStyle name="40% - הדגשה5 4 2 3" xfId="4447"/>
    <cellStyle name="40% - הדגשה5 4 2 3 2" xfId="6238"/>
    <cellStyle name="40% - הדגשה5 4 2 3 2 2" xfId="9778"/>
    <cellStyle name="40% - הדגשה5 4 2 3 2 2 2" xfId="16430"/>
    <cellStyle name="40% - הדגשה5 4 2 3 2 2 2 2" xfId="31416"/>
    <cellStyle name="40% - הדגשה5 4 2 3 2 2 2_נכסים" xfId="42096"/>
    <cellStyle name="40% - הדגשה5 4 2 3 2 2 3" xfId="24751"/>
    <cellStyle name="40% - הדגשה5 4 2 3 2 2_נכסים" xfId="42095"/>
    <cellStyle name="40% - הדגשה5 4 2 3 2 3" xfId="13098"/>
    <cellStyle name="40% - הדגשה5 4 2 3 2 3 2" xfId="28085"/>
    <cellStyle name="40% - הדגשה5 4 2 3 2 3_נכסים" xfId="42097"/>
    <cellStyle name="40% - הדגשה5 4 2 3 2 4" xfId="21420"/>
    <cellStyle name="40% - הדגשה5 4 2 3 2_נכסים" xfId="42094"/>
    <cellStyle name="40% - הדגשה5 4 2 3 3" xfId="7986"/>
    <cellStyle name="40% - הדגשה5 4 2 3 3 2" xfId="14765"/>
    <cellStyle name="40% - הדגשה5 4 2 3 3 2 2" xfId="29751"/>
    <cellStyle name="40% - הדגשה5 4 2 3 3 2_נכסים" xfId="42099"/>
    <cellStyle name="40% - הדגשה5 4 2 3 3 3" xfId="23086"/>
    <cellStyle name="40% - הדגשה5 4 2 3 3_נכסים" xfId="42098"/>
    <cellStyle name="40% - הדגשה5 4 2 3 4" xfId="11432"/>
    <cellStyle name="40% - הדגשה5 4 2 3 4 2" xfId="26419"/>
    <cellStyle name="40% - הדגשה5 4 2 3 4_נכסים" xfId="42100"/>
    <cellStyle name="40% - הדגשה5 4 2 3 5" xfId="19754"/>
    <cellStyle name="40% - הדגשה5 4 2 3_נכסים" xfId="42093"/>
    <cellStyle name="40% - הדגשה5 4 2 4" xfId="5340"/>
    <cellStyle name="40% - הדגשה5 4 2 4 2" xfId="8945"/>
    <cellStyle name="40% - הדגשה5 4 2 4 2 2" xfId="15597"/>
    <cellStyle name="40% - הדגשה5 4 2 4 2 2 2" xfId="30583"/>
    <cellStyle name="40% - הדגשה5 4 2 4 2 2_נכסים" xfId="42103"/>
    <cellStyle name="40% - הדגשה5 4 2 4 2 3" xfId="23918"/>
    <cellStyle name="40% - הדגשה5 4 2 4 2_נכסים" xfId="42102"/>
    <cellStyle name="40% - הדגשה5 4 2 4 3" xfId="12265"/>
    <cellStyle name="40% - הדגשה5 4 2 4 3 2" xfId="27252"/>
    <cellStyle name="40% - הדגשה5 4 2 4 3_נכסים" xfId="42104"/>
    <cellStyle name="40% - הדגשה5 4 2 4 4" xfId="20587"/>
    <cellStyle name="40% - הדגשה5 4 2 4_נכסים" xfId="42101"/>
    <cellStyle name="40% - הדגשה5 4 2 5" xfId="7153"/>
    <cellStyle name="40% - הדגשה5 4 2 5 2" xfId="13932"/>
    <cellStyle name="40% - הדגשה5 4 2 5 2 2" xfId="28918"/>
    <cellStyle name="40% - הדגשה5 4 2 5 2_נכסים" xfId="42106"/>
    <cellStyle name="40% - הדגשה5 4 2 5 3" xfId="22253"/>
    <cellStyle name="40% - הדגשה5 4 2 5_נכסים" xfId="42105"/>
    <cellStyle name="40% - הדגשה5 4 2 6" xfId="10599"/>
    <cellStyle name="40% - הדגשה5 4 2 6 2" xfId="25586"/>
    <cellStyle name="40% - הדגשה5 4 2 6_נכסים" xfId="42107"/>
    <cellStyle name="40% - הדגשה5 4 2 7" xfId="18921"/>
    <cellStyle name="40% - הדגשה5 4 2_נכסים" xfId="42076"/>
    <cellStyle name="40% - הדגשה5 4 3" xfId="1888"/>
    <cellStyle name="40% - הדגשה5 4 3 2" xfId="4654"/>
    <cellStyle name="40% - הדגשה5 4 3 2 2" xfId="6445"/>
    <cellStyle name="40% - הדגשה5 4 3 2 2 2" xfId="9985"/>
    <cellStyle name="40% - הדגשה5 4 3 2 2 2 2" xfId="16637"/>
    <cellStyle name="40% - הדגשה5 4 3 2 2 2 2 2" xfId="31623"/>
    <cellStyle name="40% - הדגשה5 4 3 2 2 2 2_נכסים" xfId="42112"/>
    <cellStyle name="40% - הדגשה5 4 3 2 2 2 3" xfId="24958"/>
    <cellStyle name="40% - הדגשה5 4 3 2 2 2_נכסים" xfId="42111"/>
    <cellStyle name="40% - הדגשה5 4 3 2 2 3" xfId="13305"/>
    <cellStyle name="40% - הדגשה5 4 3 2 2 3 2" xfId="28292"/>
    <cellStyle name="40% - הדגשה5 4 3 2 2 3_נכסים" xfId="42113"/>
    <cellStyle name="40% - הדגשה5 4 3 2 2 4" xfId="21627"/>
    <cellStyle name="40% - הדגשה5 4 3 2 2_נכסים" xfId="42110"/>
    <cellStyle name="40% - הדגשה5 4 3 2 3" xfId="8193"/>
    <cellStyle name="40% - הדגשה5 4 3 2 3 2" xfId="14972"/>
    <cellStyle name="40% - הדגשה5 4 3 2 3 2 2" xfId="29958"/>
    <cellStyle name="40% - הדגשה5 4 3 2 3 2_נכסים" xfId="42115"/>
    <cellStyle name="40% - הדגשה5 4 3 2 3 3" xfId="23293"/>
    <cellStyle name="40% - הדגשה5 4 3 2 3_נכסים" xfId="42114"/>
    <cellStyle name="40% - הדגשה5 4 3 2 4" xfId="11639"/>
    <cellStyle name="40% - הדגשה5 4 3 2 4 2" xfId="26626"/>
    <cellStyle name="40% - הדגשה5 4 3 2 4_נכסים" xfId="42116"/>
    <cellStyle name="40% - הדגשה5 4 3 2 5" xfId="19961"/>
    <cellStyle name="40% - הדגשה5 4 3 2_נכסים" xfId="42109"/>
    <cellStyle name="40% - הדגשה5 4 3 3" xfId="5611"/>
    <cellStyle name="40% - הדגשה5 4 3 3 2" xfId="9152"/>
    <cellStyle name="40% - הדגשה5 4 3 3 2 2" xfId="15804"/>
    <cellStyle name="40% - הדגשה5 4 3 3 2 2 2" xfId="30790"/>
    <cellStyle name="40% - הדגשה5 4 3 3 2 2_נכסים" xfId="42119"/>
    <cellStyle name="40% - הדגשה5 4 3 3 2 3" xfId="24125"/>
    <cellStyle name="40% - הדגשה5 4 3 3 2_נכסים" xfId="42118"/>
    <cellStyle name="40% - הדגשה5 4 3 3 3" xfId="12472"/>
    <cellStyle name="40% - הדגשה5 4 3 3 3 2" xfId="27459"/>
    <cellStyle name="40% - הדגשה5 4 3 3 3_נכסים" xfId="42120"/>
    <cellStyle name="40% - הדגשה5 4 3 3 4" xfId="20794"/>
    <cellStyle name="40% - הדגשה5 4 3 3_נכסים" xfId="42117"/>
    <cellStyle name="40% - הדגשה5 4 3 4" xfId="7360"/>
    <cellStyle name="40% - הדגשה5 4 3 4 2" xfId="14139"/>
    <cellStyle name="40% - הדגשה5 4 3 4 2 2" xfId="29125"/>
    <cellStyle name="40% - הדגשה5 4 3 4 2_נכסים" xfId="42122"/>
    <cellStyle name="40% - הדגשה5 4 3 4 3" xfId="22460"/>
    <cellStyle name="40% - הדגשה5 4 3 4_נכסים" xfId="42121"/>
    <cellStyle name="40% - הדגשה5 4 3 5" xfId="10806"/>
    <cellStyle name="40% - הדגשה5 4 3 5 2" xfId="25793"/>
    <cellStyle name="40% - הדגשה5 4 3 5_נכסים" xfId="42123"/>
    <cellStyle name="40% - הדגשה5 4 3 6" xfId="19128"/>
    <cellStyle name="40% - הדגשה5 4 3_נכסים" xfId="42108"/>
    <cellStyle name="40% - הדגשה5 4 4" xfId="1691"/>
    <cellStyle name="40% - הדגשה5 4 4 2" xfId="6028"/>
    <cellStyle name="40% - הדגשה5 4 4 2 2" xfId="9568"/>
    <cellStyle name="40% - הדגשה5 4 4 2 2 2" xfId="16220"/>
    <cellStyle name="40% - הדגשה5 4 4 2 2 2 2" xfId="31206"/>
    <cellStyle name="40% - הדגשה5 4 4 2 2 2_נכסים" xfId="42127"/>
    <cellStyle name="40% - הדגשה5 4 4 2 2 3" xfId="24541"/>
    <cellStyle name="40% - הדגשה5 4 4 2 2_נכסים" xfId="42126"/>
    <cellStyle name="40% - הדגשה5 4 4 2 3" xfId="12888"/>
    <cellStyle name="40% - הדגשה5 4 4 2 3 2" xfId="27875"/>
    <cellStyle name="40% - הדגשה5 4 4 2 3_נכסים" xfId="42128"/>
    <cellStyle name="40% - הדגשה5 4 4 2 4" xfId="21210"/>
    <cellStyle name="40% - הדגשה5 4 4 2_נכסים" xfId="42125"/>
    <cellStyle name="40% - הדגשה5 4 4 3" xfId="7776"/>
    <cellStyle name="40% - הדגשה5 4 4 3 2" xfId="14555"/>
    <cellStyle name="40% - הדגשה5 4 4 3 2 2" xfId="29541"/>
    <cellStyle name="40% - הדגשה5 4 4 3 2_נכסים" xfId="42130"/>
    <cellStyle name="40% - הדגשה5 4 4 3 3" xfId="22876"/>
    <cellStyle name="40% - הדגשה5 4 4 3_נכסים" xfId="42129"/>
    <cellStyle name="40% - הדגשה5 4 4 4" xfId="11222"/>
    <cellStyle name="40% - הדגשה5 4 4 4 2" xfId="26209"/>
    <cellStyle name="40% - הדגשה5 4 4 4_נכסים" xfId="42131"/>
    <cellStyle name="40% - הדגשה5 4 4 5" xfId="19544"/>
    <cellStyle name="40% - הדגשה5 4 4_נכסים" xfId="42124"/>
    <cellStyle name="40% - הדגשה5 4 5" xfId="1483"/>
    <cellStyle name="40% - הדגשה5 4 5 2" xfId="8735"/>
    <cellStyle name="40% - הדגשה5 4 5 2 2" xfId="15387"/>
    <cellStyle name="40% - הדגשה5 4 5 2 2 2" xfId="30373"/>
    <cellStyle name="40% - הדגשה5 4 5 2 2_נכסים" xfId="42134"/>
    <cellStyle name="40% - הדגשה5 4 5 2 3" xfId="23708"/>
    <cellStyle name="40% - הדגשה5 4 5 2_נכסים" xfId="42133"/>
    <cellStyle name="40% - הדגשה5 4 5 3" xfId="12055"/>
    <cellStyle name="40% - הדגשה5 4 5 3 2" xfId="27042"/>
    <cellStyle name="40% - הדגשה5 4 5 3_נכסים" xfId="42135"/>
    <cellStyle name="40% - הדגשה5 4 5 4" xfId="20377"/>
    <cellStyle name="40% - הדגשה5 4 5_נכסים" xfId="42132"/>
    <cellStyle name="40% - הדגשה5 4 6" xfId="1391"/>
    <cellStyle name="40% - הדגשה5 4 6 2" xfId="13722"/>
    <cellStyle name="40% - הדגשה5 4 6 2 2" xfId="28708"/>
    <cellStyle name="40% - הדגשה5 4 6 2_נכסים" xfId="42137"/>
    <cellStyle name="40% - הדגשה5 4 6 3" xfId="22043"/>
    <cellStyle name="40% - הדגשה5 4 6_נכסים" xfId="42136"/>
    <cellStyle name="40% - הדגשה5 4 7" xfId="2206"/>
    <cellStyle name="40% - הדגשה5 4 7 2" xfId="25502"/>
    <cellStyle name="40% - הדגשה5 4 7_נכסים" xfId="42138"/>
    <cellStyle name="40% - הדגשה5 4 8" xfId="18711"/>
    <cellStyle name="40% - הדגשה5 4 9" xfId="32321"/>
    <cellStyle name="40% - הדגשה5 4_נכסים" xfId="42075"/>
    <cellStyle name="40% - הדגשה5 5" xfId="497"/>
    <cellStyle name="40% - הדגשה5 5 2" xfId="18289"/>
    <cellStyle name="40% - הדגשה5 5 3" xfId="17551"/>
    <cellStyle name="40% - הדגשה5 5_נכסים" xfId="42139"/>
    <cellStyle name="40% - הדגשה5 6" xfId="1028"/>
    <cellStyle name="40% - הדגשה5 6 2" xfId="3719"/>
    <cellStyle name="40% - הדגשה5 6 2 2" xfId="4143"/>
    <cellStyle name="40% - הדגשה5 6 2 2 2" xfId="4916"/>
    <cellStyle name="40% - הדגשה5 6 2 2 2 2" xfId="6707"/>
    <cellStyle name="40% - הדגשה5 6 2 2 2 2 2" xfId="10247"/>
    <cellStyle name="40% - הדגשה5 6 2 2 2 2 2 2" xfId="16899"/>
    <cellStyle name="40% - הדגשה5 6 2 2 2 2 2 2 2" xfId="31885"/>
    <cellStyle name="40% - הדגשה5 6 2 2 2 2 2 2_נכסים" xfId="42146"/>
    <cellStyle name="40% - הדגשה5 6 2 2 2 2 2 3" xfId="25220"/>
    <cellStyle name="40% - הדגשה5 6 2 2 2 2 2_נכסים" xfId="42145"/>
    <cellStyle name="40% - הדגשה5 6 2 2 2 2 3" xfId="13567"/>
    <cellStyle name="40% - הדגשה5 6 2 2 2 2 3 2" xfId="28554"/>
    <cellStyle name="40% - הדגשה5 6 2 2 2 2 3_נכסים" xfId="42147"/>
    <cellStyle name="40% - הדגשה5 6 2 2 2 2 4" xfId="21889"/>
    <cellStyle name="40% - הדגשה5 6 2 2 2 2_נכסים" xfId="42144"/>
    <cellStyle name="40% - הדגשה5 6 2 2 2 3" xfId="8455"/>
    <cellStyle name="40% - הדגשה5 6 2 2 2 3 2" xfId="15234"/>
    <cellStyle name="40% - הדגשה5 6 2 2 2 3 2 2" xfId="30220"/>
    <cellStyle name="40% - הדגשה5 6 2 2 2 3 2_נכסים" xfId="42149"/>
    <cellStyle name="40% - הדגשה5 6 2 2 2 3 3" xfId="23555"/>
    <cellStyle name="40% - הדגשה5 6 2 2 2 3_נכסים" xfId="42148"/>
    <cellStyle name="40% - הדגשה5 6 2 2 2 4" xfId="11901"/>
    <cellStyle name="40% - הדגשה5 6 2 2 2 4 2" xfId="26888"/>
    <cellStyle name="40% - הדגשה5 6 2 2 2 4_נכסים" xfId="42150"/>
    <cellStyle name="40% - הדגשה5 6 2 2 2 5" xfId="20223"/>
    <cellStyle name="40% - הדגשה5 6 2 2 2_נכסים" xfId="42143"/>
    <cellStyle name="40% - הדגשה5 6 2 2 3" xfId="5873"/>
    <cellStyle name="40% - הדגשה5 6 2 2 3 2" xfId="9414"/>
    <cellStyle name="40% - הדגשה5 6 2 2 3 2 2" xfId="16066"/>
    <cellStyle name="40% - הדגשה5 6 2 2 3 2 2 2" xfId="31052"/>
    <cellStyle name="40% - הדגשה5 6 2 2 3 2 2_נכסים" xfId="42153"/>
    <cellStyle name="40% - הדגשה5 6 2 2 3 2 3" xfId="24387"/>
    <cellStyle name="40% - הדגשה5 6 2 2 3 2_נכסים" xfId="42152"/>
    <cellStyle name="40% - הדגשה5 6 2 2 3 3" xfId="12734"/>
    <cellStyle name="40% - הדגשה5 6 2 2 3 3 2" xfId="27721"/>
    <cellStyle name="40% - הדגשה5 6 2 2 3 3_נכסים" xfId="42154"/>
    <cellStyle name="40% - הדגשה5 6 2 2 3 4" xfId="21056"/>
    <cellStyle name="40% - הדגשה5 6 2 2 3_נכסים" xfId="42151"/>
    <cellStyle name="40% - הדגשה5 6 2 2 4" xfId="7622"/>
    <cellStyle name="40% - הדגשה5 6 2 2 4 2" xfId="14401"/>
    <cellStyle name="40% - הדגשה5 6 2 2 4 2 2" xfId="29387"/>
    <cellStyle name="40% - הדגשה5 6 2 2 4 2_נכסים" xfId="42156"/>
    <cellStyle name="40% - הדגשה5 6 2 2 4 3" xfId="22722"/>
    <cellStyle name="40% - הדגשה5 6 2 2 4_נכסים" xfId="42155"/>
    <cellStyle name="40% - הדגשה5 6 2 2 5" xfId="11068"/>
    <cellStyle name="40% - הדגשה5 6 2 2 5 2" xfId="26055"/>
    <cellStyle name="40% - הדגשה5 6 2 2 5_נכסים" xfId="42157"/>
    <cellStyle name="40% - הדגשה5 6 2 2 6" xfId="19390"/>
    <cellStyle name="40% - הדגשה5 6 2 2_נכסים" xfId="42142"/>
    <cellStyle name="40% - הדגשה5 6 2 3" xfId="4500"/>
    <cellStyle name="40% - הדגשה5 6 2 3 2" xfId="6291"/>
    <cellStyle name="40% - הדגשה5 6 2 3 2 2" xfId="9831"/>
    <cellStyle name="40% - הדגשה5 6 2 3 2 2 2" xfId="16483"/>
    <cellStyle name="40% - הדגשה5 6 2 3 2 2 2 2" xfId="31469"/>
    <cellStyle name="40% - הדגשה5 6 2 3 2 2 2_נכסים" xfId="42161"/>
    <cellStyle name="40% - הדגשה5 6 2 3 2 2 3" xfId="24804"/>
    <cellStyle name="40% - הדגשה5 6 2 3 2 2_נכסים" xfId="42160"/>
    <cellStyle name="40% - הדגשה5 6 2 3 2 3" xfId="13151"/>
    <cellStyle name="40% - הדגשה5 6 2 3 2 3 2" xfId="28138"/>
    <cellStyle name="40% - הדגשה5 6 2 3 2 3_נכסים" xfId="42162"/>
    <cellStyle name="40% - הדגשה5 6 2 3 2 4" xfId="21473"/>
    <cellStyle name="40% - הדגשה5 6 2 3 2_נכסים" xfId="42159"/>
    <cellStyle name="40% - הדגשה5 6 2 3 3" xfId="8039"/>
    <cellStyle name="40% - הדגשה5 6 2 3 3 2" xfId="14818"/>
    <cellStyle name="40% - הדגשה5 6 2 3 3 2 2" xfId="29804"/>
    <cellStyle name="40% - הדגשה5 6 2 3 3 2_נכסים" xfId="42164"/>
    <cellStyle name="40% - הדגשה5 6 2 3 3 3" xfId="23139"/>
    <cellStyle name="40% - הדגשה5 6 2 3 3_נכסים" xfId="42163"/>
    <cellStyle name="40% - הדגשה5 6 2 3 4" xfId="11485"/>
    <cellStyle name="40% - הדגשה5 6 2 3 4 2" xfId="26472"/>
    <cellStyle name="40% - הדגשה5 6 2 3 4_נכסים" xfId="42165"/>
    <cellStyle name="40% - הדגשה5 6 2 3 5" xfId="19807"/>
    <cellStyle name="40% - הדגשה5 6 2 3_נכסים" xfId="42158"/>
    <cellStyle name="40% - הדגשה5 6 2 4" xfId="5393"/>
    <cellStyle name="40% - הדגשה5 6 2 4 2" xfId="8998"/>
    <cellStyle name="40% - הדגשה5 6 2 4 2 2" xfId="15650"/>
    <cellStyle name="40% - הדגשה5 6 2 4 2 2 2" xfId="30636"/>
    <cellStyle name="40% - הדגשה5 6 2 4 2 2_נכסים" xfId="42168"/>
    <cellStyle name="40% - הדגשה5 6 2 4 2 3" xfId="23971"/>
    <cellStyle name="40% - הדגשה5 6 2 4 2_נכסים" xfId="42167"/>
    <cellStyle name="40% - הדגשה5 6 2 4 3" xfId="12318"/>
    <cellStyle name="40% - הדגשה5 6 2 4 3 2" xfId="27305"/>
    <cellStyle name="40% - הדגשה5 6 2 4 3_נכסים" xfId="42169"/>
    <cellStyle name="40% - הדגשה5 6 2 4 4" xfId="20640"/>
    <cellStyle name="40% - הדגשה5 6 2 4_נכסים" xfId="42166"/>
    <cellStyle name="40% - הדגשה5 6 2 5" xfId="7206"/>
    <cellStyle name="40% - הדגשה5 6 2 5 2" xfId="13985"/>
    <cellStyle name="40% - הדגשה5 6 2 5 2 2" xfId="28971"/>
    <cellStyle name="40% - הדגשה5 6 2 5 2_נכסים" xfId="42171"/>
    <cellStyle name="40% - הדגשה5 6 2 5 3" xfId="22306"/>
    <cellStyle name="40% - הדגשה5 6 2 5_נכסים" xfId="42170"/>
    <cellStyle name="40% - הדגשה5 6 2 6" xfId="10652"/>
    <cellStyle name="40% - הדגשה5 6 2 6 2" xfId="25639"/>
    <cellStyle name="40% - הדגשה5 6 2 6_נכסים" xfId="42172"/>
    <cellStyle name="40% - הדגשה5 6 2 7" xfId="18974"/>
    <cellStyle name="40% - הדגשה5 6 2_נכסים" xfId="42141"/>
    <cellStyle name="40% - הדגשה5 6 3" xfId="3932"/>
    <cellStyle name="40% - הדגשה5 6 3 2" xfId="4708"/>
    <cellStyle name="40% - הדגשה5 6 3 2 2" xfId="6499"/>
    <cellStyle name="40% - הדגשה5 6 3 2 2 2" xfId="10039"/>
    <cellStyle name="40% - הדגשה5 6 3 2 2 2 2" xfId="16691"/>
    <cellStyle name="40% - הדגשה5 6 3 2 2 2 2 2" xfId="31677"/>
    <cellStyle name="40% - הדגשה5 6 3 2 2 2 2_נכסים" xfId="42177"/>
    <cellStyle name="40% - הדגשה5 6 3 2 2 2 3" xfId="25012"/>
    <cellStyle name="40% - הדגשה5 6 3 2 2 2_נכסים" xfId="42176"/>
    <cellStyle name="40% - הדגשה5 6 3 2 2 3" xfId="13359"/>
    <cellStyle name="40% - הדגשה5 6 3 2 2 3 2" xfId="28346"/>
    <cellStyle name="40% - הדגשה5 6 3 2 2 3_נכסים" xfId="42178"/>
    <cellStyle name="40% - הדגשה5 6 3 2 2 4" xfId="21681"/>
    <cellStyle name="40% - הדגשה5 6 3 2 2_נכסים" xfId="42175"/>
    <cellStyle name="40% - הדגשה5 6 3 2 3" xfId="8247"/>
    <cellStyle name="40% - הדגשה5 6 3 2 3 2" xfId="15026"/>
    <cellStyle name="40% - הדגשה5 6 3 2 3 2 2" xfId="30012"/>
    <cellStyle name="40% - הדגשה5 6 3 2 3 2_נכסים" xfId="42180"/>
    <cellStyle name="40% - הדגשה5 6 3 2 3 3" xfId="23347"/>
    <cellStyle name="40% - הדגשה5 6 3 2 3_נכסים" xfId="42179"/>
    <cellStyle name="40% - הדגשה5 6 3 2 4" xfId="11693"/>
    <cellStyle name="40% - הדגשה5 6 3 2 4 2" xfId="26680"/>
    <cellStyle name="40% - הדגשה5 6 3 2 4_נכסים" xfId="42181"/>
    <cellStyle name="40% - הדגשה5 6 3 2 5" xfId="20015"/>
    <cellStyle name="40% - הדגשה5 6 3 2_נכסים" xfId="42174"/>
    <cellStyle name="40% - הדגשה5 6 3 3" xfId="5665"/>
    <cellStyle name="40% - הדגשה5 6 3 3 2" xfId="9206"/>
    <cellStyle name="40% - הדגשה5 6 3 3 2 2" xfId="15858"/>
    <cellStyle name="40% - הדגשה5 6 3 3 2 2 2" xfId="30844"/>
    <cellStyle name="40% - הדגשה5 6 3 3 2 2_נכסים" xfId="42184"/>
    <cellStyle name="40% - הדגשה5 6 3 3 2 3" xfId="24179"/>
    <cellStyle name="40% - הדגשה5 6 3 3 2_נכסים" xfId="42183"/>
    <cellStyle name="40% - הדגשה5 6 3 3 3" xfId="12526"/>
    <cellStyle name="40% - הדגשה5 6 3 3 3 2" xfId="27513"/>
    <cellStyle name="40% - הדגשה5 6 3 3 3_נכסים" xfId="42185"/>
    <cellStyle name="40% - הדגשה5 6 3 3 4" xfId="20848"/>
    <cellStyle name="40% - הדגשה5 6 3 3_נכסים" xfId="42182"/>
    <cellStyle name="40% - הדגשה5 6 3 4" xfId="7414"/>
    <cellStyle name="40% - הדגשה5 6 3 4 2" xfId="14193"/>
    <cellStyle name="40% - הדגשה5 6 3 4 2 2" xfId="29179"/>
    <cellStyle name="40% - הדגשה5 6 3 4 2_נכסים" xfId="42187"/>
    <cellStyle name="40% - הדגשה5 6 3 4 3" xfId="22514"/>
    <cellStyle name="40% - הדגשה5 6 3 4_נכסים" xfId="42186"/>
    <cellStyle name="40% - הדגשה5 6 3 5" xfId="10860"/>
    <cellStyle name="40% - הדגשה5 6 3 5 2" xfId="25847"/>
    <cellStyle name="40% - הדגשה5 6 3 5_נכסים" xfId="42188"/>
    <cellStyle name="40% - הדגשה5 6 3 6" xfId="19182"/>
    <cellStyle name="40% - הדגשה5 6 3_נכסים" xfId="42173"/>
    <cellStyle name="40% - הדגשה5 6 4" xfId="4293"/>
    <cellStyle name="40% - הדגשה5 6 4 2" xfId="6082"/>
    <cellStyle name="40% - הדגשה5 6 4 2 2" xfId="9622"/>
    <cellStyle name="40% - הדגשה5 6 4 2 2 2" xfId="16274"/>
    <cellStyle name="40% - הדגשה5 6 4 2 2 2 2" xfId="31260"/>
    <cellStyle name="40% - הדגשה5 6 4 2 2 2_נכסים" xfId="42192"/>
    <cellStyle name="40% - הדגשה5 6 4 2 2 3" xfId="24595"/>
    <cellStyle name="40% - הדגשה5 6 4 2 2_נכסים" xfId="42191"/>
    <cellStyle name="40% - הדגשה5 6 4 2 3" xfId="12942"/>
    <cellStyle name="40% - הדגשה5 6 4 2 3 2" xfId="27929"/>
    <cellStyle name="40% - הדגשה5 6 4 2 3_נכסים" xfId="42193"/>
    <cellStyle name="40% - הדגשה5 6 4 2 4" xfId="21264"/>
    <cellStyle name="40% - הדגשה5 6 4 2_נכסים" xfId="42190"/>
    <cellStyle name="40% - הדגשה5 6 4 3" xfId="7830"/>
    <cellStyle name="40% - הדגשה5 6 4 3 2" xfId="14609"/>
    <cellStyle name="40% - הדגשה5 6 4 3 2 2" xfId="29595"/>
    <cellStyle name="40% - הדגשה5 6 4 3 2_נכסים" xfId="42195"/>
    <cellStyle name="40% - הדגשה5 6 4 3 3" xfId="22930"/>
    <cellStyle name="40% - הדגשה5 6 4 3_נכסים" xfId="42194"/>
    <cellStyle name="40% - הדגשה5 6 4 4" xfId="11276"/>
    <cellStyle name="40% - הדגשה5 6 4 4 2" xfId="26263"/>
    <cellStyle name="40% - הדגשה5 6 4 4_נכסים" xfId="42196"/>
    <cellStyle name="40% - הדגשה5 6 4 5" xfId="19598"/>
    <cellStyle name="40% - הדגשה5 6 4_נכסים" xfId="42189"/>
    <cellStyle name="40% - הדגשה5 6 5" xfId="5186"/>
    <cellStyle name="40% - הדגשה5 6 5 2" xfId="8789"/>
    <cellStyle name="40% - הדגשה5 6 5 2 2" xfId="15441"/>
    <cellStyle name="40% - הדגשה5 6 5 2 2 2" xfId="30427"/>
    <cellStyle name="40% - הדגשה5 6 5 2 2_נכסים" xfId="42199"/>
    <cellStyle name="40% - הדגשה5 6 5 2 3" xfId="23762"/>
    <cellStyle name="40% - הדגשה5 6 5 2_נכסים" xfId="42198"/>
    <cellStyle name="40% - הדגשה5 6 5 3" xfId="12109"/>
    <cellStyle name="40% - הדגשה5 6 5 3 2" xfId="27096"/>
    <cellStyle name="40% - הדגשה5 6 5 3_נכסים" xfId="42200"/>
    <cellStyle name="40% - הדגשה5 6 5 4" xfId="20431"/>
    <cellStyle name="40% - הדגשה5 6 5_נכסים" xfId="42197"/>
    <cellStyle name="40% - הדגשה5 6 6" xfId="6999"/>
    <cellStyle name="40% - הדגשה5 6 6 2" xfId="13776"/>
    <cellStyle name="40% - הדגשה5 6 6 2 2" xfId="28762"/>
    <cellStyle name="40% - הדגשה5 6 6 2_נכסים" xfId="42202"/>
    <cellStyle name="40% - הדגשה5 6 6 3" xfId="22097"/>
    <cellStyle name="40% - הדגשה5 6 6_נכסים" xfId="42201"/>
    <cellStyle name="40% - הדגשה5 6 7" xfId="10536"/>
    <cellStyle name="40% - הדגשה5 6 7 2" xfId="25521"/>
    <cellStyle name="40% - הדגשה5 6 7_נכסים" xfId="42203"/>
    <cellStyle name="40% - הדגשה5 6 8" xfId="18765"/>
    <cellStyle name="40% - הדגשה5 6 9" xfId="32020"/>
    <cellStyle name="40% - הדגשה5 6_נכסים" xfId="42140"/>
    <cellStyle name="40% - הדגשה5 7" xfId="1822"/>
    <cellStyle name="40% - הדגשה5 7 2" xfId="4040"/>
    <cellStyle name="40% - הדגשה5 7 2 2" xfId="4812"/>
    <cellStyle name="40% - הדגשה5 7 2 2 2" xfId="6603"/>
    <cellStyle name="40% - הדגשה5 7 2 2 2 2" xfId="10143"/>
    <cellStyle name="40% - הדגשה5 7 2 2 2 2 2" xfId="16795"/>
    <cellStyle name="40% - הדגשה5 7 2 2 2 2 2 2" xfId="31781"/>
    <cellStyle name="40% - הדגשה5 7 2 2 2 2 2_נכסים" xfId="42209"/>
    <cellStyle name="40% - הדגשה5 7 2 2 2 2 3" xfId="25116"/>
    <cellStyle name="40% - הדגשה5 7 2 2 2 2_נכסים" xfId="42208"/>
    <cellStyle name="40% - הדגשה5 7 2 2 2 3" xfId="13463"/>
    <cellStyle name="40% - הדגשה5 7 2 2 2 3 2" xfId="28450"/>
    <cellStyle name="40% - הדגשה5 7 2 2 2 3_נכסים" xfId="42210"/>
    <cellStyle name="40% - הדגשה5 7 2 2 2 4" xfId="21785"/>
    <cellStyle name="40% - הדגשה5 7 2 2 2_נכסים" xfId="42207"/>
    <cellStyle name="40% - הדגשה5 7 2 2 3" xfId="8351"/>
    <cellStyle name="40% - הדגשה5 7 2 2 3 2" xfId="15130"/>
    <cellStyle name="40% - הדגשה5 7 2 2 3 2 2" xfId="30116"/>
    <cellStyle name="40% - הדגשה5 7 2 2 3 2_נכסים" xfId="42212"/>
    <cellStyle name="40% - הדגשה5 7 2 2 3 3" xfId="23451"/>
    <cellStyle name="40% - הדגשה5 7 2 2 3_נכסים" xfId="42211"/>
    <cellStyle name="40% - הדגשה5 7 2 2 4" xfId="11797"/>
    <cellStyle name="40% - הדגשה5 7 2 2 4 2" xfId="26784"/>
    <cellStyle name="40% - הדגשה5 7 2 2 4_נכסים" xfId="42213"/>
    <cellStyle name="40% - הדגשה5 7 2 2 5" xfId="20119"/>
    <cellStyle name="40% - הדגשה5 7 2 2_נכסים" xfId="42206"/>
    <cellStyle name="40% - הדגשה5 7 2 3" xfId="5769"/>
    <cellStyle name="40% - הדגשה5 7 2 3 2" xfId="9310"/>
    <cellStyle name="40% - הדגשה5 7 2 3 2 2" xfId="15962"/>
    <cellStyle name="40% - הדגשה5 7 2 3 2 2 2" xfId="30948"/>
    <cellStyle name="40% - הדגשה5 7 2 3 2 2_נכסים" xfId="42216"/>
    <cellStyle name="40% - הדגשה5 7 2 3 2 3" xfId="24283"/>
    <cellStyle name="40% - הדגשה5 7 2 3 2_נכסים" xfId="42215"/>
    <cellStyle name="40% - הדגשה5 7 2 3 3" xfId="12630"/>
    <cellStyle name="40% - הדגשה5 7 2 3 3 2" xfId="27617"/>
    <cellStyle name="40% - הדגשה5 7 2 3 3_נכסים" xfId="42217"/>
    <cellStyle name="40% - הדגשה5 7 2 3 4" xfId="20952"/>
    <cellStyle name="40% - הדגשה5 7 2 3_נכסים" xfId="42214"/>
    <cellStyle name="40% - הדגשה5 7 2 4" xfId="7518"/>
    <cellStyle name="40% - הדגשה5 7 2 4 2" xfId="14297"/>
    <cellStyle name="40% - הדגשה5 7 2 4 2 2" xfId="29283"/>
    <cellStyle name="40% - הדגשה5 7 2 4 2_נכסים" xfId="42219"/>
    <cellStyle name="40% - הדגשה5 7 2 4 3" xfId="22618"/>
    <cellStyle name="40% - הדגשה5 7 2 4_נכסים" xfId="42218"/>
    <cellStyle name="40% - הדגשה5 7 2 5" xfId="10964"/>
    <cellStyle name="40% - הדגשה5 7 2 5 2" xfId="25951"/>
    <cellStyle name="40% - הדגשה5 7 2 5_נכסים" xfId="42220"/>
    <cellStyle name="40% - הדגשה5 7 2 6" xfId="19286"/>
    <cellStyle name="40% - הדגשה5 7 2_נכסים" xfId="42205"/>
    <cellStyle name="40% - הדגשה5 7 3" xfId="4397"/>
    <cellStyle name="40% - הדגשה5 7 3 2" xfId="6187"/>
    <cellStyle name="40% - הדגשה5 7 3 2 2" xfId="9727"/>
    <cellStyle name="40% - הדגשה5 7 3 2 2 2" xfId="16379"/>
    <cellStyle name="40% - הדגשה5 7 3 2 2 2 2" xfId="31365"/>
    <cellStyle name="40% - הדגשה5 7 3 2 2 2_נכסים" xfId="42224"/>
    <cellStyle name="40% - הדגשה5 7 3 2 2 3" xfId="24700"/>
    <cellStyle name="40% - הדגשה5 7 3 2 2_נכסים" xfId="42223"/>
    <cellStyle name="40% - הדגשה5 7 3 2 3" xfId="13047"/>
    <cellStyle name="40% - הדגשה5 7 3 2 3 2" xfId="28034"/>
    <cellStyle name="40% - הדגשה5 7 3 2 3_נכסים" xfId="42225"/>
    <cellStyle name="40% - הדגשה5 7 3 2 4" xfId="21369"/>
    <cellStyle name="40% - הדגשה5 7 3 2_נכסים" xfId="42222"/>
    <cellStyle name="40% - הדגשה5 7 3 3" xfId="7935"/>
    <cellStyle name="40% - הדגשה5 7 3 3 2" xfId="14714"/>
    <cellStyle name="40% - הדגשה5 7 3 3 2 2" xfId="29700"/>
    <cellStyle name="40% - הדגשה5 7 3 3 2_נכסים" xfId="42227"/>
    <cellStyle name="40% - הדגשה5 7 3 3 3" xfId="23035"/>
    <cellStyle name="40% - הדגשה5 7 3 3_נכסים" xfId="42226"/>
    <cellStyle name="40% - הדגשה5 7 3 4" xfId="11381"/>
    <cellStyle name="40% - הדגשה5 7 3 4 2" xfId="26368"/>
    <cellStyle name="40% - הדגשה5 7 3 4_נכסים" xfId="42228"/>
    <cellStyle name="40% - הדגשה5 7 3 5" xfId="19703"/>
    <cellStyle name="40% - הדגשה5 7 3_נכסים" xfId="42221"/>
    <cellStyle name="40% - הדגשה5 7 4" xfId="5290"/>
    <cellStyle name="40% - הדגשה5 7 4 2" xfId="8894"/>
    <cellStyle name="40% - הדגשה5 7 4 2 2" xfId="15546"/>
    <cellStyle name="40% - הדגשה5 7 4 2 2 2" xfId="30532"/>
    <cellStyle name="40% - הדגשה5 7 4 2 2_נכסים" xfId="42231"/>
    <cellStyle name="40% - הדגשה5 7 4 2 3" xfId="23867"/>
    <cellStyle name="40% - הדגשה5 7 4 2_נכסים" xfId="42230"/>
    <cellStyle name="40% - הדגשה5 7 4 3" xfId="12214"/>
    <cellStyle name="40% - הדגשה5 7 4 3 2" xfId="27201"/>
    <cellStyle name="40% - הדגשה5 7 4 3_נכסים" xfId="42232"/>
    <cellStyle name="40% - הדגשה5 7 4 4" xfId="20536"/>
    <cellStyle name="40% - הדגשה5 7 4_נכסים" xfId="42229"/>
    <cellStyle name="40% - הדגשה5 7 5" xfId="7103"/>
    <cellStyle name="40% - הדגשה5 7 5 2" xfId="13881"/>
    <cellStyle name="40% - הדגשה5 7 5 2 2" xfId="28867"/>
    <cellStyle name="40% - הדגשה5 7 5 2_נכסים" xfId="42234"/>
    <cellStyle name="40% - הדגשה5 7 5 3" xfId="22202"/>
    <cellStyle name="40% - הדגשה5 7 5_נכסים" xfId="42233"/>
    <cellStyle name="40% - הדגשה5 7 6" xfId="10549"/>
    <cellStyle name="40% - הדגשה5 7 6 2" xfId="25535"/>
    <cellStyle name="40% - הדגשה5 7 6_נכסים" xfId="42235"/>
    <cellStyle name="40% - הדגשה5 7 7" xfId="18870"/>
    <cellStyle name="40% - הדגשה5 7 8" xfId="32296"/>
    <cellStyle name="40% - הדגשה5 7_נכסים" xfId="42204"/>
    <cellStyle name="40% - הדגשה5 8" xfId="1434"/>
    <cellStyle name="40% - הדגשה5 8 2" xfId="4603"/>
    <cellStyle name="40% - הדגשה5 8 2 2" xfId="6394"/>
    <cellStyle name="40% - הדגשה5 8 2 2 2" xfId="9934"/>
    <cellStyle name="40% - הדגשה5 8 2 2 2 2" xfId="16586"/>
    <cellStyle name="40% - הדגשה5 8 2 2 2 2 2" xfId="31572"/>
    <cellStyle name="40% - הדגשה5 8 2 2 2 2_נכסים" xfId="42240"/>
    <cellStyle name="40% - הדגשה5 8 2 2 2 3" xfId="24907"/>
    <cellStyle name="40% - הדגשה5 8 2 2 2_נכסים" xfId="42239"/>
    <cellStyle name="40% - הדגשה5 8 2 2 3" xfId="13254"/>
    <cellStyle name="40% - הדגשה5 8 2 2 3 2" xfId="28241"/>
    <cellStyle name="40% - הדגשה5 8 2 2 3_נכסים" xfId="42241"/>
    <cellStyle name="40% - הדגשה5 8 2 2 4" xfId="21576"/>
    <cellStyle name="40% - הדגשה5 8 2 2_נכסים" xfId="42238"/>
    <cellStyle name="40% - הדגשה5 8 2 3" xfId="8142"/>
    <cellStyle name="40% - הדגשה5 8 2 3 2" xfId="14921"/>
    <cellStyle name="40% - הדגשה5 8 2 3 2 2" xfId="29907"/>
    <cellStyle name="40% - הדגשה5 8 2 3 2_נכסים" xfId="42243"/>
    <cellStyle name="40% - הדגשה5 8 2 3 3" xfId="23242"/>
    <cellStyle name="40% - הדגשה5 8 2 3_נכסים" xfId="42242"/>
    <cellStyle name="40% - הדגשה5 8 2 4" xfId="11588"/>
    <cellStyle name="40% - הדגשה5 8 2 4 2" xfId="26575"/>
    <cellStyle name="40% - הדגשה5 8 2 4_נכסים" xfId="42244"/>
    <cellStyle name="40% - הדגשה5 8 2 5" xfId="19910"/>
    <cellStyle name="40% - הדגשה5 8 2_נכסים" xfId="42237"/>
    <cellStyle name="40% - הדגשה5 8 3" xfId="5560"/>
    <cellStyle name="40% - הדגשה5 8 3 2" xfId="9101"/>
    <cellStyle name="40% - הדגשה5 8 3 2 2" xfId="15753"/>
    <cellStyle name="40% - הדגשה5 8 3 2 2 2" xfId="30739"/>
    <cellStyle name="40% - הדגשה5 8 3 2 2_נכסים" xfId="42247"/>
    <cellStyle name="40% - הדגשה5 8 3 2 3" xfId="24074"/>
    <cellStyle name="40% - הדגשה5 8 3 2_נכסים" xfId="42246"/>
    <cellStyle name="40% - הדגשה5 8 3 3" xfId="12421"/>
    <cellStyle name="40% - הדגשה5 8 3 3 2" xfId="27408"/>
    <cellStyle name="40% - הדגשה5 8 3 3_נכסים" xfId="42248"/>
    <cellStyle name="40% - הדגשה5 8 3 4" xfId="20743"/>
    <cellStyle name="40% - הדגשה5 8 3_נכסים" xfId="42245"/>
    <cellStyle name="40% - הדגשה5 8 4" xfId="7309"/>
    <cellStyle name="40% - הדגשה5 8 4 2" xfId="14088"/>
    <cellStyle name="40% - הדגשה5 8 4 2 2" xfId="29074"/>
    <cellStyle name="40% - הדגשה5 8 4 2_נכסים" xfId="42250"/>
    <cellStyle name="40% - הדגשה5 8 4 3" xfId="22409"/>
    <cellStyle name="40% - הדגשה5 8 4_נכסים" xfId="42249"/>
    <cellStyle name="40% - הדגשה5 8 5" xfId="10755"/>
    <cellStyle name="40% - הדגשה5 8 5 2" xfId="25742"/>
    <cellStyle name="40% - הדגשה5 8 5_נכסים" xfId="42251"/>
    <cellStyle name="40% - הדגשה5 8 6" xfId="19077"/>
    <cellStyle name="40% - הדגשה5 8 7" xfId="32062"/>
    <cellStyle name="40% - הדגשה5 8_נכסים" xfId="42236"/>
    <cellStyle name="40% - הדגשה5 9" xfId="2236"/>
    <cellStyle name="40% - הדגשה5 9 2" xfId="5977"/>
    <cellStyle name="40% - הדגשה5 9 2 2" xfId="9517"/>
    <cellStyle name="40% - הדגשה5 9 2 2 2" xfId="16169"/>
    <cellStyle name="40% - הדגשה5 9 2 2 2 2" xfId="31155"/>
    <cellStyle name="40% - הדגשה5 9 2 2 2_נכסים" xfId="42255"/>
    <cellStyle name="40% - הדגשה5 9 2 2 3" xfId="24490"/>
    <cellStyle name="40% - הדגשה5 9 2 2_נכסים" xfId="42254"/>
    <cellStyle name="40% - הדגשה5 9 2 3" xfId="12837"/>
    <cellStyle name="40% - הדגשה5 9 2 3 2" xfId="27824"/>
    <cellStyle name="40% - הדגשה5 9 2 3_נכסים" xfId="42256"/>
    <cellStyle name="40% - הדגשה5 9 2 4" xfId="21159"/>
    <cellStyle name="40% - הדגשה5 9 2_נכסים" xfId="42253"/>
    <cellStyle name="40% - הדגשה5 9 3" xfId="7725"/>
    <cellStyle name="40% - הדגשה5 9 3 2" xfId="14504"/>
    <cellStyle name="40% - הדגשה5 9 3 2 2" xfId="29490"/>
    <cellStyle name="40% - הדגשה5 9 3 2_נכסים" xfId="42258"/>
    <cellStyle name="40% - הדגשה5 9 3 3" xfId="22825"/>
    <cellStyle name="40% - הדגשה5 9 3_נכסים" xfId="42257"/>
    <cellStyle name="40% - הדגשה5 9 4" xfId="11171"/>
    <cellStyle name="40% - הדגשה5 9 4 2" xfId="26158"/>
    <cellStyle name="40% - הדגשה5 9 4_נכסים" xfId="42259"/>
    <cellStyle name="40% - הדגשה5 9 5" xfId="19493"/>
    <cellStyle name="40% - הדגשה5 9_נכסים" xfId="42252"/>
    <cellStyle name="40% - הדגשה6" xfId="57" builtinId="51" customBuiltin="1"/>
    <cellStyle name="40% - הדגשה6 10" xfId="1485"/>
    <cellStyle name="40% - הדגשה6 10 2" xfId="8686"/>
    <cellStyle name="40% - הדגשה6 10 2 2" xfId="15338"/>
    <cellStyle name="40% - הדגשה6 10 2 2 2" xfId="30324"/>
    <cellStyle name="40% - הדגשה6 10 2 2_נכסים" xfId="42262"/>
    <cellStyle name="40% - הדגשה6 10 2 3" xfId="23659"/>
    <cellStyle name="40% - הדגשה6 10 2_נכסים" xfId="42261"/>
    <cellStyle name="40% - הדגשה6 10 3" xfId="12006"/>
    <cellStyle name="40% - הדגשה6 10 3 2" xfId="26993"/>
    <cellStyle name="40% - הדגשה6 10 3_נכסים" xfId="42263"/>
    <cellStyle name="40% - הדגשה6 10 4" xfId="20328"/>
    <cellStyle name="40% - הדגשה6 10_נכסים" xfId="42260"/>
    <cellStyle name="40% - הדגשה6 11" xfId="2249"/>
    <cellStyle name="40% - הדגשה6 11 2" xfId="13673"/>
    <cellStyle name="40% - הדגשה6 11 2 2" xfId="28659"/>
    <cellStyle name="40% - הדגשה6 11 2_נכסים" xfId="42265"/>
    <cellStyle name="40% - הדגשה6 11 3" xfId="21994"/>
    <cellStyle name="40% - הדגשה6 11_נכסים" xfId="42264"/>
    <cellStyle name="40% - הדגשה6 12" xfId="10406"/>
    <cellStyle name="40% - הדגשה6 12 2" xfId="18349"/>
    <cellStyle name="40% - הדגשה6 12 3" xfId="25385"/>
    <cellStyle name="40% - הדגשה6 12_נכסים" xfId="42266"/>
    <cellStyle name="40% - הדגשה6 13" xfId="17573"/>
    <cellStyle name="40% - הדגשה6 13 2" xfId="18404"/>
    <cellStyle name="40% - הדגשה6 13_נכסים" xfId="42267"/>
    <cellStyle name="40% - הדגשה6 14" xfId="17586"/>
    <cellStyle name="40% - הדגשה6 14 2" xfId="18417"/>
    <cellStyle name="40% - הדגשה6 14_נכסים" xfId="42268"/>
    <cellStyle name="40% - הדגשה6 15" xfId="17598"/>
    <cellStyle name="40% - הדגשה6 15 2" xfId="18429"/>
    <cellStyle name="40% - הדגשה6 15_נכסים" xfId="42269"/>
    <cellStyle name="40% - הדגשה6 16" xfId="17610"/>
    <cellStyle name="40% - הדגשה6 16 2" xfId="18441"/>
    <cellStyle name="40% - הדגשה6 16_נכסים" xfId="42270"/>
    <cellStyle name="40% - הדגשה6 17" xfId="17622"/>
    <cellStyle name="40% - הדגשה6 17 2" xfId="18454"/>
    <cellStyle name="40% - הדגשה6 17_נכסים" xfId="42271"/>
    <cellStyle name="40% - הדגשה6 18" xfId="17635"/>
    <cellStyle name="40% - הדגשה6 18 2" xfId="18467"/>
    <cellStyle name="40% - הדגשה6 18_נכסים" xfId="42272"/>
    <cellStyle name="40% - הדגשה6 19" xfId="17649"/>
    <cellStyle name="40% - הדגשה6 19 2" xfId="18480"/>
    <cellStyle name="40% - הדגשה6 19_נכסים" xfId="42273"/>
    <cellStyle name="40% - הדגשה6 2" xfId="305"/>
    <cellStyle name="40% - הדגשה6 2 10" xfId="2647"/>
    <cellStyle name="40% - הדגשה6 2 11" xfId="50200"/>
    <cellStyle name="40% - הדגשה6 2 2" xfId="306"/>
    <cellStyle name="40% - הדגשה6 2 2 10" xfId="18639"/>
    <cellStyle name="40% - הדגשה6 2 2 11" xfId="32277"/>
    <cellStyle name="40% - הדגשה6 2 2 2" xfId="1188"/>
    <cellStyle name="40% - הדגשה6 2 2 2 10" xfId="32041"/>
    <cellStyle name="40% - הדגשה6 2 2 2 2" xfId="3483"/>
    <cellStyle name="40% - הדגשה6 2 2 2 2 2" xfId="3717"/>
    <cellStyle name="40% - הדגשה6 2 2 2 2 2 2" xfId="4141"/>
    <cellStyle name="40% - הדגשה6 2 2 2 2 2 2 2" xfId="4914"/>
    <cellStyle name="40% - הדגשה6 2 2 2 2 2 2 2 2" xfId="6705"/>
    <cellStyle name="40% - הדגשה6 2 2 2 2 2 2 2 2 2" xfId="10245"/>
    <cellStyle name="40% - הדגשה6 2 2 2 2 2 2 2 2 2 2" xfId="16897"/>
    <cellStyle name="40% - הדגשה6 2 2 2 2 2 2 2 2 2 2 2" xfId="31883"/>
    <cellStyle name="40% - הדגשה6 2 2 2 2 2 2 2 2 2 2_נכסים" xfId="42283"/>
    <cellStyle name="40% - הדגשה6 2 2 2 2 2 2 2 2 2 3" xfId="25218"/>
    <cellStyle name="40% - הדגשה6 2 2 2 2 2 2 2 2 2_נכסים" xfId="42282"/>
    <cellStyle name="40% - הדגשה6 2 2 2 2 2 2 2 2 3" xfId="13565"/>
    <cellStyle name="40% - הדגשה6 2 2 2 2 2 2 2 2 3 2" xfId="28552"/>
    <cellStyle name="40% - הדגשה6 2 2 2 2 2 2 2 2 3_נכסים" xfId="42284"/>
    <cellStyle name="40% - הדגשה6 2 2 2 2 2 2 2 2 4" xfId="21887"/>
    <cellStyle name="40% - הדגשה6 2 2 2 2 2 2 2 2_נכסים" xfId="42281"/>
    <cellStyle name="40% - הדגשה6 2 2 2 2 2 2 2 3" xfId="8453"/>
    <cellStyle name="40% - הדגשה6 2 2 2 2 2 2 2 3 2" xfId="15232"/>
    <cellStyle name="40% - הדגשה6 2 2 2 2 2 2 2 3 2 2" xfId="30218"/>
    <cellStyle name="40% - הדגשה6 2 2 2 2 2 2 2 3 2_נכסים" xfId="42286"/>
    <cellStyle name="40% - הדגשה6 2 2 2 2 2 2 2 3 3" xfId="23553"/>
    <cellStyle name="40% - הדגשה6 2 2 2 2 2 2 2 3_נכסים" xfId="42285"/>
    <cellStyle name="40% - הדגשה6 2 2 2 2 2 2 2 4" xfId="11899"/>
    <cellStyle name="40% - הדגשה6 2 2 2 2 2 2 2 4 2" xfId="26886"/>
    <cellStyle name="40% - הדגשה6 2 2 2 2 2 2 2 4_נכסים" xfId="42287"/>
    <cellStyle name="40% - הדגשה6 2 2 2 2 2 2 2 5" xfId="20221"/>
    <cellStyle name="40% - הדגשה6 2 2 2 2 2 2 2_נכסים" xfId="42280"/>
    <cellStyle name="40% - הדגשה6 2 2 2 2 2 2 3" xfId="5871"/>
    <cellStyle name="40% - הדגשה6 2 2 2 2 2 2 3 2" xfId="9412"/>
    <cellStyle name="40% - הדגשה6 2 2 2 2 2 2 3 2 2" xfId="16064"/>
    <cellStyle name="40% - הדגשה6 2 2 2 2 2 2 3 2 2 2" xfId="31050"/>
    <cellStyle name="40% - הדגשה6 2 2 2 2 2 2 3 2 2_נכסים" xfId="42290"/>
    <cellStyle name="40% - הדגשה6 2 2 2 2 2 2 3 2 3" xfId="24385"/>
    <cellStyle name="40% - הדגשה6 2 2 2 2 2 2 3 2_נכסים" xfId="42289"/>
    <cellStyle name="40% - הדגשה6 2 2 2 2 2 2 3 3" xfId="12732"/>
    <cellStyle name="40% - הדגשה6 2 2 2 2 2 2 3 3 2" xfId="27719"/>
    <cellStyle name="40% - הדגשה6 2 2 2 2 2 2 3 3_נכסים" xfId="42291"/>
    <cellStyle name="40% - הדגשה6 2 2 2 2 2 2 3 4" xfId="21054"/>
    <cellStyle name="40% - הדגשה6 2 2 2 2 2 2 3_נכסים" xfId="42288"/>
    <cellStyle name="40% - הדגשה6 2 2 2 2 2 2 4" xfId="7620"/>
    <cellStyle name="40% - הדגשה6 2 2 2 2 2 2 4 2" xfId="14399"/>
    <cellStyle name="40% - הדגשה6 2 2 2 2 2 2 4 2 2" xfId="29385"/>
    <cellStyle name="40% - הדגשה6 2 2 2 2 2 2 4 2_נכסים" xfId="42293"/>
    <cellStyle name="40% - הדגשה6 2 2 2 2 2 2 4 3" xfId="22720"/>
    <cellStyle name="40% - הדגשה6 2 2 2 2 2 2 4_נכסים" xfId="42292"/>
    <cellStyle name="40% - הדגשה6 2 2 2 2 2 2 5" xfId="11066"/>
    <cellStyle name="40% - הדגשה6 2 2 2 2 2 2 5 2" xfId="26053"/>
    <cellStyle name="40% - הדגשה6 2 2 2 2 2 2 5_נכסים" xfId="42294"/>
    <cellStyle name="40% - הדגשה6 2 2 2 2 2 2 6" xfId="19388"/>
    <cellStyle name="40% - הדגשה6 2 2 2 2 2 2_נכסים" xfId="42279"/>
    <cellStyle name="40% - הדגשה6 2 2 2 2 2 3" xfId="4498"/>
    <cellStyle name="40% - הדגשה6 2 2 2 2 2 3 2" xfId="6289"/>
    <cellStyle name="40% - הדגשה6 2 2 2 2 2 3 2 2" xfId="9829"/>
    <cellStyle name="40% - הדגשה6 2 2 2 2 2 3 2 2 2" xfId="16481"/>
    <cellStyle name="40% - הדגשה6 2 2 2 2 2 3 2 2 2 2" xfId="31467"/>
    <cellStyle name="40% - הדגשה6 2 2 2 2 2 3 2 2 2_נכסים" xfId="42298"/>
    <cellStyle name="40% - הדגשה6 2 2 2 2 2 3 2 2 3" xfId="24802"/>
    <cellStyle name="40% - הדגשה6 2 2 2 2 2 3 2 2_נכסים" xfId="42297"/>
    <cellStyle name="40% - הדגשה6 2 2 2 2 2 3 2 3" xfId="13149"/>
    <cellStyle name="40% - הדגשה6 2 2 2 2 2 3 2 3 2" xfId="28136"/>
    <cellStyle name="40% - הדגשה6 2 2 2 2 2 3 2 3_נכסים" xfId="42299"/>
    <cellStyle name="40% - הדגשה6 2 2 2 2 2 3 2 4" xfId="21471"/>
    <cellStyle name="40% - הדגשה6 2 2 2 2 2 3 2_נכסים" xfId="42296"/>
    <cellStyle name="40% - הדגשה6 2 2 2 2 2 3 3" xfId="8037"/>
    <cellStyle name="40% - הדגשה6 2 2 2 2 2 3 3 2" xfId="14816"/>
    <cellStyle name="40% - הדגשה6 2 2 2 2 2 3 3 2 2" xfId="29802"/>
    <cellStyle name="40% - הדגשה6 2 2 2 2 2 3 3 2_נכסים" xfId="42301"/>
    <cellStyle name="40% - הדגשה6 2 2 2 2 2 3 3 3" xfId="23137"/>
    <cellStyle name="40% - הדגשה6 2 2 2 2 2 3 3_נכסים" xfId="42300"/>
    <cellStyle name="40% - הדגשה6 2 2 2 2 2 3 4" xfId="11483"/>
    <cellStyle name="40% - הדגשה6 2 2 2 2 2 3 4 2" xfId="26470"/>
    <cellStyle name="40% - הדגשה6 2 2 2 2 2 3 4_נכסים" xfId="42302"/>
    <cellStyle name="40% - הדגשה6 2 2 2 2 2 3 5" xfId="19805"/>
    <cellStyle name="40% - הדגשה6 2 2 2 2 2 3_נכסים" xfId="42295"/>
    <cellStyle name="40% - הדגשה6 2 2 2 2 2 4" xfId="5391"/>
    <cellStyle name="40% - הדגשה6 2 2 2 2 2 4 2" xfId="8996"/>
    <cellStyle name="40% - הדגשה6 2 2 2 2 2 4 2 2" xfId="15648"/>
    <cellStyle name="40% - הדגשה6 2 2 2 2 2 4 2 2 2" xfId="30634"/>
    <cellStyle name="40% - הדגשה6 2 2 2 2 2 4 2 2_נכסים" xfId="42305"/>
    <cellStyle name="40% - הדגשה6 2 2 2 2 2 4 2 3" xfId="23969"/>
    <cellStyle name="40% - הדגשה6 2 2 2 2 2 4 2_נכסים" xfId="42304"/>
    <cellStyle name="40% - הדגשה6 2 2 2 2 2 4 3" xfId="12316"/>
    <cellStyle name="40% - הדגשה6 2 2 2 2 2 4 3 2" xfId="27303"/>
    <cellStyle name="40% - הדגשה6 2 2 2 2 2 4 3_נכסים" xfId="42306"/>
    <cellStyle name="40% - הדגשה6 2 2 2 2 2 4 4" xfId="20638"/>
    <cellStyle name="40% - הדגשה6 2 2 2 2 2 4_נכסים" xfId="42303"/>
    <cellStyle name="40% - הדגשה6 2 2 2 2 2 5" xfId="7204"/>
    <cellStyle name="40% - הדגשה6 2 2 2 2 2 5 2" xfId="13983"/>
    <cellStyle name="40% - הדגשה6 2 2 2 2 2 5 2 2" xfId="28969"/>
    <cellStyle name="40% - הדגשה6 2 2 2 2 2 5 2_נכסים" xfId="42308"/>
    <cellStyle name="40% - הדגשה6 2 2 2 2 2 5 3" xfId="22304"/>
    <cellStyle name="40% - הדגשה6 2 2 2 2 2 5_נכסים" xfId="42307"/>
    <cellStyle name="40% - הדגשה6 2 2 2 2 2 6" xfId="10650"/>
    <cellStyle name="40% - הדגשה6 2 2 2 2 2 6 2" xfId="25637"/>
    <cellStyle name="40% - הדגשה6 2 2 2 2 2 6_נכסים" xfId="42309"/>
    <cellStyle name="40% - הדגשה6 2 2 2 2 2 7" xfId="18972"/>
    <cellStyle name="40% - הדגשה6 2 2 2 2 2_נכסים" xfId="42278"/>
    <cellStyle name="40% - הדגשה6 2 2 2 2 3" xfId="3930"/>
    <cellStyle name="40% - הדגשה6 2 2 2 2 3 2" xfId="4706"/>
    <cellStyle name="40% - הדגשה6 2 2 2 2 3 2 2" xfId="6497"/>
    <cellStyle name="40% - הדגשה6 2 2 2 2 3 2 2 2" xfId="10037"/>
    <cellStyle name="40% - הדגשה6 2 2 2 2 3 2 2 2 2" xfId="16689"/>
    <cellStyle name="40% - הדגשה6 2 2 2 2 3 2 2 2 2 2" xfId="31675"/>
    <cellStyle name="40% - הדגשה6 2 2 2 2 3 2 2 2 2_נכסים" xfId="42314"/>
    <cellStyle name="40% - הדגשה6 2 2 2 2 3 2 2 2 3" xfId="25010"/>
    <cellStyle name="40% - הדגשה6 2 2 2 2 3 2 2 2_נכסים" xfId="42313"/>
    <cellStyle name="40% - הדגשה6 2 2 2 2 3 2 2 3" xfId="13357"/>
    <cellStyle name="40% - הדגשה6 2 2 2 2 3 2 2 3 2" xfId="28344"/>
    <cellStyle name="40% - הדגשה6 2 2 2 2 3 2 2 3_נכסים" xfId="42315"/>
    <cellStyle name="40% - הדגשה6 2 2 2 2 3 2 2 4" xfId="21679"/>
    <cellStyle name="40% - הדגשה6 2 2 2 2 3 2 2_נכסים" xfId="42312"/>
    <cellStyle name="40% - הדגשה6 2 2 2 2 3 2 3" xfId="8245"/>
    <cellStyle name="40% - הדגשה6 2 2 2 2 3 2 3 2" xfId="15024"/>
    <cellStyle name="40% - הדגשה6 2 2 2 2 3 2 3 2 2" xfId="30010"/>
    <cellStyle name="40% - הדגשה6 2 2 2 2 3 2 3 2_נכסים" xfId="42317"/>
    <cellStyle name="40% - הדגשה6 2 2 2 2 3 2 3 3" xfId="23345"/>
    <cellStyle name="40% - הדגשה6 2 2 2 2 3 2 3_נכסים" xfId="42316"/>
    <cellStyle name="40% - הדגשה6 2 2 2 2 3 2 4" xfId="11691"/>
    <cellStyle name="40% - הדגשה6 2 2 2 2 3 2 4 2" xfId="26678"/>
    <cellStyle name="40% - הדגשה6 2 2 2 2 3 2 4_נכסים" xfId="42318"/>
    <cellStyle name="40% - הדגשה6 2 2 2 2 3 2 5" xfId="20013"/>
    <cellStyle name="40% - הדגשה6 2 2 2 2 3 2_נכסים" xfId="42311"/>
    <cellStyle name="40% - הדגשה6 2 2 2 2 3 3" xfId="5663"/>
    <cellStyle name="40% - הדגשה6 2 2 2 2 3 3 2" xfId="9204"/>
    <cellStyle name="40% - הדגשה6 2 2 2 2 3 3 2 2" xfId="15856"/>
    <cellStyle name="40% - הדגשה6 2 2 2 2 3 3 2 2 2" xfId="30842"/>
    <cellStyle name="40% - הדגשה6 2 2 2 2 3 3 2 2_נכסים" xfId="42321"/>
    <cellStyle name="40% - הדגשה6 2 2 2 2 3 3 2 3" xfId="24177"/>
    <cellStyle name="40% - הדגשה6 2 2 2 2 3 3 2_נכסים" xfId="42320"/>
    <cellStyle name="40% - הדגשה6 2 2 2 2 3 3 3" xfId="12524"/>
    <cellStyle name="40% - הדגשה6 2 2 2 2 3 3 3 2" xfId="27511"/>
    <cellStyle name="40% - הדגשה6 2 2 2 2 3 3 3_נכסים" xfId="42322"/>
    <cellStyle name="40% - הדגשה6 2 2 2 2 3 3 4" xfId="20846"/>
    <cellStyle name="40% - הדגשה6 2 2 2 2 3 3_נכסים" xfId="42319"/>
    <cellStyle name="40% - הדגשה6 2 2 2 2 3 4" xfId="7412"/>
    <cellStyle name="40% - הדגשה6 2 2 2 2 3 4 2" xfId="14191"/>
    <cellStyle name="40% - הדגשה6 2 2 2 2 3 4 2 2" xfId="29177"/>
    <cellStyle name="40% - הדגשה6 2 2 2 2 3 4 2_נכסים" xfId="42324"/>
    <cellStyle name="40% - הדגשה6 2 2 2 2 3 4 3" xfId="22512"/>
    <cellStyle name="40% - הדגשה6 2 2 2 2 3 4_נכסים" xfId="42323"/>
    <cellStyle name="40% - הדגשה6 2 2 2 2 3 5" xfId="10858"/>
    <cellStyle name="40% - הדגשה6 2 2 2 2 3 5 2" xfId="25845"/>
    <cellStyle name="40% - הדגשה6 2 2 2 2 3 5_נכסים" xfId="42325"/>
    <cellStyle name="40% - הדגשה6 2 2 2 2 3 6" xfId="19180"/>
    <cellStyle name="40% - הדגשה6 2 2 2 2 3_נכסים" xfId="42310"/>
    <cellStyle name="40% - הדגשה6 2 2 2 2 4" xfId="4291"/>
    <cellStyle name="40% - הדגשה6 2 2 2 2 4 2" xfId="6080"/>
    <cellStyle name="40% - הדגשה6 2 2 2 2 4 2 2" xfId="9620"/>
    <cellStyle name="40% - הדגשה6 2 2 2 2 4 2 2 2" xfId="16272"/>
    <cellStyle name="40% - הדגשה6 2 2 2 2 4 2 2 2 2" xfId="31258"/>
    <cellStyle name="40% - הדגשה6 2 2 2 2 4 2 2 2_נכסים" xfId="42329"/>
    <cellStyle name="40% - הדגשה6 2 2 2 2 4 2 2 3" xfId="24593"/>
    <cellStyle name="40% - הדגשה6 2 2 2 2 4 2 2_נכסים" xfId="42328"/>
    <cellStyle name="40% - הדגשה6 2 2 2 2 4 2 3" xfId="12940"/>
    <cellStyle name="40% - הדגשה6 2 2 2 2 4 2 3 2" xfId="27927"/>
    <cellStyle name="40% - הדגשה6 2 2 2 2 4 2 3_נכסים" xfId="42330"/>
    <cellStyle name="40% - הדגשה6 2 2 2 2 4 2 4" xfId="21262"/>
    <cellStyle name="40% - הדגשה6 2 2 2 2 4 2_נכסים" xfId="42327"/>
    <cellStyle name="40% - הדגשה6 2 2 2 2 4 3" xfId="7828"/>
    <cellStyle name="40% - הדגשה6 2 2 2 2 4 3 2" xfId="14607"/>
    <cellStyle name="40% - הדגשה6 2 2 2 2 4 3 2 2" xfId="29593"/>
    <cellStyle name="40% - הדגשה6 2 2 2 2 4 3 2_נכסים" xfId="42332"/>
    <cellStyle name="40% - הדגשה6 2 2 2 2 4 3 3" xfId="22928"/>
    <cellStyle name="40% - הדגשה6 2 2 2 2 4 3_נכסים" xfId="42331"/>
    <cellStyle name="40% - הדגשה6 2 2 2 2 4 4" xfId="11274"/>
    <cellStyle name="40% - הדגשה6 2 2 2 2 4 4 2" xfId="26261"/>
    <cellStyle name="40% - הדגשה6 2 2 2 2 4 4_נכסים" xfId="42333"/>
    <cellStyle name="40% - הדגשה6 2 2 2 2 4 5" xfId="19596"/>
    <cellStyle name="40% - הדגשה6 2 2 2 2 4_נכסים" xfId="42326"/>
    <cellStyle name="40% - הדגשה6 2 2 2 2 5" xfId="5184"/>
    <cellStyle name="40% - הדגשה6 2 2 2 2 5 2" xfId="8787"/>
    <cellStyle name="40% - הדגשה6 2 2 2 2 5 2 2" xfId="15439"/>
    <cellStyle name="40% - הדגשה6 2 2 2 2 5 2 2 2" xfId="30425"/>
    <cellStyle name="40% - הדגשה6 2 2 2 2 5 2 2_נכסים" xfId="42336"/>
    <cellStyle name="40% - הדגשה6 2 2 2 2 5 2 3" xfId="23760"/>
    <cellStyle name="40% - הדגשה6 2 2 2 2 5 2_נכסים" xfId="42335"/>
    <cellStyle name="40% - הדגשה6 2 2 2 2 5 3" xfId="12107"/>
    <cellStyle name="40% - הדגשה6 2 2 2 2 5 3 2" xfId="27094"/>
    <cellStyle name="40% - הדגשה6 2 2 2 2 5 3_נכסים" xfId="42337"/>
    <cellStyle name="40% - הדגשה6 2 2 2 2 5 4" xfId="20429"/>
    <cellStyle name="40% - הדגשה6 2 2 2 2 5_נכסים" xfId="42334"/>
    <cellStyle name="40% - הדגשה6 2 2 2 2 6" xfId="6997"/>
    <cellStyle name="40% - הדגשה6 2 2 2 2 6 2" xfId="13774"/>
    <cellStyle name="40% - הדגשה6 2 2 2 2 6 2 2" xfId="28760"/>
    <cellStyle name="40% - הדגשה6 2 2 2 2 6 2_נכסים" xfId="42339"/>
    <cellStyle name="40% - הדגשה6 2 2 2 2 6 3" xfId="22095"/>
    <cellStyle name="40% - הדגשה6 2 2 2 2 6_נכסים" xfId="42338"/>
    <cellStyle name="40% - הדגשה6 2 2 2 2 7" xfId="10393"/>
    <cellStyle name="40% - הדגשה6 2 2 2 2 7 2" xfId="25371"/>
    <cellStyle name="40% - הדגשה6 2 2 2 2 7_נכסים" xfId="42340"/>
    <cellStyle name="40% - הדגשה6 2 2 2 2 8" xfId="18763"/>
    <cellStyle name="40% - הדגשה6 2 2 2 2_נכסים" xfId="42277"/>
    <cellStyle name="40% - הדגשה6 2 2 2 3" xfId="3644"/>
    <cellStyle name="40% - הדגשה6 2 2 2 3 2" xfId="4044"/>
    <cellStyle name="40% - הדגשה6 2 2 2 3 2 2" xfId="4816"/>
    <cellStyle name="40% - הדגשה6 2 2 2 3 2 2 2" xfId="6607"/>
    <cellStyle name="40% - הדגשה6 2 2 2 3 2 2 2 2" xfId="10147"/>
    <cellStyle name="40% - הדגשה6 2 2 2 3 2 2 2 2 2" xfId="16799"/>
    <cellStyle name="40% - הדגשה6 2 2 2 3 2 2 2 2 2 2" xfId="31785"/>
    <cellStyle name="40% - הדגשה6 2 2 2 3 2 2 2 2 2_נכסים" xfId="42346"/>
    <cellStyle name="40% - הדגשה6 2 2 2 3 2 2 2 2 3" xfId="25120"/>
    <cellStyle name="40% - הדגשה6 2 2 2 3 2 2 2 2_נכסים" xfId="42345"/>
    <cellStyle name="40% - הדגשה6 2 2 2 3 2 2 2 3" xfId="13467"/>
    <cellStyle name="40% - הדגשה6 2 2 2 3 2 2 2 3 2" xfId="28454"/>
    <cellStyle name="40% - הדגשה6 2 2 2 3 2 2 2 3_נכסים" xfId="42347"/>
    <cellStyle name="40% - הדגשה6 2 2 2 3 2 2 2 4" xfId="21789"/>
    <cellStyle name="40% - הדגשה6 2 2 2 3 2 2 2_נכסים" xfId="42344"/>
    <cellStyle name="40% - הדגשה6 2 2 2 3 2 2 3" xfId="8355"/>
    <cellStyle name="40% - הדגשה6 2 2 2 3 2 2 3 2" xfId="15134"/>
    <cellStyle name="40% - הדגשה6 2 2 2 3 2 2 3 2 2" xfId="30120"/>
    <cellStyle name="40% - הדגשה6 2 2 2 3 2 2 3 2_נכסים" xfId="42349"/>
    <cellStyle name="40% - הדגשה6 2 2 2 3 2 2 3 3" xfId="23455"/>
    <cellStyle name="40% - הדגשה6 2 2 2 3 2 2 3_נכסים" xfId="42348"/>
    <cellStyle name="40% - הדגשה6 2 2 2 3 2 2 4" xfId="11801"/>
    <cellStyle name="40% - הדגשה6 2 2 2 3 2 2 4 2" xfId="26788"/>
    <cellStyle name="40% - הדגשה6 2 2 2 3 2 2 4_נכסים" xfId="42350"/>
    <cellStyle name="40% - הדגשה6 2 2 2 3 2 2 5" xfId="20123"/>
    <cellStyle name="40% - הדגשה6 2 2 2 3 2 2_נכסים" xfId="42343"/>
    <cellStyle name="40% - הדגשה6 2 2 2 3 2 3" xfId="5773"/>
    <cellStyle name="40% - הדגשה6 2 2 2 3 2 3 2" xfId="9314"/>
    <cellStyle name="40% - הדגשה6 2 2 2 3 2 3 2 2" xfId="15966"/>
    <cellStyle name="40% - הדגשה6 2 2 2 3 2 3 2 2 2" xfId="30952"/>
    <cellStyle name="40% - הדגשה6 2 2 2 3 2 3 2 2_נכסים" xfId="42353"/>
    <cellStyle name="40% - הדגשה6 2 2 2 3 2 3 2 3" xfId="24287"/>
    <cellStyle name="40% - הדגשה6 2 2 2 3 2 3 2_נכסים" xfId="42352"/>
    <cellStyle name="40% - הדגשה6 2 2 2 3 2 3 3" xfId="12634"/>
    <cellStyle name="40% - הדגשה6 2 2 2 3 2 3 3 2" xfId="27621"/>
    <cellStyle name="40% - הדגשה6 2 2 2 3 2 3 3_נכסים" xfId="42354"/>
    <cellStyle name="40% - הדגשה6 2 2 2 3 2 3 4" xfId="20956"/>
    <cellStyle name="40% - הדגשה6 2 2 2 3 2 3_נכסים" xfId="42351"/>
    <cellStyle name="40% - הדגשה6 2 2 2 3 2 4" xfId="7522"/>
    <cellStyle name="40% - הדגשה6 2 2 2 3 2 4 2" xfId="14301"/>
    <cellStyle name="40% - הדגשה6 2 2 2 3 2 4 2 2" xfId="29287"/>
    <cellStyle name="40% - הדגשה6 2 2 2 3 2 4 2_נכסים" xfId="42356"/>
    <cellStyle name="40% - הדגשה6 2 2 2 3 2 4 3" xfId="22622"/>
    <cellStyle name="40% - הדגשה6 2 2 2 3 2 4_נכסים" xfId="42355"/>
    <cellStyle name="40% - הדגשה6 2 2 2 3 2 5" xfId="10968"/>
    <cellStyle name="40% - הדגשה6 2 2 2 3 2 5 2" xfId="25955"/>
    <cellStyle name="40% - הדגשה6 2 2 2 3 2 5_נכסים" xfId="42357"/>
    <cellStyle name="40% - הדגשה6 2 2 2 3 2 6" xfId="19290"/>
    <cellStyle name="40% - הדגשה6 2 2 2 3 2_נכסים" xfId="42342"/>
    <cellStyle name="40% - הדגשה6 2 2 2 3 3" xfId="4401"/>
    <cellStyle name="40% - הדגשה6 2 2 2 3 3 2" xfId="6191"/>
    <cellStyle name="40% - הדגשה6 2 2 2 3 3 2 2" xfId="9731"/>
    <cellStyle name="40% - הדגשה6 2 2 2 3 3 2 2 2" xfId="16383"/>
    <cellStyle name="40% - הדגשה6 2 2 2 3 3 2 2 2 2" xfId="31369"/>
    <cellStyle name="40% - הדגשה6 2 2 2 3 3 2 2 2_נכסים" xfId="42361"/>
    <cellStyle name="40% - הדגשה6 2 2 2 3 3 2 2 3" xfId="24704"/>
    <cellStyle name="40% - הדגשה6 2 2 2 3 3 2 2_נכסים" xfId="42360"/>
    <cellStyle name="40% - הדגשה6 2 2 2 3 3 2 3" xfId="13051"/>
    <cellStyle name="40% - הדגשה6 2 2 2 3 3 2 3 2" xfId="28038"/>
    <cellStyle name="40% - הדגשה6 2 2 2 3 3 2 3_נכסים" xfId="42362"/>
    <cellStyle name="40% - הדגשה6 2 2 2 3 3 2 4" xfId="21373"/>
    <cellStyle name="40% - הדגשה6 2 2 2 3 3 2_נכסים" xfId="42359"/>
    <cellStyle name="40% - הדגשה6 2 2 2 3 3 3" xfId="7939"/>
    <cellStyle name="40% - הדגשה6 2 2 2 3 3 3 2" xfId="14718"/>
    <cellStyle name="40% - הדגשה6 2 2 2 3 3 3 2 2" xfId="29704"/>
    <cellStyle name="40% - הדגשה6 2 2 2 3 3 3 2_נכסים" xfId="42364"/>
    <cellStyle name="40% - הדגשה6 2 2 2 3 3 3 3" xfId="23039"/>
    <cellStyle name="40% - הדגשה6 2 2 2 3 3 3_נכסים" xfId="42363"/>
    <cellStyle name="40% - הדגשה6 2 2 2 3 3 4" xfId="11385"/>
    <cellStyle name="40% - הדגשה6 2 2 2 3 3 4 2" xfId="26372"/>
    <cellStyle name="40% - הדגשה6 2 2 2 3 3 4_נכסים" xfId="42365"/>
    <cellStyle name="40% - הדגשה6 2 2 2 3 3 5" xfId="19707"/>
    <cellStyle name="40% - הדגשה6 2 2 2 3 3_נכסים" xfId="42358"/>
    <cellStyle name="40% - הדגשה6 2 2 2 3 4" xfId="5294"/>
    <cellStyle name="40% - הדגשה6 2 2 2 3 4 2" xfId="8898"/>
    <cellStyle name="40% - הדגשה6 2 2 2 3 4 2 2" xfId="15550"/>
    <cellStyle name="40% - הדגשה6 2 2 2 3 4 2 2 2" xfId="30536"/>
    <cellStyle name="40% - הדגשה6 2 2 2 3 4 2 2_נכסים" xfId="42368"/>
    <cellStyle name="40% - הדגשה6 2 2 2 3 4 2 3" xfId="23871"/>
    <cellStyle name="40% - הדגשה6 2 2 2 3 4 2_נכסים" xfId="42367"/>
    <cellStyle name="40% - הדגשה6 2 2 2 3 4 3" xfId="12218"/>
    <cellStyle name="40% - הדגשה6 2 2 2 3 4 3 2" xfId="27205"/>
    <cellStyle name="40% - הדגשה6 2 2 2 3 4 3_נכסים" xfId="42369"/>
    <cellStyle name="40% - הדגשה6 2 2 2 3 4 4" xfId="20540"/>
    <cellStyle name="40% - הדגשה6 2 2 2 3 4_נכסים" xfId="42366"/>
    <cellStyle name="40% - הדגשה6 2 2 2 3 5" xfId="7107"/>
    <cellStyle name="40% - הדגשה6 2 2 2 3 5 2" xfId="13885"/>
    <cellStyle name="40% - הדגשה6 2 2 2 3 5 2 2" xfId="28871"/>
    <cellStyle name="40% - הדגשה6 2 2 2 3 5 2_נכסים" xfId="42371"/>
    <cellStyle name="40% - הדגשה6 2 2 2 3 5 3" xfId="22206"/>
    <cellStyle name="40% - הדגשה6 2 2 2 3 5_נכסים" xfId="42370"/>
    <cellStyle name="40% - הדגשה6 2 2 2 3 6" xfId="10553"/>
    <cellStyle name="40% - הדגשה6 2 2 2 3 6 2" xfId="25539"/>
    <cellStyle name="40% - הדגשה6 2 2 2 3 6_נכסים" xfId="42372"/>
    <cellStyle name="40% - הדגשה6 2 2 2 3 7" xfId="18874"/>
    <cellStyle name="40% - הדגשה6 2 2 2 3_נכסים" xfId="42341"/>
    <cellStyle name="40% - הדגשה6 2 2 2 4" xfId="3855"/>
    <cellStyle name="40% - הדגשה6 2 2 2 4 2" xfId="4607"/>
    <cellStyle name="40% - הדגשה6 2 2 2 4 2 2" xfId="6398"/>
    <cellStyle name="40% - הדגשה6 2 2 2 4 2 2 2" xfId="9938"/>
    <cellStyle name="40% - הדגשה6 2 2 2 4 2 2 2 2" xfId="16590"/>
    <cellStyle name="40% - הדגשה6 2 2 2 4 2 2 2 2 2" xfId="31576"/>
    <cellStyle name="40% - הדגשה6 2 2 2 4 2 2 2 2_נכסים" xfId="42377"/>
    <cellStyle name="40% - הדגשה6 2 2 2 4 2 2 2 3" xfId="24911"/>
    <cellStyle name="40% - הדגשה6 2 2 2 4 2 2 2_נכסים" xfId="42376"/>
    <cellStyle name="40% - הדגשה6 2 2 2 4 2 2 3" xfId="13258"/>
    <cellStyle name="40% - הדגשה6 2 2 2 4 2 2 3 2" xfId="28245"/>
    <cellStyle name="40% - הדגשה6 2 2 2 4 2 2 3_נכסים" xfId="42378"/>
    <cellStyle name="40% - הדגשה6 2 2 2 4 2 2 4" xfId="21580"/>
    <cellStyle name="40% - הדגשה6 2 2 2 4 2 2_נכסים" xfId="42375"/>
    <cellStyle name="40% - הדגשה6 2 2 2 4 2 3" xfId="8146"/>
    <cellStyle name="40% - הדגשה6 2 2 2 4 2 3 2" xfId="14925"/>
    <cellStyle name="40% - הדגשה6 2 2 2 4 2 3 2 2" xfId="29911"/>
    <cellStyle name="40% - הדגשה6 2 2 2 4 2 3 2_נכסים" xfId="42380"/>
    <cellStyle name="40% - הדגשה6 2 2 2 4 2 3 3" xfId="23246"/>
    <cellStyle name="40% - הדגשה6 2 2 2 4 2 3_נכסים" xfId="42379"/>
    <cellStyle name="40% - הדגשה6 2 2 2 4 2 4" xfId="11592"/>
    <cellStyle name="40% - הדגשה6 2 2 2 4 2 4 2" xfId="26579"/>
    <cellStyle name="40% - הדגשה6 2 2 2 4 2 4_נכסים" xfId="42381"/>
    <cellStyle name="40% - הדגשה6 2 2 2 4 2 5" xfId="19914"/>
    <cellStyle name="40% - הדגשה6 2 2 2 4 2_נכסים" xfId="42374"/>
    <cellStyle name="40% - הדגשה6 2 2 2 4 3" xfId="5564"/>
    <cellStyle name="40% - הדגשה6 2 2 2 4 3 2" xfId="9105"/>
    <cellStyle name="40% - הדגשה6 2 2 2 4 3 2 2" xfId="15757"/>
    <cellStyle name="40% - הדגשה6 2 2 2 4 3 2 2 2" xfId="30743"/>
    <cellStyle name="40% - הדגשה6 2 2 2 4 3 2 2_נכסים" xfId="42384"/>
    <cellStyle name="40% - הדגשה6 2 2 2 4 3 2 3" xfId="24078"/>
    <cellStyle name="40% - הדגשה6 2 2 2 4 3 2_נכסים" xfId="42383"/>
    <cellStyle name="40% - הדגשה6 2 2 2 4 3 3" xfId="12425"/>
    <cellStyle name="40% - הדגשה6 2 2 2 4 3 3 2" xfId="27412"/>
    <cellStyle name="40% - הדגשה6 2 2 2 4 3 3_נכסים" xfId="42385"/>
    <cellStyle name="40% - הדגשה6 2 2 2 4 3 4" xfId="20747"/>
    <cellStyle name="40% - הדגשה6 2 2 2 4 3_נכסים" xfId="42382"/>
    <cellStyle name="40% - הדגשה6 2 2 2 4 4" xfId="7313"/>
    <cellStyle name="40% - הדגשה6 2 2 2 4 4 2" xfId="14092"/>
    <cellStyle name="40% - הדגשה6 2 2 2 4 4 2 2" xfId="29078"/>
    <cellStyle name="40% - הדגשה6 2 2 2 4 4 2_נכסים" xfId="42387"/>
    <cellStyle name="40% - הדגשה6 2 2 2 4 4 3" xfId="22413"/>
    <cellStyle name="40% - הדגשה6 2 2 2 4 4_נכסים" xfId="42386"/>
    <cellStyle name="40% - הדגשה6 2 2 2 4 5" xfId="10759"/>
    <cellStyle name="40% - הדגשה6 2 2 2 4 5 2" xfId="25746"/>
    <cellStyle name="40% - הדגשה6 2 2 2 4 5_נכסים" xfId="42388"/>
    <cellStyle name="40% - הדגשה6 2 2 2 4 6" xfId="19081"/>
    <cellStyle name="40% - הדגשה6 2 2 2 4_נכסים" xfId="42373"/>
    <cellStyle name="40% - הדגשה6 2 2 2 5" xfId="4217"/>
    <cellStyle name="40% - הדגשה6 2 2 2 5 2" xfId="5981"/>
    <cellStyle name="40% - הדגשה6 2 2 2 5 2 2" xfId="9521"/>
    <cellStyle name="40% - הדגשה6 2 2 2 5 2 2 2" xfId="16173"/>
    <cellStyle name="40% - הדגשה6 2 2 2 5 2 2 2 2" xfId="31159"/>
    <cellStyle name="40% - הדגשה6 2 2 2 5 2 2 2_נכסים" xfId="42392"/>
    <cellStyle name="40% - הדגשה6 2 2 2 5 2 2 3" xfId="24494"/>
    <cellStyle name="40% - הדגשה6 2 2 2 5 2 2_נכסים" xfId="42391"/>
    <cellStyle name="40% - הדגשה6 2 2 2 5 2 3" xfId="12841"/>
    <cellStyle name="40% - הדגשה6 2 2 2 5 2 3 2" xfId="27828"/>
    <cellStyle name="40% - הדגשה6 2 2 2 5 2 3_נכסים" xfId="42393"/>
    <cellStyle name="40% - הדגשה6 2 2 2 5 2 4" xfId="21163"/>
    <cellStyle name="40% - הדגשה6 2 2 2 5 2_נכסים" xfId="42390"/>
    <cellStyle name="40% - הדגשה6 2 2 2 5 3" xfId="7729"/>
    <cellStyle name="40% - הדגשה6 2 2 2 5 3 2" xfId="14508"/>
    <cellStyle name="40% - הדגשה6 2 2 2 5 3 2 2" xfId="29494"/>
    <cellStyle name="40% - הדגשה6 2 2 2 5 3 2_נכסים" xfId="42395"/>
    <cellStyle name="40% - הדגשה6 2 2 2 5 3 3" xfId="22829"/>
    <cellStyle name="40% - הדגשה6 2 2 2 5 3_נכסים" xfId="42394"/>
    <cellStyle name="40% - הדגשה6 2 2 2 5 4" xfId="11175"/>
    <cellStyle name="40% - הדגשה6 2 2 2 5 4 2" xfId="26162"/>
    <cellStyle name="40% - הדגשה6 2 2 2 5 4_נכסים" xfId="42396"/>
    <cellStyle name="40% - הדגשה6 2 2 2 5 5" xfId="19497"/>
    <cellStyle name="40% - הדגשה6 2 2 2 5_נכסים" xfId="42389"/>
    <cellStyle name="40% - הדגשה6 2 2 2 6" xfId="5110"/>
    <cellStyle name="40% - הדגשה6 2 2 2 6 2" xfId="8688"/>
    <cellStyle name="40% - הדגשה6 2 2 2 6 2 2" xfId="15340"/>
    <cellStyle name="40% - הדגשה6 2 2 2 6 2 2 2" xfId="30326"/>
    <cellStyle name="40% - הדגשה6 2 2 2 6 2 2_נכסים" xfId="42399"/>
    <cellStyle name="40% - הדגשה6 2 2 2 6 2 3" xfId="23661"/>
    <cellStyle name="40% - הדגשה6 2 2 2 6 2_נכסים" xfId="42398"/>
    <cellStyle name="40% - הדגשה6 2 2 2 6 3" xfId="12008"/>
    <cellStyle name="40% - הדגשה6 2 2 2 6 3 2" xfId="26995"/>
    <cellStyle name="40% - הדגשה6 2 2 2 6 3_נכסים" xfId="42400"/>
    <cellStyle name="40% - הדגשה6 2 2 2 6 4" xfId="20330"/>
    <cellStyle name="40% - הדגשה6 2 2 2 6_נכסים" xfId="42397"/>
    <cellStyle name="40% - הדגשה6 2 2 2 7" xfId="6922"/>
    <cellStyle name="40% - הדגשה6 2 2 2 7 2" xfId="13675"/>
    <cellStyle name="40% - הדגשה6 2 2 2 7 2 2" xfId="28661"/>
    <cellStyle name="40% - הדגשה6 2 2 2 7 2_נכסים" xfId="42402"/>
    <cellStyle name="40% - הדגשה6 2 2 2 7 3" xfId="21996"/>
    <cellStyle name="40% - הדגשה6 2 2 2 7_נכסים" xfId="42401"/>
    <cellStyle name="40% - הדגשה6 2 2 2 8" xfId="10450"/>
    <cellStyle name="40% - הדגשה6 2 2 2 8 2" xfId="25430"/>
    <cellStyle name="40% - הדגשה6 2 2 2 8_נכסים" xfId="42403"/>
    <cellStyle name="40% - הדגשה6 2 2 2 9" xfId="18665"/>
    <cellStyle name="40% - הדגשה6 2 2 2_נכסים" xfId="42276"/>
    <cellStyle name="40% - הדגשה6 2 2 3" xfId="1890"/>
    <cellStyle name="40% - הדגשה6 2 2 3 2" xfId="3744"/>
    <cellStyle name="40% - הדגשה6 2 2 3 2 2" xfId="4168"/>
    <cellStyle name="40% - הדגשה6 2 2 3 2 2 2" xfId="4941"/>
    <cellStyle name="40% - הדגשה6 2 2 3 2 2 2 2" xfId="6732"/>
    <cellStyle name="40% - הדגשה6 2 2 3 2 2 2 2 2" xfId="10272"/>
    <cellStyle name="40% - הדגשה6 2 2 3 2 2 2 2 2 2" xfId="16924"/>
    <cellStyle name="40% - הדגשה6 2 2 3 2 2 2 2 2 2 2" xfId="31910"/>
    <cellStyle name="40% - הדגשה6 2 2 3 2 2 2 2 2 2_נכסים" xfId="42410"/>
    <cellStyle name="40% - הדגשה6 2 2 3 2 2 2 2 2 3" xfId="25245"/>
    <cellStyle name="40% - הדגשה6 2 2 3 2 2 2 2 2_נכסים" xfId="42409"/>
    <cellStyle name="40% - הדגשה6 2 2 3 2 2 2 2 3" xfId="13592"/>
    <cellStyle name="40% - הדגשה6 2 2 3 2 2 2 2 3 2" xfId="28579"/>
    <cellStyle name="40% - הדגשה6 2 2 3 2 2 2 2 3_נכסים" xfId="42411"/>
    <cellStyle name="40% - הדגשה6 2 2 3 2 2 2 2 4" xfId="21914"/>
    <cellStyle name="40% - הדגשה6 2 2 3 2 2 2 2_נכסים" xfId="42408"/>
    <cellStyle name="40% - הדגשה6 2 2 3 2 2 2 3" xfId="8480"/>
    <cellStyle name="40% - הדגשה6 2 2 3 2 2 2 3 2" xfId="15259"/>
    <cellStyle name="40% - הדגשה6 2 2 3 2 2 2 3 2 2" xfId="30245"/>
    <cellStyle name="40% - הדגשה6 2 2 3 2 2 2 3 2_נכסים" xfId="42413"/>
    <cellStyle name="40% - הדגשה6 2 2 3 2 2 2 3 3" xfId="23580"/>
    <cellStyle name="40% - הדגשה6 2 2 3 2 2 2 3_נכסים" xfId="42412"/>
    <cellStyle name="40% - הדגשה6 2 2 3 2 2 2 4" xfId="11926"/>
    <cellStyle name="40% - הדגשה6 2 2 3 2 2 2 4 2" xfId="26913"/>
    <cellStyle name="40% - הדגשה6 2 2 3 2 2 2 4_נכסים" xfId="42414"/>
    <cellStyle name="40% - הדגשה6 2 2 3 2 2 2 5" xfId="20248"/>
    <cellStyle name="40% - הדגשה6 2 2 3 2 2 2_נכסים" xfId="42407"/>
    <cellStyle name="40% - הדגשה6 2 2 3 2 2 3" xfId="5898"/>
    <cellStyle name="40% - הדגשה6 2 2 3 2 2 3 2" xfId="9439"/>
    <cellStyle name="40% - הדגשה6 2 2 3 2 2 3 2 2" xfId="16091"/>
    <cellStyle name="40% - הדגשה6 2 2 3 2 2 3 2 2 2" xfId="31077"/>
    <cellStyle name="40% - הדגשה6 2 2 3 2 2 3 2 2_נכסים" xfId="42417"/>
    <cellStyle name="40% - הדגשה6 2 2 3 2 2 3 2 3" xfId="24412"/>
    <cellStyle name="40% - הדגשה6 2 2 3 2 2 3 2_נכסים" xfId="42416"/>
    <cellStyle name="40% - הדגשה6 2 2 3 2 2 3 3" xfId="12759"/>
    <cellStyle name="40% - הדגשה6 2 2 3 2 2 3 3 2" xfId="27746"/>
    <cellStyle name="40% - הדגשה6 2 2 3 2 2 3 3_נכסים" xfId="42418"/>
    <cellStyle name="40% - הדגשה6 2 2 3 2 2 3 4" xfId="21081"/>
    <cellStyle name="40% - הדגשה6 2 2 3 2 2 3_נכסים" xfId="42415"/>
    <cellStyle name="40% - הדגשה6 2 2 3 2 2 4" xfId="7647"/>
    <cellStyle name="40% - הדגשה6 2 2 3 2 2 4 2" xfId="14426"/>
    <cellStyle name="40% - הדגשה6 2 2 3 2 2 4 2 2" xfId="29412"/>
    <cellStyle name="40% - הדגשה6 2 2 3 2 2 4 2_נכסים" xfId="42420"/>
    <cellStyle name="40% - הדגשה6 2 2 3 2 2 4 3" xfId="22747"/>
    <cellStyle name="40% - הדגשה6 2 2 3 2 2 4_נכסים" xfId="42419"/>
    <cellStyle name="40% - הדגשה6 2 2 3 2 2 5" xfId="11093"/>
    <cellStyle name="40% - הדגשה6 2 2 3 2 2 5 2" xfId="26080"/>
    <cellStyle name="40% - הדגשה6 2 2 3 2 2 5_נכסים" xfId="42421"/>
    <cellStyle name="40% - הדגשה6 2 2 3 2 2 6" xfId="19415"/>
    <cellStyle name="40% - הדגשה6 2 2 3 2 2_נכסים" xfId="42406"/>
    <cellStyle name="40% - הדגשה6 2 2 3 2 3" xfId="4525"/>
    <cellStyle name="40% - הדגשה6 2 2 3 2 3 2" xfId="6316"/>
    <cellStyle name="40% - הדגשה6 2 2 3 2 3 2 2" xfId="9856"/>
    <cellStyle name="40% - הדגשה6 2 2 3 2 3 2 2 2" xfId="16508"/>
    <cellStyle name="40% - הדגשה6 2 2 3 2 3 2 2 2 2" xfId="31494"/>
    <cellStyle name="40% - הדגשה6 2 2 3 2 3 2 2 2_נכסים" xfId="42425"/>
    <cellStyle name="40% - הדגשה6 2 2 3 2 3 2 2 3" xfId="24829"/>
    <cellStyle name="40% - הדגשה6 2 2 3 2 3 2 2_נכסים" xfId="42424"/>
    <cellStyle name="40% - הדגשה6 2 2 3 2 3 2 3" xfId="13176"/>
    <cellStyle name="40% - הדגשה6 2 2 3 2 3 2 3 2" xfId="28163"/>
    <cellStyle name="40% - הדגשה6 2 2 3 2 3 2 3_נכסים" xfId="42426"/>
    <cellStyle name="40% - הדגשה6 2 2 3 2 3 2 4" xfId="21498"/>
    <cellStyle name="40% - הדגשה6 2 2 3 2 3 2_נכסים" xfId="42423"/>
    <cellStyle name="40% - הדגשה6 2 2 3 2 3 3" xfId="8064"/>
    <cellStyle name="40% - הדגשה6 2 2 3 2 3 3 2" xfId="14843"/>
    <cellStyle name="40% - הדגשה6 2 2 3 2 3 3 2 2" xfId="29829"/>
    <cellStyle name="40% - הדגשה6 2 2 3 2 3 3 2_נכסים" xfId="42428"/>
    <cellStyle name="40% - הדגשה6 2 2 3 2 3 3 3" xfId="23164"/>
    <cellStyle name="40% - הדגשה6 2 2 3 2 3 3_נכסים" xfId="42427"/>
    <cellStyle name="40% - הדגשה6 2 2 3 2 3 4" xfId="11510"/>
    <cellStyle name="40% - הדגשה6 2 2 3 2 3 4 2" xfId="26497"/>
    <cellStyle name="40% - הדגשה6 2 2 3 2 3 4_נכסים" xfId="42429"/>
    <cellStyle name="40% - הדגשה6 2 2 3 2 3 5" xfId="19832"/>
    <cellStyle name="40% - הדגשה6 2 2 3 2 3_נכסים" xfId="42422"/>
    <cellStyle name="40% - הדגשה6 2 2 3 2 4" xfId="5418"/>
    <cellStyle name="40% - הדגשה6 2 2 3 2 4 2" xfId="9023"/>
    <cellStyle name="40% - הדגשה6 2 2 3 2 4 2 2" xfId="15675"/>
    <cellStyle name="40% - הדגשה6 2 2 3 2 4 2 2 2" xfId="30661"/>
    <cellStyle name="40% - הדגשה6 2 2 3 2 4 2 2_נכסים" xfId="42432"/>
    <cellStyle name="40% - הדגשה6 2 2 3 2 4 2 3" xfId="23996"/>
    <cellStyle name="40% - הדגשה6 2 2 3 2 4 2_נכסים" xfId="42431"/>
    <cellStyle name="40% - הדגשה6 2 2 3 2 4 3" xfId="12343"/>
    <cellStyle name="40% - הדגשה6 2 2 3 2 4 3 2" xfId="27330"/>
    <cellStyle name="40% - הדגשה6 2 2 3 2 4 3_נכסים" xfId="42433"/>
    <cellStyle name="40% - הדגשה6 2 2 3 2 4 4" xfId="20665"/>
    <cellStyle name="40% - הדגשה6 2 2 3 2 4_נכסים" xfId="42430"/>
    <cellStyle name="40% - הדגשה6 2 2 3 2 5" xfId="7231"/>
    <cellStyle name="40% - הדגשה6 2 2 3 2 5 2" xfId="14010"/>
    <cellStyle name="40% - הדגשה6 2 2 3 2 5 2 2" xfId="28996"/>
    <cellStyle name="40% - הדגשה6 2 2 3 2 5 2_נכסים" xfId="42435"/>
    <cellStyle name="40% - הדגשה6 2 2 3 2 5 3" xfId="22331"/>
    <cellStyle name="40% - הדגשה6 2 2 3 2 5_נכסים" xfId="42434"/>
    <cellStyle name="40% - הדגשה6 2 2 3 2 6" xfId="10677"/>
    <cellStyle name="40% - הדגשה6 2 2 3 2 6 2" xfId="25664"/>
    <cellStyle name="40% - הדגשה6 2 2 3 2 6_נכסים" xfId="42436"/>
    <cellStyle name="40% - הדגשה6 2 2 3 2 7" xfId="18999"/>
    <cellStyle name="40% - הדגשה6 2 2 3 2_נכסים" xfId="42405"/>
    <cellStyle name="40% - הדגשה6 2 2 3 3" xfId="3957"/>
    <cellStyle name="40% - הדגשה6 2 2 3 3 2" xfId="4733"/>
    <cellStyle name="40% - הדגשה6 2 2 3 3 2 2" xfId="6524"/>
    <cellStyle name="40% - הדגשה6 2 2 3 3 2 2 2" xfId="10064"/>
    <cellStyle name="40% - הדגשה6 2 2 3 3 2 2 2 2" xfId="16716"/>
    <cellStyle name="40% - הדגשה6 2 2 3 3 2 2 2 2 2" xfId="31702"/>
    <cellStyle name="40% - הדגשה6 2 2 3 3 2 2 2 2_נכסים" xfId="42441"/>
    <cellStyle name="40% - הדגשה6 2 2 3 3 2 2 2 3" xfId="25037"/>
    <cellStyle name="40% - הדגשה6 2 2 3 3 2 2 2_נכסים" xfId="42440"/>
    <cellStyle name="40% - הדגשה6 2 2 3 3 2 2 3" xfId="13384"/>
    <cellStyle name="40% - הדגשה6 2 2 3 3 2 2 3 2" xfId="28371"/>
    <cellStyle name="40% - הדגשה6 2 2 3 3 2 2 3_נכסים" xfId="42442"/>
    <cellStyle name="40% - הדגשה6 2 2 3 3 2 2 4" xfId="21706"/>
    <cellStyle name="40% - הדגשה6 2 2 3 3 2 2_נכסים" xfId="42439"/>
    <cellStyle name="40% - הדגשה6 2 2 3 3 2 3" xfId="8272"/>
    <cellStyle name="40% - הדגשה6 2 2 3 3 2 3 2" xfId="15051"/>
    <cellStyle name="40% - הדגשה6 2 2 3 3 2 3 2 2" xfId="30037"/>
    <cellStyle name="40% - הדגשה6 2 2 3 3 2 3 2_נכסים" xfId="42444"/>
    <cellStyle name="40% - הדגשה6 2 2 3 3 2 3 3" xfId="23372"/>
    <cellStyle name="40% - הדגשה6 2 2 3 3 2 3_נכסים" xfId="42443"/>
    <cellStyle name="40% - הדגשה6 2 2 3 3 2 4" xfId="11718"/>
    <cellStyle name="40% - הדגשה6 2 2 3 3 2 4 2" xfId="26705"/>
    <cellStyle name="40% - הדגשה6 2 2 3 3 2 4_נכסים" xfId="42445"/>
    <cellStyle name="40% - הדגשה6 2 2 3 3 2 5" xfId="20040"/>
    <cellStyle name="40% - הדגשה6 2 2 3 3 2_נכסים" xfId="42438"/>
    <cellStyle name="40% - הדגשה6 2 2 3 3 3" xfId="5690"/>
    <cellStyle name="40% - הדגשה6 2 2 3 3 3 2" xfId="9231"/>
    <cellStyle name="40% - הדגשה6 2 2 3 3 3 2 2" xfId="15883"/>
    <cellStyle name="40% - הדגשה6 2 2 3 3 3 2 2 2" xfId="30869"/>
    <cellStyle name="40% - הדגשה6 2 2 3 3 3 2 2_נכסים" xfId="42448"/>
    <cellStyle name="40% - הדגשה6 2 2 3 3 3 2 3" xfId="24204"/>
    <cellStyle name="40% - הדגשה6 2 2 3 3 3 2_נכסים" xfId="42447"/>
    <cellStyle name="40% - הדגשה6 2 2 3 3 3 3" xfId="12551"/>
    <cellStyle name="40% - הדגשה6 2 2 3 3 3 3 2" xfId="27538"/>
    <cellStyle name="40% - הדגשה6 2 2 3 3 3 3_נכסים" xfId="42449"/>
    <cellStyle name="40% - הדגשה6 2 2 3 3 3 4" xfId="20873"/>
    <cellStyle name="40% - הדגשה6 2 2 3 3 3_נכסים" xfId="42446"/>
    <cellStyle name="40% - הדגשה6 2 2 3 3 4" xfId="7439"/>
    <cellStyle name="40% - הדגשה6 2 2 3 3 4 2" xfId="14218"/>
    <cellStyle name="40% - הדגשה6 2 2 3 3 4 2 2" xfId="29204"/>
    <cellStyle name="40% - הדגשה6 2 2 3 3 4 2_נכסים" xfId="42451"/>
    <cellStyle name="40% - הדגשה6 2 2 3 3 4 3" xfId="22539"/>
    <cellStyle name="40% - הדגשה6 2 2 3 3 4_נכסים" xfId="42450"/>
    <cellStyle name="40% - הדגשה6 2 2 3 3 5" xfId="10885"/>
    <cellStyle name="40% - הדגשה6 2 2 3 3 5 2" xfId="25872"/>
    <cellStyle name="40% - הדגשה6 2 2 3 3 5_נכסים" xfId="42452"/>
    <cellStyle name="40% - הדגשה6 2 2 3 3 6" xfId="19207"/>
    <cellStyle name="40% - הדגשה6 2 2 3 3_נכסים" xfId="42437"/>
    <cellStyle name="40% - הדגשה6 2 2 3 4" xfId="4318"/>
    <cellStyle name="40% - הדגשה6 2 2 3 4 2" xfId="6107"/>
    <cellStyle name="40% - הדגשה6 2 2 3 4 2 2" xfId="9647"/>
    <cellStyle name="40% - הדגשה6 2 2 3 4 2 2 2" xfId="16299"/>
    <cellStyle name="40% - הדגשה6 2 2 3 4 2 2 2 2" xfId="31285"/>
    <cellStyle name="40% - הדגשה6 2 2 3 4 2 2 2_נכסים" xfId="42456"/>
    <cellStyle name="40% - הדגשה6 2 2 3 4 2 2 3" xfId="24620"/>
    <cellStyle name="40% - הדגשה6 2 2 3 4 2 2_נכסים" xfId="42455"/>
    <cellStyle name="40% - הדגשה6 2 2 3 4 2 3" xfId="12967"/>
    <cellStyle name="40% - הדגשה6 2 2 3 4 2 3 2" xfId="27954"/>
    <cellStyle name="40% - הדגשה6 2 2 3 4 2 3_נכסים" xfId="42457"/>
    <cellStyle name="40% - הדגשה6 2 2 3 4 2 4" xfId="21289"/>
    <cellStyle name="40% - הדגשה6 2 2 3 4 2_נכסים" xfId="42454"/>
    <cellStyle name="40% - הדגשה6 2 2 3 4 3" xfId="7855"/>
    <cellStyle name="40% - הדגשה6 2 2 3 4 3 2" xfId="14634"/>
    <cellStyle name="40% - הדגשה6 2 2 3 4 3 2 2" xfId="29620"/>
    <cellStyle name="40% - הדגשה6 2 2 3 4 3 2_נכסים" xfId="42459"/>
    <cellStyle name="40% - הדגשה6 2 2 3 4 3 3" xfId="22955"/>
    <cellStyle name="40% - הדגשה6 2 2 3 4 3_נכסים" xfId="42458"/>
    <cellStyle name="40% - הדגשה6 2 2 3 4 4" xfId="11301"/>
    <cellStyle name="40% - הדגשה6 2 2 3 4 4 2" xfId="26288"/>
    <cellStyle name="40% - הדגשה6 2 2 3 4 4_נכסים" xfId="42460"/>
    <cellStyle name="40% - הדגשה6 2 2 3 4 5" xfId="19623"/>
    <cellStyle name="40% - הדגשה6 2 2 3 4_נכסים" xfId="42453"/>
    <cellStyle name="40% - הדגשה6 2 2 3 5" xfId="5211"/>
    <cellStyle name="40% - הדגשה6 2 2 3 5 2" xfId="8814"/>
    <cellStyle name="40% - הדגשה6 2 2 3 5 2 2" xfId="15466"/>
    <cellStyle name="40% - הדגשה6 2 2 3 5 2 2 2" xfId="30452"/>
    <cellStyle name="40% - הדגשה6 2 2 3 5 2 2_נכסים" xfId="42463"/>
    <cellStyle name="40% - הדגשה6 2 2 3 5 2 3" xfId="23787"/>
    <cellStyle name="40% - הדגשה6 2 2 3 5 2_נכסים" xfId="42462"/>
    <cellStyle name="40% - הדגשה6 2 2 3 5 3" xfId="12134"/>
    <cellStyle name="40% - הדגשה6 2 2 3 5 3 2" xfId="27121"/>
    <cellStyle name="40% - הדגשה6 2 2 3 5 3_נכסים" xfId="42464"/>
    <cellStyle name="40% - הדגשה6 2 2 3 5 4" xfId="20456"/>
    <cellStyle name="40% - הדגשה6 2 2 3 5_נכסים" xfId="42461"/>
    <cellStyle name="40% - הדגשה6 2 2 3 6" xfId="7024"/>
    <cellStyle name="40% - הדגשה6 2 2 3 6 2" xfId="13801"/>
    <cellStyle name="40% - הדגשה6 2 2 3 6 2 2" xfId="28787"/>
    <cellStyle name="40% - הדגשה6 2 2 3 6 2_נכסים" xfId="42466"/>
    <cellStyle name="40% - הדגשה6 2 2 3 6 3" xfId="22122"/>
    <cellStyle name="40% - הדגשה6 2 2 3 6_נכסים" xfId="42465"/>
    <cellStyle name="40% - הדגשה6 2 2 3 7" xfId="10520"/>
    <cellStyle name="40% - הדגשה6 2 2 3 7 2" xfId="25504"/>
    <cellStyle name="40% - הדגשה6 2 2 3 7_נכסים" xfId="42467"/>
    <cellStyle name="40% - הדגשה6 2 2 3 8" xfId="18790"/>
    <cellStyle name="40% - הדגשה6 2 2 3_נכסים" xfId="42404"/>
    <cellStyle name="40% - הדגשה6 2 2 4" xfId="1422"/>
    <cellStyle name="40% - הדגשה6 2 2 4 2" xfId="4019"/>
    <cellStyle name="40% - הדגשה6 2 2 4 2 2" xfId="4790"/>
    <cellStyle name="40% - הדגשה6 2 2 4 2 2 2" xfId="6581"/>
    <cellStyle name="40% - הדגשה6 2 2 4 2 2 2 2" xfId="10121"/>
    <cellStyle name="40% - הדגשה6 2 2 4 2 2 2 2 2" xfId="16773"/>
    <cellStyle name="40% - הדגשה6 2 2 4 2 2 2 2 2 2" xfId="31759"/>
    <cellStyle name="40% - הדגשה6 2 2 4 2 2 2 2 2_נכסים" xfId="42473"/>
    <cellStyle name="40% - הדגשה6 2 2 4 2 2 2 2 3" xfId="25094"/>
    <cellStyle name="40% - הדגשה6 2 2 4 2 2 2 2_נכסים" xfId="42472"/>
    <cellStyle name="40% - הדגשה6 2 2 4 2 2 2 3" xfId="13441"/>
    <cellStyle name="40% - הדגשה6 2 2 4 2 2 2 3 2" xfId="28428"/>
    <cellStyle name="40% - הדגשה6 2 2 4 2 2 2 3_נכסים" xfId="42474"/>
    <cellStyle name="40% - הדגשה6 2 2 4 2 2 2 4" xfId="21763"/>
    <cellStyle name="40% - הדגשה6 2 2 4 2 2 2_נכסים" xfId="42471"/>
    <cellStyle name="40% - הדגשה6 2 2 4 2 2 3" xfId="8329"/>
    <cellStyle name="40% - הדגשה6 2 2 4 2 2 3 2" xfId="15108"/>
    <cellStyle name="40% - הדגשה6 2 2 4 2 2 3 2 2" xfId="30094"/>
    <cellStyle name="40% - הדגשה6 2 2 4 2 2 3 2_נכסים" xfId="42476"/>
    <cellStyle name="40% - הדגשה6 2 2 4 2 2 3 3" xfId="23429"/>
    <cellStyle name="40% - הדגשה6 2 2 4 2 2 3_נכסים" xfId="42475"/>
    <cellStyle name="40% - הדגשה6 2 2 4 2 2 4" xfId="11775"/>
    <cellStyle name="40% - הדגשה6 2 2 4 2 2 4 2" xfId="26762"/>
    <cellStyle name="40% - הדגשה6 2 2 4 2 2 4_נכסים" xfId="42477"/>
    <cellStyle name="40% - הדגשה6 2 2 4 2 2 5" xfId="20097"/>
    <cellStyle name="40% - הדגשה6 2 2 4 2 2_נכסים" xfId="42470"/>
    <cellStyle name="40% - הדגשה6 2 2 4 2 3" xfId="5747"/>
    <cellStyle name="40% - הדגשה6 2 2 4 2 3 2" xfId="9288"/>
    <cellStyle name="40% - הדגשה6 2 2 4 2 3 2 2" xfId="15940"/>
    <cellStyle name="40% - הדגשה6 2 2 4 2 3 2 2 2" xfId="30926"/>
    <cellStyle name="40% - הדגשה6 2 2 4 2 3 2 2_נכסים" xfId="42480"/>
    <cellStyle name="40% - הדגשה6 2 2 4 2 3 2 3" xfId="24261"/>
    <cellStyle name="40% - הדגשה6 2 2 4 2 3 2_נכסים" xfId="42479"/>
    <cellStyle name="40% - הדגשה6 2 2 4 2 3 3" xfId="12608"/>
    <cellStyle name="40% - הדגשה6 2 2 4 2 3 3 2" xfId="27595"/>
    <cellStyle name="40% - הדגשה6 2 2 4 2 3 3_נכסים" xfId="42481"/>
    <cellStyle name="40% - הדגשה6 2 2 4 2 3 4" xfId="20930"/>
    <cellStyle name="40% - הדגשה6 2 2 4 2 3_נכסים" xfId="42478"/>
    <cellStyle name="40% - הדגשה6 2 2 4 2 4" xfId="7496"/>
    <cellStyle name="40% - הדגשה6 2 2 4 2 4 2" xfId="14275"/>
    <cellStyle name="40% - הדגשה6 2 2 4 2 4 2 2" xfId="29261"/>
    <cellStyle name="40% - הדגשה6 2 2 4 2 4 2_נכסים" xfId="42483"/>
    <cellStyle name="40% - הדגשה6 2 2 4 2 4 3" xfId="22596"/>
    <cellStyle name="40% - הדגשה6 2 2 4 2 4_נכסים" xfId="42482"/>
    <cellStyle name="40% - הדגשה6 2 2 4 2 5" xfId="10942"/>
    <cellStyle name="40% - הדגשה6 2 2 4 2 5 2" xfId="25929"/>
    <cellStyle name="40% - הדגשה6 2 2 4 2 5_נכסים" xfId="42484"/>
    <cellStyle name="40% - הדגשה6 2 2 4 2 6" xfId="19264"/>
    <cellStyle name="40% - הדגשה6 2 2 4 2_נכסים" xfId="42469"/>
    <cellStyle name="40% - הדגשה6 2 2 4 3" xfId="4376"/>
    <cellStyle name="40% - הדגשה6 2 2 4 3 2" xfId="6165"/>
    <cellStyle name="40% - הדגשה6 2 2 4 3 2 2" xfId="9705"/>
    <cellStyle name="40% - הדגשה6 2 2 4 3 2 2 2" xfId="16357"/>
    <cellStyle name="40% - הדגשה6 2 2 4 3 2 2 2 2" xfId="31343"/>
    <cellStyle name="40% - הדגשה6 2 2 4 3 2 2 2_נכסים" xfId="42488"/>
    <cellStyle name="40% - הדגשה6 2 2 4 3 2 2 3" xfId="24678"/>
    <cellStyle name="40% - הדגשה6 2 2 4 3 2 2_נכסים" xfId="42487"/>
    <cellStyle name="40% - הדגשה6 2 2 4 3 2 3" xfId="13025"/>
    <cellStyle name="40% - הדגשה6 2 2 4 3 2 3 2" xfId="28012"/>
    <cellStyle name="40% - הדגשה6 2 2 4 3 2 3_נכסים" xfId="42489"/>
    <cellStyle name="40% - הדגשה6 2 2 4 3 2 4" xfId="21347"/>
    <cellStyle name="40% - הדגשה6 2 2 4 3 2_נכסים" xfId="42486"/>
    <cellStyle name="40% - הדגשה6 2 2 4 3 3" xfId="7913"/>
    <cellStyle name="40% - הדגשה6 2 2 4 3 3 2" xfId="14692"/>
    <cellStyle name="40% - הדגשה6 2 2 4 3 3 2 2" xfId="29678"/>
    <cellStyle name="40% - הדגשה6 2 2 4 3 3 2_נכסים" xfId="42491"/>
    <cellStyle name="40% - הדגשה6 2 2 4 3 3 3" xfId="23013"/>
    <cellStyle name="40% - הדגשה6 2 2 4 3 3_נכסים" xfId="42490"/>
    <cellStyle name="40% - הדגשה6 2 2 4 3 4" xfId="11359"/>
    <cellStyle name="40% - הדגשה6 2 2 4 3 4 2" xfId="26346"/>
    <cellStyle name="40% - הדגשה6 2 2 4 3 4_נכסים" xfId="42492"/>
    <cellStyle name="40% - הדגשה6 2 2 4 3 5" xfId="19681"/>
    <cellStyle name="40% - הדגשה6 2 2 4 3_נכסים" xfId="42485"/>
    <cellStyle name="40% - הדגשה6 2 2 4 4" xfId="5269"/>
    <cellStyle name="40% - הדגשה6 2 2 4 4 2" xfId="8872"/>
    <cellStyle name="40% - הדגשה6 2 2 4 4 2 2" xfId="15524"/>
    <cellStyle name="40% - הדגשה6 2 2 4 4 2 2 2" xfId="30510"/>
    <cellStyle name="40% - הדגשה6 2 2 4 4 2 2_נכסים" xfId="42495"/>
    <cellStyle name="40% - הדגשה6 2 2 4 4 2 3" xfId="23845"/>
    <cellStyle name="40% - הדגשה6 2 2 4 4 2_נכסים" xfId="42494"/>
    <cellStyle name="40% - הדגשה6 2 2 4 4 3" xfId="12192"/>
    <cellStyle name="40% - הדגשה6 2 2 4 4 3 2" xfId="27179"/>
    <cellStyle name="40% - הדגשה6 2 2 4 4 3_נכסים" xfId="42496"/>
    <cellStyle name="40% - הדגשה6 2 2 4 4 4" xfId="20514"/>
    <cellStyle name="40% - הדגשה6 2 2 4 4_נכסים" xfId="42493"/>
    <cellStyle name="40% - הדגשה6 2 2 4 5" xfId="7082"/>
    <cellStyle name="40% - הדגשה6 2 2 4 5 2" xfId="13859"/>
    <cellStyle name="40% - הדגשה6 2 2 4 5 2 2" xfId="28845"/>
    <cellStyle name="40% - הדגשה6 2 2 4 5 2_נכסים" xfId="42498"/>
    <cellStyle name="40% - הדגשה6 2 2 4 5 3" xfId="22180"/>
    <cellStyle name="40% - הדגשה6 2 2 4 5_נכסים" xfId="42497"/>
    <cellStyle name="40% - הדגשה6 2 2 4 6" xfId="10323"/>
    <cellStyle name="40% - הדגשה6 2 2 4 6 2" xfId="25297"/>
    <cellStyle name="40% - הדגשה6 2 2 4 6_נכסים" xfId="42499"/>
    <cellStyle name="40% - הדגשה6 2 2 4 7" xfId="18848"/>
    <cellStyle name="40% - הדגשה6 2 2 4_נכסים" xfId="42468"/>
    <cellStyle name="40% - הדגשה6 2 2 5" xfId="1451"/>
    <cellStyle name="40% - הדגשה6 2 2 5 2" xfId="4581"/>
    <cellStyle name="40% - הדגשה6 2 2 5 2 2" xfId="6372"/>
    <cellStyle name="40% - הדגשה6 2 2 5 2 2 2" xfId="9912"/>
    <cellStyle name="40% - הדגשה6 2 2 5 2 2 2 2" xfId="16564"/>
    <cellStyle name="40% - הדגשה6 2 2 5 2 2 2 2 2" xfId="31550"/>
    <cellStyle name="40% - הדגשה6 2 2 5 2 2 2 2_נכסים" xfId="42504"/>
    <cellStyle name="40% - הדגשה6 2 2 5 2 2 2 3" xfId="24885"/>
    <cellStyle name="40% - הדגשה6 2 2 5 2 2 2_נכסים" xfId="42503"/>
    <cellStyle name="40% - הדגשה6 2 2 5 2 2 3" xfId="13232"/>
    <cellStyle name="40% - הדגשה6 2 2 5 2 2 3 2" xfId="28219"/>
    <cellStyle name="40% - הדגשה6 2 2 5 2 2 3_נכסים" xfId="42505"/>
    <cellStyle name="40% - הדגשה6 2 2 5 2 2 4" xfId="21554"/>
    <cellStyle name="40% - הדגשה6 2 2 5 2 2_נכסים" xfId="42502"/>
    <cellStyle name="40% - הדגשה6 2 2 5 2 3" xfId="8120"/>
    <cellStyle name="40% - הדגשה6 2 2 5 2 3 2" xfId="14899"/>
    <cellStyle name="40% - הדגשה6 2 2 5 2 3 2 2" xfId="29885"/>
    <cellStyle name="40% - הדגשה6 2 2 5 2 3 2_נכסים" xfId="42507"/>
    <cellStyle name="40% - הדגשה6 2 2 5 2 3 3" xfId="23220"/>
    <cellStyle name="40% - הדגשה6 2 2 5 2 3_נכסים" xfId="42506"/>
    <cellStyle name="40% - הדגשה6 2 2 5 2 4" xfId="11566"/>
    <cellStyle name="40% - הדגשה6 2 2 5 2 4 2" xfId="26553"/>
    <cellStyle name="40% - הדגשה6 2 2 5 2 4_נכסים" xfId="42508"/>
    <cellStyle name="40% - הדגשה6 2 2 5 2 5" xfId="19888"/>
    <cellStyle name="40% - הדגשה6 2 2 5 2_נכסים" xfId="42501"/>
    <cellStyle name="40% - הדגשה6 2 2 5 3" xfId="5538"/>
    <cellStyle name="40% - הדגשה6 2 2 5 3 2" xfId="9079"/>
    <cellStyle name="40% - הדגשה6 2 2 5 3 2 2" xfId="15731"/>
    <cellStyle name="40% - הדגשה6 2 2 5 3 2 2 2" xfId="30717"/>
    <cellStyle name="40% - הדגשה6 2 2 5 3 2 2_נכסים" xfId="42511"/>
    <cellStyle name="40% - הדגשה6 2 2 5 3 2 3" xfId="24052"/>
    <cellStyle name="40% - הדגשה6 2 2 5 3 2_נכסים" xfId="42510"/>
    <cellStyle name="40% - הדגשה6 2 2 5 3 3" xfId="12399"/>
    <cellStyle name="40% - הדגשה6 2 2 5 3 3 2" xfId="27386"/>
    <cellStyle name="40% - הדגשה6 2 2 5 3 3_נכסים" xfId="42512"/>
    <cellStyle name="40% - הדגשה6 2 2 5 3 4" xfId="20721"/>
    <cellStyle name="40% - הדגשה6 2 2 5 3_נכסים" xfId="42509"/>
    <cellStyle name="40% - הדגשה6 2 2 5 4" xfId="7287"/>
    <cellStyle name="40% - הדגשה6 2 2 5 4 2" xfId="14066"/>
    <cellStyle name="40% - הדגשה6 2 2 5 4 2 2" xfId="29052"/>
    <cellStyle name="40% - הדגשה6 2 2 5 4 2_נכסים" xfId="42514"/>
    <cellStyle name="40% - הדגשה6 2 2 5 4 3" xfId="22387"/>
    <cellStyle name="40% - הדגשה6 2 2 5 4_נכסים" xfId="42513"/>
    <cellStyle name="40% - הדגשה6 2 2 5 5" xfId="10733"/>
    <cellStyle name="40% - הדגשה6 2 2 5 5 2" xfId="25720"/>
    <cellStyle name="40% - הדגשה6 2 2 5 5_נכסים" xfId="42515"/>
    <cellStyle name="40% - הדגשה6 2 2 5 6" xfId="19055"/>
    <cellStyle name="40% - הדגשה6 2 2 5_נכסים" xfId="42500"/>
    <cellStyle name="40% - הדגשה6 2 2 6" xfId="1682"/>
    <cellStyle name="40% - הדגשה6 2 2 6 2" xfId="5955"/>
    <cellStyle name="40% - הדגשה6 2 2 6 2 2" xfId="9495"/>
    <cellStyle name="40% - הדגשה6 2 2 6 2 2 2" xfId="16147"/>
    <cellStyle name="40% - הדגשה6 2 2 6 2 2 2 2" xfId="31133"/>
    <cellStyle name="40% - הדגשה6 2 2 6 2 2 2_נכסים" xfId="42519"/>
    <cellStyle name="40% - הדגשה6 2 2 6 2 2 3" xfId="24468"/>
    <cellStyle name="40% - הדגשה6 2 2 6 2 2_נכסים" xfId="42518"/>
    <cellStyle name="40% - הדגשה6 2 2 6 2 3" xfId="12815"/>
    <cellStyle name="40% - הדגשה6 2 2 6 2 3 2" xfId="27802"/>
    <cellStyle name="40% - הדגשה6 2 2 6 2 3_נכסים" xfId="42520"/>
    <cellStyle name="40% - הדגשה6 2 2 6 2 4" xfId="21137"/>
    <cellStyle name="40% - הדגשה6 2 2 6 2_נכסים" xfId="42517"/>
    <cellStyle name="40% - הדגשה6 2 2 6 3" xfId="7703"/>
    <cellStyle name="40% - הדגשה6 2 2 6 3 2" xfId="14482"/>
    <cellStyle name="40% - הדגשה6 2 2 6 3 2 2" xfId="29468"/>
    <cellStyle name="40% - הדגשה6 2 2 6 3 2_נכסים" xfId="42522"/>
    <cellStyle name="40% - הדגשה6 2 2 6 3 3" xfId="22803"/>
    <cellStyle name="40% - הדגשה6 2 2 6 3_נכסים" xfId="42521"/>
    <cellStyle name="40% - הדגשה6 2 2 6 4" xfId="11149"/>
    <cellStyle name="40% - הדגשה6 2 2 6 4 2" xfId="26136"/>
    <cellStyle name="40% - הדגשה6 2 2 6 4_נכסים" xfId="42523"/>
    <cellStyle name="40% - הדגשה6 2 2 6 5" xfId="19471"/>
    <cellStyle name="40% - הדגשה6 2 2 6_נכסים" xfId="42516"/>
    <cellStyle name="40% - הדגשה6 2 2 7" xfId="2501"/>
    <cellStyle name="40% - הדגשה6 2 2 7 2" xfId="8662"/>
    <cellStyle name="40% - הדגשה6 2 2 7 2 2" xfId="15314"/>
    <cellStyle name="40% - הדגשה6 2 2 7 2 2 2" xfId="30300"/>
    <cellStyle name="40% - הדגשה6 2 2 7 2 2_נכסים" xfId="42526"/>
    <cellStyle name="40% - הדגשה6 2 2 7 2 3" xfId="23635"/>
    <cellStyle name="40% - הדגשה6 2 2 7 2_נכסים" xfId="42525"/>
    <cellStyle name="40% - הדגשה6 2 2 7 3" xfId="11982"/>
    <cellStyle name="40% - הדגשה6 2 2 7 3 2" xfId="26969"/>
    <cellStyle name="40% - הדגשה6 2 2 7 3_נכסים" xfId="42527"/>
    <cellStyle name="40% - הדגשה6 2 2 7 4" xfId="20304"/>
    <cellStyle name="40% - הדגשה6 2 2 7_נכסים" xfId="42524"/>
    <cellStyle name="40% - הדגשה6 2 2 8" xfId="6911"/>
    <cellStyle name="40% - הדגשה6 2 2 8 2" xfId="13649"/>
    <cellStyle name="40% - הדגשה6 2 2 8 2 2" xfId="28635"/>
    <cellStyle name="40% - הדגשה6 2 2 8 2_נכסים" xfId="42529"/>
    <cellStyle name="40% - הדגשה6 2 2 8 3" xfId="21970"/>
    <cellStyle name="40% - הדגשה6 2 2 8_נכסים" xfId="42528"/>
    <cellStyle name="40% - הדגשה6 2 2 9" xfId="10364"/>
    <cellStyle name="40% - הדגשה6 2 2 9 2" xfId="25341"/>
    <cellStyle name="40% - הדגשה6 2 2 9_נכסים" xfId="42530"/>
    <cellStyle name="40% - הדגשה6 2 2_נכסים" xfId="42275"/>
    <cellStyle name="40% - הדגשה6 2 3" xfId="926"/>
    <cellStyle name="40% - הדגשה6 2 3 2" xfId="1187"/>
    <cellStyle name="40% - הדגשה6 2 3 3" xfId="2043"/>
    <cellStyle name="40% - הדגשה6 2 3 4" xfId="1977"/>
    <cellStyle name="40% - הדגשה6 2 3 5" xfId="1584"/>
    <cellStyle name="40% - הדגשה6 2 3 6" xfId="2454"/>
    <cellStyle name="40% - הדגשה6 2 3 7" xfId="1440"/>
    <cellStyle name="40% - הדגשה6 2 3 8" xfId="3201"/>
    <cellStyle name="40% - הדגשה6 2 4" xfId="830"/>
    <cellStyle name="40% - הדגשה6 2 4 2" xfId="18285"/>
    <cellStyle name="40% - הדגשה6 2 4 3" xfId="17218"/>
    <cellStyle name="40% - הדגשה6 2 4_נכסים" xfId="42531"/>
    <cellStyle name="40% - הדגשה6 2 5" xfId="1889"/>
    <cellStyle name="40% - הדגשה6 2 6" xfId="1644"/>
    <cellStyle name="40% - הדגשה6 2 7" xfId="2115"/>
    <cellStyle name="40% - הדגשה6 2 8" xfId="1761"/>
    <cellStyle name="40% - הדגשה6 2 9" xfId="2390"/>
    <cellStyle name="40% - הדגשה6 2_נכסים" xfId="42274"/>
    <cellStyle name="40% - הדגשה6 20" xfId="17662"/>
    <cellStyle name="40% - הדגשה6 20 2" xfId="18493"/>
    <cellStyle name="40% - הדגשה6 20_נכסים" xfId="42532"/>
    <cellStyle name="40% - הדגשה6 21" xfId="17675"/>
    <cellStyle name="40% - הדגשה6 21 2" xfId="18506"/>
    <cellStyle name="40% - הדגשה6 21_נכסים" xfId="42533"/>
    <cellStyle name="40% - הדגשה6 22" xfId="17823"/>
    <cellStyle name="40% - הדגשה6 22 2" xfId="18542"/>
    <cellStyle name="40% - הדגשה6 22_נכסים" xfId="42534"/>
    <cellStyle name="40% - הדגשה6 23" xfId="17836"/>
    <cellStyle name="40% - הדגשה6 23 2" xfId="18555"/>
    <cellStyle name="40% - הדגשה6 23_נכסים" xfId="42535"/>
    <cellStyle name="40% - הדגשה6 24" xfId="17974"/>
    <cellStyle name="40% - הדגשה6 24 2" xfId="18568"/>
    <cellStyle name="40% - הדגשה6 24_נכסים" xfId="42536"/>
    <cellStyle name="40% - הדגשה6 25" xfId="17988"/>
    <cellStyle name="40% - הדגשה6 25 2" xfId="18581"/>
    <cellStyle name="40% - הדגשה6 25_נכסים" xfId="42537"/>
    <cellStyle name="40% - הדגשה6 26" xfId="18001"/>
    <cellStyle name="40% - הדגשה6 26 2" xfId="18594"/>
    <cellStyle name="40% - הדגשה6 26_נכסים" xfId="42538"/>
    <cellStyle name="40% - הדגשה6 27" xfId="18014"/>
    <cellStyle name="40% - הדגשה6 27 2" xfId="18607"/>
    <cellStyle name="40% - הדגשה6 27_נכסים" xfId="42539"/>
    <cellStyle name="40% - הדגשה6 28" xfId="18062"/>
    <cellStyle name="40% - הדגשה6 29" xfId="18075"/>
    <cellStyle name="40% - הדגשה6 3" xfId="307"/>
    <cellStyle name="40% - הדגשה6 3 10" xfId="18640"/>
    <cellStyle name="40% - הדגשה6 3 11" xfId="32376"/>
    <cellStyle name="40% - הדגשה6 3 2" xfId="308"/>
    <cellStyle name="40% - הדגשה6 3 2 10" xfId="32132"/>
    <cellStyle name="40% - הדגשה6 3 2 2" xfId="1190"/>
    <cellStyle name="40% - הדגשה6 3 2 2 2" xfId="3693"/>
    <cellStyle name="40% - הדגשה6 3 2 2 2 2" xfId="4117"/>
    <cellStyle name="40% - הדגשה6 3 2 2 2 2 2" xfId="4890"/>
    <cellStyle name="40% - הדגשה6 3 2 2 2 2 2 2" xfId="6681"/>
    <cellStyle name="40% - הדגשה6 3 2 2 2 2 2 2 2" xfId="10221"/>
    <cellStyle name="40% - הדגשה6 3 2 2 2 2 2 2 2 2" xfId="16873"/>
    <cellStyle name="40% - הדגשה6 3 2 2 2 2 2 2 2 2 2" xfId="31859"/>
    <cellStyle name="40% - הדגשה6 3 2 2 2 2 2 2 2 2_נכסים" xfId="42548"/>
    <cellStyle name="40% - הדגשה6 3 2 2 2 2 2 2 2 3" xfId="25194"/>
    <cellStyle name="40% - הדגשה6 3 2 2 2 2 2 2 2_נכסים" xfId="42547"/>
    <cellStyle name="40% - הדגשה6 3 2 2 2 2 2 2 3" xfId="13541"/>
    <cellStyle name="40% - הדגשה6 3 2 2 2 2 2 2 3 2" xfId="28528"/>
    <cellStyle name="40% - הדגשה6 3 2 2 2 2 2 2 3_נכסים" xfId="42549"/>
    <cellStyle name="40% - הדגשה6 3 2 2 2 2 2 2 4" xfId="21863"/>
    <cellStyle name="40% - הדגשה6 3 2 2 2 2 2 2_נכסים" xfId="42546"/>
    <cellStyle name="40% - הדגשה6 3 2 2 2 2 2 3" xfId="8429"/>
    <cellStyle name="40% - הדגשה6 3 2 2 2 2 2 3 2" xfId="15208"/>
    <cellStyle name="40% - הדגשה6 3 2 2 2 2 2 3 2 2" xfId="30194"/>
    <cellStyle name="40% - הדגשה6 3 2 2 2 2 2 3 2_נכסים" xfId="42551"/>
    <cellStyle name="40% - הדגשה6 3 2 2 2 2 2 3 3" xfId="23529"/>
    <cellStyle name="40% - הדגשה6 3 2 2 2 2 2 3_נכסים" xfId="42550"/>
    <cellStyle name="40% - הדגשה6 3 2 2 2 2 2 4" xfId="11875"/>
    <cellStyle name="40% - הדגשה6 3 2 2 2 2 2 4 2" xfId="26862"/>
    <cellStyle name="40% - הדגשה6 3 2 2 2 2 2 4_נכסים" xfId="42552"/>
    <cellStyle name="40% - הדגשה6 3 2 2 2 2 2 5" xfId="20197"/>
    <cellStyle name="40% - הדגשה6 3 2 2 2 2 2_נכסים" xfId="42545"/>
    <cellStyle name="40% - הדגשה6 3 2 2 2 2 3" xfId="5847"/>
    <cellStyle name="40% - הדגשה6 3 2 2 2 2 3 2" xfId="9388"/>
    <cellStyle name="40% - הדגשה6 3 2 2 2 2 3 2 2" xfId="16040"/>
    <cellStyle name="40% - הדגשה6 3 2 2 2 2 3 2 2 2" xfId="31026"/>
    <cellStyle name="40% - הדגשה6 3 2 2 2 2 3 2 2_נכסים" xfId="42555"/>
    <cellStyle name="40% - הדגשה6 3 2 2 2 2 3 2 3" xfId="24361"/>
    <cellStyle name="40% - הדגשה6 3 2 2 2 2 3 2_נכסים" xfId="42554"/>
    <cellStyle name="40% - הדגשה6 3 2 2 2 2 3 3" xfId="12708"/>
    <cellStyle name="40% - הדגשה6 3 2 2 2 2 3 3 2" xfId="27695"/>
    <cellStyle name="40% - הדגשה6 3 2 2 2 2 3 3_נכסים" xfId="42556"/>
    <cellStyle name="40% - הדגשה6 3 2 2 2 2 3 4" xfId="21030"/>
    <cellStyle name="40% - הדגשה6 3 2 2 2 2 3_נכסים" xfId="42553"/>
    <cellStyle name="40% - הדגשה6 3 2 2 2 2 4" xfId="7596"/>
    <cellStyle name="40% - הדגשה6 3 2 2 2 2 4 2" xfId="14375"/>
    <cellStyle name="40% - הדגשה6 3 2 2 2 2 4 2 2" xfId="29361"/>
    <cellStyle name="40% - הדגשה6 3 2 2 2 2 4 2_נכסים" xfId="42558"/>
    <cellStyle name="40% - הדגשה6 3 2 2 2 2 4 3" xfId="22696"/>
    <cellStyle name="40% - הדגשה6 3 2 2 2 2 4_נכסים" xfId="42557"/>
    <cellStyle name="40% - הדגשה6 3 2 2 2 2 5" xfId="11042"/>
    <cellStyle name="40% - הדגשה6 3 2 2 2 2 5 2" xfId="26029"/>
    <cellStyle name="40% - הדגשה6 3 2 2 2 2 5_נכסים" xfId="42559"/>
    <cellStyle name="40% - הדגשה6 3 2 2 2 2 6" xfId="19364"/>
    <cellStyle name="40% - הדגשה6 3 2 2 2 2_נכסים" xfId="42544"/>
    <cellStyle name="40% - הדגשה6 3 2 2 2 3" xfId="4474"/>
    <cellStyle name="40% - הדגשה6 3 2 2 2 3 2" xfId="6265"/>
    <cellStyle name="40% - הדגשה6 3 2 2 2 3 2 2" xfId="9805"/>
    <cellStyle name="40% - הדגשה6 3 2 2 2 3 2 2 2" xfId="16457"/>
    <cellStyle name="40% - הדגשה6 3 2 2 2 3 2 2 2 2" xfId="31443"/>
    <cellStyle name="40% - הדגשה6 3 2 2 2 3 2 2 2_נכסים" xfId="42563"/>
    <cellStyle name="40% - הדגשה6 3 2 2 2 3 2 2 3" xfId="24778"/>
    <cellStyle name="40% - הדגשה6 3 2 2 2 3 2 2_נכסים" xfId="42562"/>
    <cellStyle name="40% - הדגשה6 3 2 2 2 3 2 3" xfId="13125"/>
    <cellStyle name="40% - הדגשה6 3 2 2 2 3 2 3 2" xfId="28112"/>
    <cellStyle name="40% - הדגשה6 3 2 2 2 3 2 3_נכסים" xfId="42564"/>
    <cellStyle name="40% - הדגשה6 3 2 2 2 3 2 4" xfId="21447"/>
    <cellStyle name="40% - הדגשה6 3 2 2 2 3 2_נכסים" xfId="42561"/>
    <cellStyle name="40% - הדגשה6 3 2 2 2 3 3" xfId="8013"/>
    <cellStyle name="40% - הדגשה6 3 2 2 2 3 3 2" xfId="14792"/>
    <cellStyle name="40% - הדגשה6 3 2 2 2 3 3 2 2" xfId="29778"/>
    <cellStyle name="40% - הדגשה6 3 2 2 2 3 3 2_נכסים" xfId="42566"/>
    <cellStyle name="40% - הדגשה6 3 2 2 2 3 3 3" xfId="23113"/>
    <cellStyle name="40% - הדגשה6 3 2 2 2 3 3_נכסים" xfId="42565"/>
    <cellStyle name="40% - הדגשה6 3 2 2 2 3 4" xfId="11459"/>
    <cellStyle name="40% - הדגשה6 3 2 2 2 3 4 2" xfId="26446"/>
    <cellStyle name="40% - הדגשה6 3 2 2 2 3 4_נכסים" xfId="42567"/>
    <cellStyle name="40% - הדגשה6 3 2 2 2 3 5" xfId="19781"/>
    <cellStyle name="40% - הדגשה6 3 2 2 2 3_נכסים" xfId="42560"/>
    <cellStyle name="40% - הדגשה6 3 2 2 2 4" xfId="5367"/>
    <cellStyle name="40% - הדגשה6 3 2 2 2 4 2" xfId="8972"/>
    <cellStyle name="40% - הדגשה6 3 2 2 2 4 2 2" xfId="15624"/>
    <cellStyle name="40% - הדגשה6 3 2 2 2 4 2 2 2" xfId="30610"/>
    <cellStyle name="40% - הדגשה6 3 2 2 2 4 2 2_נכסים" xfId="42570"/>
    <cellStyle name="40% - הדגשה6 3 2 2 2 4 2 3" xfId="23945"/>
    <cellStyle name="40% - הדגשה6 3 2 2 2 4 2_נכסים" xfId="42569"/>
    <cellStyle name="40% - הדגשה6 3 2 2 2 4 3" xfId="12292"/>
    <cellStyle name="40% - הדגשה6 3 2 2 2 4 3 2" xfId="27279"/>
    <cellStyle name="40% - הדגשה6 3 2 2 2 4 3_נכסים" xfId="42571"/>
    <cellStyle name="40% - הדגשה6 3 2 2 2 4 4" xfId="20614"/>
    <cellStyle name="40% - הדגשה6 3 2 2 2 4_נכסים" xfId="42568"/>
    <cellStyle name="40% - הדגשה6 3 2 2 2 5" xfId="7180"/>
    <cellStyle name="40% - הדגשה6 3 2 2 2 5 2" xfId="13959"/>
    <cellStyle name="40% - הדגשה6 3 2 2 2 5 2 2" xfId="28945"/>
    <cellStyle name="40% - הדגשה6 3 2 2 2 5 2_נכסים" xfId="42573"/>
    <cellStyle name="40% - הדגשה6 3 2 2 2 5 3" xfId="22280"/>
    <cellStyle name="40% - הדגשה6 3 2 2 2 5_נכסים" xfId="42572"/>
    <cellStyle name="40% - הדגשה6 3 2 2 2 6" xfId="10626"/>
    <cellStyle name="40% - הדגשה6 3 2 2 2 6 2" xfId="25613"/>
    <cellStyle name="40% - הדגשה6 3 2 2 2 6_נכסים" xfId="42574"/>
    <cellStyle name="40% - הדגשה6 3 2 2 2 7" xfId="18948"/>
    <cellStyle name="40% - הדגשה6 3 2 2 2_נכסים" xfId="42543"/>
    <cellStyle name="40% - הדגשה6 3 2 2 3" xfId="3905"/>
    <cellStyle name="40% - הדגשה6 3 2 2 3 2" xfId="4681"/>
    <cellStyle name="40% - הדגשה6 3 2 2 3 2 2" xfId="6472"/>
    <cellStyle name="40% - הדגשה6 3 2 2 3 2 2 2" xfId="10012"/>
    <cellStyle name="40% - הדגשה6 3 2 2 3 2 2 2 2" xfId="16664"/>
    <cellStyle name="40% - הדגשה6 3 2 2 3 2 2 2 2 2" xfId="31650"/>
    <cellStyle name="40% - הדגשה6 3 2 2 3 2 2 2 2_נכסים" xfId="42579"/>
    <cellStyle name="40% - הדגשה6 3 2 2 3 2 2 2 3" xfId="24985"/>
    <cellStyle name="40% - הדגשה6 3 2 2 3 2 2 2_נכסים" xfId="42578"/>
    <cellStyle name="40% - הדגשה6 3 2 2 3 2 2 3" xfId="13332"/>
    <cellStyle name="40% - הדגשה6 3 2 2 3 2 2 3 2" xfId="28319"/>
    <cellStyle name="40% - הדגשה6 3 2 2 3 2 2 3_נכסים" xfId="42580"/>
    <cellStyle name="40% - הדגשה6 3 2 2 3 2 2 4" xfId="21654"/>
    <cellStyle name="40% - הדגשה6 3 2 2 3 2 2_נכסים" xfId="42577"/>
    <cellStyle name="40% - הדגשה6 3 2 2 3 2 3" xfId="8220"/>
    <cellStyle name="40% - הדגשה6 3 2 2 3 2 3 2" xfId="14999"/>
    <cellStyle name="40% - הדגשה6 3 2 2 3 2 3 2 2" xfId="29985"/>
    <cellStyle name="40% - הדגשה6 3 2 2 3 2 3 2_נכסים" xfId="42582"/>
    <cellStyle name="40% - הדגשה6 3 2 2 3 2 3 3" xfId="23320"/>
    <cellStyle name="40% - הדגשה6 3 2 2 3 2 3_נכסים" xfId="42581"/>
    <cellStyle name="40% - הדגשה6 3 2 2 3 2 4" xfId="11666"/>
    <cellStyle name="40% - הדגשה6 3 2 2 3 2 4 2" xfId="26653"/>
    <cellStyle name="40% - הדגשה6 3 2 2 3 2 4_נכסים" xfId="42583"/>
    <cellStyle name="40% - הדגשה6 3 2 2 3 2 5" xfId="19988"/>
    <cellStyle name="40% - הדגשה6 3 2 2 3 2_נכסים" xfId="42576"/>
    <cellStyle name="40% - הדגשה6 3 2 2 3 3" xfId="5638"/>
    <cellStyle name="40% - הדגשה6 3 2 2 3 3 2" xfId="9179"/>
    <cellStyle name="40% - הדגשה6 3 2 2 3 3 2 2" xfId="15831"/>
    <cellStyle name="40% - הדגשה6 3 2 2 3 3 2 2 2" xfId="30817"/>
    <cellStyle name="40% - הדגשה6 3 2 2 3 3 2 2_נכסים" xfId="42586"/>
    <cellStyle name="40% - הדגשה6 3 2 2 3 3 2 3" xfId="24152"/>
    <cellStyle name="40% - הדגשה6 3 2 2 3 3 2_נכסים" xfId="42585"/>
    <cellStyle name="40% - הדגשה6 3 2 2 3 3 3" xfId="12499"/>
    <cellStyle name="40% - הדגשה6 3 2 2 3 3 3 2" xfId="27486"/>
    <cellStyle name="40% - הדגשה6 3 2 2 3 3 3_נכסים" xfId="42587"/>
    <cellStyle name="40% - הדגשה6 3 2 2 3 3 4" xfId="20821"/>
    <cellStyle name="40% - הדגשה6 3 2 2 3 3_נכסים" xfId="42584"/>
    <cellStyle name="40% - הדגשה6 3 2 2 3 4" xfId="7387"/>
    <cellStyle name="40% - הדגשה6 3 2 2 3 4 2" xfId="14166"/>
    <cellStyle name="40% - הדגשה6 3 2 2 3 4 2 2" xfId="29152"/>
    <cellStyle name="40% - הדגשה6 3 2 2 3 4 2_נכסים" xfId="42589"/>
    <cellStyle name="40% - הדגשה6 3 2 2 3 4 3" xfId="22487"/>
    <cellStyle name="40% - הדגשה6 3 2 2 3 4_נכסים" xfId="42588"/>
    <cellStyle name="40% - הדגשה6 3 2 2 3 5" xfId="10833"/>
    <cellStyle name="40% - הדגשה6 3 2 2 3 5 2" xfId="25820"/>
    <cellStyle name="40% - הדגשה6 3 2 2 3 5_נכסים" xfId="42590"/>
    <cellStyle name="40% - הדגשה6 3 2 2 3 6" xfId="19155"/>
    <cellStyle name="40% - הדגשה6 3 2 2 3_נכסים" xfId="42575"/>
    <cellStyle name="40% - הדגשה6 3 2 2 4" xfId="4266"/>
    <cellStyle name="40% - הדגשה6 3 2 2 4 2" xfId="6055"/>
    <cellStyle name="40% - הדגשה6 3 2 2 4 2 2" xfId="9595"/>
    <cellStyle name="40% - הדגשה6 3 2 2 4 2 2 2" xfId="16247"/>
    <cellStyle name="40% - הדגשה6 3 2 2 4 2 2 2 2" xfId="31233"/>
    <cellStyle name="40% - הדגשה6 3 2 2 4 2 2 2_נכסים" xfId="42594"/>
    <cellStyle name="40% - הדגשה6 3 2 2 4 2 2 3" xfId="24568"/>
    <cellStyle name="40% - הדגשה6 3 2 2 4 2 2_נכסים" xfId="42593"/>
    <cellStyle name="40% - הדגשה6 3 2 2 4 2 3" xfId="12915"/>
    <cellStyle name="40% - הדגשה6 3 2 2 4 2 3 2" xfId="27902"/>
    <cellStyle name="40% - הדגשה6 3 2 2 4 2 3_נכסים" xfId="42595"/>
    <cellStyle name="40% - הדגשה6 3 2 2 4 2 4" xfId="21237"/>
    <cellStyle name="40% - הדגשה6 3 2 2 4 2_נכסים" xfId="42592"/>
    <cellStyle name="40% - הדגשה6 3 2 2 4 3" xfId="7803"/>
    <cellStyle name="40% - הדגשה6 3 2 2 4 3 2" xfId="14582"/>
    <cellStyle name="40% - הדגשה6 3 2 2 4 3 2 2" xfId="29568"/>
    <cellStyle name="40% - הדגשה6 3 2 2 4 3 2_נכסים" xfId="42597"/>
    <cellStyle name="40% - הדגשה6 3 2 2 4 3 3" xfId="22903"/>
    <cellStyle name="40% - הדגשה6 3 2 2 4 3_נכסים" xfId="42596"/>
    <cellStyle name="40% - הדגשה6 3 2 2 4 4" xfId="11249"/>
    <cellStyle name="40% - הדגשה6 3 2 2 4 4 2" xfId="26236"/>
    <cellStyle name="40% - הדגשה6 3 2 2 4 4_נכסים" xfId="42598"/>
    <cellStyle name="40% - הדגשה6 3 2 2 4 5" xfId="19571"/>
    <cellStyle name="40% - הדגשה6 3 2 2 4_נכסים" xfId="42591"/>
    <cellStyle name="40% - הדגשה6 3 2 2 5" xfId="5159"/>
    <cellStyle name="40% - הדגשה6 3 2 2 5 2" xfId="8762"/>
    <cellStyle name="40% - הדגשה6 3 2 2 5 2 2" xfId="15414"/>
    <cellStyle name="40% - הדגשה6 3 2 2 5 2 2 2" xfId="30400"/>
    <cellStyle name="40% - הדגשה6 3 2 2 5 2 2_נכסים" xfId="42601"/>
    <cellStyle name="40% - הדגשה6 3 2 2 5 2 3" xfId="23735"/>
    <cellStyle name="40% - הדגשה6 3 2 2 5 2_נכסים" xfId="42600"/>
    <cellStyle name="40% - הדגשה6 3 2 2 5 3" xfId="12082"/>
    <cellStyle name="40% - הדגשה6 3 2 2 5 3 2" xfId="27069"/>
    <cellStyle name="40% - הדגשה6 3 2 2 5 3_נכסים" xfId="42602"/>
    <cellStyle name="40% - הדגשה6 3 2 2 5 4" xfId="20404"/>
    <cellStyle name="40% - הדגשה6 3 2 2 5_נכסים" xfId="42599"/>
    <cellStyle name="40% - הדגשה6 3 2 2 6" xfId="6972"/>
    <cellStyle name="40% - הדגשה6 3 2 2 6 2" xfId="13749"/>
    <cellStyle name="40% - הדגשה6 3 2 2 6 2 2" xfId="28735"/>
    <cellStyle name="40% - הדגשה6 3 2 2 6 2_נכסים" xfId="42604"/>
    <cellStyle name="40% - הדגשה6 3 2 2 6 3" xfId="22070"/>
    <cellStyle name="40% - הדגשה6 3 2 2 6_נכסים" xfId="42603"/>
    <cellStyle name="40% - הדגשה6 3 2 2 7" xfId="10441"/>
    <cellStyle name="40% - הדגשה6 3 2 2 7 2" xfId="25421"/>
    <cellStyle name="40% - הדגשה6 3 2 2 7_נכסים" xfId="42605"/>
    <cellStyle name="40% - הדגשה6 3 2 2 8" xfId="18738"/>
    <cellStyle name="40% - הדגשה6 3 2 2_נכסים" xfId="42542"/>
    <cellStyle name="40% - הדגשה6 3 2 3" xfId="1892"/>
    <cellStyle name="40% - הדגשה6 3 2 3 2" xfId="4043"/>
    <cellStyle name="40% - הדגשה6 3 2 3 2 2" xfId="4815"/>
    <cellStyle name="40% - הדגשה6 3 2 3 2 2 2" xfId="6606"/>
    <cellStyle name="40% - הדגשה6 3 2 3 2 2 2 2" xfId="10146"/>
    <cellStyle name="40% - הדגשה6 3 2 3 2 2 2 2 2" xfId="16798"/>
    <cellStyle name="40% - הדגשה6 3 2 3 2 2 2 2 2 2" xfId="31784"/>
    <cellStyle name="40% - הדגשה6 3 2 3 2 2 2 2 2_נכסים" xfId="42611"/>
    <cellStyle name="40% - הדגשה6 3 2 3 2 2 2 2 3" xfId="25119"/>
    <cellStyle name="40% - הדגשה6 3 2 3 2 2 2 2_נכסים" xfId="42610"/>
    <cellStyle name="40% - הדגשה6 3 2 3 2 2 2 3" xfId="13466"/>
    <cellStyle name="40% - הדגשה6 3 2 3 2 2 2 3 2" xfId="28453"/>
    <cellStyle name="40% - הדגשה6 3 2 3 2 2 2 3_נכסים" xfId="42612"/>
    <cellStyle name="40% - הדגשה6 3 2 3 2 2 2 4" xfId="21788"/>
    <cellStyle name="40% - הדגשה6 3 2 3 2 2 2_נכסים" xfId="42609"/>
    <cellStyle name="40% - הדגשה6 3 2 3 2 2 3" xfId="8354"/>
    <cellStyle name="40% - הדגשה6 3 2 3 2 2 3 2" xfId="15133"/>
    <cellStyle name="40% - הדגשה6 3 2 3 2 2 3 2 2" xfId="30119"/>
    <cellStyle name="40% - הדגשה6 3 2 3 2 2 3 2_נכסים" xfId="42614"/>
    <cellStyle name="40% - הדגשה6 3 2 3 2 2 3 3" xfId="23454"/>
    <cellStyle name="40% - הדגשה6 3 2 3 2 2 3_נכסים" xfId="42613"/>
    <cellStyle name="40% - הדגשה6 3 2 3 2 2 4" xfId="11800"/>
    <cellStyle name="40% - הדגשה6 3 2 3 2 2 4 2" xfId="26787"/>
    <cellStyle name="40% - הדגשה6 3 2 3 2 2 4_נכסים" xfId="42615"/>
    <cellStyle name="40% - הדגשה6 3 2 3 2 2 5" xfId="20122"/>
    <cellStyle name="40% - הדגשה6 3 2 3 2 2_נכסים" xfId="42608"/>
    <cellStyle name="40% - הדגשה6 3 2 3 2 3" xfId="5772"/>
    <cellStyle name="40% - הדגשה6 3 2 3 2 3 2" xfId="9313"/>
    <cellStyle name="40% - הדגשה6 3 2 3 2 3 2 2" xfId="15965"/>
    <cellStyle name="40% - הדגשה6 3 2 3 2 3 2 2 2" xfId="30951"/>
    <cellStyle name="40% - הדגשה6 3 2 3 2 3 2 2_נכסים" xfId="42618"/>
    <cellStyle name="40% - הדגשה6 3 2 3 2 3 2 3" xfId="24286"/>
    <cellStyle name="40% - הדגשה6 3 2 3 2 3 2_נכסים" xfId="42617"/>
    <cellStyle name="40% - הדגשה6 3 2 3 2 3 3" xfId="12633"/>
    <cellStyle name="40% - הדגשה6 3 2 3 2 3 3 2" xfId="27620"/>
    <cellStyle name="40% - הדגשה6 3 2 3 2 3 3_נכסים" xfId="42619"/>
    <cellStyle name="40% - הדגשה6 3 2 3 2 3 4" xfId="20955"/>
    <cellStyle name="40% - הדגשה6 3 2 3 2 3_נכסים" xfId="42616"/>
    <cellStyle name="40% - הדגשה6 3 2 3 2 4" xfId="7521"/>
    <cellStyle name="40% - הדגשה6 3 2 3 2 4 2" xfId="14300"/>
    <cellStyle name="40% - הדגשה6 3 2 3 2 4 2 2" xfId="29286"/>
    <cellStyle name="40% - הדגשה6 3 2 3 2 4 2_נכסים" xfId="42621"/>
    <cellStyle name="40% - הדגשה6 3 2 3 2 4 3" xfId="22621"/>
    <cellStyle name="40% - הדגשה6 3 2 3 2 4_נכסים" xfId="42620"/>
    <cellStyle name="40% - הדגשה6 3 2 3 2 5" xfId="10967"/>
    <cellStyle name="40% - הדגשה6 3 2 3 2 5 2" xfId="25954"/>
    <cellStyle name="40% - הדגשה6 3 2 3 2 5_נכסים" xfId="42622"/>
    <cellStyle name="40% - הדגשה6 3 2 3 2 6" xfId="19289"/>
    <cellStyle name="40% - הדגשה6 3 2 3 2_נכסים" xfId="42607"/>
    <cellStyle name="40% - הדגשה6 3 2 3 3" xfId="4400"/>
    <cellStyle name="40% - הדגשה6 3 2 3 3 2" xfId="6190"/>
    <cellStyle name="40% - הדגשה6 3 2 3 3 2 2" xfId="9730"/>
    <cellStyle name="40% - הדגשה6 3 2 3 3 2 2 2" xfId="16382"/>
    <cellStyle name="40% - הדגשה6 3 2 3 3 2 2 2 2" xfId="31368"/>
    <cellStyle name="40% - הדגשה6 3 2 3 3 2 2 2_נכסים" xfId="42626"/>
    <cellStyle name="40% - הדגשה6 3 2 3 3 2 2 3" xfId="24703"/>
    <cellStyle name="40% - הדגשה6 3 2 3 3 2 2_נכסים" xfId="42625"/>
    <cellStyle name="40% - הדגשה6 3 2 3 3 2 3" xfId="13050"/>
    <cellStyle name="40% - הדגשה6 3 2 3 3 2 3 2" xfId="28037"/>
    <cellStyle name="40% - הדגשה6 3 2 3 3 2 3_נכסים" xfId="42627"/>
    <cellStyle name="40% - הדגשה6 3 2 3 3 2 4" xfId="21372"/>
    <cellStyle name="40% - הדגשה6 3 2 3 3 2_נכסים" xfId="42624"/>
    <cellStyle name="40% - הדגשה6 3 2 3 3 3" xfId="7938"/>
    <cellStyle name="40% - הדגשה6 3 2 3 3 3 2" xfId="14717"/>
    <cellStyle name="40% - הדגשה6 3 2 3 3 3 2 2" xfId="29703"/>
    <cellStyle name="40% - הדגשה6 3 2 3 3 3 2_נכסים" xfId="42629"/>
    <cellStyle name="40% - הדגשה6 3 2 3 3 3 3" xfId="23038"/>
    <cellStyle name="40% - הדגשה6 3 2 3 3 3_נכסים" xfId="42628"/>
    <cellStyle name="40% - הדגשה6 3 2 3 3 4" xfId="11384"/>
    <cellStyle name="40% - הדגשה6 3 2 3 3 4 2" xfId="26371"/>
    <cellStyle name="40% - הדגשה6 3 2 3 3 4_נכסים" xfId="42630"/>
    <cellStyle name="40% - הדגשה6 3 2 3 3 5" xfId="19706"/>
    <cellStyle name="40% - הדגשה6 3 2 3 3_נכסים" xfId="42623"/>
    <cellStyle name="40% - הדגשה6 3 2 3 4" xfId="5293"/>
    <cellStyle name="40% - הדגשה6 3 2 3 4 2" xfId="8897"/>
    <cellStyle name="40% - הדגשה6 3 2 3 4 2 2" xfId="15549"/>
    <cellStyle name="40% - הדגשה6 3 2 3 4 2 2 2" xfId="30535"/>
    <cellStyle name="40% - הדגשה6 3 2 3 4 2 2_נכסים" xfId="42633"/>
    <cellStyle name="40% - הדגשה6 3 2 3 4 2 3" xfId="23870"/>
    <cellStyle name="40% - הדגשה6 3 2 3 4 2_נכסים" xfId="42632"/>
    <cellStyle name="40% - הדגשה6 3 2 3 4 3" xfId="12217"/>
    <cellStyle name="40% - הדגשה6 3 2 3 4 3 2" xfId="27204"/>
    <cellStyle name="40% - הדגשה6 3 2 3 4 3_נכסים" xfId="42634"/>
    <cellStyle name="40% - הדגשה6 3 2 3 4 4" xfId="20539"/>
    <cellStyle name="40% - הדגשה6 3 2 3 4_נכסים" xfId="42631"/>
    <cellStyle name="40% - הדגשה6 3 2 3 5" xfId="7106"/>
    <cellStyle name="40% - הדגשה6 3 2 3 5 2" xfId="13884"/>
    <cellStyle name="40% - הדגשה6 3 2 3 5 2 2" xfId="28870"/>
    <cellStyle name="40% - הדגשה6 3 2 3 5 2_נכסים" xfId="42636"/>
    <cellStyle name="40% - הדגשה6 3 2 3 5 3" xfId="22205"/>
    <cellStyle name="40% - הדגשה6 3 2 3 5_נכסים" xfId="42635"/>
    <cellStyle name="40% - הדגשה6 3 2 3 6" xfId="10552"/>
    <cellStyle name="40% - הדגשה6 3 2 3 6 2" xfId="25538"/>
    <cellStyle name="40% - הדגשה6 3 2 3 6_נכסים" xfId="42637"/>
    <cellStyle name="40% - הדגשה6 3 2 3 7" xfId="18873"/>
    <cellStyle name="40% - הדגשה6 3 2 3_נכסים" xfId="42606"/>
    <cellStyle name="40% - הדגשה6 3 2 4" xfId="1416"/>
    <cellStyle name="40% - הדגשה6 3 2 4 2" xfId="4606"/>
    <cellStyle name="40% - הדגשה6 3 2 4 2 2" xfId="6397"/>
    <cellStyle name="40% - הדגשה6 3 2 4 2 2 2" xfId="9937"/>
    <cellStyle name="40% - הדגשה6 3 2 4 2 2 2 2" xfId="16589"/>
    <cellStyle name="40% - הדגשה6 3 2 4 2 2 2 2 2" xfId="31575"/>
    <cellStyle name="40% - הדגשה6 3 2 4 2 2 2 2_נכסים" xfId="42642"/>
    <cellStyle name="40% - הדגשה6 3 2 4 2 2 2 3" xfId="24910"/>
    <cellStyle name="40% - הדגשה6 3 2 4 2 2 2_נכסים" xfId="42641"/>
    <cellStyle name="40% - הדגשה6 3 2 4 2 2 3" xfId="13257"/>
    <cellStyle name="40% - הדגשה6 3 2 4 2 2 3 2" xfId="28244"/>
    <cellStyle name="40% - הדגשה6 3 2 4 2 2 3_נכסים" xfId="42643"/>
    <cellStyle name="40% - הדגשה6 3 2 4 2 2 4" xfId="21579"/>
    <cellStyle name="40% - הדגשה6 3 2 4 2 2_נכסים" xfId="42640"/>
    <cellStyle name="40% - הדגשה6 3 2 4 2 3" xfId="8145"/>
    <cellStyle name="40% - הדגשה6 3 2 4 2 3 2" xfId="14924"/>
    <cellStyle name="40% - הדגשה6 3 2 4 2 3 2 2" xfId="29910"/>
    <cellStyle name="40% - הדגשה6 3 2 4 2 3 2_נכסים" xfId="42645"/>
    <cellStyle name="40% - הדגשה6 3 2 4 2 3 3" xfId="23245"/>
    <cellStyle name="40% - הדגשה6 3 2 4 2 3_נכסים" xfId="42644"/>
    <cellStyle name="40% - הדגשה6 3 2 4 2 4" xfId="11591"/>
    <cellStyle name="40% - הדגשה6 3 2 4 2 4 2" xfId="26578"/>
    <cellStyle name="40% - הדגשה6 3 2 4 2 4_נכסים" xfId="42646"/>
    <cellStyle name="40% - הדגשה6 3 2 4 2 5" xfId="19913"/>
    <cellStyle name="40% - הדגשה6 3 2 4 2_נכסים" xfId="42639"/>
    <cellStyle name="40% - הדגשה6 3 2 4 3" xfId="5563"/>
    <cellStyle name="40% - הדגשה6 3 2 4 3 2" xfId="9104"/>
    <cellStyle name="40% - הדגשה6 3 2 4 3 2 2" xfId="15756"/>
    <cellStyle name="40% - הדגשה6 3 2 4 3 2 2 2" xfId="30742"/>
    <cellStyle name="40% - הדגשה6 3 2 4 3 2 2_נכסים" xfId="42649"/>
    <cellStyle name="40% - הדגשה6 3 2 4 3 2 3" xfId="24077"/>
    <cellStyle name="40% - הדגשה6 3 2 4 3 2_נכסים" xfId="42648"/>
    <cellStyle name="40% - הדגשה6 3 2 4 3 3" xfId="12424"/>
    <cellStyle name="40% - הדגשה6 3 2 4 3 3 2" xfId="27411"/>
    <cellStyle name="40% - הדגשה6 3 2 4 3 3_נכסים" xfId="42650"/>
    <cellStyle name="40% - הדגשה6 3 2 4 3 4" xfId="20746"/>
    <cellStyle name="40% - הדגשה6 3 2 4 3_נכסים" xfId="42647"/>
    <cellStyle name="40% - הדגשה6 3 2 4 4" xfId="7312"/>
    <cellStyle name="40% - הדגשה6 3 2 4 4 2" xfId="14091"/>
    <cellStyle name="40% - הדגשה6 3 2 4 4 2 2" xfId="29077"/>
    <cellStyle name="40% - הדגשה6 3 2 4 4 2_נכסים" xfId="42652"/>
    <cellStyle name="40% - הדגשה6 3 2 4 4 3" xfId="22412"/>
    <cellStyle name="40% - הדגשה6 3 2 4 4_נכסים" xfId="42651"/>
    <cellStyle name="40% - הדגשה6 3 2 4 5" xfId="10758"/>
    <cellStyle name="40% - הדגשה6 3 2 4 5 2" xfId="25745"/>
    <cellStyle name="40% - הדגשה6 3 2 4 5_נכסים" xfId="42653"/>
    <cellStyle name="40% - הדגשה6 3 2 4 6" xfId="19080"/>
    <cellStyle name="40% - הדגשה6 3 2 4_נכסים" xfId="42638"/>
    <cellStyle name="40% - הדגשה6 3 2 5" xfId="2095"/>
    <cellStyle name="40% - הדגשה6 3 2 5 2" xfId="5980"/>
    <cellStyle name="40% - הדגשה6 3 2 5 2 2" xfId="9520"/>
    <cellStyle name="40% - הדגשה6 3 2 5 2 2 2" xfId="16172"/>
    <cellStyle name="40% - הדגשה6 3 2 5 2 2 2 2" xfId="31158"/>
    <cellStyle name="40% - הדגשה6 3 2 5 2 2 2_נכסים" xfId="42657"/>
    <cellStyle name="40% - הדגשה6 3 2 5 2 2 3" xfId="24493"/>
    <cellStyle name="40% - הדגשה6 3 2 5 2 2_נכסים" xfId="42656"/>
    <cellStyle name="40% - הדגשה6 3 2 5 2 3" xfId="12840"/>
    <cellStyle name="40% - הדגשה6 3 2 5 2 3 2" xfId="27827"/>
    <cellStyle name="40% - הדגשה6 3 2 5 2 3_נכסים" xfId="42658"/>
    <cellStyle name="40% - הדגשה6 3 2 5 2 4" xfId="21162"/>
    <cellStyle name="40% - הדגשה6 3 2 5 2_נכסים" xfId="42655"/>
    <cellStyle name="40% - הדגשה6 3 2 5 3" xfId="7728"/>
    <cellStyle name="40% - הדגשה6 3 2 5 3 2" xfId="14507"/>
    <cellStyle name="40% - הדגשה6 3 2 5 3 2 2" xfId="29493"/>
    <cellStyle name="40% - הדגשה6 3 2 5 3 2_נכסים" xfId="42660"/>
    <cellStyle name="40% - הדגשה6 3 2 5 3 3" xfId="22828"/>
    <cellStyle name="40% - הדגשה6 3 2 5 3_נכסים" xfId="42659"/>
    <cellStyle name="40% - הדגשה6 3 2 5 4" xfId="11174"/>
    <cellStyle name="40% - הדגשה6 3 2 5 4 2" xfId="26161"/>
    <cellStyle name="40% - הדגשה6 3 2 5 4_נכסים" xfId="42661"/>
    <cellStyle name="40% - הדגשה6 3 2 5 5" xfId="19496"/>
    <cellStyle name="40% - הדגשה6 3 2 5_נכסים" xfId="42654"/>
    <cellStyle name="40% - הדגשה6 3 2 6" xfId="1718"/>
    <cellStyle name="40% - הדגשה6 3 2 6 2" xfId="8687"/>
    <cellStyle name="40% - הדגשה6 3 2 6 2 2" xfId="15339"/>
    <cellStyle name="40% - הדגשה6 3 2 6 2 2 2" xfId="30325"/>
    <cellStyle name="40% - הדגשה6 3 2 6 2 2_נכסים" xfId="42664"/>
    <cellStyle name="40% - הדגשה6 3 2 6 2 3" xfId="23660"/>
    <cellStyle name="40% - הדגשה6 3 2 6 2_נכסים" xfId="42663"/>
    <cellStyle name="40% - הדגשה6 3 2 6 3" xfId="12007"/>
    <cellStyle name="40% - הדגשה6 3 2 6 3 2" xfId="26994"/>
    <cellStyle name="40% - הדגשה6 3 2 6 3_נכסים" xfId="42665"/>
    <cellStyle name="40% - הדגשה6 3 2 6 4" xfId="20329"/>
    <cellStyle name="40% - הדגשה6 3 2 6_נכסים" xfId="42662"/>
    <cellStyle name="40% - הדגשה6 3 2 7" xfId="2480"/>
    <cellStyle name="40% - הדגשה6 3 2 7 2" xfId="13674"/>
    <cellStyle name="40% - הדגשה6 3 2 7 2 2" xfId="28660"/>
    <cellStyle name="40% - הדגשה6 3 2 7 2_נכסים" xfId="42667"/>
    <cellStyle name="40% - הדגשה6 3 2 7 3" xfId="21995"/>
    <cellStyle name="40% - הדגשה6 3 2 7_נכסים" xfId="42666"/>
    <cellStyle name="40% - הדגשה6 3 2 8" xfId="10347"/>
    <cellStyle name="40% - הדגשה6 3 2 8 2" xfId="25324"/>
    <cellStyle name="40% - הדגשה6 3 2 8_נכסים" xfId="42668"/>
    <cellStyle name="40% - הדגשה6 3 2 9" xfId="18664"/>
    <cellStyle name="40% - הדגשה6 3 2_נכסים" xfId="42541"/>
    <cellStyle name="40% - הדגשה6 3 3" xfId="1189"/>
    <cellStyle name="40% - הדגשה6 3 3 2" xfId="3738"/>
    <cellStyle name="40% - הדגשה6 3 3 2 2" xfId="4162"/>
    <cellStyle name="40% - הדגשה6 3 3 2 2 2" xfId="4935"/>
    <cellStyle name="40% - הדגשה6 3 3 2 2 2 2" xfId="6726"/>
    <cellStyle name="40% - הדגשה6 3 3 2 2 2 2 2" xfId="10266"/>
    <cellStyle name="40% - הדגשה6 3 3 2 2 2 2 2 2" xfId="16918"/>
    <cellStyle name="40% - הדגשה6 3 3 2 2 2 2 2 2 2" xfId="31904"/>
    <cellStyle name="40% - הדגשה6 3 3 2 2 2 2 2 2_נכסים" xfId="42675"/>
    <cellStyle name="40% - הדגשה6 3 3 2 2 2 2 2 3" xfId="25239"/>
    <cellStyle name="40% - הדגשה6 3 3 2 2 2 2 2_נכסים" xfId="42674"/>
    <cellStyle name="40% - הדגשה6 3 3 2 2 2 2 3" xfId="13586"/>
    <cellStyle name="40% - הדגשה6 3 3 2 2 2 2 3 2" xfId="28573"/>
    <cellStyle name="40% - הדגשה6 3 3 2 2 2 2 3_נכסים" xfId="42676"/>
    <cellStyle name="40% - הדגשה6 3 3 2 2 2 2 4" xfId="21908"/>
    <cellStyle name="40% - הדגשה6 3 3 2 2 2 2_נכסים" xfId="42673"/>
    <cellStyle name="40% - הדגשה6 3 3 2 2 2 3" xfId="8474"/>
    <cellStyle name="40% - הדגשה6 3 3 2 2 2 3 2" xfId="15253"/>
    <cellStyle name="40% - הדגשה6 3 3 2 2 2 3 2 2" xfId="30239"/>
    <cellStyle name="40% - הדגשה6 3 3 2 2 2 3 2_נכסים" xfId="42678"/>
    <cellStyle name="40% - הדגשה6 3 3 2 2 2 3 3" xfId="23574"/>
    <cellStyle name="40% - הדגשה6 3 3 2 2 2 3_נכסים" xfId="42677"/>
    <cellStyle name="40% - הדגשה6 3 3 2 2 2 4" xfId="11920"/>
    <cellStyle name="40% - הדגשה6 3 3 2 2 2 4 2" xfId="26907"/>
    <cellStyle name="40% - הדגשה6 3 3 2 2 2 4_נכסים" xfId="42679"/>
    <cellStyle name="40% - הדגשה6 3 3 2 2 2 5" xfId="20242"/>
    <cellStyle name="40% - הדגשה6 3 3 2 2 2_נכסים" xfId="42672"/>
    <cellStyle name="40% - הדגשה6 3 3 2 2 3" xfId="5892"/>
    <cellStyle name="40% - הדגשה6 3 3 2 2 3 2" xfId="9433"/>
    <cellStyle name="40% - הדגשה6 3 3 2 2 3 2 2" xfId="16085"/>
    <cellStyle name="40% - הדגשה6 3 3 2 2 3 2 2 2" xfId="31071"/>
    <cellStyle name="40% - הדגשה6 3 3 2 2 3 2 2_נכסים" xfId="42682"/>
    <cellStyle name="40% - הדגשה6 3 3 2 2 3 2 3" xfId="24406"/>
    <cellStyle name="40% - הדגשה6 3 3 2 2 3 2_נכסים" xfId="42681"/>
    <cellStyle name="40% - הדגשה6 3 3 2 2 3 3" xfId="12753"/>
    <cellStyle name="40% - הדגשה6 3 3 2 2 3 3 2" xfId="27740"/>
    <cellStyle name="40% - הדגשה6 3 3 2 2 3 3_נכסים" xfId="42683"/>
    <cellStyle name="40% - הדגשה6 3 3 2 2 3 4" xfId="21075"/>
    <cellStyle name="40% - הדגשה6 3 3 2 2 3_נכסים" xfId="42680"/>
    <cellStyle name="40% - הדגשה6 3 3 2 2 4" xfId="7641"/>
    <cellStyle name="40% - הדגשה6 3 3 2 2 4 2" xfId="14420"/>
    <cellStyle name="40% - הדגשה6 3 3 2 2 4 2 2" xfId="29406"/>
    <cellStyle name="40% - הדגשה6 3 3 2 2 4 2_נכסים" xfId="42685"/>
    <cellStyle name="40% - הדגשה6 3 3 2 2 4 3" xfId="22741"/>
    <cellStyle name="40% - הדגשה6 3 3 2 2 4_נכסים" xfId="42684"/>
    <cellStyle name="40% - הדגשה6 3 3 2 2 5" xfId="11087"/>
    <cellStyle name="40% - הדגשה6 3 3 2 2 5 2" xfId="26074"/>
    <cellStyle name="40% - הדגשה6 3 3 2 2 5_נכסים" xfId="42686"/>
    <cellStyle name="40% - הדגשה6 3 3 2 2 6" xfId="19409"/>
    <cellStyle name="40% - הדגשה6 3 3 2 2_נכסים" xfId="42671"/>
    <cellStyle name="40% - הדגשה6 3 3 2 3" xfId="4519"/>
    <cellStyle name="40% - הדגשה6 3 3 2 3 2" xfId="6310"/>
    <cellStyle name="40% - הדגשה6 3 3 2 3 2 2" xfId="9850"/>
    <cellStyle name="40% - הדגשה6 3 3 2 3 2 2 2" xfId="16502"/>
    <cellStyle name="40% - הדגשה6 3 3 2 3 2 2 2 2" xfId="31488"/>
    <cellStyle name="40% - הדגשה6 3 3 2 3 2 2 2_נכסים" xfId="42690"/>
    <cellStyle name="40% - הדגשה6 3 3 2 3 2 2 3" xfId="24823"/>
    <cellStyle name="40% - הדגשה6 3 3 2 3 2 2_נכסים" xfId="42689"/>
    <cellStyle name="40% - הדגשה6 3 3 2 3 2 3" xfId="13170"/>
    <cellStyle name="40% - הדגשה6 3 3 2 3 2 3 2" xfId="28157"/>
    <cellStyle name="40% - הדגשה6 3 3 2 3 2 3_נכסים" xfId="42691"/>
    <cellStyle name="40% - הדגשה6 3 3 2 3 2 4" xfId="21492"/>
    <cellStyle name="40% - הדגשה6 3 3 2 3 2_נכסים" xfId="42688"/>
    <cellStyle name="40% - הדגשה6 3 3 2 3 3" xfId="8058"/>
    <cellStyle name="40% - הדגשה6 3 3 2 3 3 2" xfId="14837"/>
    <cellStyle name="40% - הדגשה6 3 3 2 3 3 2 2" xfId="29823"/>
    <cellStyle name="40% - הדגשה6 3 3 2 3 3 2_נכסים" xfId="42693"/>
    <cellStyle name="40% - הדגשה6 3 3 2 3 3 3" xfId="23158"/>
    <cellStyle name="40% - הדגשה6 3 3 2 3 3_נכסים" xfId="42692"/>
    <cellStyle name="40% - הדגשה6 3 3 2 3 4" xfId="11504"/>
    <cellStyle name="40% - הדגשה6 3 3 2 3 4 2" xfId="26491"/>
    <cellStyle name="40% - הדגשה6 3 3 2 3 4_נכסים" xfId="42694"/>
    <cellStyle name="40% - הדגשה6 3 3 2 3 5" xfId="19826"/>
    <cellStyle name="40% - הדגשה6 3 3 2 3_נכסים" xfId="42687"/>
    <cellStyle name="40% - הדגשה6 3 3 2 4" xfId="5412"/>
    <cellStyle name="40% - הדגשה6 3 3 2 4 2" xfId="9017"/>
    <cellStyle name="40% - הדגשה6 3 3 2 4 2 2" xfId="15669"/>
    <cellStyle name="40% - הדגשה6 3 3 2 4 2 2 2" xfId="30655"/>
    <cellStyle name="40% - הדגשה6 3 3 2 4 2 2_נכסים" xfId="42697"/>
    <cellStyle name="40% - הדגשה6 3 3 2 4 2 3" xfId="23990"/>
    <cellStyle name="40% - הדגשה6 3 3 2 4 2_נכסים" xfId="42696"/>
    <cellStyle name="40% - הדגשה6 3 3 2 4 3" xfId="12337"/>
    <cellStyle name="40% - הדגשה6 3 3 2 4 3 2" xfId="27324"/>
    <cellStyle name="40% - הדגשה6 3 3 2 4 3_נכסים" xfId="42698"/>
    <cellStyle name="40% - הדגשה6 3 3 2 4 4" xfId="20659"/>
    <cellStyle name="40% - הדגשה6 3 3 2 4_נכסים" xfId="42695"/>
    <cellStyle name="40% - הדגשה6 3 3 2 5" xfId="7225"/>
    <cellStyle name="40% - הדגשה6 3 3 2 5 2" xfId="14004"/>
    <cellStyle name="40% - הדגשה6 3 3 2 5 2 2" xfId="28990"/>
    <cellStyle name="40% - הדגשה6 3 3 2 5 2_נכסים" xfId="42700"/>
    <cellStyle name="40% - הדגשה6 3 3 2 5 3" xfId="22325"/>
    <cellStyle name="40% - הדגשה6 3 3 2 5_נכסים" xfId="42699"/>
    <cellStyle name="40% - הדגשה6 3 3 2 6" xfId="10671"/>
    <cellStyle name="40% - הדגשה6 3 3 2 6 2" xfId="25658"/>
    <cellStyle name="40% - הדגשה6 3 3 2 6_נכסים" xfId="42701"/>
    <cellStyle name="40% - הדגשה6 3 3 2 7" xfId="18993"/>
    <cellStyle name="40% - הדגשה6 3 3 2_נכסים" xfId="42670"/>
    <cellStyle name="40% - הדגשה6 3 3 3" xfId="3951"/>
    <cellStyle name="40% - הדגשה6 3 3 3 2" xfId="4727"/>
    <cellStyle name="40% - הדגשה6 3 3 3 2 2" xfId="6518"/>
    <cellStyle name="40% - הדגשה6 3 3 3 2 2 2" xfId="10058"/>
    <cellStyle name="40% - הדגשה6 3 3 3 2 2 2 2" xfId="16710"/>
    <cellStyle name="40% - הדגשה6 3 3 3 2 2 2 2 2" xfId="31696"/>
    <cellStyle name="40% - הדגשה6 3 3 3 2 2 2 2_נכסים" xfId="42706"/>
    <cellStyle name="40% - הדגשה6 3 3 3 2 2 2 3" xfId="25031"/>
    <cellStyle name="40% - הדגשה6 3 3 3 2 2 2_נכסים" xfId="42705"/>
    <cellStyle name="40% - הדגשה6 3 3 3 2 2 3" xfId="13378"/>
    <cellStyle name="40% - הדגשה6 3 3 3 2 2 3 2" xfId="28365"/>
    <cellStyle name="40% - הדגשה6 3 3 3 2 2 3_נכסים" xfId="42707"/>
    <cellStyle name="40% - הדגשה6 3 3 3 2 2 4" xfId="21700"/>
    <cellStyle name="40% - הדגשה6 3 3 3 2 2_נכסים" xfId="42704"/>
    <cellStyle name="40% - הדגשה6 3 3 3 2 3" xfId="8266"/>
    <cellStyle name="40% - הדגשה6 3 3 3 2 3 2" xfId="15045"/>
    <cellStyle name="40% - הדגשה6 3 3 3 2 3 2 2" xfId="30031"/>
    <cellStyle name="40% - הדגשה6 3 3 3 2 3 2_נכסים" xfId="42709"/>
    <cellStyle name="40% - הדגשה6 3 3 3 2 3 3" xfId="23366"/>
    <cellStyle name="40% - הדגשה6 3 3 3 2 3_נכסים" xfId="42708"/>
    <cellStyle name="40% - הדגשה6 3 3 3 2 4" xfId="11712"/>
    <cellStyle name="40% - הדגשה6 3 3 3 2 4 2" xfId="26699"/>
    <cellStyle name="40% - הדגשה6 3 3 3 2 4_נכסים" xfId="42710"/>
    <cellStyle name="40% - הדגשה6 3 3 3 2 5" xfId="20034"/>
    <cellStyle name="40% - הדגשה6 3 3 3 2_נכסים" xfId="42703"/>
    <cellStyle name="40% - הדגשה6 3 3 3 3" xfId="5684"/>
    <cellStyle name="40% - הדגשה6 3 3 3 3 2" xfId="9225"/>
    <cellStyle name="40% - הדגשה6 3 3 3 3 2 2" xfId="15877"/>
    <cellStyle name="40% - הדגשה6 3 3 3 3 2 2 2" xfId="30863"/>
    <cellStyle name="40% - הדגשה6 3 3 3 3 2 2_נכסים" xfId="42713"/>
    <cellStyle name="40% - הדגשה6 3 3 3 3 2 3" xfId="24198"/>
    <cellStyle name="40% - הדגשה6 3 3 3 3 2_נכסים" xfId="42712"/>
    <cellStyle name="40% - הדגשה6 3 3 3 3 3" xfId="12545"/>
    <cellStyle name="40% - הדגשה6 3 3 3 3 3 2" xfId="27532"/>
    <cellStyle name="40% - הדגשה6 3 3 3 3 3_נכסים" xfId="42714"/>
    <cellStyle name="40% - הדגשה6 3 3 3 3 4" xfId="20867"/>
    <cellStyle name="40% - הדגשה6 3 3 3 3_נכסים" xfId="42711"/>
    <cellStyle name="40% - הדגשה6 3 3 3 4" xfId="7433"/>
    <cellStyle name="40% - הדגשה6 3 3 3 4 2" xfId="14212"/>
    <cellStyle name="40% - הדגשה6 3 3 3 4 2 2" xfId="29198"/>
    <cellStyle name="40% - הדגשה6 3 3 3 4 2_נכסים" xfId="42716"/>
    <cellStyle name="40% - הדגשה6 3 3 3 4 3" xfId="22533"/>
    <cellStyle name="40% - הדגשה6 3 3 3 4_נכסים" xfId="42715"/>
    <cellStyle name="40% - הדגשה6 3 3 3 5" xfId="10879"/>
    <cellStyle name="40% - הדגשה6 3 3 3 5 2" xfId="25866"/>
    <cellStyle name="40% - הדגשה6 3 3 3 5_נכסים" xfId="42717"/>
    <cellStyle name="40% - הדגשה6 3 3 3 6" xfId="19201"/>
    <cellStyle name="40% - הדגשה6 3 3 3_נכסים" xfId="42702"/>
    <cellStyle name="40% - הדגשה6 3 3 4" xfId="4312"/>
    <cellStyle name="40% - הדגשה6 3 3 4 2" xfId="6101"/>
    <cellStyle name="40% - הדגשה6 3 3 4 2 2" xfId="9641"/>
    <cellStyle name="40% - הדגשה6 3 3 4 2 2 2" xfId="16293"/>
    <cellStyle name="40% - הדגשה6 3 3 4 2 2 2 2" xfId="31279"/>
    <cellStyle name="40% - הדגשה6 3 3 4 2 2 2_נכסים" xfId="42721"/>
    <cellStyle name="40% - הדגשה6 3 3 4 2 2 3" xfId="24614"/>
    <cellStyle name="40% - הדגשה6 3 3 4 2 2_נכסים" xfId="42720"/>
    <cellStyle name="40% - הדגשה6 3 3 4 2 3" xfId="12961"/>
    <cellStyle name="40% - הדגשה6 3 3 4 2 3 2" xfId="27948"/>
    <cellStyle name="40% - הדגשה6 3 3 4 2 3_נכסים" xfId="42722"/>
    <cellStyle name="40% - הדגשה6 3 3 4 2 4" xfId="21283"/>
    <cellStyle name="40% - הדגשה6 3 3 4 2_נכסים" xfId="42719"/>
    <cellStyle name="40% - הדגשה6 3 3 4 3" xfId="7849"/>
    <cellStyle name="40% - הדגשה6 3 3 4 3 2" xfId="14628"/>
    <cellStyle name="40% - הדגשה6 3 3 4 3 2 2" xfId="29614"/>
    <cellStyle name="40% - הדגשה6 3 3 4 3 2_נכסים" xfId="42724"/>
    <cellStyle name="40% - הדגשה6 3 3 4 3 3" xfId="22949"/>
    <cellStyle name="40% - הדגשה6 3 3 4 3_נכסים" xfId="42723"/>
    <cellStyle name="40% - הדגשה6 3 3 4 4" xfId="11295"/>
    <cellStyle name="40% - הדגשה6 3 3 4 4 2" xfId="26282"/>
    <cellStyle name="40% - הדגשה6 3 3 4 4_נכסים" xfId="42725"/>
    <cellStyle name="40% - הדגשה6 3 3 4 5" xfId="19617"/>
    <cellStyle name="40% - הדגשה6 3 3 4_נכסים" xfId="42718"/>
    <cellStyle name="40% - הדגשה6 3 3 5" xfId="5205"/>
    <cellStyle name="40% - הדגשה6 3 3 5 2" xfId="8808"/>
    <cellStyle name="40% - הדגשה6 3 3 5 2 2" xfId="15460"/>
    <cellStyle name="40% - הדגשה6 3 3 5 2 2 2" xfId="30446"/>
    <cellStyle name="40% - הדגשה6 3 3 5 2 2_נכסים" xfId="42728"/>
    <cellStyle name="40% - הדגשה6 3 3 5 2 3" xfId="23781"/>
    <cellStyle name="40% - הדגשה6 3 3 5 2_נכסים" xfId="42727"/>
    <cellStyle name="40% - הדגשה6 3 3 5 3" xfId="12128"/>
    <cellStyle name="40% - הדגשה6 3 3 5 3 2" xfId="27115"/>
    <cellStyle name="40% - הדגשה6 3 3 5 3_נכסים" xfId="42729"/>
    <cellStyle name="40% - הדגשה6 3 3 5 4" xfId="20450"/>
    <cellStyle name="40% - הדגשה6 3 3 5_נכסים" xfId="42726"/>
    <cellStyle name="40% - הדגשה6 3 3 6" xfId="7018"/>
    <cellStyle name="40% - הדגשה6 3 3 6 2" xfId="13795"/>
    <cellStyle name="40% - הדגשה6 3 3 6 2 2" xfId="28781"/>
    <cellStyle name="40% - הדגשה6 3 3 6 2_נכסים" xfId="42731"/>
    <cellStyle name="40% - הדגשה6 3 3 6 3" xfId="22116"/>
    <cellStyle name="40% - הדגשה6 3 3 6_נכסים" xfId="42730"/>
    <cellStyle name="40% - הדגשה6 3 3 7" xfId="10328"/>
    <cellStyle name="40% - הדגשה6 3 3 7 2" xfId="25303"/>
    <cellStyle name="40% - הדגשה6 3 3 7_נכסים" xfId="42732"/>
    <cellStyle name="40% - הדגשה6 3 3 8" xfId="17469"/>
    <cellStyle name="40% - הדגשה6 3 3 9" xfId="18784"/>
    <cellStyle name="40% - הדגשה6 3 3_נכסים" xfId="42669"/>
    <cellStyle name="40% - הדגשה6 3 4" xfId="1891"/>
    <cellStyle name="40% - הדגשה6 3 4 2" xfId="4020"/>
    <cellStyle name="40% - הדגשה6 3 4 2 2" xfId="4791"/>
    <cellStyle name="40% - הדגשה6 3 4 2 2 2" xfId="6582"/>
    <cellStyle name="40% - הדגשה6 3 4 2 2 2 2" xfId="10122"/>
    <cellStyle name="40% - הדגשה6 3 4 2 2 2 2 2" xfId="16774"/>
    <cellStyle name="40% - הדגשה6 3 4 2 2 2 2 2 2" xfId="31760"/>
    <cellStyle name="40% - הדגשה6 3 4 2 2 2 2 2_נכסים" xfId="42738"/>
    <cellStyle name="40% - הדגשה6 3 4 2 2 2 2 3" xfId="25095"/>
    <cellStyle name="40% - הדגשה6 3 4 2 2 2 2_נכסים" xfId="42737"/>
    <cellStyle name="40% - הדגשה6 3 4 2 2 2 3" xfId="13442"/>
    <cellStyle name="40% - הדגשה6 3 4 2 2 2 3 2" xfId="28429"/>
    <cellStyle name="40% - הדגשה6 3 4 2 2 2 3_נכסים" xfId="42739"/>
    <cellStyle name="40% - הדגשה6 3 4 2 2 2 4" xfId="21764"/>
    <cellStyle name="40% - הדגשה6 3 4 2 2 2_נכסים" xfId="42736"/>
    <cellStyle name="40% - הדגשה6 3 4 2 2 3" xfId="8330"/>
    <cellStyle name="40% - הדגשה6 3 4 2 2 3 2" xfId="15109"/>
    <cellStyle name="40% - הדגשה6 3 4 2 2 3 2 2" xfId="30095"/>
    <cellStyle name="40% - הדגשה6 3 4 2 2 3 2_נכסים" xfId="42741"/>
    <cellStyle name="40% - הדגשה6 3 4 2 2 3 3" xfId="23430"/>
    <cellStyle name="40% - הדגשה6 3 4 2 2 3_נכסים" xfId="42740"/>
    <cellStyle name="40% - הדגשה6 3 4 2 2 4" xfId="11776"/>
    <cellStyle name="40% - הדגשה6 3 4 2 2 4 2" xfId="26763"/>
    <cellStyle name="40% - הדגשה6 3 4 2 2 4_נכסים" xfId="42742"/>
    <cellStyle name="40% - הדגשה6 3 4 2 2 5" xfId="20098"/>
    <cellStyle name="40% - הדגשה6 3 4 2 2_נכסים" xfId="42735"/>
    <cellStyle name="40% - הדגשה6 3 4 2 3" xfId="5748"/>
    <cellStyle name="40% - הדגשה6 3 4 2 3 2" xfId="9289"/>
    <cellStyle name="40% - הדגשה6 3 4 2 3 2 2" xfId="15941"/>
    <cellStyle name="40% - הדגשה6 3 4 2 3 2 2 2" xfId="30927"/>
    <cellStyle name="40% - הדגשה6 3 4 2 3 2 2_נכסים" xfId="42745"/>
    <cellStyle name="40% - הדגשה6 3 4 2 3 2 3" xfId="24262"/>
    <cellStyle name="40% - הדגשה6 3 4 2 3 2_נכסים" xfId="42744"/>
    <cellStyle name="40% - הדגשה6 3 4 2 3 3" xfId="12609"/>
    <cellStyle name="40% - הדגשה6 3 4 2 3 3 2" xfId="27596"/>
    <cellStyle name="40% - הדגשה6 3 4 2 3 3_נכסים" xfId="42746"/>
    <cellStyle name="40% - הדגשה6 3 4 2 3 4" xfId="20931"/>
    <cellStyle name="40% - הדגשה6 3 4 2 3_נכסים" xfId="42743"/>
    <cellStyle name="40% - הדגשה6 3 4 2 4" xfId="7497"/>
    <cellStyle name="40% - הדגשה6 3 4 2 4 2" xfId="14276"/>
    <cellStyle name="40% - הדגשה6 3 4 2 4 2 2" xfId="29262"/>
    <cellStyle name="40% - הדגשה6 3 4 2 4 2_נכסים" xfId="42748"/>
    <cellStyle name="40% - הדגשה6 3 4 2 4 3" xfId="22597"/>
    <cellStyle name="40% - הדגשה6 3 4 2 4_נכסים" xfId="42747"/>
    <cellStyle name="40% - הדגשה6 3 4 2 5" xfId="10943"/>
    <cellStyle name="40% - הדגשה6 3 4 2 5 2" xfId="25930"/>
    <cellStyle name="40% - הדגשה6 3 4 2 5_נכסים" xfId="42749"/>
    <cellStyle name="40% - הדגשה6 3 4 2 6" xfId="19265"/>
    <cellStyle name="40% - הדגשה6 3 4 2_נכסים" xfId="42734"/>
    <cellStyle name="40% - הדגשה6 3 4 3" xfId="4377"/>
    <cellStyle name="40% - הדגשה6 3 4 3 2" xfId="6166"/>
    <cellStyle name="40% - הדגשה6 3 4 3 2 2" xfId="9706"/>
    <cellStyle name="40% - הדגשה6 3 4 3 2 2 2" xfId="16358"/>
    <cellStyle name="40% - הדגשה6 3 4 3 2 2 2 2" xfId="31344"/>
    <cellStyle name="40% - הדגשה6 3 4 3 2 2 2_נכסים" xfId="42753"/>
    <cellStyle name="40% - הדגשה6 3 4 3 2 2 3" xfId="24679"/>
    <cellStyle name="40% - הדגשה6 3 4 3 2 2_נכסים" xfId="42752"/>
    <cellStyle name="40% - הדגשה6 3 4 3 2 3" xfId="13026"/>
    <cellStyle name="40% - הדגשה6 3 4 3 2 3 2" xfId="28013"/>
    <cellStyle name="40% - הדגשה6 3 4 3 2 3_נכסים" xfId="42754"/>
    <cellStyle name="40% - הדגשה6 3 4 3 2 4" xfId="21348"/>
    <cellStyle name="40% - הדגשה6 3 4 3 2_נכסים" xfId="42751"/>
    <cellStyle name="40% - הדגשה6 3 4 3 3" xfId="7914"/>
    <cellStyle name="40% - הדגשה6 3 4 3 3 2" xfId="14693"/>
    <cellStyle name="40% - הדגשה6 3 4 3 3 2 2" xfId="29679"/>
    <cellStyle name="40% - הדגשה6 3 4 3 3 2_נכסים" xfId="42756"/>
    <cellStyle name="40% - הדגשה6 3 4 3 3 3" xfId="23014"/>
    <cellStyle name="40% - הדגשה6 3 4 3 3_נכסים" xfId="42755"/>
    <cellStyle name="40% - הדגשה6 3 4 3 4" xfId="11360"/>
    <cellStyle name="40% - הדגשה6 3 4 3 4 2" xfId="26347"/>
    <cellStyle name="40% - הדגשה6 3 4 3 4_נכסים" xfId="42757"/>
    <cellStyle name="40% - הדגשה6 3 4 3 5" xfId="19682"/>
    <cellStyle name="40% - הדגשה6 3 4 3_נכסים" xfId="42750"/>
    <cellStyle name="40% - הדגשה6 3 4 4" xfId="5270"/>
    <cellStyle name="40% - הדגשה6 3 4 4 2" xfId="8873"/>
    <cellStyle name="40% - הדגשה6 3 4 4 2 2" xfId="15525"/>
    <cellStyle name="40% - הדגשה6 3 4 4 2 2 2" xfId="30511"/>
    <cellStyle name="40% - הדגשה6 3 4 4 2 2_נכסים" xfId="42760"/>
    <cellStyle name="40% - הדגשה6 3 4 4 2 3" xfId="23846"/>
    <cellStyle name="40% - הדגשה6 3 4 4 2_נכסים" xfId="42759"/>
    <cellStyle name="40% - הדגשה6 3 4 4 3" xfId="12193"/>
    <cellStyle name="40% - הדגשה6 3 4 4 3 2" xfId="27180"/>
    <cellStyle name="40% - הדגשה6 3 4 4 3_נכסים" xfId="42761"/>
    <cellStyle name="40% - הדגשה6 3 4 4 4" xfId="20515"/>
    <cellStyle name="40% - הדגשה6 3 4 4_נכסים" xfId="42758"/>
    <cellStyle name="40% - הדגשה6 3 4 5" xfId="7083"/>
    <cellStyle name="40% - הדגשה6 3 4 5 2" xfId="13860"/>
    <cellStyle name="40% - הדגשה6 3 4 5 2 2" xfId="28846"/>
    <cellStyle name="40% - הדגשה6 3 4 5 2_נכסים" xfId="42763"/>
    <cellStyle name="40% - הדגשה6 3 4 5 3" xfId="22181"/>
    <cellStyle name="40% - הדגשה6 3 4 5_נכסים" xfId="42762"/>
    <cellStyle name="40% - הדגשה6 3 4 6" xfId="10313"/>
    <cellStyle name="40% - הדגשה6 3 4 6 2" xfId="25286"/>
    <cellStyle name="40% - הדגשה6 3 4 6_נכסים" xfId="42764"/>
    <cellStyle name="40% - הדגשה6 3 4 7" xfId="18849"/>
    <cellStyle name="40% - הדגשה6 3 4_נכסים" xfId="42733"/>
    <cellStyle name="40% - הדגשה6 3 5" xfId="1982"/>
    <cellStyle name="40% - הדגשה6 3 5 2" xfId="4582"/>
    <cellStyle name="40% - הדגשה6 3 5 2 2" xfId="6373"/>
    <cellStyle name="40% - הדגשה6 3 5 2 2 2" xfId="9913"/>
    <cellStyle name="40% - הדגשה6 3 5 2 2 2 2" xfId="16565"/>
    <cellStyle name="40% - הדגשה6 3 5 2 2 2 2 2" xfId="31551"/>
    <cellStyle name="40% - הדגשה6 3 5 2 2 2 2_נכסים" xfId="42769"/>
    <cellStyle name="40% - הדגשה6 3 5 2 2 2 3" xfId="24886"/>
    <cellStyle name="40% - הדגשה6 3 5 2 2 2_נכסים" xfId="42768"/>
    <cellStyle name="40% - הדגשה6 3 5 2 2 3" xfId="13233"/>
    <cellStyle name="40% - הדגשה6 3 5 2 2 3 2" xfId="28220"/>
    <cellStyle name="40% - הדגשה6 3 5 2 2 3_נכסים" xfId="42770"/>
    <cellStyle name="40% - הדגשה6 3 5 2 2 4" xfId="21555"/>
    <cellStyle name="40% - הדגשה6 3 5 2 2_נכסים" xfId="42767"/>
    <cellStyle name="40% - הדגשה6 3 5 2 3" xfId="8121"/>
    <cellStyle name="40% - הדגשה6 3 5 2 3 2" xfId="14900"/>
    <cellStyle name="40% - הדגשה6 3 5 2 3 2 2" xfId="29886"/>
    <cellStyle name="40% - הדגשה6 3 5 2 3 2_נכסים" xfId="42772"/>
    <cellStyle name="40% - הדגשה6 3 5 2 3 3" xfId="23221"/>
    <cellStyle name="40% - הדגשה6 3 5 2 3_נכסים" xfId="42771"/>
    <cellStyle name="40% - הדגשה6 3 5 2 4" xfId="11567"/>
    <cellStyle name="40% - הדגשה6 3 5 2 4 2" xfId="26554"/>
    <cellStyle name="40% - הדגשה6 3 5 2 4_נכסים" xfId="42773"/>
    <cellStyle name="40% - הדגשה6 3 5 2 5" xfId="19889"/>
    <cellStyle name="40% - הדגשה6 3 5 2_נכסים" xfId="42766"/>
    <cellStyle name="40% - הדגשה6 3 5 3" xfId="5539"/>
    <cellStyle name="40% - הדגשה6 3 5 3 2" xfId="9080"/>
    <cellStyle name="40% - הדגשה6 3 5 3 2 2" xfId="15732"/>
    <cellStyle name="40% - הדגשה6 3 5 3 2 2 2" xfId="30718"/>
    <cellStyle name="40% - הדגשה6 3 5 3 2 2_נכסים" xfId="42776"/>
    <cellStyle name="40% - הדגשה6 3 5 3 2 3" xfId="24053"/>
    <cellStyle name="40% - הדגשה6 3 5 3 2_נכסים" xfId="42775"/>
    <cellStyle name="40% - הדגשה6 3 5 3 3" xfId="12400"/>
    <cellStyle name="40% - הדגשה6 3 5 3 3 2" xfId="27387"/>
    <cellStyle name="40% - הדגשה6 3 5 3 3_נכסים" xfId="42777"/>
    <cellStyle name="40% - הדגשה6 3 5 3 4" xfId="20722"/>
    <cellStyle name="40% - הדגשה6 3 5 3_נכסים" xfId="42774"/>
    <cellStyle name="40% - הדגשה6 3 5 4" xfId="7288"/>
    <cellStyle name="40% - הדגשה6 3 5 4 2" xfId="14067"/>
    <cellStyle name="40% - הדגשה6 3 5 4 2 2" xfId="29053"/>
    <cellStyle name="40% - הדגשה6 3 5 4 2_נכסים" xfId="42779"/>
    <cellStyle name="40% - הדגשה6 3 5 4 3" xfId="22388"/>
    <cellStyle name="40% - הדגשה6 3 5 4_נכסים" xfId="42778"/>
    <cellStyle name="40% - הדגשה6 3 5 5" xfId="10734"/>
    <cellStyle name="40% - הדגשה6 3 5 5 2" xfId="25721"/>
    <cellStyle name="40% - הדגשה6 3 5 5_נכסים" xfId="42780"/>
    <cellStyle name="40% - הדגשה6 3 5 6" xfId="19056"/>
    <cellStyle name="40% - הדגשה6 3 5_נכסים" xfId="42765"/>
    <cellStyle name="40% - הדגשה6 3 6" xfId="2071"/>
    <cellStyle name="40% - הדגשה6 3 6 2" xfId="5956"/>
    <cellStyle name="40% - הדגשה6 3 6 2 2" xfId="9496"/>
    <cellStyle name="40% - הדגשה6 3 6 2 2 2" xfId="16148"/>
    <cellStyle name="40% - הדגשה6 3 6 2 2 2 2" xfId="31134"/>
    <cellStyle name="40% - הדגשה6 3 6 2 2 2_נכסים" xfId="42784"/>
    <cellStyle name="40% - הדגשה6 3 6 2 2 3" xfId="24469"/>
    <cellStyle name="40% - הדגשה6 3 6 2 2_נכסים" xfId="42783"/>
    <cellStyle name="40% - הדגשה6 3 6 2 3" xfId="12816"/>
    <cellStyle name="40% - הדגשה6 3 6 2 3 2" xfId="27803"/>
    <cellStyle name="40% - הדגשה6 3 6 2 3_נכסים" xfId="42785"/>
    <cellStyle name="40% - הדגשה6 3 6 2 4" xfId="21138"/>
    <cellStyle name="40% - הדגשה6 3 6 2_נכסים" xfId="42782"/>
    <cellStyle name="40% - הדגשה6 3 6 3" xfId="7704"/>
    <cellStyle name="40% - הדגשה6 3 6 3 2" xfId="14483"/>
    <cellStyle name="40% - הדגשה6 3 6 3 2 2" xfId="29469"/>
    <cellStyle name="40% - הדגשה6 3 6 3 2_נכסים" xfId="42787"/>
    <cellStyle name="40% - הדגשה6 3 6 3 3" xfId="22804"/>
    <cellStyle name="40% - הדגשה6 3 6 3_נכסים" xfId="42786"/>
    <cellStyle name="40% - הדגשה6 3 6 4" xfId="11150"/>
    <cellStyle name="40% - הדגשה6 3 6 4 2" xfId="26137"/>
    <cellStyle name="40% - הדגשה6 3 6 4_נכסים" xfId="42788"/>
    <cellStyle name="40% - הדגשה6 3 6 5" xfId="19472"/>
    <cellStyle name="40% - הדגשה6 3 6_נכסים" xfId="42781"/>
    <cellStyle name="40% - הדגשה6 3 7" xfId="1327"/>
    <cellStyle name="40% - הדגשה6 3 7 2" xfId="8663"/>
    <cellStyle name="40% - הדגשה6 3 7 2 2" xfId="15315"/>
    <cellStyle name="40% - הדגשה6 3 7 2 2 2" xfId="30301"/>
    <cellStyle name="40% - הדגשה6 3 7 2 2_נכסים" xfId="42791"/>
    <cellStyle name="40% - הדגשה6 3 7 2 3" xfId="23636"/>
    <cellStyle name="40% - הדגשה6 3 7 2_נכסים" xfId="42790"/>
    <cellStyle name="40% - הדגשה6 3 7 3" xfId="11983"/>
    <cellStyle name="40% - הדגשה6 3 7 3 2" xfId="26970"/>
    <cellStyle name="40% - הדגשה6 3 7 3_נכסים" xfId="42792"/>
    <cellStyle name="40% - הדגשה6 3 7 4" xfId="20305"/>
    <cellStyle name="40% - הדגשה6 3 7_נכסים" xfId="42789"/>
    <cellStyle name="40% - הדגשה6 3 8" xfId="1722"/>
    <cellStyle name="40% - הדגשה6 3 8 2" xfId="13650"/>
    <cellStyle name="40% - הדגשה6 3 8 2 2" xfId="28636"/>
    <cellStyle name="40% - הדגשה6 3 8 2_נכסים" xfId="42794"/>
    <cellStyle name="40% - הדגשה6 3 8 3" xfId="21971"/>
    <cellStyle name="40% - הדגשה6 3 8_נכסים" xfId="42793"/>
    <cellStyle name="40% - הדגשה6 3 9" xfId="10335"/>
    <cellStyle name="40% - הדגשה6 3 9 2" xfId="25311"/>
    <cellStyle name="40% - הדגשה6 3 9_נכסים" xfId="42795"/>
    <cellStyle name="40% - הדגשה6 3_נכסים" xfId="42540"/>
    <cellStyle name="40% - הדגשה6 30" xfId="18162"/>
    <cellStyle name="40% - הדגשה6 31" xfId="18663"/>
    <cellStyle name="40% - הדגשה6 32" xfId="32013"/>
    <cellStyle name="40% - הדגשה6 4" xfId="309"/>
    <cellStyle name="40% - הדגשה6 4 2" xfId="1191"/>
    <cellStyle name="40% - הדגשה6 4 2 2" xfId="4089"/>
    <cellStyle name="40% - הדגשה6 4 2 2 2" xfId="4862"/>
    <cellStyle name="40% - הדגשה6 4 2 2 2 2" xfId="6653"/>
    <cellStyle name="40% - הדגשה6 4 2 2 2 2 2" xfId="10193"/>
    <cellStyle name="40% - הדגשה6 4 2 2 2 2 2 2" xfId="16845"/>
    <cellStyle name="40% - הדגשה6 4 2 2 2 2 2 2 2" xfId="31831"/>
    <cellStyle name="40% - הדגשה6 4 2 2 2 2 2 2_נכסים" xfId="42802"/>
    <cellStyle name="40% - הדגשה6 4 2 2 2 2 2 3" xfId="25166"/>
    <cellStyle name="40% - הדגשה6 4 2 2 2 2 2_נכסים" xfId="42801"/>
    <cellStyle name="40% - הדגשה6 4 2 2 2 2 3" xfId="13513"/>
    <cellStyle name="40% - הדגשה6 4 2 2 2 2 3 2" xfId="28500"/>
    <cellStyle name="40% - הדגשה6 4 2 2 2 2 3_נכסים" xfId="42803"/>
    <cellStyle name="40% - הדגשה6 4 2 2 2 2 4" xfId="21835"/>
    <cellStyle name="40% - הדגשה6 4 2 2 2 2_נכסים" xfId="42800"/>
    <cellStyle name="40% - הדגשה6 4 2 2 2 3" xfId="8401"/>
    <cellStyle name="40% - הדגשה6 4 2 2 2 3 2" xfId="15180"/>
    <cellStyle name="40% - הדגשה6 4 2 2 2 3 2 2" xfId="30166"/>
    <cellStyle name="40% - הדגשה6 4 2 2 2 3 2_נכסים" xfId="42805"/>
    <cellStyle name="40% - הדגשה6 4 2 2 2 3 3" xfId="23501"/>
    <cellStyle name="40% - הדגשה6 4 2 2 2 3_נכסים" xfId="42804"/>
    <cellStyle name="40% - הדגשה6 4 2 2 2 4" xfId="11847"/>
    <cellStyle name="40% - הדגשה6 4 2 2 2 4 2" xfId="26834"/>
    <cellStyle name="40% - הדגשה6 4 2 2 2 4_נכסים" xfId="42806"/>
    <cellStyle name="40% - הדגשה6 4 2 2 2 5" xfId="20169"/>
    <cellStyle name="40% - הדגשה6 4 2 2 2_נכסים" xfId="42799"/>
    <cellStyle name="40% - הדגשה6 4 2 2 3" xfId="5819"/>
    <cellStyle name="40% - הדגשה6 4 2 2 3 2" xfId="9360"/>
    <cellStyle name="40% - הדגשה6 4 2 2 3 2 2" xfId="16012"/>
    <cellStyle name="40% - הדגשה6 4 2 2 3 2 2 2" xfId="30998"/>
    <cellStyle name="40% - הדגשה6 4 2 2 3 2 2_נכסים" xfId="42809"/>
    <cellStyle name="40% - הדגשה6 4 2 2 3 2 3" xfId="24333"/>
    <cellStyle name="40% - הדגשה6 4 2 2 3 2_נכסים" xfId="42808"/>
    <cellStyle name="40% - הדגשה6 4 2 2 3 3" xfId="12680"/>
    <cellStyle name="40% - הדגשה6 4 2 2 3 3 2" xfId="27667"/>
    <cellStyle name="40% - הדגשה6 4 2 2 3 3_נכסים" xfId="42810"/>
    <cellStyle name="40% - הדגשה6 4 2 2 3 4" xfId="21002"/>
    <cellStyle name="40% - הדגשה6 4 2 2 3_נכסים" xfId="42807"/>
    <cellStyle name="40% - הדגשה6 4 2 2 4" xfId="7568"/>
    <cellStyle name="40% - הדגשה6 4 2 2 4 2" xfId="14347"/>
    <cellStyle name="40% - הדגשה6 4 2 2 4 2 2" xfId="29333"/>
    <cellStyle name="40% - הדגשה6 4 2 2 4 2_נכסים" xfId="42812"/>
    <cellStyle name="40% - הדגשה6 4 2 2 4 3" xfId="22668"/>
    <cellStyle name="40% - הדגשה6 4 2 2 4_נכסים" xfId="42811"/>
    <cellStyle name="40% - הדגשה6 4 2 2 5" xfId="11014"/>
    <cellStyle name="40% - הדגשה6 4 2 2 5 2" xfId="26001"/>
    <cellStyle name="40% - הדגשה6 4 2 2 5_נכסים" xfId="42813"/>
    <cellStyle name="40% - הדגשה6 4 2 2 6" xfId="19336"/>
    <cellStyle name="40% - הדגשה6 4 2 2_נכסים" xfId="42798"/>
    <cellStyle name="40% - הדגשה6 4 2 3" xfId="4446"/>
    <cellStyle name="40% - הדגשה6 4 2 3 2" xfId="6237"/>
    <cellStyle name="40% - הדגשה6 4 2 3 2 2" xfId="9777"/>
    <cellStyle name="40% - הדגשה6 4 2 3 2 2 2" xfId="16429"/>
    <cellStyle name="40% - הדגשה6 4 2 3 2 2 2 2" xfId="31415"/>
    <cellStyle name="40% - הדגשה6 4 2 3 2 2 2_נכסים" xfId="42817"/>
    <cellStyle name="40% - הדגשה6 4 2 3 2 2 3" xfId="24750"/>
    <cellStyle name="40% - הדגשה6 4 2 3 2 2_נכסים" xfId="42816"/>
    <cellStyle name="40% - הדגשה6 4 2 3 2 3" xfId="13097"/>
    <cellStyle name="40% - הדגשה6 4 2 3 2 3 2" xfId="28084"/>
    <cellStyle name="40% - הדגשה6 4 2 3 2 3_נכסים" xfId="42818"/>
    <cellStyle name="40% - הדגשה6 4 2 3 2 4" xfId="21419"/>
    <cellStyle name="40% - הדגשה6 4 2 3 2_נכסים" xfId="42815"/>
    <cellStyle name="40% - הדגשה6 4 2 3 3" xfId="7985"/>
    <cellStyle name="40% - הדגשה6 4 2 3 3 2" xfId="14764"/>
    <cellStyle name="40% - הדגשה6 4 2 3 3 2 2" xfId="29750"/>
    <cellStyle name="40% - הדגשה6 4 2 3 3 2_נכסים" xfId="42820"/>
    <cellStyle name="40% - הדגשה6 4 2 3 3 3" xfId="23085"/>
    <cellStyle name="40% - הדגשה6 4 2 3 3_נכסים" xfId="42819"/>
    <cellStyle name="40% - הדגשה6 4 2 3 4" xfId="11431"/>
    <cellStyle name="40% - הדגשה6 4 2 3 4 2" xfId="26418"/>
    <cellStyle name="40% - הדגשה6 4 2 3 4_נכסים" xfId="42821"/>
    <cellStyle name="40% - הדגשה6 4 2 3 5" xfId="19753"/>
    <cellStyle name="40% - הדגשה6 4 2 3_נכסים" xfId="42814"/>
    <cellStyle name="40% - הדגשה6 4 2 4" xfId="5339"/>
    <cellStyle name="40% - הדגשה6 4 2 4 2" xfId="8944"/>
    <cellStyle name="40% - הדגשה6 4 2 4 2 2" xfId="15596"/>
    <cellStyle name="40% - הדגשה6 4 2 4 2 2 2" xfId="30582"/>
    <cellStyle name="40% - הדגשה6 4 2 4 2 2_נכסים" xfId="42824"/>
    <cellStyle name="40% - הדגשה6 4 2 4 2 3" xfId="23917"/>
    <cellStyle name="40% - הדגשה6 4 2 4 2_נכסים" xfId="42823"/>
    <cellStyle name="40% - הדגשה6 4 2 4 3" xfId="12264"/>
    <cellStyle name="40% - הדגשה6 4 2 4 3 2" xfId="27251"/>
    <cellStyle name="40% - הדגשה6 4 2 4 3_נכסים" xfId="42825"/>
    <cellStyle name="40% - הדגשה6 4 2 4 4" xfId="20586"/>
    <cellStyle name="40% - הדגשה6 4 2 4_נכסים" xfId="42822"/>
    <cellStyle name="40% - הדגשה6 4 2 5" xfId="7152"/>
    <cellStyle name="40% - הדגשה6 4 2 5 2" xfId="13931"/>
    <cellStyle name="40% - הדגשה6 4 2 5 2 2" xfId="28917"/>
    <cellStyle name="40% - הדגשה6 4 2 5 2_נכסים" xfId="42827"/>
    <cellStyle name="40% - הדגשה6 4 2 5 3" xfId="22252"/>
    <cellStyle name="40% - הדגשה6 4 2 5_נכסים" xfId="42826"/>
    <cellStyle name="40% - הדגשה6 4 2 6" xfId="10598"/>
    <cellStyle name="40% - הדגשה6 4 2 6 2" xfId="25585"/>
    <cellStyle name="40% - הדגשה6 4 2 6_נכסים" xfId="42828"/>
    <cellStyle name="40% - הדגשה6 4 2 7" xfId="18920"/>
    <cellStyle name="40% - הדגשה6 4 2_נכסים" xfId="42797"/>
    <cellStyle name="40% - הדגשה6 4 3" xfId="1893"/>
    <cellStyle name="40% - הדגשה6 4 3 2" xfId="4653"/>
    <cellStyle name="40% - הדגשה6 4 3 2 2" xfId="6444"/>
    <cellStyle name="40% - הדגשה6 4 3 2 2 2" xfId="9984"/>
    <cellStyle name="40% - הדגשה6 4 3 2 2 2 2" xfId="16636"/>
    <cellStyle name="40% - הדגשה6 4 3 2 2 2 2 2" xfId="31622"/>
    <cellStyle name="40% - הדגשה6 4 3 2 2 2 2_נכסים" xfId="42833"/>
    <cellStyle name="40% - הדגשה6 4 3 2 2 2 3" xfId="24957"/>
    <cellStyle name="40% - הדגשה6 4 3 2 2 2_נכסים" xfId="42832"/>
    <cellStyle name="40% - הדגשה6 4 3 2 2 3" xfId="13304"/>
    <cellStyle name="40% - הדגשה6 4 3 2 2 3 2" xfId="28291"/>
    <cellStyle name="40% - הדגשה6 4 3 2 2 3_נכסים" xfId="42834"/>
    <cellStyle name="40% - הדגשה6 4 3 2 2 4" xfId="21626"/>
    <cellStyle name="40% - הדגשה6 4 3 2 2_נכסים" xfId="42831"/>
    <cellStyle name="40% - הדגשה6 4 3 2 3" xfId="8192"/>
    <cellStyle name="40% - הדגשה6 4 3 2 3 2" xfId="14971"/>
    <cellStyle name="40% - הדגשה6 4 3 2 3 2 2" xfId="29957"/>
    <cellStyle name="40% - הדגשה6 4 3 2 3 2_נכסים" xfId="42836"/>
    <cellStyle name="40% - הדגשה6 4 3 2 3 3" xfId="23292"/>
    <cellStyle name="40% - הדגשה6 4 3 2 3_נכסים" xfId="42835"/>
    <cellStyle name="40% - הדגשה6 4 3 2 4" xfId="11638"/>
    <cellStyle name="40% - הדגשה6 4 3 2 4 2" xfId="26625"/>
    <cellStyle name="40% - הדגשה6 4 3 2 4_נכסים" xfId="42837"/>
    <cellStyle name="40% - הדגשה6 4 3 2 5" xfId="19960"/>
    <cellStyle name="40% - הדגשה6 4 3 2_נכסים" xfId="42830"/>
    <cellStyle name="40% - הדגשה6 4 3 3" xfId="5610"/>
    <cellStyle name="40% - הדגשה6 4 3 3 2" xfId="9151"/>
    <cellStyle name="40% - הדגשה6 4 3 3 2 2" xfId="15803"/>
    <cellStyle name="40% - הדגשה6 4 3 3 2 2 2" xfId="30789"/>
    <cellStyle name="40% - הדגשה6 4 3 3 2 2_נכסים" xfId="42840"/>
    <cellStyle name="40% - הדגשה6 4 3 3 2 3" xfId="24124"/>
    <cellStyle name="40% - הדגשה6 4 3 3 2_נכסים" xfId="42839"/>
    <cellStyle name="40% - הדגשה6 4 3 3 3" xfId="12471"/>
    <cellStyle name="40% - הדגשה6 4 3 3 3 2" xfId="27458"/>
    <cellStyle name="40% - הדגשה6 4 3 3 3_נכסים" xfId="42841"/>
    <cellStyle name="40% - הדגשה6 4 3 3 4" xfId="20793"/>
    <cellStyle name="40% - הדגשה6 4 3 3_נכסים" xfId="42838"/>
    <cellStyle name="40% - הדגשה6 4 3 4" xfId="7359"/>
    <cellStyle name="40% - הדגשה6 4 3 4 2" xfId="14138"/>
    <cellStyle name="40% - הדגשה6 4 3 4 2 2" xfId="29124"/>
    <cellStyle name="40% - הדגשה6 4 3 4 2_נכסים" xfId="42843"/>
    <cellStyle name="40% - הדגשה6 4 3 4 3" xfId="22459"/>
    <cellStyle name="40% - הדגשה6 4 3 4_נכסים" xfId="42842"/>
    <cellStyle name="40% - הדגשה6 4 3 5" xfId="10805"/>
    <cellStyle name="40% - הדגשה6 4 3 5 2" xfId="25792"/>
    <cellStyle name="40% - הדגשה6 4 3 5_נכסים" xfId="42844"/>
    <cellStyle name="40% - הדגשה6 4 3 6" xfId="19127"/>
    <cellStyle name="40% - הדגשה6 4 3_נכסים" xfId="42829"/>
    <cellStyle name="40% - הדגשה6 4 4" xfId="1359"/>
    <cellStyle name="40% - הדגשה6 4 4 2" xfId="6027"/>
    <cellStyle name="40% - הדגשה6 4 4 2 2" xfId="9567"/>
    <cellStyle name="40% - הדגשה6 4 4 2 2 2" xfId="16219"/>
    <cellStyle name="40% - הדגשה6 4 4 2 2 2 2" xfId="31205"/>
    <cellStyle name="40% - הדגשה6 4 4 2 2 2_נכסים" xfId="42848"/>
    <cellStyle name="40% - הדגשה6 4 4 2 2 3" xfId="24540"/>
    <cellStyle name="40% - הדגשה6 4 4 2 2_נכסים" xfId="42847"/>
    <cellStyle name="40% - הדגשה6 4 4 2 3" xfId="12887"/>
    <cellStyle name="40% - הדגשה6 4 4 2 3 2" xfId="27874"/>
    <cellStyle name="40% - הדגשה6 4 4 2 3_נכסים" xfId="42849"/>
    <cellStyle name="40% - הדגשה6 4 4 2 4" xfId="21209"/>
    <cellStyle name="40% - הדגשה6 4 4 2_נכסים" xfId="42846"/>
    <cellStyle name="40% - הדגשה6 4 4 3" xfId="7775"/>
    <cellStyle name="40% - הדגשה6 4 4 3 2" xfId="14554"/>
    <cellStyle name="40% - הדגשה6 4 4 3 2 2" xfId="29540"/>
    <cellStyle name="40% - הדגשה6 4 4 3 2_נכסים" xfId="42851"/>
    <cellStyle name="40% - הדגשה6 4 4 3 3" xfId="22875"/>
    <cellStyle name="40% - הדגשה6 4 4 3_נכסים" xfId="42850"/>
    <cellStyle name="40% - הדגשה6 4 4 4" xfId="11221"/>
    <cellStyle name="40% - הדגשה6 4 4 4 2" xfId="26208"/>
    <cellStyle name="40% - הדגשה6 4 4 4_נכסים" xfId="42852"/>
    <cellStyle name="40% - הדגשה6 4 4 5" xfId="19543"/>
    <cellStyle name="40% - הדגשה6 4 4_נכסים" xfId="42845"/>
    <cellStyle name="40% - הדגשה6 4 5" xfId="2112"/>
    <cellStyle name="40% - הדגשה6 4 5 2" xfId="8734"/>
    <cellStyle name="40% - הדגשה6 4 5 2 2" xfId="15386"/>
    <cellStyle name="40% - הדגשה6 4 5 2 2 2" xfId="30372"/>
    <cellStyle name="40% - הדגשה6 4 5 2 2_נכסים" xfId="42855"/>
    <cellStyle name="40% - הדגשה6 4 5 2 3" xfId="23707"/>
    <cellStyle name="40% - הדגשה6 4 5 2_נכסים" xfId="42854"/>
    <cellStyle name="40% - הדגשה6 4 5 3" xfId="12054"/>
    <cellStyle name="40% - הדגשה6 4 5 3 2" xfId="27041"/>
    <cellStyle name="40% - הדגשה6 4 5 3_נכסים" xfId="42856"/>
    <cellStyle name="40% - הדגשה6 4 5 4" xfId="20376"/>
    <cellStyle name="40% - הדגשה6 4 5_נכסים" xfId="42853"/>
    <cellStyle name="40% - הדגשה6 4 6" xfId="2325"/>
    <cellStyle name="40% - הדגשה6 4 6 2" xfId="13721"/>
    <cellStyle name="40% - הדגשה6 4 6 2 2" xfId="28707"/>
    <cellStyle name="40% - הדגשה6 4 6 2_נכסים" xfId="42858"/>
    <cellStyle name="40% - הדגשה6 4 6 3" xfId="22042"/>
    <cellStyle name="40% - הדגשה6 4 6_נכסים" xfId="42857"/>
    <cellStyle name="40% - הדגשה6 4 7" xfId="2291"/>
    <cellStyle name="40% - הדגשה6 4 7 2" xfId="25442"/>
    <cellStyle name="40% - הדגשה6 4 7_נכסים" xfId="42859"/>
    <cellStyle name="40% - הדגשה6 4 8" xfId="18710"/>
    <cellStyle name="40% - הדגשה6 4 9" xfId="32087"/>
    <cellStyle name="40% - הדגשה6 4_נכסים" xfId="42796"/>
    <cellStyle name="40% - הדגשה6 5" xfId="498"/>
    <cellStyle name="40% - הדגשה6 5 2" xfId="18365"/>
    <cellStyle name="40% - הדגשה6 5 3" xfId="17553"/>
    <cellStyle name="40% - הדגשה6 5_נכסים" xfId="42860"/>
    <cellStyle name="40% - הדגשה6 6" xfId="1126"/>
    <cellStyle name="40% - הדגשה6 6 2" xfId="3718"/>
    <cellStyle name="40% - הדגשה6 6 2 2" xfId="4142"/>
    <cellStyle name="40% - הדגשה6 6 2 2 2" xfId="4915"/>
    <cellStyle name="40% - הדגשה6 6 2 2 2 2" xfId="6706"/>
    <cellStyle name="40% - הדגשה6 6 2 2 2 2 2" xfId="10246"/>
    <cellStyle name="40% - הדגשה6 6 2 2 2 2 2 2" xfId="16898"/>
    <cellStyle name="40% - הדגשה6 6 2 2 2 2 2 2 2" xfId="31884"/>
    <cellStyle name="40% - הדגשה6 6 2 2 2 2 2 2_נכסים" xfId="42867"/>
    <cellStyle name="40% - הדגשה6 6 2 2 2 2 2 3" xfId="25219"/>
    <cellStyle name="40% - הדגשה6 6 2 2 2 2 2_נכסים" xfId="42866"/>
    <cellStyle name="40% - הדגשה6 6 2 2 2 2 3" xfId="13566"/>
    <cellStyle name="40% - הדגשה6 6 2 2 2 2 3 2" xfId="28553"/>
    <cellStyle name="40% - הדגשה6 6 2 2 2 2 3_נכסים" xfId="42868"/>
    <cellStyle name="40% - הדגשה6 6 2 2 2 2 4" xfId="21888"/>
    <cellStyle name="40% - הדגשה6 6 2 2 2 2_נכסים" xfId="42865"/>
    <cellStyle name="40% - הדגשה6 6 2 2 2 3" xfId="8454"/>
    <cellStyle name="40% - הדגשה6 6 2 2 2 3 2" xfId="15233"/>
    <cellStyle name="40% - הדגשה6 6 2 2 2 3 2 2" xfId="30219"/>
    <cellStyle name="40% - הדגשה6 6 2 2 2 3 2_נכסים" xfId="42870"/>
    <cellStyle name="40% - הדגשה6 6 2 2 2 3 3" xfId="23554"/>
    <cellStyle name="40% - הדגשה6 6 2 2 2 3_נכסים" xfId="42869"/>
    <cellStyle name="40% - הדגשה6 6 2 2 2 4" xfId="11900"/>
    <cellStyle name="40% - הדגשה6 6 2 2 2 4 2" xfId="26887"/>
    <cellStyle name="40% - הדגשה6 6 2 2 2 4_נכסים" xfId="42871"/>
    <cellStyle name="40% - הדגשה6 6 2 2 2 5" xfId="20222"/>
    <cellStyle name="40% - הדגשה6 6 2 2 2_נכסים" xfId="42864"/>
    <cellStyle name="40% - הדגשה6 6 2 2 3" xfId="5872"/>
    <cellStyle name="40% - הדגשה6 6 2 2 3 2" xfId="9413"/>
    <cellStyle name="40% - הדגשה6 6 2 2 3 2 2" xfId="16065"/>
    <cellStyle name="40% - הדגשה6 6 2 2 3 2 2 2" xfId="31051"/>
    <cellStyle name="40% - הדגשה6 6 2 2 3 2 2_נכסים" xfId="42874"/>
    <cellStyle name="40% - הדגשה6 6 2 2 3 2 3" xfId="24386"/>
    <cellStyle name="40% - הדגשה6 6 2 2 3 2_נכסים" xfId="42873"/>
    <cellStyle name="40% - הדגשה6 6 2 2 3 3" xfId="12733"/>
    <cellStyle name="40% - הדגשה6 6 2 2 3 3 2" xfId="27720"/>
    <cellStyle name="40% - הדגשה6 6 2 2 3 3_נכסים" xfId="42875"/>
    <cellStyle name="40% - הדגשה6 6 2 2 3 4" xfId="21055"/>
    <cellStyle name="40% - הדגשה6 6 2 2 3_נכסים" xfId="42872"/>
    <cellStyle name="40% - הדגשה6 6 2 2 4" xfId="7621"/>
    <cellStyle name="40% - הדגשה6 6 2 2 4 2" xfId="14400"/>
    <cellStyle name="40% - הדגשה6 6 2 2 4 2 2" xfId="29386"/>
    <cellStyle name="40% - הדגשה6 6 2 2 4 2_נכסים" xfId="42877"/>
    <cellStyle name="40% - הדגשה6 6 2 2 4 3" xfId="22721"/>
    <cellStyle name="40% - הדגשה6 6 2 2 4_נכסים" xfId="42876"/>
    <cellStyle name="40% - הדגשה6 6 2 2 5" xfId="11067"/>
    <cellStyle name="40% - הדגשה6 6 2 2 5 2" xfId="26054"/>
    <cellStyle name="40% - הדגשה6 6 2 2 5_נכסים" xfId="42878"/>
    <cellStyle name="40% - הדגשה6 6 2 2 6" xfId="19389"/>
    <cellStyle name="40% - הדגשה6 6 2 2_נכסים" xfId="42863"/>
    <cellStyle name="40% - הדגשה6 6 2 3" xfId="4499"/>
    <cellStyle name="40% - הדגשה6 6 2 3 2" xfId="6290"/>
    <cellStyle name="40% - הדגשה6 6 2 3 2 2" xfId="9830"/>
    <cellStyle name="40% - הדגשה6 6 2 3 2 2 2" xfId="16482"/>
    <cellStyle name="40% - הדגשה6 6 2 3 2 2 2 2" xfId="31468"/>
    <cellStyle name="40% - הדגשה6 6 2 3 2 2 2_נכסים" xfId="42882"/>
    <cellStyle name="40% - הדגשה6 6 2 3 2 2 3" xfId="24803"/>
    <cellStyle name="40% - הדגשה6 6 2 3 2 2_נכסים" xfId="42881"/>
    <cellStyle name="40% - הדגשה6 6 2 3 2 3" xfId="13150"/>
    <cellStyle name="40% - הדגשה6 6 2 3 2 3 2" xfId="28137"/>
    <cellStyle name="40% - הדגשה6 6 2 3 2 3_נכסים" xfId="42883"/>
    <cellStyle name="40% - הדגשה6 6 2 3 2 4" xfId="21472"/>
    <cellStyle name="40% - הדגשה6 6 2 3 2_נכסים" xfId="42880"/>
    <cellStyle name="40% - הדגשה6 6 2 3 3" xfId="8038"/>
    <cellStyle name="40% - הדגשה6 6 2 3 3 2" xfId="14817"/>
    <cellStyle name="40% - הדגשה6 6 2 3 3 2 2" xfId="29803"/>
    <cellStyle name="40% - הדגשה6 6 2 3 3 2_נכסים" xfId="42885"/>
    <cellStyle name="40% - הדגשה6 6 2 3 3 3" xfId="23138"/>
    <cellStyle name="40% - הדגשה6 6 2 3 3_נכסים" xfId="42884"/>
    <cellStyle name="40% - הדגשה6 6 2 3 4" xfId="11484"/>
    <cellStyle name="40% - הדגשה6 6 2 3 4 2" xfId="26471"/>
    <cellStyle name="40% - הדגשה6 6 2 3 4_נכסים" xfId="42886"/>
    <cellStyle name="40% - הדגשה6 6 2 3 5" xfId="19806"/>
    <cellStyle name="40% - הדגשה6 6 2 3_נכסים" xfId="42879"/>
    <cellStyle name="40% - הדגשה6 6 2 4" xfId="5392"/>
    <cellStyle name="40% - הדגשה6 6 2 4 2" xfId="8997"/>
    <cellStyle name="40% - הדגשה6 6 2 4 2 2" xfId="15649"/>
    <cellStyle name="40% - הדגשה6 6 2 4 2 2 2" xfId="30635"/>
    <cellStyle name="40% - הדגשה6 6 2 4 2 2_נכסים" xfId="42889"/>
    <cellStyle name="40% - הדגשה6 6 2 4 2 3" xfId="23970"/>
    <cellStyle name="40% - הדגשה6 6 2 4 2_נכסים" xfId="42888"/>
    <cellStyle name="40% - הדגשה6 6 2 4 3" xfId="12317"/>
    <cellStyle name="40% - הדגשה6 6 2 4 3 2" xfId="27304"/>
    <cellStyle name="40% - הדגשה6 6 2 4 3_נכסים" xfId="42890"/>
    <cellStyle name="40% - הדגשה6 6 2 4 4" xfId="20639"/>
    <cellStyle name="40% - הדגשה6 6 2 4_נכסים" xfId="42887"/>
    <cellStyle name="40% - הדגשה6 6 2 5" xfId="7205"/>
    <cellStyle name="40% - הדגשה6 6 2 5 2" xfId="13984"/>
    <cellStyle name="40% - הדגשה6 6 2 5 2 2" xfId="28970"/>
    <cellStyle name="40% - הדגשה6 6 2 5 2_נכסים" xfId="42892"/>
    <cellStyle name="40% - הדגשה6 6 2 5 3" xfId="22305"/>
    <cellStyle name="40% - הדגשה6 6 2 5_נכסים" xfId="42891"/>
    <cellStyle name="40% - הדגשה6 6 2 6" xfId="10651"/>
    <cellStyle name="40% - הדגשה6 6 2 6 2" xfId="25638"/>
    <cellStyle name="40% - הדגשה6 6 2 6_נכסים" xfId="42893"/>
    <cellStyle name="40% - הדגשה6 6 2 7" xfId="18973"/>
    <cellStyle name="40% - הדגשה6 6 2_נכסים" xfId="42862"/>
    <cellStyle name="40% - הדגשה6 6 3" xfId="3931"/>
    <cellStyle name="40% - הדגשה6 6 3 2" xfId="4707"/>
    <cellStyle name="40% - הדגשה6 6 3 2 2" xfId="6498"/>
    <cellStyle name="40% - הדגשה6 6 3 2 2 2" xfId="10038"/>
    <cellStyle name="40% - הדגשה6 6 3 2 2 2 2" xfId="16690"/>
    <cellStyle name="40% - הדגשה6 6 3 2 2 2 2 2" xfId="31676"/>
    <cellStyle name="40% - הדגשה6 6 3 2 2 2 2_נכסים" xfId="42898"/>
    <cellStyle name="40% - הדגשה6 6 3 2 2 2 3" xfId="25011"/>
    <cellStyle name="40% - הדגשה6 6 3 2 2 2_נכסים" xfId="42897"/>
    <cellStyle name="40% - הדגשה6 6 3 2 2 3" xfId="13358"/>
    <cellStyle name="40% - הדגשה6 6 3 2 2 3 2" xfId="28345"/>
    <cellStyle name="40% - הדגשה6 6 3 2 2 3_נכסים" xfId="42899"/>
    <cellStyle name="40% - הדגשה6 6 3 2 2 4" xfId="21680"/>
    <cellStyle name="40% - הדגשה6 6 3 2 2_נכסים" xfId="42896"/>
    <cellStyle name="40% - הדגשה6 6 3 2 3" xfId="8246"/>
    <cellStyle name="40% - הדגשה6 6 3 2 3 2" xfId="15025"/>
    <cellStyle name="40% - הדגשה6 6 3 2 3 2 2" xfId="30011"/>
    <cellStyle name="40% - הדגשה6 6 3 2 3 2_נכסים" xfId="42901"/>
    <cellStyle name="40% - הדגשה6 6 3 2 3 3" xfId="23346"/>
    <cellStyle name="40% - הדגשה6 6 3 2 3_נכסים" xfId="42900"/>
    <cellStyle name="40% - הדגשה6 6 3 2 4" xfId="11692"/>
    <cellStyle name="40% - הדגשה6 6 3 2 4 2" xfId="26679"/>
    <cellStyle name="40% - הדגשה6 6 3 2 4_נכסים" xfId="42902"/>
    <cellStyle name="40% - הדגשה6 6 3 2 5" xfId="20014"/>
    <cellStyle name="40% - הדגשה6 6 3 2_נכסים" xfId="42895"/>
    <cellStyle name="40% - הדגשה6 6 3 3" xfId="5664"/>
    <cellStyle name="40% - הדגשה6 6 3 3 2" xfId="9205"/>
    <cellStyle name="40% - הדגשה6 6 3 3 2 2" xfId="15857"/>
    <cellStyle name="40% - הדגשה6 6 3 3 2 2 2" xfId="30843"/>
    <cellStyle name="40% - הדגשה6 6 3 3 2 2_נכסים" xfId="42905"/>
    <cellStyle name="40% - הדגשה6 6 3 3 2 3" xfId="24178"/>
    <cellStyle name="40% - הדגשה6 6 3 3 2_נכסים" xfId="42904"/>
    <cellStyle name="40% - הדגשה6 6 3 3 3" xfId="12525"/>
    <cellStyle name="40% - הדגשה6 6 3 3 3 2" xfId="27512"/>
    <cellStyle name="40% - הדגשה6 6 3 3 3_נכסים" xfId="42906"/>
    <cellStyle name="40% - הדגשה6 6 3 3 4" xfId="20847"/>
    <cellStyle name="40% - הדגשה6 6 3 3_נכסים" xfId="42903"/>
    <cellStyle name="40% - הדגשה6 6 3 4" xfId="7413"/>
    <cellStyle name="40% - הדגשה6 6 3 4 2" xfId="14192"/>
    <cellStyle name="40% - הדגשה6 6 3 4 2 2" xfId="29178"/>
    <cellStyle name="40% - הדגשה6 6 3 4 2_נכסים" xfId="42908"/>
    <cellStyle name="40% - הדגשה6 6 3 4 3" xfId="22513"/>
    <cellStyle name="40% - הדגשה6 6 3 4_נכסים" xfId="42907"/>
    <cellStyle name="40% - הדגשה6 6 3 5" xfId="10859"/>
    <cellStyle name="40% - הדגשה6 6 3 5 2" xfId="25846"/>
    <cellStyle name="40% - הדגשה6 6 3 5_נכסים" xfId="42909"/>
    <cellStyle name="40% - הדגשה6 6 3 6" xfId="19181"/>
    <cellStyle name="40% - הדגשה6 6 3_נכסים" xfId="42894"/>
    <cellStyle name="40% - הדגשה6 6 4" xfId="4292"/>
    <cellStyle name="40% - הדגשה6 6 4 2" xfId="6081"/>
    <cellStyle name="40% - הדגשה6 6 4 2 2" xfId="9621"/>
    <cellStyle name="40% - הדגשה6 6 4 2 2 2" xfId="16273"/>
    <cellStyle name="40% - הדגשה6 6 4 2 2 2 2" xfId="31259"/>
    <cellStyle name="40% - הדגשה6 6 4 2 2 2_נכסים" xfId="42913"/>
    <cellStyle name="40% - הדגשה6 6 4 2 2 3" xfId="24594"/>
    <cellStyle name="40% - הדגשה6 6 4 2 2_נכסים" xfId="42912"/>
    <cellStyle name="40% - הדגשה6 6 4 2 3" xfId="12941"/>
    <cellStyle name="40% - הדגשה6 6 4 2 3 2" xfId="27928"/>
    <cellStyle name="40% - הדגשה6 6 4 2 3_נכסים" xfId="42914"/>
    <cellStyle name="40% - הדגשה6 6 4 2 4" xfId="21263"/>
    <cellStyle name="40% - הדגשה6 6 4 2_נכסים" xfId="42911"/>
    <cellStyle name="40% - הדגשה6 6 4 3" xfId="7829"/>
    <cellStyle name="40% - הדגשה6 6 4 3 2" xfId="14608"/>
    <cellStyle name="40% - הדגשה6 6 4 3 2 2" xfId="29594"/>
    <cellStyle name="40% - הדגשה6 6 4 3 2_נכסים" xfId="42916"/>
    <cellStyle name="40% - הדגשה6 6 4 3 3" xfId="22929"/>
    <cellStyle name="40% - הדגשה6 6 4 3_נכסים" xfId="42915"/>
    <cellStyle name="40% - הדגשה6 6 4 4" xfId="11275"/>
    <cellStyle name="40% - הדגשה6 6 4 4 2" xfId="26262"/>
    <cellStyle name="40% - הדגשה6 6 4 4_נכסים" xfId="42917"/>
    <cellStyle name="40% - הדגשה6 6 4 5" xfId="19597"/>
    <cellStyle name="40% - הדגשה6 6 4_נכסים" xfId="42910"/>
    <cellStyle name="40% - הדגשה6 6 5" xfId="5185"/>
    <cellStyle name="40% - הדגשה6 6 5 2" xfId="8788"/>
    <cellStyle name="40% - הדגשה6 6 5 2 2" xfId="15440"/>
    <cellStyle name="40% - הדגשה6 6 5 2 2 2" xfId="30426"/>
    <cellStyle name="40% - הדגשה6 6 5 2 2_נכסים" xfId="42920"/>
    <cellStyle name="40% - הדגשה6 6 5 2 3" xfId="23761"/>
    <cellStyle name="40% - הדגשה6 6 5 2_נכסים" xfId="42919"/>
    <cellStyle name="40% - הדגשה6 6 5 3" xfId="12108"/>
    <cellStyle name="40% - הדגשה6 6 5 3 2" xfId="27095"/>
    <cellStyle name="40% - הדגשה6 6 5 3_נכסים" xfId="42921"/>
    <cellStyle name="40% - הדגשה6 6 5 4" xfId="20430"/>
    <cellStyle name="40% - הדגשה6 6 5_נכסים" xfId="42918"/>
    <cellStyle name="40% - הדגשה6 6 6" xfId="6998"/>
    <cellStyle name="40% - הדגשה6 6 6 2" xfId="13775"/>
    <cellStyle name="40% - הדגשה6 6 6 2 2" xfId="28761"/>
    <cellStyle name="40% - הדגשה6 6 6 2_נכסים" xfId="42923"/>
    <cellStyle name="40% - הדגשה6 6 6 3" xfId="22096"/>
    <cellStyle name="40% - הדגשה6 6 6_נכסים" xfId="42922"/>
    <cellStyle name="40% - הדגשה6 6 7" xfId="10479"/>
    <cellStyle name="40% - הדגשה6 6 7 2" xfId="25461"/>
    <cellStyle name="40% - הדגשה6 6 7_נכסים" xfId="42924"/>
    <cellStyle name="40% - הדגשה6 6 8" xfId="18764"/>
    <cellStyle name="40% - הדגשה6 6 9" xfId="32117"/>
    <cellStyle name="40% - הדגשה6 6_נכסים" xfId="42861"/>
    <cellStyle name="40% - הדגשה6 7" xfId="1824"/>
    <cellStyle name="40% - הדגשה6 7 2" xfId="4042"/>
    <cellStyle name="40% - הדגשה6 7 2 2" xfId="4814"/>
    <cellStyle name="40% - הדגשה6 7 2 2 2" xfId="6605"/>
    <cellStyle name="40% - הדגשה6 7 2 2 2 2" xfId="10145"/>
    <cellStyle name="40% - הדגשה6 7 2 2 2 2 2" xfId="16797"/>
    <cellStyle name="40% - הדגשה6 7 2 2 2 2 2 2" xfId="31783"/>
    <cellStyle name="40% - הדגשה6 7 2 2 2 2 2_נכסים" xfId="42930"/>
    <cellStyle name="40% - הדגשה6 7 2 2 2 2 3" xfId="25118"/>
    <cellStyle name="40% - הדגשה6 7 2 2 2 2_נכסים" xfId="42929"/>
    <cellStyle name="40% - הדגשה6 7 2 2 2 3" xfId="13465"/>
    <cellStyle name="40% - הדגשה6 7 2 2 2 3 2" xfId="28452"/>
    <cellStyle name="40% - הדגשה6 7 2 2 2 3_נכסים" xfId="42931"/>
    <cellStyle name="40% - הדגשה6 7 2 2 2 4" xfId="21787"/>
    <cellStyle name="40% - הדגשה6 7 2 2 2_נכסים" xfId="42928"/>
    <cellStyle name="40% - הדגשה6 7 2 2 3" xfId="8353"/>
    <cellStyle name="40% - הדגשה6 7 2 2 3 2" xfId="15132"/>
    <cellStyle name="40% - הדגשה6 7 2 2 3 2 2" xfId="30118"/>
    <cellStyle name="40% - הדגשה6 7 2 2 3 2_נכסים" xfId="42933"/>
    <cellStyle name="40% - הדגשה6 7 2 2 3 3" xfId="23453"/>
    <cellStyle name="40% - הדגשה6 7 2 2 3_נכסים" xfId="42932"/>
    <cellStyle name="40% - הדגשה6 7 2 2 4" xfId="11799"/>
    <cellStyle name="40% - הדגשה6 7 2 2 4 2" xfId="26786"/>
    <cellStyle name="40% - הדגשה6 7 2 2 4_נכסים" xfId="42934"/>
    <cellStyle name="40% - הדגשה6 7 2 2 5" xfId="20121"/>
    <cellStyle name="40% - הדגשה6 7 2 2_נכסים" xfId="42927"/>
    <cellStyle name="40% - הדגשה6 7 2 3" xfId="5771"/>
    <cellStyle name="40% - הדגשה6 7 2 3 2" xfId="9312"/>
    <cellStyle name="40% - הדגשה6 7 2 3 2 2" xfId="15964"/>
    <cellStyle name="40% - הדגשה6 7 2 3 2 2 2" xfId="30950"/>
    <cellStyle name="40% - הדגשה6 7 2 3 2 2_נכסים" xfId="42937"/>
    <cellStyle name="40% - הדגשה6 7 2 3 2 3" xfId="24285"/>
    <cellStyle name="40% - הדגשה6 7 2 3 2_נכסים" xfId="42936"/>
    <cellStyle name="40% - הדגשה6 7 2 3 3" xfId="12632"/>
    <cellStyle name="40% - הדגשה6 7 2 3 3 2" xfId="27619"/>
    <cellStyle name="40% - הדגשה6 7 2 3 3_נכסים" xfId="42938"/>
    <cellStyle name="40% - הדגשה6 7 2 3 4" xfId="20954"/>
    <cellStyle name="40% - הדגשה6 7 2 3_נכסים" xfId="42935"/>
    <cellStyle name="40% - הדגשה6 7 2 4" xfId="7520"/>
    <cellStyle name="40% - הדגשה6 7 2 4 2" xfId="14299"/>
    <cellStyle name="40% - הדגשה6 7 2 4 2 2" xfId="29285"/>
    <cellStyle name="40% - הדגשה6 7 2 4 2_נכסים" xfId="42940"/>
    <cellStyle name="40% - הדגשה6 7 2 4 3" xfId="22620"/>
    <cellStyle name="40% - הדגשה6 7 2 4_נכסים" xfId="42939"/>
    <cellStyle name="40% - הדגשה6 7 2 5" xfId="10966"/>
    <cellStyle name="40% - הדגשה6 7 2 5 2" xfId="25953"/>
    <cellStyle name="40% - הדגשה6 7 2 5_נכסים" xfId="42941"/>
    <cellStyle name="40% - הדגשה6 7 2 6" xfId="19288"/>
    <cellStyle name="40% - הדגשה6 7 2_נכסים" xfId="42926"/>
    <cellStyle name="40% - הדגשה6 7 3" xfId="4399"/>
    <cellStyle name="40% - הדגשה6 7 3 2" xfId="6189"/>
    <cellStyle name="40% - הדגשה6 7 3 2 2" xfId="9729"/>
    <cellStyle name="40% - הדגשה6 7 3 2 2 2" xfId="16381"/>
    <cellStyle name="40% - הדגשה6 7 3 2 2 2 2" xfId="31367"/>
    <cellStyle name="40% - הדגשה6 7 3 2 2 2_נכסים" xfId="42945"/>
    <cellStyle name="40% - הדגשה6 7 3 2 2 3" xfId="24702"/>
    <cellStyle name="40% - הדגשה6 7 3 2 2_נכסים" xfId="42944"/>
    <cellStyle name="40% - הדגשה6 7 3 2 3" xfId="13049"/>
    <cellStyle name="40% - הדגשה6 7 3 2 3 2" xfId="28036"/>
    <cellStyle name="40% - הדגשה6 7 3 2 3_נכסים" xfId="42946"/>
    <cellStyle name="40% - הדגשה6 7 3 2 4" xfId="21371"/>
    <cellStyle name="40% - הדגשה6 7 3 2_נכסים" xfId="42943"/>
    <cellStyle name="40% - הדגשה6 7 3 3" xfId="7937"/>
    <cellStyle name="40% - הדגשה6 7 3 3 2" xfId="14716"/>
    <cellStyle name="40% - הדגשה6 7 3 3 2 2" xfId="29702"/>
    <cellStyle name="40% - הדגשה6 7 3 3 2_נכסים" xfId="42948"/>
    <cellStyle name="40% - הדגשה6 7 3 3 3" xfId="23037"/>
    <cellStyle name="40% - הדגשה6 7 3 3_נכסים" xfId="42947"/>
    <cellStyle name="40% - הדגשה6 7 3 4" xfId="11383"/>
    <cellStyle name="40% - הדגשה6 7 3 4 2" xfId="26370"/>
    <cellStyle name="40% - הדגשה6 7 3 4_נכסים" xfId="42949"/>
    <cellStyle name="40% - הדגשה6 7 3 5" xfId="19705"/>
    <cellStyle name="40% - הדגשה6 7 3_נכסים" xfId="42942"/>
    <cellStyle name="40% - הדגשה6 7 4" xfId="5292"/>
    <cellStyle name="40% - הדגשה6 7 4 2" xfId="8896"/>
    <cellStyle name="40% - הדגשה6 7 4 2 2" xfId="15548"/>
    <cellStyle name="40% - הדגשה6 7 4 2 2 2" xfId="30534"/>
    <cellStyle name="40% - הדגשה6 7 4 2 2_נכסים" xfId="42952"/>
    <cellStyle name="40% - הדגשה6 7 4 2 3" xfId="23869"/>
    <cellStyle name="40% - הדגשה6 7 4 2_נכסים" xfId="42951"/>
    <cellStyle name="40% - הדגשה6 7 4 3" xfId="12216"/>
    <cellStyle name="40% - הדגשה6 7 4 3 2" xfId="27203"/>
    <cellStyle name="40% - הדגשה6 7 4 3_נכסים" xfId="42953"/>
    <cellStyle name="40% - הדגשה6 7 4 4" xfId="20538"/>
    <cellStyle name="40% - הדגשה6 7 4_נכסים" xfId="42950"/>
    <cellStyle name="40% - הדגשה6 7 5" xfId="7105"/>
    <cellStyle name="40% - הדגשה6 7 5 2" xfId="13883"/>
    <cellStyle name="40% - הדגשה6 7 5 2 2" xfId="28869"/>
    <cellStyle name="40% - הדגשה6 7 5 2_נכסים" xfId="42955"/>
    <cellStyle name="40% - הדגשה6 7 5 3" xfId="22204"/>
    <cellStyle name="40% - הדגשה6 7 5_נכסים" xfId="42954"/>
    <cellStyle name="40% - הדגשה6 7 6" xfId="10551"/>
    <cellStyle name="40% - הדגשה6 7 6 2" xfId="25537"/>
    <cellStyle name="40% - הדגשה6 7 6_נכסים" xfId="42956"/>
    <cellStyle name="40% - הדגשה6 7 7" xfId="18872"/>
    <cellStyle name="40% - הדגשה6 7 8" xfId="32106"/>
    <cellStyle name="40% - הדגשה6 7_נכסים" xfId="42925"/>
    <cellStyle name="40% - הדגשה6 8" xfId="1526"/>
    <cellStyle name="40% - הדגשה6 8 2" xfId="4605"/>
    <cellStyle name="40% - הדגשה6 8 2 2" xfId="6396"/>
    <cellStyle name="40% - הדגשה6 8 2 2 2" xfId="9936"/>
    <cellStyle name="40% - הדגשה6 8 2 2 2 2" xfId="16588"/>
    <cellStyle name="40% - הדגשה6 8 2 2 2 2 2" xfId="31574"/>
    <cellStyle name="40% - הדגשה6 8 2 2 2 2_נכסים" xfId="42961"/>
    <cellStyle name="40% - הדגשה6 8 2 2 2 3" xfId="24909"/>
    <cellStyle name="40% - הדגשה6 8 2 2 2_נכסים" xfId="42960"/>
    <cellStyle name="40% - הדגשה6 8 2 2 3" xfId="13256"/>
    <cellStyle name="40% - הדגשה6 8 2 2 3 2" xfId="28243"/>
    <cellStyle name="40% - הדגשה6 8 2 2 3_נכסים" xfId="42962"/>
    <cellStyle name="40% - הדגשה6 8 2 2 4" xfId="21578"/>
    <cellStyle name="40% - הדגשה6 8 2 2_נכסים" xfId="42959"/>
    <cellStyle name="40% - הדגשה6 8 2 3" xfId="8144"/>
    <cellStyle name="40% - הדגשה6 8 2 3 2" xfId="14923"/>
    <cellStyle name="40% - הדגשה6 8 2 3 2 2" xfId="29909"/>
    <cellStyle name="40% - הדגשה6 8 2 3 2_נכסים" xfId="42964"/>
    <cellStyle name="40% - הדגשה6 8 2 3 3" xfId="23244"/>
    <cellStyle name="40% - הדגשה6 8 2 3_נכסים" xfId="42963"/>
    <cellStyle name="40% - הדגשה6 8 2 4" xfId="11590"/>
    <cellStyle name="40% - הדגשה6 8 2 4 2" xfId="26577"/>
    <cellStyle name="40% - הדגשה6 8 2 4_נכסים" xfId="42965"/>
    <cellStyle name="40% - הדגשה6 8 2 5" xfId="19912"/>
    <cellStyle name="40% - הדגשה6 8 2_נכסים" xfId="42958"/>
    <cellStyle name="40% - הדגשה6 8 3" xfId="5562"/>
    <cellStyle name="40% - הדגשה6 8 3 2" xfId="9103"/>
    <cellStyle name="40% - הדגשה6 8 3 2 2" xfId="15755"/>
    <cellStyle name="40% - הדגשה6 8 3 2 2 2" xfId="30741"/>
    <cellStyle name="40% - הדגשה6 8 3 2 2_נכסים" xfId="42968"/>
    <cellStyle name="40% - הדגשה6 8 3 2 3" xfId="24076"/>
    <cellStyle name="40% - הדגשה6 8 3 2_נכסים" xfId="42967"/>
    <cellStyle name="40% - הדגשה6 8 3 3" xfId="12423"/>
    <cellStyle name="40% - הדגשה6 8 3 3 2" xfId="27410"/>
    <cellStyle name="40% - הדגשה6 8 3 3_נכסים" xfId="42969"/>
    <cellStyle name="40% - הדגשה6 8 3 4" xfId="20745"/>
    <cellStyle name="40% - הדגשה6 8 3_נכסים" xfId="42966"/>
    <cellStyle name="40% - הדגשה6 8 4" xfId="7311"/>
    <cellStyle name="40% - הדגשה6 8 4 2" xfId="14090"/>
    <cellStyle name="40% - הדגשה6 8 4 2 2" xfId="29076"/>
    <cellStyle name="40% - הדגשה6 8 4 2_נכסים" xfId="42971"/>
    <cellStyle name="40% - הדגשה6 8 4 3" xfId="22411"/>
    <cellStyle name="40% - הדגשה6 8 4_נכסים" xfId="42970"/>
    <cellStyle name="40% - הדגשה6 8 5" xfId="10757"/>
    <cellStyle name="40% - הדגשה6 8 5 2" xfId="25744"/>
    <cellStyle name="40% - הדגשה6 8 5_נכסים" xfId="42972"/>
    <cellStyle name="40% - הדגשה6 8 6" xfId="19079"/>
    <cellStyle name="40% - הדגשה6 8 7" xfId="32388"/>
    <cellStyle name="40% - הדגשה6 8_נכסים" xfId="42957"/>
    <cellStyle name="40% - הדגשה6 9" xfId="2216"/>
    <cellStyle name="40% - הדגשה6 9 2" xfId="5979"/>
    <cellStyle name="40% - הדגשה6 9 2 2" xfId="9519"/>
    <cellStyle name="40% - הדגשה6 9 2 2 2" xfId="16171"/>
    <cellStyle name="40% - הדגשה6 9 2 2 2 2" xfId="31157"/>
    <cellStyle name="40% - הדגשה6 9 2 2 2_נכסים" xfId="42976"/>
    <cellStyle name="40% - הדגשה6 9 2 2 3" xfId="24492"/>
    <cellStyle name="40% - הדגשה6 9 2 2_נכסים" xfId="42975"/>
    <cellStyle name="40% - הדגשה6 9 2 3" xfId="12839"/>
    <cellStyle name="40% - הדגשה6 9 2 3 2" xfId="27826"/>
    <cellStyle name="40% - הדגשה6 9 2 3_נכסים" xfId="42977"/>
    <cellStyle name="40% - הדגשה6 9 2 4" xfId="21161"/>
    <cellStyle name="40% - הדגשה6 9 2_נכסים" xfId="42974"/>
    <cellStyle name="40% - הדגשה6 9 3" xfId="7727"/>
    <cellStyle name="40% - הדגשה6 9 3 2" xfId="14506"/>
    <cellStyle name="40% - הדגשה6 9 3 2 2" xfId="29492"/>
    <cellStyle name="40% - הדגשה6 9 3 2_נכסים" xfId="42979"/>
    <cellStyle name="40% - הדגשה6 9 3 3" xfId="22827"/>
    <cellStyle name="40% - הדגשה6 9 3_נכסים" xfId="42978"/>
    <cellStyle name="40% - הדגשה6 9 4" xfId="11173"/>
    <cellStyle name="40% - הדגשה6 9 4 2" xfId="26160"/>
    <cellStyle name="40% - הדגשה6 9 4_נכסים" xfId="42980"/>
    <cellStyle name="40% - הדגשה6 9 5" xfId="19495"/>
    <cellStyle name="40% - הדגשה6 9_נכסים" xfId="42973"/>
    <cellStyle name="5" xfId="50312"/>
    <cellStyle name="5_Anafim" xfId="50313"/>
    <cellStyle name="5_משקל בתא100" xfId="50314"/>
    <cellStyle name="6" xfId="50315"/>
    <cellStyle name="6_Anafim" xfId="50316"/>
    <cellStyle name="6_משקל בתא100" xfId="50317"/>
    <cellStyle name="60% - Accent1" xfId="73"/>
    <cellStyle name="60% - Accent1 2" xfId="116"/>
    <cellStyle name="60% - Accent1 3" xfId="402"/>
    <cellStyle name="60% - Accent1 3 2" xfId="17867"/>
    <cellStyle name="60% - Accent1 4" xfId="890"/>
    <cellStyle name="60% - Accent1 5" xfId="774"/>
    <cellStyle name="60% - Accent1_נכסים" xfId="42981"/>
    <cellStyle name="60% - Accent2" xfId="74"/>
    <cellStyle name="60% - Accent2 2" xfId="117"/>
    <cellStyle name="60% - Accent2 3" xfId="427"/>
    <cellStyle name="60% - Accent2 3 2" xfId="17868"/>
    <cellStyle name="60% - Accent2 4" xfId="889"/>
    <cellStyle name="60% - Accent2 5" xfId="775"/>
    <cellStyle name="60% - Accent2_נכסים" xfId="42982"/>
    <cellStyle name="60% - Accent3" xfId="75"/>
    <cellStyle name="60% - Accent3 2" xfId="118"/>
    <cellStyle name="60% - Accent3 3" xfId="416"/>
    <cellStyle name="60% - Accent3 3 2" xfId="17869"/>
    <cellStyle name="60% - Accent3 4" xfId="888"/>
    <cellStyle name="60% - Accent3 5" xfId="776"/>
    <cellStyle name="60% - Accent3_נכסים" xfId="42983"/>
    <cellStyle name="60% - Accent4" xfId="76"/>
    <cellStyle name="60% - Accent4 2" xfId="119"/>
    <cellStyle name="60% - Accent4 3" xfId="428"/>
    <cellStyle name="60% - Accent4 3 2" xfId="17870"/>
    <cellStyle name="60% - Accent4 4" xfId="887"/>
    <cellStyle name="60% - Accent4 5" xfId="777"/>
    <cellStyle name="60% - Accent4_נכסים" xfId="42984"/>
    <cellStyle name="60% - Accent5" xfId="77"/>
    <cellStyle name="60% - Accent5 2" xfId="120"/>
    <cellStyle name="60% - Accent5 3" xfId="403"/>
    <cellStyle name="60% - Accent5 3 2" xfId="17871"/>
    <cellStyle name="60% - Accent5 4" xfId="886"/>
    <cellStyle name="60% - Accent5 5" xfId="778"/>
    <cellStyle name="60% - Accent5_נכסים" xfId="42985"/>
    <cellStyle name="60% - Accent6" xfId="78"/>
    <cellStyle name="60% - Accent6 2" xfId="121"/>
    <cellStyle name="60% - Accent6 3" xfId="429"/>
    <cellStyle name="60% - Accent6 3 2" xfId="17872"/>
    <cellStyle name="60% - Accent6 4" xfId="885"/>
    <cellStyle name="60% - Accent6 5" xfId="779"/>
    <cellStyle name="60% - Accent6_נכסים" xfId="42986"/>
    <cellStyle name="60% - הדגשה1" xfId="38" builtinId="32" customBuiltin="1"/>
    <cellStyle name="60% - הדגשה1 2" xfId="311"/>
    <cellStyle name="60% - הדגשה1 2 2" xfId="2867"/>
    <cellStyle name="60% - הדגשה1 2 2 2" xfId="17277"/>
    <cellStyle name="60% - הדגשה1 2 2 3" xfId="17404"/>
    <cellStyle name="60% - הדגשה1 2 2 4" xfId="17738"/>
    <cellStyle name="60% - הדגשה1 2 2 5" xfId="18077"/>
    <cellStyle name="60% - הדגשה1 2 2 6" xfId="17133"/>
    <cellStyle name="60% - הדגשה1 2 2_נכסים" xfId="42988"/>
    <cellStyle name="60% - הדגשה1 2 3" xfId="3215"/>
    <cellStyle name="60% - הדגשה1 2 3 2" xfId="17266"/>
    <cellStyle name="60% - הדגשה1 2 3_נכסים" xfId="42989"/>
    <cellStyle name="60% - הדגשה1 2 4" xfId="2648"/>
    <cellStyle name="60% - הדגשה1 2_נכסים" xfId="42987"/>
    <cellStyle name="60% - הדגשה1 3" xfId="499"/>
    <cellStyle name="60% - הדגשה1 3 2" xfId="2868"/>
    <cellStyle name="60% - הדגשה1 4" xfId="3200"/>
    <cellStyle name="60% - הדגשה1 5" xfId="3199"/>
    <cellStyle name="60% - הדגשה1 5 2" xfId="50318"/>
    <cellStyle name="60% - הדגשה1 6" xfId="50319"/>
    <cellStyle name="60% - הדגשה1 7" xfId="50320"/>
    <cellStyle name="60% - הדגשה2" xfId="42" builtinId="36" customBuiltin="1"/>
    <cellStyle name="60% - הדגשה2 2" xfId="312"/>
    <cellStyle name="60% - הדגשה2 2 2" xfId="2869"/>
    <cellStyle name="60% - הדגשה2 2 2 2" xfId="17278"/>
    <cellStyle name="60% - הדגשה2 2 2 3" xfId="17333"/>
    <cellStyle name="60% - הדגשה2 2 2 4" xfId="17734"/>
    <cellStyle name="60% - הדגשה2 2 2 5" xfId="18078"/>
    <cellStyle name="60% - הדגשה2 2 2 6" xfId="17134"/>
    <cellStyle name="60% - הדגשה2 2 2_נכסים" xfId="42991"/>
    <cellStyle name="60% - הדגשה2 2 3" xfId="3198"/>
    <cellStyle name="60% - הדגשה2 2 3 2" xfId="17494"/>
    <cellStyle name="60% - הדגשה2 2 3_נכסים" xfId="42992"/>
    <cellStyle name="60% - הדגשה2 2 4" xfId="2649"/>
    <cellStyle name="60% - הדגשה2 2_נכסים" xfId="42990"/>
    <cellStyle name="60% - הדגשה2 3" xfId="500"/>
    <cellStyle name="60% - הדגשה2 3 2" xfId="2870"/>
    <cellStyle name="60% - הדגשה2 4" xfId="3197"/>
    <cellStyle name="60% - הדגשה2 5" xfId="3196"/>
    <cellStyle name="60% - הדגשה2 5 2" xfId="50321"/>
    <cellStyle name="60% - הדגשה2 6" xfId="50322"/>
    <cellStyle name="60% - הדגשה2 7" xfId="50323"/>
    <cellStyle name="60% - הדגשה3" xfId="46" builtinId="40" customBuiltin="1"/>
    <cellStyle name="60% - הדגשה3 2" xfId="313"/>
    <cellStyle name="60% - הדגשה3 2 2" xfId="2871"/>
    <cellStyle name="60% - הדגשה3 2 2 2" xfId="17279"/>
    <cellStyle name="60% - הדגשה3 2 2 3" xfId="17332"/>
    <cellStyle name="60% - הדגשה3 2 2 4" xfId="17762"/>
    <cellStyle name="60% - הדגשה3 2 2 5" xfId="18079"/>
    <cellStyle name="60% - הדגשה3 2 2 6" xfId="17135"/>
    <cellStyle name="60% - הדגשה3 2 2_נכסים" xfId="42994"/>
    <cellStyle name="60% - הדגשה3 2 3" xfId="3195"/>
    <cellStyle name="60% - הדגשה3 2 3 2" xfId="17269"/>
    <cellStyle name="60% - הדגשה3 2 3_נכסים" xfId="42995"/>
    <cellStyle name="60% - הדגשה3 2 4" xfId="2650"/>
    <cellStyle name="60% - הדגשה3 2_נכסים" xfId="42993"/>
    <cellStyle name="60% - הדגשה3 3" xfId="501"/>
    <cellStyle name="60% - הדגשה3 3 2" xfId="2872"/>
    <cellStyle name="60% - הדגשה3 4" xfId="3194"/>
    <cellStyle name="60% - הדגשה3 5" xfId="3193"/>
    <cellStyle name="60% - הדגשה3 5 2" xfId="50324"/>
    <cellStyle name="60% - הדגשה3 6" xfId="50325"/>
    <cellStyle name="60% - הדגשה3 7" xfId="50326"/>
    <cellStyle name="60% - הדגשה4" xfId="50" builtinId="44" customBuiltin="1"/>
    <cellStyle name="60% - הדגשה4 2" xfId="314"/>
    <cellStyle name="60% - הדגשה4 2 2" xfId="2873"/>
    <cellStyle name="60% - הדגשה4 2 2 2" xfId="17280"/>
    <cellStyle name="60% - הדגשה4 2 2 3" xfId="17409"/>
    <cellStyle name="60% - הדגשה4 2 2 4" xfId="17736"/>
    <cellStyle name="60% - הדגשה4 2 2 5" xfId="18080"/>
    <cellStyle name="60% - הדגשה4 2 2 6" xfId="17136"/>
    <cellStyle name="60% - הדגשה4 2 2_נכסים" xfId="42997"/>
    <cellStyle name="60% - הדגשה4 2 3" xfId="3192"/>
    <cellStyle name="60% - הדגשה4 2 3 2" xfId="17486"/>
    <cellStyle name="60% - הדגשה4 2 3_נכסים" xfId="42998"/>
    <cellStyle name="60% - הדגשה4 2 4" xfId="2651"/>
    <cellStyle name="60% - הדגשה4 2_נכסים" xfId="42996"/>
    <cellStyle name="60% - הדגשה4 3" xfId="502"/>
    <cellStyle name="60% - הדגשה4 3 2" xfId="2874"/>
    <cellStyle name="60% - הדגשה4 4" xfId="3191"/>
    <cellStyle name="60% - הדגשה4 5" xfId="3190"/>
    <cellStyle name="60% - הדגשה4 5 2" xfId="50328"/>
    <cellStyle name="60% - הדגשה4 6" xfId="50329"/>
    <cellStyle name="60% - הדגשה4 7" xfId="50330"/>
    <cellStyle name="60% - הדגשה5" xfId="54" builtinId="48" customBuiltin="1"/>
    <cellStyle name="60% - הדגשה5 2" xfId="315"/>
    <cellStyle name="60% - הדגשה5 2 2" xfId="2875"/>
    <cellStyle name="60% - הדגשה5 2 2 2" xfId="17281"/>
    <cellStyle name="60% - הדגשה5 2 2 3" xfId="17331"/>
    <cellStyle name="60% - הדגשה5 2 2 4" xfId="17766"/>
    <cellStyle name="60% - הדגשה5 2 2 5" xfId="18081"/>
    <cellStyle name="60% - הדגשה5 2 2 6" xfId="17137"/>
    <cellStyle name="60% - הדגשה5 2 2_נכסים" xfId="43000"/>
    <cellStyle name="60% - הדגשה5 2 3" xfId="3189"/>
    <cellStyle name="60% - הדגשה5 2 3 2" xfId="17523"/>
    <cellStyle name="60% - הדגשה5 2 3_נכסים" xfId="43001"/>
    <cellStyle name="60% - הדגשה5 2 4" xfId="2652"/>
    <cellStyle name="60% - הדגשה5 2_נכסים" xfId="42999"/>
    <cellStyle name="60% - הדגשה5 3" xfId="503"/>
    <cellStyle name="60% - הדגשה5 3 2" xfId="2876"/>
    <cellStyle name="60% - הדגשה5 4" xfId="3188"/>
    <cellStyle name="60% - הדגשה5 5" xfId="3187"/>
    <cellStyle name="60% - הדגשה5 5 2" xfId="50332"/>
    <cellStyle name="60% - הדגשה5 6" xfId="50333"/>
    <cellStyle name="60% - הדגשה5 7" xfId="50334"/>
    <cellStyle name="60% - הדגשה6" xfId="58" builtinId="52" customBuiltin="1"/>
    <cellStyle name="60% - הדגשה6 2" xfId="316"/>
    <cellStyle name="60% - הדגשה6 2 2" xfId="2877"/>
    <cellStyle name="60% - הדגשה6 2 2 2" xfId="17282"/>
    <cellStyle name="60% - הדגשה6 2 2 3" xfId="17405"/>
    <cellStyle name="60% - הדגשה6 2 2 4" xfId="17733"/>
    <cellStyle name="60% - הדגשה6 2 2 5" xfId="18082"/>
    <cellStyle name="60% - הדגשה6 2 2 6" xfId="17138"/>
    <cellStyle name="60% - הדגשה6 2 2_נכסים" xfId="43003"/>
    <cellStyle name="60% - הדגשה6 2 3" xfId="3186"/>
    <cellStyle name="60% - הדגשה6 2 3 2" xfId="17247"/>
    <cellStyle name="60% - הדגשה6 2 3_נכסים" xfId="43004"/>
    <cellStyle name="60% - הדגשה6 2 4" xfId="2653"/>
    <cellStyle name="60% - הדגשה6 2_נכסים" xfId="43002"/>
    <cellStyle name="60% - הדגשה6 3" xfId="504"/>
    <cellStyle name="60% - הדגשה6 3 2" xfId="2878"/>
    <cellStyle name="60% - הדגשה6 4" xfId="3185"/>
    <cellStyle name="60% - הדגשה6 5" xfId="3184"/>
    <cellStyle name="60% - הדגשה6 5 2" xfId="50335"/>
    <cellStyle name="60% - הדגשה6 6" xfId="50336"/>
    <cellStyle name="60% - הדגשה6 7" xfId="50337"/>
    <cellStyle name="7" xfId="50338"/>
    <cellStyle name="7_Anafim" xfId="50339"/>
    <cellStyle name="7_משקל בתא100" xfId="50340"/>
    <cellStyle name="8" xfId="50341"/>
    <cellStyle name="8_Anafim" xfId="50342"/>
    <cellStyle name="8_משקל בתא100" xfId="50343"/>
    <cellStyle name="9" xfId="50344"/>
    <cellStyle name="9_Anafim" xfId="50345"/>
    <cellStyle name="9_משקל בתא100" xfId="50346"/>
    <cellStyle name="Accent1" xfId="79"/>
    <cellStyle name="Accent1 - 20%" xfId="123"/>
    <cellStyle name="Accent1 - 20% 2" xfId="3235"/>
    <cellStyle name="Accent1 - 20% 3" xfId="2577"/>
    <cellStyle name="Accent1 - 20%_נכסים" xfId="43005"/>
    <cellStyle name="Accent1 - 40%" xfId="124"/>
    <cellStyle name="Accent1 - 40% 2" xfId="3236"/>
    <cellStyle name="Accent1 - 40% 3" xfId="2578"/>
    <cellStyle name="Accent1 - 40%_נכסים" xfId="43006"/>
    <cellStyle name="Accent1 - 60%" xfId="125"/>
    <cellStyle name="Accent1 - 60% 2" xfId="3237"/>
    <cellStyle name="Accent1 - 60% 3" xfId="2579"/>
    <cellStyle name="Accent1 - 60%_נכסים" xfId="43007"/>
    <cellStyle name="Accent1 10" xfId="452"/>
    <cellStyle name="Accent1 100" xfId="50166"/>
    <cellStyle name="Accent1 101" xfId="50143"/>
    <cellStyle name="Accent1 102" xfId="50169"/>
    <cellStyle name="Accent1 103" xfId="50201"/>
    <cellStyle name="Accent1 104" xfId="50243"/>
    <cellStyle name="Accent1 105" xfId="50255"/>
    <cellStyle name="Accent1 106" xfId="50266"/>
    <cellStyle name="Accent1 107" xfId="50287"/>
    <cellStyle name="Accent1 108" xfId="50267"/>
    <cellStyle name="Accent1 109" xfId="50285"/>
    <cellStyle name="Accent1 11" xfId="474"/>
    <cellStyle name="Accent1 110" xfId="50400"/>
    <cellStyle name="Accent1 111" xfId="50357"/>
    <cellStyle name="Accent1 112" xfId="50433"/>
    <cellStyle name="Accent1 113" xfId="50421"/>
    <cellStyle name="Accent1 114" xfId="50439"/>
    <cellStyle name="Accent1 115" xfId="50450"/>
    <cellStyle name="Accent1 116" xfId="50454"/>
    <cellStyle name="Accent1 117" xfId="50475"/>
    <cellStyle name="Accent1 118" xfId="50455"/>
    <cellStyle name="Accent1 119" xfId="50473"/>
    <cellStyle name="Accent1 12" xfId="456"/>
    <cellStyle name="Accent1 120" xfId="50481"/>
    <cellStyle name="Accent1 121" xfId="50492"/>
    <cellStyle name="Accent1 122" xfId="50494"/>
    <cellStyle name="Accent1 13" xfId="470"/>
    <cellStyle name="Accent1 14" xfId="449"/>
    <cellStyle name="Accent1 15" xfId="505"/>
    <cellStyle name="Accent1 16" xfId="522"/>
    <cellStyle name="Accent1 17" xfId="550"/>
    <cellStyle name="Accent1 18" xfId="561"/>
    <cellStyle name="Accent1 19" xfId="565"/>
    <cellStyle name="Accent1 2" xfId="122"/>
    <cellStyle name="Accent1 20" xfId="583"/>
    <cellStyle name="Accent1 21" xfId="625"/>
    <cellStyle name="Accent1 22" xfId="631"/>
    <cellStyle name="Accent1 23" xfId="660"/>
    <cellStyle name="Accent1 24" xfId="638"/>
    <cellStyle name="Accent1 25" xfId="657"/>
    <cellStyle name="Accent1 26" xfId="637"/>
    <cellStyle name="Accent1 27" xfId="656"/>
    <cellStyle name="Accent1 28" xfId="667"/>
    <cellStyle name="Accent1 29" xfId="675"/>
    <cellStyle name="Accent1 3" xfId="207"/>
    <cellStyle name="Accent1 30" xfId="692"/>
    <cellStyle name="Accent1 31" xfId="673"/>
    <cellStyle name="Accent1 32" xfId="698"/>
    <cellStyle name="Accent1 33" xfId="718"/>
    <cellStyle name="Accent1 34" xfId="697"/>
    <cellStyle name="Accent1 35" xfId="712"/>
    <cellStyle name="Accent1 36" xfId="723"/>
    <cellStyle name="Accent1 37" xfId="730"/>
    <cellStyle name="Accent1 38" xfId="754"/>
    <cellStyle name="Accent1 39" xfId="731"/>
    <cellStyle name="Accent1 4" xfId="222"/>
    <cellStyle name="Accent1 4 2" xfId="417"/>
    <cellStyle name="Accent1 4 3" xfId="17873"/>
    <cellStyle name="Accent1 40" xfId="752"/>
    <cellStyle name="Accent1 41" xfId="729"/>
    <cellStyle name="Accent1 42" xfId="884"/>
    <cellStyle name="Accent1 43" xfId="980"/>
    <cellStyle name="Accent1 44" xfId="780"/>
    <cellStyle name="Accent1 45" xfId="851"/>
    <cellStyle name="Accent1 46" xfId="813"/>
    <cellStyle name="Accent1 47" xfId="959"/>
    <cellStyle name="Accent1 48" xfId="972"/>
    <cellStyle name="Accent1 49" xfId="812"/>
    <cellStyle name="Accent1 5" xfId="240"/>
    <cellStyle name="Accent1 5 2" xfId="442"/>
    <cellStyle name="Accent1 50" xfId="1010"/>
    <cellStyle name="Accent1 51" xfId="992"/>
    <cellStyle name="Accent1 52" xfId="1004"/>
    <cellStyle name="Accent1 53" xfId="1022"/>
    <cellStyle name="Accent1 54" xfId="1060"/>
    <cellStyle name="Accent1 55" xfId="1018"/>
    <cellStyle name="Accent1 56" xfId="1035"/>
    <cellStyle name="Accent1 57" xfId="1097"/>
    <cellStyle name="Accent1 58" xfId="1066"/>
    <cellStyle name="Accent1 59" xfId="1087"/>
    <cellStyle name="Accent1 6" xfId="229"/>
    <cellStyle name="Accent1 60" xfId="1119"/>
    <cellStyle name="Accent1 61" xfId="1019"/>
    <cellStyle name="Accent1 62" xfId="1043"/>
    <cellStyle name="Accent1 63" xfId="1033"/>
    <cellStyle name="Accent1 64" xfId="1063"/>
    <cellStyle name="Accent1 65" xfId="1280"/>
    <cellStyle name="Accent1 66" xfId="1346"/>
    <cellStyle name="Accent1 67" xfId="1806"/>
    <cellStyle name="Accent1 68" xfId="1582"/>
    <cellStyle name="Accent1 69" xfId="2002"/>
    <cellStyle name="Accent1 7" xfId="242"/>
    <cellStyle name="Accent1 70" xfId="1335"/>
    <cellStyle name="Accent1 71" xfId="1562"/>
    <cellStyle name="Accent1 72" xfId="1737"/>
    <cellStyle name="Accent1 73" xfId="2366"/>
    <cellStyle name="Accent1 74" xfId="2192"/>
    <cellStyle name="Accent1 75" xfId="1996"/>
    <cellStyle name="Accent1 76" xfId="1690"/>
    <cellStyle name="Accent1 77" xfId="2542"/>
    <cellStyle name="Accent1 78" xfId="2556"/>
    <cellStyle name="Accent1 79" xfId="2572"/>
    <cellStyle name="Accent1 8" xfId="387"/>
    <cellStyle name="Accent1 80" xfId="2558"/>
    <cellStyle name="Accent1 81" xfId="2744"/>
    <cellStyle name="Accent1 82" xfId="2575"/>
    <cellStyle name="Accent1 83" xfId="50043"/>
    <cellStyle name="Accent1 84" xfId="50064"/>
    <cellStyle name="Accent1 85" xfId="50044"/>
    <cellStyle name="Accent1 86" xfId="50065"/>
    <cellStyle name="Accent1 87" xfId="50072"/>
    <cellStyle name="Accent1 88" xfId="50093"/>
    <cellStyle name="Accent1 89" xfId="50070"/>
    <cellStyle name="Accent1 9" xfId="395"/>
    <cellStyle name="Accent1 90" xfId="50094"/>
    <cellStyle name="Accent1 91" xfId="50080"/>
    <cellStyle name="Accent1 92" xfId="50104"/>
    <cellStyle name="Accent1 93" xfId="50112"/>
    <cellStyle name="Accent1 94" xfId="50132"/>
    <cellStyle name="Accent1 95" xfId="50113"/>
    <cellStyle name="Accent1 96" xfId="50129"/>
    <cellStyle name="Accent1 97" xfId="50140"/>
    <cellStyle name="Accent1 98" xfId="50168"/>
    <cellStyle name="Accent1 99" xfId="50139"/>
    <cellStyle name="Accent1_30 6 11 (3)" xfId="784"/>
    <cellStyle name="Accent2" xfId="80"/>
    <cellStyle name="Accent2 - 20%" xfId="127"/>
    <cellStyle name="Accent2 - 20% 2" xfId="3238"/>
    <cellStyle name="Accent2 - 20% 3" xfId="2580"/>
    <cellStyle name="Accent2 - 20%_נכסים" xfId="43008"/>
    <cellStyle name="Accent2 - 40%" xfId="128"/>
    <cellStyle name="Accent2 - 40% 2" xfId="3239"/>
    <cellStyle name="Accent2 - 40% 3" xfId="2581"/>
    <cellStyle name="Accent2 - 40%_נכסים" xfId="43009"/>
    <cellStyle name="Accent2 - 60%" xfId="129"/>
    <cellStyle name="Accent2 - 60% 2" xfId="3240"/>
    <cellStyle name="Accent2 - 60% 3" xfId="2582"/>
    <cellStyle name="Accent2 - 60%_נכסים" xfId="43010"/>
    <cellStyle name="Accent2 10" xfId="453"/>
    <cellStyle name="Accent2 100" xfId="50163"/>
    <cellStyle name="Accent2 101" xfId="50147"/>
    <cellStyle name="Accent2 102" xfId="50167"/>
    <cellStyle name="Accent2 103" xfId="50202"/>
    <cellStyle name="Accent2 104" xfId="50244"/>
    <cellStyle name="Accent2 105" xfId="50256"/>
    <cellStyle name="Accent2 106" xfId="50268"/>
    <cellStyle name="Accent2 107" xfId="50286"/>
    <cellStyle name="Accent2 108" xfId="50269"/>
    <cellStyle name="Accent2 109" xfId="50283"/>
    <cellStyle name="Accent2 11" xfId="473"/>
    <cellStyle name="Accent2 110" xfId="50396"/>
    <cellStyle name="Accent2 111" xfId="50360"/>
    <cellStyle name="Accent2 112" xfId="50432"/>
    <cellStyle name="Accent2 113" xfId="50422"/>
    <cellStyle name="Accent2 114" xfId="50440"/>
    <cellStyle name="Accent2 115" xfId="50449"/>
    <cellStyle name="Accent2 116" xfId="50456"/>
    <cellStyle name="Accent2 117" xfId="50474"/>
    <cellStyle name="Accent2 118" xfId="50457"/>
    <cellStyle name="Accent2 119" xfId="50471"/>
    <cellStyle name="Accent2 12" xfId="459"/>
    <cellStyle name="Accent2 120" xfId="50482"/>
    <cellStyle name="Accent2 121" xfId="50491"/>
    <cellStyle name="Accent2 122" xfId="50495"/>
    <cellStyle name="Accent2 13" xfId="468"/>
    <cellStyle name="Accent2 14" xfId="450"/>
    <cellStyle name="Accent2 15" xfId="506"/>
    <cellStyle name="Accent2 16" xfId="549"/>
    <cellStyle name="Accent2 17" xfId="551"/>
    <cellStyle name="Accent2 18" xfId="560"/>
    <cellStyle name="Accent2 19" xfId="566"/>
    <cellStyle name="Accent2 2" xfId="126"/>
    <cellStyle name="Accent2 20" xfId="581"/>
    <cellStyle name="Accent2 21" xfId="626"/>
    <cellStyle name="Accent2 22" xfId="632"/>
    <cellStyle name="Accent2 23" xfId="654"/>
    <cellStyle name="Accent2 24" xfId="640"/>
    <cellStyle name="Accent2 25" xfId="661"/>
    <cellStyle name="Accent2 26" xfId="639"/>
    <cellStyle name="Accent2 27" xfId="663"/>
    <cellStyle name="Accent2 28" xfId="668"/>
    <cellStyle name="Accent2 29" xfId="676"/>
    <cellStyle name="Accent2 3" xfId="208"/>
    <cellStyle name="Accent2 30" xfId="691"/>
    <cellStyle name="Accent2 31" xfId="674"/>
    <cellStyle name="Accent2 32" xfId="700"/>
    <cellStyle name="Accent2 33" xfId="717"/>
    <cellStyle name="Accent2 34" xfId="699"/>
    <cellStyle name="Accent2 35" xfId="721"/>
    <cellStyle name="Accent2 36" xfId="724"/>
    <cellStyle name="Accent2 37" xfId="732"/>
    <cellStyle name="Accent2 38" xfId="753"/>
    <cellStyle name="Accent2 39" xfId="735"/>
    <cellStyle name="Accent2 4" xfId="223"/>
    <cellStyle name="Accent2 4 2" xfId="430"/>
    <cellStyle name="Accent2 4 3" xfId="17874"/>
    <cellStyle name="Accent2 40" xfId="750"/>
    <cellStyle name="Accent2 41" xfId="733"/>
    <cellStyle name="Accent2 42" xfId="883"/>
    <cellStyle name="Accent2 43" xfId="979"/>
    <cellStyle name="Accent2 44" xfId="785"/>
    <cellStyle name="Accent2 45" xfId="948"/>
    <cellStyle name="Accent2 46" xfId="814"/>
    <cellStyle name="Accent2 47" xfId="968"/>
    <cellStyle name="Accent2 48" xfId="985"/>
    <cellStyle name="Accent2 49" xfId="986"/>
    <cellStyle name="Accent2 5" xfId="239"/>
    <cellStyle name="Accent2 5 2" xfId="443"/>
    <cellStyle name="Accent2 50" xfId="1008"/>
    <cellStyle name="Accent2 51" xfId="994"/>
    <cellStyle name="Accent2 52" xfId="997"/>
    <cellStyle name="Accent2 53" xfId="1023"/>
    <cellStyle name="Accent2 54" xfId="1042"/>
    <cellStyle name="Accent2 55" xfId="1047"/>
    <cellStyle name="Accent2 56" xfId="1069"/>
    <cellStyle name="Accent2 57" xfId="1095"/>
    <cellStyle name="Accent2 58" xfId="1050"/>
    <cellStyle name="Accent2 59" xfId="1077"/>
    <cellStyle name="Accent2 6" xfId="230"/>
    <cellStyle name="Accent2 60" xfId="1117"/>
    <cellStyle name="Accent2 61" xfId="1036"/>
    <cellStyle name="Accent2 62" xfId="1084"/>
    <cellStyle name="Accent2 63" xfId="1031"/>
    <cellStyle name="Accent2 64" xfId="1064"/>
    <cellStyle name="Accent2 65" xfId="1281"/>
    <cellStyle name="Accent2 66" xfId="1349"/>
    <cellStyle name="Accent2 67" xfId="1807"/>
    <cellStyle name="Accent2 68" xfId="1566"/>
    <cellStyle name="Accent2 69" xfId="2069"/>
    <cellStyle name="Accent2 7" xfId="243"/>
    <cellStyle name="Accent2 70" xfId="1786"/>
    <cellStyle name="Accent2 71" xfId="1684"/>
    <cellStyle name="Accent2 72" xfId="1425"/>
    <cellStyle name="Accent2 73" xfId="1450"/>
    <cellStyle name="Accent2 74" xfId="2269"/>
    <cellStyle name="Accent2 75" xfId="1548"/>
    <cellStyle name="Accent2 76" xfId="2479"/>
    <cellStyle name="Accent2 77" xfId="2540"/>
    <cellStyle name="Accent2 78" xfId="2557"/>
    <cellStyle name="Accent2 79" xfId="2571"/>
    <cellStyle name="Accent2 8" xfId="388"/>
    <cellStyle name="Accent2 80" xfId="2560"/>
    <cellStyle name="Accent2 81" xfId="2742"/>
    <cellStyle name="Accent2 82" xfId="17085"/>
    <cellStyle name="Accent2 83" xfId="50045"/>
    <cellStyle name="Accent2 84" xfId="50063"/>
    <cellStyle name="Accent2 85" xfId="50047"/>
    <cellStyle name="Accent2 86" xfId="50062"/>
    <cellStyle name="Accent2 87" xfId="50074"/>
    <cellStyle name="Accent2 88" xfId="50092"/>
    <cellStyle name="Accent2 89" xfId="50071"/>
    <cellStyle name="Accent2 9" xfId="396"/>
    <cellStyle name="Accent2 90" xfId="50091"/>
    <cellStyle name="Accent2 91" xfId="50099"/>
    <cellStyle name="Accent2 92" xfId="50105"/>
    <cellStyle name="Accent2 93" xfId="50114"/>
    <cellStyle name="Accent2 94" xfId="50131"/>
    <cellStyle name="Accent2 95" xfId="50115"/>
    <cellStyle name="Accent2 96" xfId="50127"/>
    <cellStyle name="Accent2 97" xfId="50141"/>
    <cellStyle name="Accent2 98" xfId="50165"/>
    <cellStyle name="Accent2 99" xfId="50142"/>
    <cellStyle name="Accent2_30 6 11 (3)" xfId="786"/>
    <cellStyle name="Accent3" xfId="81"/>
    <cellStyle name="Accent3 - 20%" xfId="131"/>
    <cellStyle name="Accent3 - 20% 2" xfId="3241"/>
    <cellStyle name="Accent3 - 20% 3" xfId="2583"/>
    <cellStyle name="Accent3 - 20%_נכסים" xfId="43011"/>
    <cellStyle name="Accent3 - 40%" xfId="132"/>
    <cellStyle name="Accent3 - 40% 2" xfId="3242"/>
    <cellStyle name="Accent3 - 40% 3" xfId="2584"/>
    <cellStyle name="Accent3 - 40%_נכסים" xfId="43012"/>
    <cellStyle name="Accent3 - 60%" xfId="133"/>
    <cellStyle name="Accent3 - 60% 2" xfId="3243"/>
    <cellStyle name="Accent3 - 60% 3" xfId="2585"/>
    <cellStyle name="Accent3 - 60%_נכסים" xfId="43013"/>
    <cellStyle name="Accent3 10" xfId="455"/>
    <cellStyle name="Accent3 100" xfId="50160"/>
    <cellStyle name="Accent3 101" xfId="50150"/>
    <cellStyle name="Accent3 102" xfId="50162"/>
    <cellStyle name="Accent3 103" xfId="50203"/>
    <cellStyle name="Accent3 104" xfId="50180"/>
    <cellStyle name="Accent3 105" xfId="50257"/>
    <cellStyle name="Accent3 106" xfId="50270"/>
    <cellStyle name="Accent3 107" xfId="50284"/>
    <cellStyle name="Accent3 108" xfId="50272"/>
    <cellStyle name="Accent3 109" xfId="50281"/>
    <cellStyle name="Accent3 11" xfId="472"/>
    <cellStyle name="Accent3 110" xfId="50393"/>
    <cellStyle name="Accent3 111" xfId="50363"/>
    <cellStyle name="Accent3 112" xfId="50431"/>
    <cellStyle name="Accent3 113" xfId="50424"/>
    <cellStyle name="Accent3 114" xfId="50441"/>
    <cellStyle name="Accent3 115" xfId="50448"/>
    <cellStyle name="Accent3 116" xfId="50458"/>
    <cellStyle name="Accent3 117" xfId="50472"/>
    <cellStyle name="Accent3 118" xfId="50460"/>
    <cellStyle name="Accent3 119" xfId="50469"/>
    <cellStyle name="Accent3 12" xfId="462"/>
    <cellStyle name="Accent3 120" xfId="50483"/>
    <cellStyle name="Accent3 121" xfId="50490"/>
    <cellStyle name="Accent3 122" xfId="50496"/>
    <cellStyle name="Accent3 13" xfId="477"/>
    <cellStyle name="Accent3 14" xfId="451"/>
    <cellStyle name="Accent3 15" xfId="507"/>
    <cellStyle name="Accent3 16" xfId="515"/>
    <cellStyle name="Accent3 17" xfId="552"/>
    <cellStyle name="Accent3 18" xfId="559"/>
    <cellStyle name="Accent3 19" xfId="567"/>
    <cellStyle name="Accent3 2" xfId="130"/>
    <cellStyle name="Accent3 20" xfId="580"/>
    <cellStyle name="Accent3 21" xfId="627"/>
    <cellStyle name="Accent3 22" xfId="633"/>
    <cellStyle name="Accent3 23" xfId="653"/>
    <cellStyle name="Accent3 24" xfId="642"/>
    <cellStyle name="Accent3 25" xfId="655"/>
    <cellStyle name="Accent3 26" xfId="641"/>
    <cellStyle name="Accent3 27" xfId="665"/>
    <cellStyle name="Accent3 28" xfId="669"/>
    <cellStyle name="Accent3 29" xfId="678"/>
    <cellStyle name="Accent3 3" xfId="209"/>
    <cellStyle name="Accent3 30" xfId="690"/>
    <cellStyle name="Accent3 31" xfId="677"/>
    <cellStyle name="Accent3 32" xfId="702"/>
    <cellStyle name="Accent3 33" xfId="716"/>
    <cellStyle name="Accent3 34" xfId="701"/>
    <cellStyle name="Accent3 35" xfId="720"/>
    <cellStyle name="Accent3 36" xfId="725"/>
    <cellStyle name="Accent3 37" xfId="734"/>
    <cellStyle name="Accent3 38" xfId="751"/>
    <cellStyle name="Accent3 39" xfId="738"/>
    <cellStyle name="Accent3 4" xfId="224"/>
    <cellStyle name="Accent3 4 2" xfId="404"/>
    <cellStyle name="Accent3 4 3" xfId="17875"/>
    <cellStyle name="Accent3 40" xfId="748"/>
    <cellStyle name="Accent3 41" xfId="737"/>
    <cellStyle name="Accent3 42" xfId="882"/>
    <cellStyle name="Accent3 43" xfId="978"/>
    <cellStyle name="Accent3 44" xfId="787"/>
    <cellStyle name="Accent3 45" xfId="946"/>
    <cellStyle name="Accent3 46" xfId="815"/>
    <cellStyle name="Accent3 47" xfId="952"/>
    <cellStyle name="Accent3 48" xfId="947"/>
    <cellStyle name="Accent3 49" xfId="960"/>
    <cellStyle name="Accent3 5" xfId="235"/>
    <cellStyle name="Accent3 5 2" xfId="444"/>
    <cellStyle name="Accent3 50" xfId="1006"/>
    <cellStyle name="Accent3 51" xfId="1000"/>
    <cellStyle name="Accent3 52" xfId="1002"/>
    <cellStyle name="Accent3 53" xfId="1024"/>
    <cellStyle name="Accent3 54" xfId="1059"/>
    <cellStyle name="Accent3 55" xfId="1058"/>
    <cellStyle name="Accent3 56" xfId="1072"/>
    <cellStyle name="Accent3 57" xfId="1093"/>
    <cellStyle name="Accent3 58" xfId="1048"/>
    <cellStyle name="Accent3 59" xfId="1080"/>
    <cellStyle name="Accent3 6" xfId="226"/>
    <cellStyle name="Accent3 60" xfId="1115"/>
    <cellStyle name="Accent3 61" xfId="1030"/>
    <cellStyle name="Accent3 62" xfId="1049"/>
    <cellStyle name="Accent3 63" xfId="1057"/>
    <cellStyle name="Accent3 64" xfId="1103"/>
    <cellStyle name="Accent3 65" xfId="1282"/>
    <cellStyle name="Accent3 66" xfId="1353"/>
    <cellStyle name="Accent3 67" xfId="1808"/>
    <cellStyle name="Accent3 68" xfId="1414"/>
    <cellStyle name="Accent3 69" xfId="2061"/>
    <cellStyle name="Accent3 7" xfId="244"/>
    <cellStyle name="Accent3 70" xfId="1757"/>
    <cellStyle name="Accent3 71" xfId="1329"/>
    <cellStyle name="Accent3 72" xfId="1350"/>
    <cellStyle name="Accent3 73" xfId="1663"/>
    <cellStyle name="Accent3 74" xfId="2449"/>
    <cellStyle name="Accent3 75" xfId="2391"/>
    <cellStyle name="Accent3 76" xfId="2396"/>
    <cellStyle name="Accent3 77" xfId="1621"/>
    <cellStyle name="Accent3 78" xfId="2559"/>
    <cellStyle name="Accent3 79" xfId="2570"/>
    <cellStyle name="Accent3 8" xfId="389"/>
    <cellStyle name="Accent3 80" xfId="2562"/>
    <cellStyle name="Accent3 81" xfId="17297"/>
    <cellStyle name="Accent3 82" xfId="32773"/>
    <cellStyle name="Accent3 83" xfId="50046"/>
    <cellStyle name="Accent3 84" xfId="50061"/>
    <cellStyle name="Accent3 85" xfId="50049"/>
    <cellStyle name="Accent3 86" xfId="50060"/>
    <cellStyle name="Accent3 87" xfId="50075"/>
    <cellStyle name="Accent3 88" xfId="50090"/>
    <cellStyle name="Accent3 89" xfId="50073"/>
    <cellStyle name="Accent3 9" xfId="410"/>
    <cellStyle name="Accent3 90" xfId="50089"/>
    <cellStyle name="Accent3 91" xfId="50098"/>
    <cellStyle name="Accent3 92" xfId="50106"/>
    <cellStyle name="Accent3 93" xfId="50116"/>
    <cellStyle name="Accent3 94" xfId="50130"/>
    <cellStyle name="Accent3 95" xfId="50118"/>
    <cellStyle name="Accent3 96" xfId="50125"/>
    <cellStyle name="Accent3 97" xfId="50144"/>
    <cellStyle name="Accent3 98" xfId="50164"/>
    <cellStyle name="Accent3 99" xfId="50145"/>
    <cellStyle name="Accent3_30 6 11 (3)" xfId="788"/>
    <cellStyle name="Accent4" xfId="82"/>
    <cellStyle name="Accent4 - 20%" xfId="135"/>
    <cellStyle name="Accent4 - 20% 2" xfId="3244"/>
    <cellStyle name="Accent4 - 20% 3" xfId="2586"/>
    <cellStyle name="Accent4 - 20%_נכסים" xfId="43014"/>
    <cellStyle name="Accent4 - 40%" xfId="136"/>
    <cellStyle name="Accent4 - 40% 2" xfId="3245"/>
    <cellStyle name="Accent4 - 40% 3" xfId="2587"/>
    <cellStyle name="Accent4 - 40%_נכסים" xfId="43015"/>
    <cellStyle name="Accent4 - 60%" xfId="137"/>
    <cellStyle name="Accent4 - 60% 2" xfId="3246"/>
    <cellStyle name="Accent4 - 60% 3" xfId="2588"/>
    <cellStyle name="Accent4 - 60%_נכסים" xfId="43016"/>
    <cellStyle name="Accent4 10" xfId="458"/>
    <cellStyle name="Accent4 100" xfId="50157"/>
    <cellStyle name="Accent4 101" xfId="50154"/>
    <cellStyle name="Accent4 102" xfId="50158"/>
    <cellStyle name="Accent4 103" xfId="50204"/>
    <cellStyle name="Accent4 104" xfId="50182"/>
    <cellStyle name="Accent4 105" xfId="50258"/>
    <cellStyle name="Accent4 106" xfId="50271"/>
    <cellStyle name="Accent4 107" xfId="50282"/>
    <cellStyle name="Accent4 108" xfId="50274"/>
    <cellStyle name="Accent4 109" xfId="50278"/>
    <cellStyle name="Accent4 11" xfId="471"/>
    <cellStyle name="Accent4 110" xfId="50390"/>
    <cellStyle name="Accent4 111" xfId="50366"/>
    <cellStyle name="Accent4 112" xfId="50430"/>
    <cellStyle name="Accent4 113" xfId="50425"/>
    <cellStyle name="Accent4 114" xfId="50442"/>
    <cellStyle name="Accent4 115" xfId="50447"/>
    <cellStyle name="Accent4 116" xfId="50459"/>
    <cellStyle name="Accent4 117" xfId="50470"/>
    <cellStyle name="Accent4 118" xfId="50462"/>
    <cellStyle name="Accent4 119" xfId="50466"/>
    <cellStyle name="Accent4 12" xfId="464"/>
    <cellStyle name="Accent4 120" xfId="50484"/>
    <cellStyle name="Accent4 121" xfId="50489"/>
    <cellStyle name="Accent4 122" xfId="50497"/>
    <cellStyle name="Accent4 13" xfId="476"/>
    <cellStyle name="Accent4 14" xfId="454"/>
    <cellStyle name="Accent4 15" xfId="508"/>
    <cellStyle name="Accent4 16" xfId="514"/>
    <cellStyle name="Accent4 17" xfId="553"/>
    <cellStyle name="Accent4 18" xfId="558"/>
    <cellStyle name="Accent4 19" xfId="569"/>
    <cellStyle name="Accent4 2" xfId="134"/>
    <cellStyle name="Accent4 20" xfId="578"/>
    <cellStyle name="Accent4 21" xfId="628"/>
    <cellStyle name="Accent4 22" xfId="634"/>
    <cellStyle name="Accent4 23" xfId="652"/>
    <cellStyle name="Accent4 24" xfId="643"/>
    <cellStyle name="Accent4 25" xfId="662"/>
    <cellStyle name="Accent4 26" xfId="658"/>
    <cellStyle name="Accent4 27" xfId="648"/>
    <cellStyle name="Accent4 28" xfId="670"/>
    <cellStyle name="Accent4 29" xfId="680"/>
    <cellStyle name="Accent4 3" xfId="210"/>
    <cellStyle name="Accent4 30" xfId="688"/>
    <cellStyle name="Accent4 31" xfId="679"/>
    <cellStyle name="Accent4 32" xfId="703"/>
    <cellStyle name="Accent4 33" xfId="715"/>
    <cellStyle name="Accent4 34" xfId="704"/>
    <cellStyle name="Accent4 35" xfId="711"/>
    <cellStyle name="Accent4 36" xfId="726"/>
    <cellStyle name="Accent4 37" xfId="736"/>
    <cellStyle name="Accent4 38" xfId="749"/>
    <cellStyle name="Accent4 39" xfId="740"/>
    <cellStyle name="Accent4 4" xfId="225"/>
    <cellStyle name="Accent4 4 2" xfId="431"/>
    <cellStyle name="Accent4 4 3" xfId="17876"/>
    <cellStyle name="Accent4 40" xfId="745"/>
    <cellStyle name="Accent4 41" xfId="742"/>
    <cellStyle name="Accent4 42" xfId="881"/>
    <cellStyle name="Accent4 43" xfId="977"/>
    <cellStyle name="Accent4 44" xfId="789"/>
    <cellStyle name="Accent4 45" xfId="944"/>
    <cellStyle name="Accent4 46" xfId="840"/>
    <cellStyle name="Accent4 47" xfId="811"/>
    <cellStyle name="Accent4 48" xfId="984"/>
    <cellStyle name="Accent4 49" xfId="987"/>
    <cellStyle name="Accent4 5" xfId="238"/>
    <cellStyle name="Accent4 5 2" xfId="445"/>
    <cellStyle name="Accent4 50" xfId="1009"/>
    <cellStyle name="Accent4 51" xfId="966"/>
    <cellStyle name="Accent4 52" xfId="998"/>
    <cellStyle name="Accent4 53" xfId="1026"/>
    <cellStyle name="Accent4 54" xfId="1041"/>
    <cellStyle name="Accent4 55" xfId="1044"/>
    <cellStyle name="Accent4 56" xfId="1032"/>
    <cellStyle name="Accent4 57" xfId="1096"/>
    <cellStyle name="Accent4 58" xfId="1025"/>
    <cellStyle name="Accent4 59" xfId="1088"/>
    <cellStyle name="Accent4 6" xfId="232"/>
    <cellStyle name="Accent4 60" xfId="1118"/>
    <cellStyle name="Accent4 61" xfId="1081"/>
    <cellStyle name="Accent4 62" xfId="1112"/>
    <cellStyle name="Accent4 63" xfId="1021"/>
    <cellStyle name="Accent4 64" xfId="1074"/>
    <cellStyle name="Accent4 65" xfId="1283"/>
    <cellStyle name="Accent4 66" xfId="1357"/>
    <cellStyle name="Accent4 67" xfId="1809"/>
    <cellStyle name="Accent4 68" xfId="1563"/>
    <cellStyle name="Accent4 69" xfId="2003"/>
    <cellStyle name="Accent4 7" xfId="245"/>
    <cellStyle name="Accent4 70" xfId="1330"/>
    <cellStyle name="Accent4 71" xfId="1336"/>
    <cellStyle name="Accent4 72" xfId="1801"/>
    <cellStyle name="Accent4 73" xfId="2330"/>
    <cellStyle name="Accent4 74" xfId="2342"/>
    <cellStyle name="Accent4 75" xfId="2126"/>
    <cellStyle name="Accent4 76" xfId="2403"/>
    <cellStyle name="Accent4 77" xfId="2504"/>
    <cellStyle name="Accent4 78" xfId="2561"/>
    <cellStyle name="Accent4 79" xfId="2569"/>
    <cellStyle name="Accent4 8" xfId="390"/>
    <cellStyle name="Accent4 80" xfId="2565"/>
    <cellStyle name="Accent4 81" xfId="17087"/>
    <cellStyle name="Accent4 82" xfId="31965"/>
    <cellStyle name="Accent4 83" xfId="50048"/>
    <cellStyle name="Accent4 84" xfId="50059"/>
    <cellStyle name="Accent4 85" xfId="50052"/>
    <cellStyle name="Accent4 86" xfId="50058"/>
    <cellStyle name="Accent4 87" xfId="50077"/>
    <cellStyle name="Accent4 88" xfId="50088"/>
    <cellStyle name="Accent4 89" xfId="50076"/>
    <cellStyle name="Accent4 9" xfId="397"/>
    <cellStyle name="Accent4 90" xfId="50087"/>
    <cellStyle name="Accent4 91" xfId="50102"/>
    <cellStyle name="Accent4 92" xfId="50107"/>
    <cellStyle name="Accent4 93" xfId="50117"/>
    <cellStyle name="Accent4 94" xfId="50128"/>
    <cellStyle name="Accent4 95" xfId="50120"/>
    <cellStyle name="Accent4 96" xfId="50135"/>
    <cellStyle name="Accent4 97" xfId="50146"/>
    <cellStyle name="Accent4 98" xfId="50161"/>
    <cellStyle name="Accent4 99" xfId="50148"/>
    <cellStyle name="Accent4_30 6 11 (3)" xfId="790"/>
    <cellStyle name="Accent5" xfId="83"/>
    <cellStyle name="Accent5 - 20%" xfId="139"/>
    <cellStyle name="Accent5 - 20% 2" xfId="3247"/>
    <cellStyle name="Accent5 - 20% 3" xfId="2589"/>
    <cellStyle name="Accent5 - 20%_נכסים" xfId="43017"/>
    <cellStyle name="Accent5 - 40%" xfId="140"/>
    <cellStyle name="Accent5 - 60%" xfId="141"/>
    <cellStyle name="Accent5 - 60% 2" xfId="3248"/>
    <cellStyle name="Accent5 - 60% 3" xfId="2590"/>
    <cellStyle name="Accent5 - 60%_נכסים" xfId="43018"/>
    <cellStyle name="Accent5 10" xfId="460"/>
    <cellStyle name="Accent5 100" xfId="50172"/>
    <cellStyle name="Accent5 101" xfId="50176"/>
    <cellStyle name="Accent5 102" xfId="50155"/>
    <cellStyle name="Accent5 103" xfId="50205"/>
    <cellStyle name="Accent5 104" xfId="50213"/>
    <cellStyle name="Accent5 105" xfId="50259"/>
    <cellStyle name="Accent5 106" xfId="50273"/>
    <cellStyle name="Accent5 107" xfId="50280"/>
    <cellStyle name="Accent5 108" xfId="50276"/>
    <cellStyle name="Accent5 109" xfId="50290"/>
    <cellStyle name="Accent5 11" xfId="469"/>
    <cellStyle name="Accent5 110" xfId="50387"/>
    <cellStyle name="Accent5 111" xfId="50331"/>
    <cellStyle name="Accent5 112" xfId="50429"/>
    <cellStyle name="Accent5 113" xfId="50426"/>
    <cellStyle name="Accent5 114" xfId="50443"/>
    <cellStyle name="Accent5 115" xfId="50446"/>
    <cellStyle name="Accent5 116" xfId="50461"/>
    <cellStyle name="Accent5 117" xfId="50468"/>
    <cellStyle name="Accent5 118" xfId="50464"/>
    <cellStyle name="Accent5 119" xfId="50478"/>
    <cellStyle name="Accent5 12" xfId="475"/>
    <cellStyle name="Accent5 120" xfId="50485"/>
    <cellStyle name="Accent5 121" xfId="50488"/>
    <cellStyle name="Accent5 122" xfId="50498"/>
    <cellStyle name="Accent5 13" xfId="448"/>
    <cellStyle name="Accent5 14" xfId="457"/>
    <cellStyle name="Accent5 15" xfId="509"/>
    <cellStyle name="Accent5 16" xfId="513"/>
    <cellStyle name="Accent5 17" xfId="554"/>
    <cellStyle name="Accent5 18" xfId="557"/>
    <cellStyle name="Accent5 19" xfId="570"/>
    <cellStyle name="Accent5 2" xfId="138"/>
    <cellStyle name="Accent5 20" xfId="577"/>
    <cellStyle name="Accent5 21" xfId="629"/>
    <cellStyle name="Accent5 22" xfId="635"/>
    <cellStyle name="Accent5 23" xfId="650"/>
    <cellStyle name="Accent5 24" xfId="644"/>
    <cellStyle name="Accent5 25" xfId="651"/>
    <cellStyle name="Accent5 26" xfId="659"/>
    <cellStyle name="Accent5 27" xfId="647"/>
    <cellStyle name="Accent5 28" xfId="671"/>
    <cellStyle name="Accent5 29" xfId="682"/>
    <cellStyle name="Accent5 3" xfId="211"/>
    <cellStyle name="Accent5 30" xfId="686"/>
    <cellStyle name="Accent5 31" xfId="681"/>
    <cellStyle name="Accent5 32" xfId="705"/>
    <cellStyle name="Accent5 33" xfId="714"/>
    <cellStyle name="Accent5 34" xfId="706"/>
    <cellStyle name="Accent5 35" xfId="722"/>
    <cellStyle name="Accent5 36" xfId="727"/>
    <cellStyle name="Accent5 37" xfId="739"/>
    <cellStyle name="Accent5 38" xfId="747"/>
    <cellStyle name="Accent5 39" xfId="743"/>
    <cellStyle name="Accent5 4" xfId="227"/>
    <cellStyle name="Accent5 4 2" xfId="418"/>
    <cellStyle name="Accent5 4 3" xfId="17877"/>
    <cellStyle name="Accent5 40" xfId="756"/>
    <cellStyle name="Accent5 41" xfId="744"/>
    <cellStyle name="Accent5 42" xfId="880"/>
    <cellStyle name="Accent5 43" xfId="976"/>
    <cellStyle name="Accent5 44" xfId="791"/>
    <cellStyle name="Accent5 45" xfId="965"/>
    <cellStyle name="Accent5 46" xfId="970"/>
    <cellStyle name="Accent5 47" xfId="958"/>
    <cellStyle name="Accent5 48" xfId="991"/>
    <cellStyle name="Accent5 49" xfId="988"/>
    <cellStyle name="Accent5 5" xfId="237"/>
    <cellStyle name="Accent5 5 2" xfId="446"/>
    <cellStyle name="Accent5 50" xfId="1007"/>
    <cellStyle name="Accent5 51" xfId="1001"/>
    <cellStyle name="Accent5 52" xfId="995"/>
    <cellStyle name="Accent5 53" xfId="1027"/>
    <cellStyle name="Accent5 54" xfId="1020"/>
    <cellStyle name="Accent5 55" xfId="1034"/>
    <cellStyle name="Accent5 56" xfId="1039"/>
    <cellStyle name="Accent5 57" xfId="1094"/>
    <cellStyle name="Accent5 58" xfId="1051"/>
    <cellStyle name="Accent5 59" xfId="1104"/>
    <cellStyle name="Accent5 6" xfId="233"/>
    <cellStyle name="Accent5 60" xfId="1116"/>
    <cellStyle name="Accent5 61" xfId="1068"/>
    <cellStyle name="Accent5 62" xfId="1090"/>
    <cellStyle name="Accent5 63" xfId="1098"/>
    <cellStyle name="Accent5 64" xfId="1109"/>
    <cellStyle name="Accent5 65" xfId="1284"/>
    <cellStyle name="Accent5 66" xfId="1361"/>
    <cellStyle name="Accent5 67" xfId="1810"/>
    <cellStyle name="Accent5 68" xfId="1665"/>
    <cellStyle name="Accent5 69" xfId="2020"/>
    <cellStyle name="Accent5 7" xfId="246"/>
    <cellStyle name="Accent5 70" xfId="1374"/>
    <cellStyle name="Accent5 71" xfId="1462"/>
    <cellStyle name="Accent5 72" xfId="1398"/>
    <cellStyle name="Accent5 73" xfId="1720"/>
    <cellStyle name="Accent5 74" xfId="2520"/>
    <cellStyle name="Accent5 75" xfId="2404"/>
    <cellStyle name="Accent5 76" xfId="2292"/>
    <cellStyle name="Accent5 77" xfId="2446"/>
    <cellStyle name="Accent5 78" xfId="2563"/>
    <cellStyle name="Accent5 79" xfId="2568"/>
    <cellStyle name="Accent5 8" xfId="391"/>
    <cellStyle name="Accent5 80" xfId="2566"/>
    <cellStyle name="Accent5 81" xfId="3253"/>
    <cellStyle name="Accent5 82" xfId="2679"/>
    <cellStyle name="Accent5 83" xfId="50051"/>
    <cellStyle name="Accent5 84" xfId="50057"/>
    <cellStyle name="Accent5 85" xfId="50054"/>
    <cellStyle name="Accent5 86" xfId="50055"/>
    <cellStyle name="Accent5 87" xfId="50079"/>
    <cellStyle name="Accent5 88" xfId="50086"/>
    <cellStyle name="Accent5 89" xfId="50078"/>
    <cellStyle name="Accent5 9" xfId="411"/>
    <cellStyle name="Accent5 90" xfId="50084"/>
    <cellStyle name="Accent5 91" xfId="50101"/>
    <cellStyle name="Accent5 92" xfId="50108"/>
    <cellStyle name="Accent5 93" xfId="50119"/>
    <cellStyle name="Accent5 94" xfId="50126"/>
    <cellStyle name="Accent5 95" xfId="50122"/>
    <cellStyle name="Accent5 96" xfId="50137"/>
    <cellStyle name="Accent5 97" xfId="50149"/>
    <cellStyle name="Accent5 98" xfId="50159"/>
    <cellStyle name="Accent5 99" xfId="50152"/>
    <cellStyle name="Accent5_30 6 11 (3)" xfId="792"/>
    <cellStyle name="Accent6" xfId="84"/>
    <cellStyle name="Accent6 - 20%" xfId="143"/>
    <cellStyle name="Accent6 - 40%" xfId="144"/>
    <cellStyle name="Accent6 - 40% 2" xfId="3249"/>
    <cellStyle name="Accent6 - 40% 3" xfId="2591"/>
    <cellStyle name="Accent6 - 40%_נכסים" xfId="43019"/>
    <cellStyle name="Accent6 - 60%" xfId="145"/>
    <cellStyle name="Accent6 - 60% 2" xfId="3250"/>
    <cellStyle name="Accent6 - 60% 3" xfId="2592"/>
    <cellStyle name="Accent6 - 60%_נכסים" xfId="43020"/>
    <cellStyle name="Accent6 10" xfId="463"/>
    <cellStyle name="Accent6 100" xfId="50175"/>
    <cellStyle name="Accent6 101" xfId="50177"/>
    <cellStyle name="Accent6 102" xfId="50173"/>
    <cellStyle name="Accent6 103" xfId="50206"/>
    <cellStyle name="Accent6 104" xfId="50235"/>
    <cellStyle name="Accent6 105" xfId="50260"/>
    <cellStyle name="Accent6 106" xfId="50275"/>
    <cellStyle name="Accent6 107" xfId="50279"/>
    <cellStyle name="Accent6 108" xfId="50277"/>
    <cellStyle name="Accent6 109" xfId="50291"/>
    <cellStyle name="Accent6 11" xfId="467"/>
    <cellStyle name="Accent6 110" xfId="50384"/>
    <cellStyle name="Accent6 111" xfId="50327"/>
    <cellStyle name="Accent6 112" xfId="50428"/>
    <cellStyle name="Accent6 113" xfId="50427"/>
    <cellStyle name="Accent6 114" xfId="50444"/>
    <cellStyle name="Accent6 115" xfId="50445"/>
    <cellStyle name="Accent6 116" xfId="50463"/>
    <cellStyle name="Accent6 117" xfId="50467"/>
    <cellStyle name="Accent6 118" xfId="50465"/>
    <cellStyle name="Accent6 119" xfId="50479"/>
    <cellStyle name="Accent6 12" xfId="465"/>
    <cellStyle name="Accent6 120" xfId="50486"/>
    <cellStyle name="Accent6 121" xfId="50487"/>
    <cellStyle name="Accent6 122" xfId="50499"/>
    <cellStyle name="Accent6 13" xfId="466"/>
    <cellStyle name="Accent6 14" xfId="461"/>
    <cellStyle name="Accent6 15" xfId="510"/>
    <cellStyle name="Accent6 16" xfId="512"/>
    <cellStyle name="Accent6 17" xfId="555"/>
    <cellStyle name="Accent6 18" xfId="556"/>
    <cellStyle name="Accent6 19" xfId="571"/>
    <cellStyle name="Accent6 2" xfId="142"/>
    <cellStyle name="Accent6 20" xfId="576"/>
    <cellStyle name="Accent6 21" xfId="630"/>
    <cellStyle name="Accent6 22" xfId="636"/>
    <cellStyle name="Accent6 23" xfId="649"/>
    <cellStyle name="Accent6 24" xfId="645"/>
    <cellStyle name="Accent6 25" xfId="664"/>
    <cellStyle name="Accent6 26" xfId="646"/>
    <cellStyle name="Accent6 27" xfId="666"/>
    <cellStyle name="Accent6 28" xfId="672"/>
    <cellStyle name="Accent6 29" xfId="683"/>
    <cellStyle name="Accent6 3" xfId="212"/>
    <cellStyle name="Accent6 30" xfId="685"/>
    <cellStyle name="Accent6 31" xfId="684"/>
    <cellStyle name="Accent6 32" xfId="707"/>
    <cellStyle name="Accent6 33" xfId="713"/>
    <cellStyle name="Accent6 34" xfId="708"/>
    <cellStyle name="Accent6 35" xfId="710"/>
    <cellStyle name="Accent6 36" xfId="728"/>
    <cellStyle name="Accent6 37" xfId="741"/>
    <cellStyle name="Accent6 38" xfId="746"/>
    <cellStyle name="Accent6 39" xfId="755"/>
    <cellStyle name="Accent6 4" xfId="231"/>
    <cellStyle name="Accent6 4 2" xfId="432"/>
    <cellStyle name="Accent6 4 3" xfId="17878"/>
    <cellStyle name="Accent6 40" xfId="758"/>
    <cellStyle name="Accent6 41" xfId="757"/>
    <cellStyle name="Accent6 42" xfId="879"/>
    <cellStyle name="Accent6 43" xfId="975"/>
    <cellStyle name="Accent6 44" xfId="793"/>
    <cellStyle name="Accent6 45" xfId="852"/>
    <cellStyle name="Accent6 46" xfId="949"/>
    <cellStyle name="Accent6 47" xfId="939"/>
    <cellStyle name="Accent6 48" xfId="907"/>
    <cellStyle name="Accent6 49" xfId="983"/>
    <cellStyle name="Accent6 5" xfId="236"/>
    <cellStyle name="Accent6 5 2" xfId="447"/>
    <cellStyle name="Accent6 50" xfId="1005"/>
    <cellStyle name="Accent6 51" xfId="989"/>
    <cellStyle name="Accent6 52" xfId="1017"/>
    <cellStyle name="Accent6 53" xfId="1029"/>
    <cellStyle name="Accent6 54" xfId="1040"/>
    <cellStyle name="Accent6 55" xfId="1052"/>
    <cellStyle name="Accent6 56" xfId="1046"/>
    <cellStyle name="Accent6 57" xfId="1092"/>
    <cellStyle name="Accent6 58" xfId="1071"/>
    <cellStyle name="Accent6 59" xfId="1089"/>
    <cellStyle name="Accent6 6" xfId="221"/>
    <cellStyle name="Accent6 60" xfId="1114"/>
    <cellStyle name="Accent6 61" xfId="1085"/>
    <cellStyle name="Accent6 62" xfId="1053"/>
    <cellStyle name="Accent6 63" xfId="1101"/>
    <cellStyle name="Accent6 64" xfId="1110"/>
    <cellStyle name="Accent6 65" xfId="1285"/>
    <cellStyle name="Accent6 66" xfId="1364"/>
    <cellStyle name="Accent6 67" xfId="1811"/>
    <cellStyle name="Accent6 68" xfId="1432"/>
    <cellStyle name="Accent6 69" xfId="1987"/>
    <cellStyle name="Accent6 7" xfId="247"/>
    <cellStyle name="Accent6 70" xfId="1424"/>
    <cellStyle name="Accent6 71" xfId="1680"/>
    <cellStyle name="Accent6 72" xfId="2239"/>
    <cellStyle name="Accent6 73" xfId="1609"/>
    <cellStyle name="Accent6 74" xfId="1997"/>
    <cellStyle name="Accent6 75" xfId="1395"/>
    <cellStyle name="Accent6 76" xfId="1661"/>
    <cellStyle name="Accent6 77" xfId="2270"/>
    <cellStyle name="Accent6 78" xfId="2564"/>
    <cellStyle name="Accent6 79" xfId="2567"/>
    <cellStyle name="Accent6 8" xfId="392"/>
    <cellStyle name="Accent6 80" xfId="2573"/>
    <cellStyle name="Accent6 81" xfId="2654"/>
    <cellStyle name="Accent6 82" xfId="2884"/>
    <cellStyle name="Accent6 83" xfId="50053"/>
    <cellStyle name="Accent6 84" xfId="50056"/>
    <cellStyle name="Accent6 85" xfId="50066"/>
    <cellStyle name="Accent6 86" xfId="50067"/>
    <cellStyle name="Accent6 87" xfId="50082"/>
    <cellStyle name="Accent6 88" xfId="50085"/>
    <cellStyle name="Accent6 89" xfId="50081"/>
    <cellStyle name="Accent6 9" xfId="412"/>
    <cellStyle name="Accent6 90" xfId="50083"/>
    <cellStyle name="Accent6 91" xfId="50096"/>
    <cellStyle name="Accent6 92" xfId="50109"/>
    <cellStyle name="Accent6 93" xfId="50121"/>
    <cellStyle name="Accent6 94" xfId="50124"/>
    <cellStyle name="Accent6 95" xfId="50123"/>
    <cellStyle name="Accent6 96" xfId="50136"/>
    <cellStyle name="Accent6 97" xfId="50151"/>
    <cellStyle name="Accent6 98" xfId="50156"/>
    <cellStyle name="Accent6 99" xfId="50153"/>
    <cellStyle name="Accent6_30 6 11 (3)" xfId="794"/>
    <cellStyle name="Bad" xfId="85"/>
    <cellStyle name="Bad 2" xfId="146"/>
    <cellStyle name="Bad 3" xfId="393"/>
    <cellStyle name="Bad 3 2" xfId="17879"/>
    <cellStyle name="Bad 4" xfId="878"/>
    <cellStyle name="Bad 5" xfId="795"/>
    <cellStyle name="Bad_נכסים" xfId="43021"/>
    <cellStyle name="Calculation" xfId="86"/>
    <cellStyle name="Calculation 2" xfId="147"/>
    <cellStyle name="Calculation 2 2" xfId="317"/>
    <cellStyle name="Calculation 2 2 2" xfId="34250"/>
    <cellStyle name="Calculation 2 2 3" xfId="17389"/>
    <cellStyle name="Calculation 2 2_נכסים" xfId="43024"/>
    <cellStyle name="Calculation 2 3" xfId="17403"/>
    <cellStyle name="Calculation 2 3 2" xfId="34255"/>
    <cellStyle name="Calculation 2 3_נכסים" xfId="43025"/>
    <cellStyle name="Calculation 2 4" xfId="17084"/>
    <cellStyle name="Calculation 2 4 2" xfId="34224"/>
    <cellStyle name="Calculation 2 4_נכסים" xfId="43026"/>
    <cellStyle name="Calculation 2 5" xfId="34099"/>
    <cellStyle name="Calculation 2_נכסים" xfId="43023"/>
    <cellStyle name="Calculation 3" xfId="433"/>
    <cellStyle name="Calculation 3 2" xfId="34273"/>
    <cellStyle name="Calculation 3 3" xfId="17880"/>
    <cellStyle name="Calculation 3_נכסים" xfId="43027"/>
    <cellStyle name="Calculation 4" xfId="877"/>
    <cellStyle name="Calculation 5" xfId="796"/>
    <cellStyle name="Calculation 6" xfId="50207"/>
    <cellStyle name="Calculation 7" xfId="50230"/>
    <cellStyle name="Calculation_נכסים" xfId="43022"/>
    <cellStyle name="Check Cell" xfId="87"/>
    <cellStyle name="Check Cell 2" xfId="148"/>
    <cellStyle name="Check Cell 3" xfId="394"/>
    <cellStyle name="Check Cell 3 2" xfId="17881"/>
    <cellStyle name="Check Cell 4" xfId="876"/>
    <cellStyle name="Check Cell 5" xfId="797"/>
    <cellStyle name="Check Cell_נכסים" xfId="43028"/>
    <cellStyle name="Comma" xfId="13" builtinId="3"/>
    <cellStyle name="Comma 10" xfId="709"/>
    <cellStyle name="Comma 10 10" xfId="10460"/>
    <cellStyle name="Comma 10 10 2" xfId="25440"/>
    <cellStyle name="Comma 10 10_נכסים" xfId="43030"/>
    <cellStyle name="Comma 10 11" xfId="18648"/>
    <cellStyle name="Comma 10 12" xfId="32293"/>
    <cellStyle name="Comma 10 13" xfId="2948"/>
    <cellStyle name="Comma 10 2" xfId="1966"/>
    <cellStyle name="Comma 10 2 10" xfId="18701"/>
    <cellStyle name="Comma 10 2 11" xfId="32029"/>
    <cellStyle name="Comma 10 2 12" xfId="33095"/>
    <cellStyle name="Comma 10 2 13" xfId="3053"/>
    <cellStyle name="Comma 10 2 2" xfId="3480"/>
    <cellStyle name="Comma 10 2 2 2" xfId="3712"/>
    <cellStyle name="Comma 10 2 2 2 2" xfId="4136"/>
    <cellStyle name="Comma 10 2 2 2 2 2" xfId="4909"/>
    <cellStyle name="Comma 10 2 2 2 2 2 2" xfId="6700"/>
    <cellStyle name="Comma 10 2 2 2 2 2 2 2" xfId="10240"/>
    <cellStyle name="Comma 10 2 2 2 2 2 2 2 2" xfId="16892"/>
    <cellStyle name="Comma 10 2 2 2 2 2 2 2 2 2" xfId="31878"/>
    <cellStyle name="Comma 10 2 2 2 2 2 2 2 2_נכסים" xfId="43038"/>
    <cellStyle name="Comma 10 2 2 2 2 2 2 2 3" xfId="25213"/>
    <cellStyle name="Comma 10 2 2 2 2 2 2 2_נכסים" xfId="43037"/>
    <cellStyle name="Comma 10 2 2 2 2 2 2 3" xfId="13560"/>
    <cellStyle name="Comma 10 2 2 2 2 2 2 3 2" xfId="28547"/>
    <cellStyle name="Comma 10 2 2 2 2 2 2 3_נכסים" xfId="43039"/>
    <cellStyle name="Comma 10 2 2 2 2 2 2 4" xfId="21882"/>
    <cellStyle name="Comma 10 2 2 2 2 2 2_נכסים" xfId="43036"/>
    <cellStyle name="Comma 10 2 2 2 2 2 3" xfId="8448"/>
    <cellStyle name="Comma 10 2 2 2 2 2 3 2" xfId="15227"/>
    <cellStyle name="Comma 10 2 2 2 2 2 3 2 2" xfId="30213"/>
    <cellStyle name="Comma 10 2 2 2 2 2 3 2_נכסים" xfId="43041"/>
    <cellStyle name="Comma 10 2 2 2 2 2 3 3" xfId="23548"/>
    <cellStyle name="Comma 10 2 2 2 2 2 3_נכסים" xfId="43040"/>
    <cellStyle name="Comma 10 2 2 2 2 2 4" xfId="11894"/>
    <cellStyle name="Comma 10 2 2 2 2 2 4 2" xfId="26881"/>
    <cellStyle name="Comma 10 2 2 2 2 2 4_נכסים" xfId="43042"/>
    <cellStyle name="Comma 10 2 2 2 2 2 5" xfId="20216"/>
    <cellStyle name="Comma 10 2 2 2 2 2_נכסים" xfId="43035"/>
    <cellStyle name="Comma 10 2 2 2 2 3" xfId="5866"/>
    <cellStyle name="Comma 10 2 2 2 2 3 2" xfId="9407"/>
    <cellStyle name="Comma 10 2 2 2 2 3 2 2" xfId="16059"/>
    <cellStyle name="Comma 10 2 2 2 2 3 2 2 2" xfId="31045"/>
    <cellStyle name="Comma 10 2 2 2 2 3 2 2_נכסים" xfId="43045"/>
    <cellStyle name="Comma 10 2 2 2 2 3 2 3" xfId="24380"/>
    <cellStyle name="Comma 10 2 2 2 2 3 2_נכסים" xfId="43044"/>
    <cellStyle name="Comma 10 2 2 2 2 3 3" xfId="12727"/>
    <cellStyle name="Comma 10 2 2 2 2 3 3 2" xfId="27714"/>
    <cellStyle name="Comma 10 2 2 2 2 3 3_נכסים" xfId="43046"/>
    <cellStyle name="Comma 10 2 2 2 2 3 4" xfId="21049"/>
    <cellStyle name="Comma 10 2 2 2 2 3_נכסים" xfId="43043"/>
    <cellStyle name="Comma 10 2 2 2 2 4" xfId="7615"/>
    <cellStyle name="Comma 10 2 2 2 2 4 2" xfId="14394"/>
    <cellStyle name="Comma 10 2 2 2 2 4 2 2" xfId="29380"/>
    <cellStyle name="Comma 10 2 2 2 2 4 2_נכסים" xfId="43048"/>
    <cellStyle name="Comma 10 2 2 2 2 4 3" xfId="22715"/>
    <cellStyle name="Comma 10 2 2 2 2 4_נכסים" xfId="43047"/>
    <cellStyle name="Comma 10 2 2 2 2 5" xfId="11061"/>
    <cellStyle name="Comma 10 2 2 2 2 5 2" xfId="26048"/>
    <cellStyle name="Comma 10 2 2 2 2 5_נכסים" xfId="43049"/>
    <cellStyle name="Comma 10 2 2 2 2 6" xfId="19383"/>
    <cellStyle name="Comma 10 2 2 2 2_נכסים" xfId="43034"/>
    <cellStyle name="Comma 10 2 2 2 3" xfId="4493"/>
    <cellStyle name="Comma 10 2 2 2 3 2" xfId="6284"/>
    <cellStyle name="Comma 10 2 2 2 3 2 2" xfId="9824"/>
    <cellStyle name="Comma 10 2 2 2 3 2 2 2" xfId="16476"/>
    <cellStyle name="Comma 10 2 2 2 3 2 2 2 2" xfId="31462"/>
    <cellStyle name="Comma 10 2 2 2 3 2 2 2_נכסים" xfId="43053"/>
    <cellStyle name="Comma 10 2 2 2 3 2 2 3" xfId="24797"/>
    <cellStyle name="Comma 10 2 2 2 3 2 2_נכסים" xfId="43052"/>
    <cellStyle name="Comma 10 2 2 2 3 2 3" xfId="13144"/>
    <cellStyle name="Comma 10 2 2 2 3 2 3 2" xfId="28131"/>
    <cellStyle name="Comma 10 2 2 2 3 2 3_נכסים" xfId="43054"/>
    <cellStyle name="Comma 10 2 2 2 3 2 4" xfId="21466"/>
    <cellStyle name="Comma 10 2 2 2 3 2_נכסים" xfId="43051"/>
    <cellStyle name="Comma 10 2 2 2 3 3" xfId="8032"/>
    <cellStyle name="Comma 10 2 2 2 3 3 2" xfId="14811"/>
    <cellStyle name="Comma 10 2 2 2 3 3 2 2" xfId="29797"/>
    <cellStyle name="Comma 10 2 2 2 3 3 2_נכסים" xfId="43056"/>
    <cellStyle name="Comma 10 2 2 2 3 3 3" xfId="23132"/>
    <cellStyle name="Comma 10 2 2 2 3 3_נכסים" xfId="43055"/>
    <cellStyle name="Comma 10 2 2 2 3 4" xfId="11478"/>
    <cellStyle name="Comma 10 2 2 2 3 4 2" xfId="26465"/>
    <cellStyle name="Comma 10 2 2 2 3 4_נכסים" xfId="43057"/>
    <cellStyle name="Comma 10 2 2 2 3 5" xfId="19800"/>
    <cellStyle name="Comma 10 2 2 2 3_נכסים" xfId="43050"/>
    <cellStyle name="Comma 10 2 2 2 4" xfId="5386"/>
    <cellStyle name="Comma 10 2 2 2 4 2" xfId="8991"/>
    <cellStyle name="Comma 10 2 2 2 4 2 2" xfId="15643"/>
    <cellStyle name="Comma 10 2 2 2 4 2 2 2" xfId="30629"/>
    <cellStyle name="Comma 10 2 2 2 4 2 2_נכסים" xfId="43060"/>
    <cellStyle name="Comma 10 2 2 2 4 2 3" xfId="23964"/>
    <cellStyle name="Comma 10 2 2 2 4 2_נכסים" xfId="43059"/>
    <cellStyle name="Comma 10 2 2 2 4 3" xfId="12311"/>
    <cellStyle name="Comma 10 2 2 2 4 3 2" xfId="27298"/>
    <cellStyle name="Comma 10 2 2 2 4 3_נכסים" xfId="43061"/>
    <cellStyle name="Comma 10 2 2 2 4 4" xfId="20633"/>
    <cellStyle name="Comma 10 2 2 2 4_נכסים" xfId="43058"/>
    <cellStyle name="Comma 10 2 2 2 5" xfId="7199"/>
    <cellStyle name="Comma 10 2 2 2 5 2" xfId="13978"/>
    <cellStyle name="Comma 10 2 2 2 5 2 2" xfId="28964"/>
    <cellStyle name="Comma 10 2 2 2 5 2_נכסים" xfId="43063"/>
    <cellStyle name="Comma 10 2 2 2 5 3" xfId="22299"/>
    <cellStyle name="Comma 10 2 2 2 5_נכסים" xfId="43062"/>
    <cellStyle name="Comma 10 2 2 2 6" xfId="10645"/>
    <cellStyle name="Comma 10 2 2 2 6 2" xfId="25632"/>
    <cellStyle name="Comma 10 2 2 2 6_נכסים" xfId="43064"/>
    <cellStyle name="Comma 10 2 2 2 7" xfId="18200"/>
    <cellStyle name="Comma 10 2 2 2 8" xfId="18967"/>
    <cellStyle name="Comma 10 2 2 2_נכסים" xfId="43033"/>
    <cellStyle name="Comma 10 2 2 3" xfId="3925"/>
    <cellStyle name="Comma 10 2 2 3 2" xfId="4701"/>
    <cellStyle name="Comma 10 2 2 3 2 2" xfId="6492"/>
    <cellStyle name="Comma 10 2 2 3 2 2 2" xfId="10032"/>
    <cellStyle name="Comma 10 2 2 3 2 2 2 2" xfId="16684"/>
    <cellStyle name="Comma 10 2 2 3 2 2 2 2 2" xfId="31670"/>
    <cellStyle name="Comma 10 2 2 3 2 2 2 2_נכסים" xfId="43069"/>
    <cellStyle name="Comma 10 2 2 3 2 2 2 3" xfId="25005"/>
    <cellStyle name="Comma 10 2 2 3 2 2 2_נכסים" xfId="43068"/>
    <cellStyle name="Comma 10 2 2 3 2 2 3" xfId="13352"/>
    <cellStyle name="Comma 10 2 2 3 2 2 3 2" xfId="28339"/>
    <cellStyle name="Comma 10 2 2 3 2 2 3_נכסים" xfId="43070"/>
    <cellStyle name="Comma 10 2 2 3 2 2 4" xfId="21674"/>
    <cellStyle name="Comma 10 2 2 3 2 2_נכסים" xfId="43067"/>
    <cellStyle name="Comma 10 2 2 3 2 3" xfId="8240"/>
    <cellStyle name="Comma 10 2 2 3 2 3 2" xfId="15019"/>
    <cellStyle name="Comma 10 2 2 3 2 3 2 2" xfId="30005"/>
    <cellStyle name="Comma 10 2 2 3 2 3 2_נכסים" xfId="43072"/>
    <cellStyle name="Comma 10 2 2 3 2 3 3" xfId="23340"/>
    <cellStyle name="Comma 10 2 2 3 2 3_נכסים" xfId="43071"/>
    <cellStyle name="Comma 10 2 2 3 2 4" xfId="11686"/>
    <cellStyle name="Comma 10 2 2 3 2 4 2" xfId="26673"/>
    <cellStyle name="Comma 10 2 2 3 2 4_נכסים" xfId="43073"/>
    <cellStyle name="Comma 10 2 2 3 2 5" xfId="20008"/>
    <cellStyle name="Comma 10 2 2 3 2_נכסים" xfId="43066"/>
    <cellStyle name="Comma 10 2 2 3 3" xfId="5658"/>
    <cellStyle name="Comma 10 2 2 3 3 2" xfId="9199"/>
    <cellStyle name="Comma 10 2 2 3 3 2 2" xfId="15851"/>
    <cellStyle name="Comma 10 2 2 3 3 2 2 2" xfId="30837"/>
    <cellStyle name="Comma 10 2 2 3 3 2 2_נכסים" xfId="43076"/>
    <cellStyle name="Comma 10 2 2 3 3 2 3" xfId="24172"/>
    <cellStyle name="Comma 10 2 2 3 3 2_נכסים" xfId="43075"/>
    <cellStyle name="Comma 10 2 2 3 3 3" xfId="12519"/>
    <cellStyle name="Comma 10 2 2 3 3 3 2" xfId="27506"/>
    <cellStyle name="Comma 10 2 2 3 3 3_נכסים" xfId="43077"/>
    <cellStyle name="Comma 10 2 2 3 3 4" xfId="20841"/>
    <cellStyle name="Comma 10 2 2 3 3_נכסים" xfId="43074"/>
    <cellStyle name="Comma 10 2 2 3 4" xfId="7407"/>
    <cellStyle name="Comma 10 2 2 3 4 2" xfId="14186"/>
    <cellStyle name="Comma 10 2 2 3 4 2 2" xfId="29172"/>
    <cellStyle name="Comma 10 2 2 3 4 2_נכסים" xfId="43079"/>
    <cellStyle name="Comma 10 2 2 3 4 3" xfId="22507"/>
    <cellStyle name="Comma 10 2 2 3 4_נכסים" xfId="43078"/>
    <cellStyle name="Comma 10 2 2 3 5" xfId="10853"/>
    <cellStyle name="Comma 10 2 2 3 5 2" xfId="25840"/>
    <cellStyle name="Comma 10 2 2 3 5_נכסים" xfId="43080"/>
    <cellStyle name="Comma 10 2 2 3 6" xfId="19175"/>
    <cellStyle name="Comma 10 2 2 3_נכסים" xfId="43065"/>
    <cellStyle name="Comma 10 2 2 4" xfId="4286"/>
    <cellStyle name="Comma 10 2 2 4 2" xfId="6075"/>
    <cellStyle name="Comma 10 2 2 4 2 2" xfId="9615"/>
    <cellStyle name="Comma 10 2 2 4 2 2 2" xfId="16267"/>
    <cellStyle name="Comma 10 2 2 4 2 2 2 2" xfId="31253"/>
    <cellStyle name="Comma 10 2 2 4 2 2 2_נכסים" xfId="43084"/>
    <cellStyle name="Comma 10 2 2 4 2 2 3" xfId="24588"/>
    <cellStyle name="Comma 10 2 2 4 2 2_נכסים" xfId="43083"/>
    <cellStyle name="Comma 10 2 2 4 2 3" xfId="12935"/>
    <cellStyle name="Comma 10 2 2 4 2 3 2" xfId="27922"/>
    <cellStyle name="Comma 10 2 2 4 2 3_נכסים" xfId="43085"/>
    <cellStyle name="Comma 10 2 2 4 2 4" xfId="21257"/>
    <cellStyle name="Comma 10 2 2 4 2_נכסים" xfId="43082"/>
    <cellStyle name="Comma 10 2 2 4 3" xfId="7823"/>
    <cellStyle name="Comma 10 2 2 4 3 2" xfId="14602"/>
    <cellStyle name="Comma 10 2 2 4 3 2 2" xfId="29588"/>
    <cellStyle name="Comma 10 2 2 4 3 2_נכסים" xfId="43087"/>
    <cellStyle name="Comma 10 2 2 4 3 3" xfId="22923"/>
    <cellStyle name="Comma 10 2 2 4 3_נכסים" xfId="43086"/>
    <cellStyle name="Comma 10 2 2 4 4" xfId="11269"/>
    <cellStyle name="Comma 10 2 2 4 4 2" xfId="26256"/>
    <cellStyle name="Comma 10 2 2 4 4_נכסים" xfId="43088"/>
    <cellStyle name="Comma 10 2 2 4 5" xfId="19591"/>
    <cellStyle name="Comma 10 2 2 4_נכסים" xfId="43081"/>
    <cellStyle name="Comma 10 2 2 5" xfId="5179"/>
    <cellStyle name="Comma 10 2 2 5 2" xfId="8782"/>
    <cellStyle name="Comma 10 2 2 5 2 2" xfId="15434"/>
    <cellStyle name="Comma 10 2 2 5 2 2 2" xfId="30420"/>
    <cellStyle name="Comma 10 2 2 5 2 2_נכסים" xfId="43091"/>
    <cellStyle name="Comma 10 2 2 5 2 3" xfId="23755"/>
    <cellStyle name="Comma 10 2 2 5 2_נכסים" xfId="43090"/>
    <cellStyle name="Comma 10 2 2 5 3" xfId="12102"/>
    <cellStyle name="Comma 10 2 2 5 3 2" xfId="27089"/>
    <cellStyle name="Comma 10 2 2 5 3_נכסים" xfId="43092"/>
    <cellStyle name="Comma 10 2 2 5 4" xfId="20424"/>
    <cellStyle name="Comma 10 2 2 5_נכסים" xfId="43089"/>
    <cellStyle name="Comma 10 2 2 6" xfId="6992"/>
    <cellStyle name="Comma 10 2 2 6 2" xfId="13769"/>
    <cellStyle name="Comma 10 2 2 6 2 2" xfId="28755"/>
    <cellStyle name="Comma 10 2 2 6 2_נכסים" xfId="43094"/>
    <cellStyle name="Comma 10 2 2 6 3" xfId="22090"/>
    <cellStyle name="Comma 10 2 2 6_נכסים" xfId="43093"/>
    <cellStyle name="Comma 10 2 2 7" xfId="10522"/>
    <cellStyle name="Comma 10 2 2 7 2" xfId="25506"/>
    <cellStyle name="Comma 10 2 2 7_נכסים" xfId="43095"/>
    <cellStyle name="Comma 10 2 2 8" xfId="18758"/>
    <cellStyle name="Comma 10 2 2_נכסים" xfId="43032"/>
    <cellStyle name="Comma 10 2 3" xfId="3668"/>
    <cellStyle name="Comma 10 2 3 2" xfId="4080"/>
    <cellStyle name="Comma 10 2 3 2 2" xfId="4852"/>
    <cellStyle name="Comma 10 2 3 2 2 2" xfId="6643"/>
    <cellStyle name="Comma 10 2 3 2 2 2 2" xfId="10183"/>
    <cellStyle name="Comma 10 2 3 2 2 2 2 2" xfId="16835"/>
    <cellStyle name="Comma 10 2 3 2 2 2 2 2 2" xfId="31821"/>
    <cellStyle name="Comma 10 2 3 2 2 2 2 2_נכסים" xfId="43101"/>
    <cellStyle name="Comma 10 2 3 2 2 2 2 3" xfId="25156"/>
    <cellStyle name="Comma 10 2 3 2 2 2 2_נכסים" xfId="43100"/>
    <cellStyle name="Comma 10 2 3 2 2 2 3" xfId="13503"/>
    <cellStyle name="Comma 10 2 3 2 2 2 3 2" xfId="28490"/>
    <cellStyle name="Comma 10 2 3 2 2 2 3_נכסים" xfId="43102"/>
    <cellStyle name="Comma 10 2 3 2 2 2 4" xfId="21825"/>
    <cellStyle name="Comma 10 2 3 2 2 2_נכסים" xfId="43099"/>
    <cellStyle name="Comma 10 2 3 2 2 3" xfId="8391"/>
    <cellStyle name="Comma 10 2 3 2 2 3 2" xfId="15170"/>
    <cellStyle name="Comma 10 2 3 2 2 3 2 2" xfId="30156"/>
    <cellStyle name="Comma 10 2 3 2 2 3 2_נכסים" xfId="43104"/>
    <cellStyle name="Comma 10 2 3 2 2 3 3" xfId="23491"/>
    <cellStyle name="Comma 10 2 3 2 2 3_נכסים" xfId="43103"/>
    <cellStyle name="Comma 10 2 3 2 2 4" xfId="11837"/>
    <cellStyle name="Comma 10 2 3 2 2 4 2" xfId="26824"/>
    <cellStyle name="Comma 10 2 3 2 2 4_נכסים" xfId="43105"/>
    <cellStyle name="Comma 10 2 3 2 2 5" xfId="20159"/>
    <cellStyle name="Comma 10 2 3 2 2_נכסים" xfId="43098"/>
    <cellStyle name="Comma 10 2 3 2 3" xfId="5809"/>
    <cellStyle name="Comma 10 2 3 2 3 2" xfId="9350"/>
    <cellStyle name="Comma 10 2 3 2 3 2 2" xfId="16002"/>
    <cellStyle name="Comma 10 2 3 2 3 2 2 2" xfId="30988"/>
    <cellStyle name="Comma 10 2 3 2 3 2 2_נכסים" xfId="43108"/>
    <cellStyle name="Comma 10 2 3 2 3 2 3" xfId="24323"/>
    <cellStyle name="Comma 10 2 3 2 3 2_נכסים" xfId="43107"/>
    <cellStyle name="Comma 10 2 3 2 3 3" xfId="12670"/>
    <cellStyle name="Comma 10 2 3 2 3 3 2" xfId="27657"/>
    <cellStyle name="Comma 10 2 3 2 3 3_נכסים" xfId="43109"/>
    <cellStyle name="Comma 10 2 3 2 3 4" xfId="20992"/>
    <cellStyle name="Comma 10 2 3 2 3_נכסים" xfId="43106"/>
    <cellStyle name="Comma 10 2 3 2 4" xfId="7558"/>
    <cellStyle name="Comma 10 2 3 2 4 2" xfId="14337"/>
    <cellStyle name="Comma 10 2 3 2 4 2 2" xfId="29323"/>
    <cellStyle name="Comma 10 2 3 2 4 2_נכסים" xfId="43111"/>
    <cellStyle name="Comma 10 2 3 2 4 3" xfId="22658"/>
    <cellStyle name="Comma 10 2 3 2 4_נכסים" xfId="43110"/>
    <cellStyle name="Comma 10 2 3 2 5" xfId="11004"/>
    <cellStyle name="Comma 10 2 3 2 5 2" xfId="25991"/>
    <cellStyle name="Comma 10 2 3 2 5_נכסים" xfId="43112"/>
    <cellStyle name="Comma 10 2 3 2 6" xfId="19326"/>
    <cellStyle name="Comma 10 2 3 2_נכסים" xfId="43097"/>
    <cellStyle name="Comma 10 2 3 3" xfId="4437"/>
    <cellStyle name="Comma 10 2 3 3 2" xfId="6227"/>
    <cellStyle name="Comma 10 2 3 3 2 2" xfId="9767"/>
    <cellStyle name="Comma 10 2 3 3 2 2 2" xfId="16419"/>
    <cellStyle name="Comma 10 2 3 3 2 2 2 2" xfId="31405"/>
    <cellStyle name="Comma 10 2 3 3 2 2 2_נכסים" xfId="43116"/>
    <cellStyle name="Comma 10 2 3 3 2 2 3" xfId="24740"/>
    <cellStyle name="Comma 10 2 3 3 2 2_נכסים" xfId="43115"/>
    <cellStyle name="Comma 10 2 3 3 2 3" xfId="13087"/>
    <cellStyle name="Comma 10 2 3 3 2 3 2" xfId="28074"/>
    <cellStyle name="Comma 10 2 3 3 2 3_נכסים" xfId="43117"/>
    <cellStyle name="Comma 10 2 3 3 2 4" xfId="21409"/>
    <cellStyle name="Comma 10 2 3 3 2_נכסים" xfId="43114"/>
    <cellStyle name="Comma 10 2 3 3 3" xfId="7975"/>
    <cellStyle name="Comma 10 2 3 3 3 2" xfId="14754"/>
    <cellStyle name="Comma 10 2 3 3 3 2 2" xfId="29740"/>
    <cellStyle name="Comma 10 2 3 3 3 2_נכסים" xfId="43119"/>
    <cellStyle name="Comma 10 2 3 3 3 3" xfId="23075"/>
    <cellStyle name="Comma 10 2 3 3 3_נכסים" xfId="43118"/>
    <cellStyle name="Comma 10 2 3 3 4" xfId="11421"/>
    <cellStyle name="Comma 10 2 3 3 4 2" xfId="26408"/>
    <cellStyle name="Comma 10 2 3 3 4_נכסים" xfId="43120"/>
    <cellStyle name="Comma 10 2 3 3 5" xfId="19743"/>
    <cellStyle name="Comma 10 2 3 3_נכסים" xfId="43113"/>
    <cellStyle name="Comma 10 2 3 4" xfId="5330"/>
    <cellStyle name="Comma 10 2 3 4 2" xfId="8934"/>
    <cellStyle name="Comma 10 2 3 4 2 2" xfId="15586"/>
    <cellStyle name="Comma 10 2 3 4 2 2 2" xfId="30572"/>
    <cellStyle name="Comma 10 2 3 4 2 2_נכסים" xfId="43123"/>
    <cellStyle name="Comma 10 2 3 4 2 3" xfId="23907"/>
    <cellStyle name="Comma 10 2 3 4 2_נכסים" xfId="43122"/>
    <cellStyle name="Comma 10 2 3 4 3" xfId="12254"/>
    <cellStyle name="Comma 10 2 3 4 3 2" xfId="27241"/>
    <cellStyle name="Comma 10 2 3 4 3_נכסים" xfId="43124"/>
    <cellStyle name="Comma 10 2 3 4 4" xfId="20576"/>
    <cellStyle name="Comma 10 2 3 4_נכסים" xfId="43121"/>
    <cellStyle name="Comma 10 2 3 5" xfId="7143"/>
    <cellStyle name="Comma 10 2 3 5 2" xfId="13921"/>
    <cellStyle name="Comma 10 2 3 5 2 2" xfId="28907"/>
    <cellStyle name="Comma 10 2 3 5 2_נכסים" xfId="43126"/>
    <cellStyle name="Comma 10 2 3 5 3" xfId="22242"/>
    <cellStyle name="Comma 10 2 3 5_נכסים" xfId="43125"/>
    <cellStyle name="Comma 10 2 3 6" xfId="10589"/>
    <cellStyle name="Comma 10 2 3 6 2" xfId="25575"/>
    <cellStyle name="Comma 10 2 3 6_נכסים" xfId="43127"/>
    <cellStyle name="Comma 10 2 3 7" xfId="17407"/>
    <cellStyle name="Comma 10 2 3 8" xfId="18910"/>
    <cellStyle name="Comma 10 2 3 9" xfId="33199"/>
    <cellStyle name="Comma 10 2 3_נכסים" xfId="43096"/>
    <cellStyle name="Comma 10 2 4" xfId="3879"/>
    <cellStyle name="Comma 10 2 4 2" xfId="4643"/>
    <cellStyle name="Comma 10 2 4 2 2" xfId="6434"/>
    <cellStyle name="Comma 10 2 4 2 2 2" xfId="9974"/>
    <cellStyle name="Comma 10 2 4 2 2 2 2" xfId="16626"/>
    <cellStyle name="Comma 10 2 4 2 2 2 2 2" xfId="31612"/>
    <cellStyle name="Comma 10 2 4 2 2 2 2_נכסים" xfId="43132"/>
    <cellStyle name="Comma 10 2 4 2 2 2 3" xfId="24947"/>
    <cellStyle name="Comma 10 2 4 2 2 2_נכסים" xfId="43131"/>
    <cellStyle name="Comma 10 2 4 2 2 3" xfId="13294"/>
    <cellStyle name="Comma 10 2 4 2 2 3 2" xfId="28281"/>
    <cellStyle name="Comma 10 2 4 2 2 3_נכסים" xfId="43133"/>
    <cellStyle name="Comma 10 2 4 2 2 4" xfId="21616"/>
    <cellStyle name="Comma 10 2 4 2 2_נכסים" xfId="43130"/>
    <cellStyle name="Comma 10 2 4 2 3" xfId="8182"/>
    <cellStyle name="Comma 10 2 4 2 3 2" xfId="14961"/>
    <cellStyle name="Comma 10 2 4 2 3 2 2" xfId="29947"/>
    <cellStyle name="Comma 10 2 4 2 3 2_נכסים" xfId="43135"/>
    <cellStyle name="Comma 10 2 4 2 3 3" xfId="23282"/>
    <cellStyle name="Comma 10 2 4 2 3_נכסים" xfId="43134"/>
    <cellStyle name="Comma 10 2 4 2 4" xfId="11628"/>
    <cellStyle name="Comma 10 2 4 2 4 2" xfId="26615"/>
    <cellStyle name="Comma 10 2 4 2 4_נכסים" xfId="43136"/>
    <cellStyle name="Comma 10 2 4 2 5" xfId="19950"/>
    <cellStyle name="Comma 10 2 4 2_נכסים" xfId="43129"/>
    <cellStyle name="Comma 10 2 4 3" xfId="5600"/>
    <cellStyle name="Comma 10 2 4 3 2" xfId="9141"/>
    <cellStyle name="Comma 10 2 4 3 2 2" xfId="15793"/>
    <cellStyle name="Comma 10 2 4 3 2 2 2" xfId="30779"/>
    <cellStyle name="Comma 10 2 4 3 2 2_נכסים" xfId="43139"/>
    <cellStyle name="Comma 10 2 4 3 2 3" xfId="24114"/>
    <cellStyle name="Comma 10 2 4 3 2_נכסים" xfId="43138"/>
    <cellStyle name="Comma 10 2 4 3 3" xfId="12461"/>
    <cellStyle name="Comma 10 2 4 3 3 2" xfId="27448"/>
    <cellStyle name="Comma 10 2 4 3 3_נכסים" xfId="43140"/>
    <cellStyle name="Comma 10 2 4 3 4" xfId="20783"/>
    <cellStyle name="Comma 10 2 4 3_נכסים" xfId="43137"/>
    <cellStyle name="Comma 10 2 4 4" xfId="7349"/>
    <cellStyle name="Comma 10 2 4 4 2" xfId="14128"/>
    <cellStyle name="Comma 10 2 4 4 2 2" xfId="29114"/>
    <cellStyle name="Comma 10 2 4 4 2_נכסים" xfId="43142"/>
    <cellStyle name="Comma 10 2 4 4 3" xfId="22449"/>
    <cellStyle name="Comma 10 2 4 4_נכסים" xfId="43141"/>
    <cellStyle name="Comma 10 2 4 5" xfId="10795"/>
    <cellStyle name="Comma 10 2 4 5 2" xfId="25782"/>
    <cellStyle name="Comma 10 2 4 5_נכסים" xfId="43143"/>
    <cellStyle name="Comma 10 2 4 6" xfId="19117"/>
    <cellStyle name="Comma 10 2 4_נכסים" xfId="43128"/>
    <cellStyle name="Comma 10 2 5" xfId="4241"/>
    <cellStyle name="Comma 10 2 5 2" xfId="6017"/>
    <cellStyle name="Comma 10 2 5 2 2" xfId="9557"/>
    <cellStyle name="Comma 10 2 5 2 2 2" xfId="16209"/>
    <cellStyle name="Comma 10 2 5 2 2 2 2" xfId="31195"/>
    <cellStyle name="Comma 10 2 5 2 2 2_נכסים" xfId="43147"/>
    <cellStyle name="Comma 10 2 5 2 2 3" xfId="24530"/>
    <cellStyle name="Comma 10 2 5 2 2_נכסים" xfId="43146"/>
    <cellStyle name="Comma 10 2 5 2 3" xfId="12877"/>
    <cellStyle name="Comma 10 2 5 2 3 2" xfId="27864"/>
    <cellStyle name="Comma 10 2 5 2 3_נכסים" xfId="43148"/>
    <cellStyle name="Comma 10 2 5 2 4" xfId="21199"/>
    <cellStyle name="Comma 10 2 5 2_נכסים" xfId="43145"/>
    <cellStyle name="Comma 10 2 5 3" xfId="7765"/>
    <cellStyle name="Comma 10 2 5 3 2" xfId="14544"/>
    <cellStyle name="Comma 10 2 5 3 2 2" xfId="29530"/>
    <cellStyle name="Comma 10 2 5 3 2_נכסים" xfId="43150"/>
    <cellStyle name="Comma 10 2 5 3 3" xfId="22865"/>
    <cellStyle name="Comma 10 2 5 3_נכסים" xfId="43149"/>
    <cellStyle name="Comma 10 2 5 4" xfId="11211"/>
    <cellStyle name="Comma 10 2 5 4 2" xfId="26198"/>
    <cellStyle name="Comma 10 2 5 4_נכסים" xfId="43151"/>
    <cellStyle name="Comma 10 2 5 5" xfId="19533"/>
    <cellStyle name="Comma 10 2 5_נכסים" xfId="43144"/>
    <cellStyle name="Comma 10 2 6" xfId="5134"/>
    <cellStyle name="Comma 10 2 6 2" xfId="8724"/>
    <cellStyle name="Comma 10 2 6 2 2" xfId="15376"/>
    <cellStyle name="Comma 10 2 6 2 2 2" xfId="30362"/>
    <cellStyle name="Comma 10 2 6 2 2_נכסים" xfId="43154"/>
    <cellStyle name="Comma 10 2 6 2 3" xfId="23697"/>
    <cellStyle name="Comma 10 2 6 2_נכסים" xfId="43153"/>
    <cellStyle name="Comma 10 2 6 3" xfId="12044"/>
    <cellStyle name="Comma 10 2 6 3 2" xfId="27031"/>
    <cellStyle name="Comma 10 2 6 3_נכסים" xfId="43155"/>
    <cellStyle name="Comma 10 2 6 4" xfId="20366"/>
    <cellStyle name="Comma 10 2 6_נכסים" xfId="43152"/>
    <cellStyle name="Comma 10 2 7" xfId="6947"/>
    <cellStyle name="Comma 10 2 7 2" xfId="13711"/>
    <cellStyle name="Comma 10 2 7 2 2" xfId="28697"/>
    <cellStyle name="Comma 10 2 7 2_נכסים" xfId="43157"/>
    <cellStyle name="Comma 10 2 7 3" xfId="22032"/>
    <cellStyle name="Comma 10 2 7_נכסים" xfId="43156"/>
    <cellStyle name="Comma 10 2 8" xfId="10425"/>
    <cellStyle name="Comma 10 2 8 2" xfId="25404"/>
    <cellStyle name="Comma 10 2 8_נכסים" xfId="43158"/>
    <cellStyle name="Comma 10 2 9" xfId="17195"/>
    <cellStyle name="Comma 10 2_נכסים" xfId="43031"/>
    <cellStyle name="Comma 10 3" xfId="2166"/>
    <cellStyle name="Comma 10 3 2" xfId="2769"/>
    <cellStyle name="Comma 10 3 3" xfId="2880"/>
    <cellStyle name="Comma 10 3 3 2" xfId="32326"/>
    <cellStyle name="Comma 10 3 3 3" xfId="32155"/>
    <cellStyle name="Comma 10 3 3 3 2" xfId="33359"/>
    <cellStyle name="Comma 10 3 3 3 3" xfId="33621"/>
    <cellStyle name="Comma 10 3 3 3_נכסים" xfId="43161"/>
    <cellStyle name="Comma 10 3 3 4" xfId="32744"/>
    <cellStyle name="Comma 10 3 3 5" xfId="32491"/>
    <cellStyle name="Comma 10 3 3_נכסים" xfId="43160"/>
    <cellStyle name="Comma 10 3 4" xfId="3182"/>
    <cellStyle name="Comma 10 3 5" xfId="32164"/>
    <cellStyle name="Comma 10 3 5 2" xfId="33368"/>
    <cellStyle name="Comma 10 3 5 3" xfId="33630"/>
    <cellStyle name="Comma 10 3 5_נכסים" xfId="43162"/>
    <cellStyle name="Comma 10 3 6" xfId="2740"/>
    <cellStyle name="Comma 10 3_נכסים" xfId="43159"/>
    <cellStyle name="Comma 10 4" xfId="1783"/>
    <cellStyle name="Comma 10 4 2" xfId="3723"/>
    <cellStyle name="Comma 10 4 2 2" xfId="4147"/>
    <cellStyle name="Comma 10 4 2 2 2" xfId="4920"/>
    <cellStyle name="Comma 10 4 2 2 2 2" xfId="6711"/>
    <cellStyle name="Comma 10 4 2 2 2 2 2" xfId="10251"/>
    <cellStyle name="Comma 10 4 2 2 2 2 2 2" xfId="16903"/>
    <cellStyle name="Comma 10 4 2 2 2 2 2 2 2" xfId="31889"/>
    <cellStyle name="Comma 10 4 2 2 2 2 2 2_נכסים" xfId="43169"/>
    <cellStyle name="Comma 10 4 2 2 2 2 2 3" xfId="25224"/>
    <cellStyle name="Comma 10 4 2 2 2 2 2_נכסים" xfId="43168"/>
    <cellStyle name="Comma 10 4 2 2 2 2 3" xfId="13571"/>
    <cellStyle name="Comma 10 4 2 2 2 2 3 2" xfId="28558"/>
    <cellStyle name="Comma 10 4 2 2 2 2 3_נכסים" xfId="43170"/>
    <cellStyle name="Comma 10 4 2 2 2 2 4" xfId="21893"/>
    <cellStyle name="Comma 10 4 2 2 2 2_נכסים" xfId="43167"/>
    <cellStyle name="Comma 10 4 2 2 2 3" xfId="8459"/>
    <cellStyle name="Comma 10 4 2 2 2 3 2" xfId="15238"/>
    <cellStyle name="Comma 10 4 2 2 2 3 2 2" xfId="30224"/>
    <cellStyle name="Comma 10 4 2 2 2 3 2_נכסים" xfId="43172"/>
    <cellStyle name="Comma 10 4 2 2 2 3 3" xfId="23559"/>
    <cellStyle name="Comma 10 4 2 2 2 3_נכסים" xfId="43171"/>
    <cellStyle name="Comma 10 4 2 2 2 4" xfId="11905"/>
    <cellStyle name="Comma 10 4 2 2 2 4 2" xfId="26892"/>
    <cellStyle name="Comma 10 4 2 2 2 4_נכסים" xfId="43173"/>
    <cellStyle name="Comma 10 4 2 2 2 5" xfId="20227"/>
    <cellStyle name="Comma 10 4 2 2 2_נכסים" xfId="43166"/>
    <cellStyle name="Comma 10 4 2 2 3" xfId="5877"/>
    <cellStyle name="Comma 10 4 2 2 3 2" xfId="9418"/>
    <cellStyle name="Comma 10 4 2 2 3 2 2" xfId="16070"/>
    <cellStyle name="Comma 10 4 2 2 3 2 2 2" xfId="31056"/>
    <cellStyle name="Comma 10 4 2 2 3 2 2_נכסים" xfId="43176"/>
    <cellStyle name="Comma 10 4 2 2 3 2 3" xfId="24391"/>
    <cellStyle name="Comma 10 4 2 2 3 2_נכסים" xfId="43175"/>
    <cellStyle name="Comma 10 4 2 2 3 3" xfId="12738"/>
    <cellStyle name="Comma 10 4 2 2 3 3 2" xfId="27725"/>
    <cellStyle name="Comma 10 4 2 2 3 3_נכסים" xfId="43177"/>
    <cellStyle name="Comma 10 4 2 2 3 4" xfId="21060"/>
    <cellStyle name="Comma 10 4 2 2 3_נכסים" xfId="43174"/>
    <cellStyle name="Comma 10 4 2 2 4" xfId="7626"/>
    <cellStyle name="Comma 10 4 2 2 4 2" xfId="14405"/>
    <cellStyle name="Comma 10 4 2 2 4 2 2" xfId="29391"/>
    <cellStyle name="Comma 10 4 2 2 4 2_נכסים" xfId="43179"/>
    <cellStyle name="Comma 10 4 2 2 4 3" xfId="22726"/>
    <cellStyle name="Comma 10 4 2 2 4_נכסים" xfId="43178"/>
    <cellStyle name="Comma 10 4 2 2 5" xfId="11072"/>
    <cellStyle name="Comma 10 4 2 2 5 2" xfId="26059"/>
    <cellStyle name="Comma 10 4 2 2 5_נכסים" xfId="43180"/>
    <cellStyle name="Comma 10 4 2 2 6" xfId="19394"/>
    <cellStyle name="Comma 10 4 2 2_נכסים" xfId="43165"/>
    <cellStyle name="Comma 10 4 2 3" xfId="4504"/>
    <cellStyle name="Comma 10 4 2 3 2" xfId="6295"/>
    <cellStyle name="Comma 10 4 2 3 2 2" xfId="9835"/>
    <cellStyle name="Comma 10 4 2 3 2 2 2" xfId="16487"/>
    <cellStyle name="Comma 10 4 2 3 2 2 2 2" xfId="31473"/>
    <cellStyle name="Comma 10 4 2 3 2 2 2_נכסים" xfId="43184"/>
    <cellStyle name="Comma 10 4 2 3 2 2 3" xfId="24808"/>
    <cellStyle name="Comma 10 4 2 3 2 2_נכסים" xfId="43183"/>
    <cellStyle name="Comma 10 4 2 3 2 3" xfId="13155"/>
    <cellStyle name="Comma 10 4 2 3 2 3 2" xfId="28142"/>
    <cellStyle name="Comma 10 4 2 3 2 3_נכסים" xfId="43185"/>
    <cellStyle name="Comma 10 4 2 3 2 4" xfId="21477"/>
    <cellStyle name="Comma 10 4 2 3 2_נכסים" xfId="43182"/>
    <cellStyle name="Comma 10 4 2 3 3" xfId="8043"/>
    <cellStyle name="Comma 10 4 2 3 3 2" xfId="14822"/>
    <cellStyle name="Comma 10 4 2 3 3 2 2" xfId="29808"/>
    <cellStyle name="Comma 10 4 2 3 3 2_נכסים" xfId="43187"/>
    <cellStyle name="Comma 10 4 2 3 3 3" xfId="23143"/>
    <cellStyle name="Comma 10 4 2 3 3_נכסים" xfId="43186"/>
    <cellStyle name="Comma 10 4 2 3 4" xfId="11489"/>
    <cellStyle name="Comma 10 4 2 3 4 2" xfId="26476"/>
    <cellStyle name="Comma 10 4 2 3 4_נכסים" xfId="43188"/>
    <cellStyle name="Comma 10 4 2 3 5" xfId="19811"/>
    <cellStyle name="Comma 10 4 2 3_נכסים" xfId="43181"/>
    <cellStyle name="Comma 10 4 2 4" xfId="5397"/>
    <cellStyle name="Comma 10 4 2 4 2" xfId="9002"/>
    <cellStyle name="Comma 10 4 2 4 2 2" xfId="15654"/>
    <cellStyle name="Comma 10 4 2 4 2 2 2" xfId="30640"/>
    <cellStyle name="Comma 10 4 2 4 2 2_נכסים" xfId="43191"/>
    <cellStyle name="Comma 10 4 2 4 2 3" xfId="23975"/>
    <cellStyle name="Comma 10 4 2 4 2_נכסים" xfId="43190"/>
    <cellStyle name="Comma 10 4 2 4 3" xfId="12322"/>
    <cellStyle name="Comma 10 4 2 4 3 2" xfId="27309"/>
    <cellStyle name="Comma 10 4 2 4 3_נכסים" xfId="43192"/>
    <cellStyle name="Comma 10 4 2 4 4" xfId="20644"/>
    <cellStyle name="Comma 10 4 2 4_נכסים" xfId="43189"/>
    <cellStyle name="Comma 10 4 2 5" xfId="7210"/>
    <cellStyle name="Comma 10 4 2 5 2" xfId="13989"/>
    <cellStyle name="Comma 10 4 2 5 2 2" xfId="28975"/>
    <cellStyle name="Comma 10 4 2 5 2_נכסים" xfId="43194"/>
    <cellStyle name="Comma 10 4 2 5 3" xfId="22310"/>
    <cellStyle name="Comma 10 4 2 5_נכסים" xfId="43193"/>
    <cellStyle name="Comma 10 4 2 6" xfId="10656"/>
    <cellStyle name="Comma 10 4 2 6 2" xfId="25643"/>
    <cellStyle name="Comma 10 4 2 6_נכסים" xfId="43195"/>
    <cellStyle name="Comma 10 4 2 7" xfId="18201"/>
    <cellStyle name="Comma 10 4 2 8" xfId="18978"/>
    <cellStyle name="Comma 10 4 2_נכסים" xfId="43164"/>
    <cellStyle name="Comma 10 4 3" xfId="3936"/>
    <cellStyle name="Comma 10 4 3 2" xfId="4712"/>
    <cellStyle name="Comma 10 4 3 2 2" xfId="6503"/>
    <cellStyle name="Comma 10 4 3 2 2 2" xfId="10043"/>
    <cellStyle name="Comma 10 4 3 2 2 2 2" xfId="16695"/>
    <cellStyle name="Comma 10 4 3 2 2 2 2 2" xfId="31681"/>
    <cellStyle name="Comma 10 4 3 2 2 2 2_נכסים" xfId="43200"/>
    <cellStyle name="Comma 10 4 3 2 2 2 3" xfId="25016"/>
    <cellStyle name="Comma 10 4 3 2 2 2_נכסים" xfId="43199"/>
    <cellStyle name="Comma 10 4 3 2 2 3" xfId="13363"/>
    <cellStyle name="Comma 10 4 3 2 2 3 2" xfId="28350"/>
    <cellStyle name="Comma 10 4 3 2 2 3_נכסים" xfId="43201"/>
    <cellStyle name="Comma 10 4 3 2 2 4" xfId="21685"/>
    <cellStyle name="Comma 10 4 3 2 2_נכסים" xfId="43198"/>
    <cellStyle name="Comma 10 4 3 2 3" xfId="8251"/>
    <cellStyle name="Comma 10 4 3 2 3 2" xfId="15030"/>
    <cellStyle name="Comma 10 4 3 2 3 2 2" xfId="30016"/>
    <cellStyle name="Comma 10 4 3 2 3 2_נכסים" xfId="43203"/>
    <cellStyle name="Comma 10 4 3 2 3 3" xfId="23351"/>
    <cellStyle name="Comma 10 4 3 2 3_נכסים" xfId="43202"/>
    <cellStyle name="Comma 10 4 3 2 4" xfId="11697"/>
    <cellStyle name="Comma 10 4 3 2 4 2" xfId="26684"/>
    <cellStyle name="Comma 10 4 3 2 4_נכסים" xfId="43204"/>
    <cellStyle name="Comma 10 4 3 2 5" xfId="20019"/>
    <cellStyle name="Comma 10 4 3 2_נכסים" xfId="43197"/>
    <cellStyle name="Comma 10 4 3 3" xfId="5669"/>
    <cellStyle name="Comma 10 4 3 3 2" xfId="9210"/>
    <cellStyle name="Comma 10 4 3 3 2 2" xfId="15862"/>
    <cellStyle name="Comma 10 4 3 3 2 2 2" xfId="30848"/>
    <cellStyle name="Comma 10 4 3 3 2 2_נכסים" xfId="43207"/>
    <cellStyle name="Comma 10 4 3 3 2 3" xfId="24183"/>
    <cellStyle name="Comma 10 4 3 3 2_נכסים" xfId="43206"/>
    <cellStyle name="Comma 10 4 3 3 3" xfId="12530"/>
    <cellStyle name="Comma 10 4 3 3 3 2" xfId="27517"/>
    <cellStyle name="Comma 10 4 3 3 3_נכסים" xfId="43208"/>
    <cellStyle name="Comma 10 4 3 3 4" xfId="20852"/>
    <cellStyle name="Comma 10 4 3 3_נכסים" xfId="43205"/>
    <cellStyle name="Comma 10 4 3 4" xfId="7418"/>
    <cellStyle name="Comma 10 4 3 4 2" xfId="14197"/>
    <cellStyle name="Comma 10 4 3 4 2 2" xfId="29183"/>
    <cellStyle name="Comma 10 4 3 4 2_נכסים" xfId="43210"/>
    <cellStyle name="Comma 10 4 3 4 3" xfId="22518"/>
    <cellStyle name="Comma 10 4 3 4_נכסים" xfId="43209"/>
    <cellStyle name="Comma 10 4 3 5" xfId="10864"/>
    <cellStyle name="Comma 10 4 3 5 2" xfId="25851"/>
    <cellStyle name="Comma 10 4 3 5_נכסים" xfId="43211"/>
    <cellStyle name="Comma 10 4 3 6" xfId="19186"/>
    <cellStyle name="Comma 10 4 3_נכסים" xfId="43196"/>
    <cellStyle name="Comma 10 4 4" xfId="4297"/>
    <cellStyle name="Comma 10 4 4 2" xfId="6086"/>
    <cellStyle name="Comma 10 4 4 2 2" xfId="9626"/>
    <cellStyle name="Comma 10 4 4 2 2 2" xfId="16278"/>
    <cellStyle name="Comma 10 4 4 2 2 2 2" xfId="31264"/>
    <cellStyle name="Comma 10 4 4 2 2 2_נכסים" xfId="43215"/>
    <cellStyle name="Comma 10 4 4 2 2 3" xfId="24599"/>
    <cellStyle name="Comma 10 4 4 2 2_נכסים" xfId="43214"/>
    <cellStyle name="Comma 10 4 4 2 3" xfId="12946"/>
    <cellStyle name="Comma 10 4 4 2 3 2" xfId="27933"/>
    <cellStyle name="Comma 10 4 4 2 3_נכסים" xfId="43216"/>
    <cellStyle name="Comma 10 4 4 2 4" xfId="21268"/>
    <cellStyle name="Comma 10 4 4 2_נכסים" xfId="43213"/>
    <cellStyle name="Comma 10 4 4 3" xfId="7834"/>
    <cellStyle name="Comma 10 4 4 3 2" xfId="14613"/>
    <cellStyle name="Comma 10 4 4 3 2 2" xfId="29599"/>
    <cellStyle name="Comma 10 4 4 3 2_נכסים" xfId="43218"/>
    <cellStyle name="Comma 10 4 4 3 3" xfId="22934"/>
    <cellStyle name="Comma 10 4 4 3_נכסים" xfId="43217"/>
    <cellStyle name="Comma 10 4 4 4" xfId="11280"/>
    <cellStyle name="Comma 10 4 4 4 2" xfId="26267"/>
    <cellStyle name="Comma 10 4 4 4_נכסים" xfId="43219"/>
    <cellStyle name="Comma 10 4 4 5" xfId="19602"/>
    <cellStyle name="Comma 10 4 4_נכסים" xfId="43212"/>
    <cellStyle name="Comma 10 4 5" xfId="5190"/>
    <cellStyle name="Comma 10 4 5 2" xfId="8793"/>
    <cellStyle name="Comma 10 4 5 2 2" xfId="15445"/>
    <cellStyle name="Comma 10 4 5 2 2 2" xfId="30431"/>
    <cellStyle name="Comma 10 4 5 2 2_נכסים" xfId="43222"/>
    <cellStyle name="Comma 10 4 5 2 3" xfId="23766"/>
    <cellStyle name="Comma 10 4 5 2_נכסים" xfId="43221"/>
    <cellStyle name="Comma 10 4 5 3" xfId="12113"/>
    <cellStyle name="Comma 10 4 5 3 2" xfId="27100"/>
    <cellStyle name="Comma 10 4 5 3_נכסים" xfId="43223"/>
    <cellStyle name="Comma 10 4 5 4" xfId="20435"/>
    <cellStyle name="Comma 10 4 5_נכסים" xfId="43220"/>
    <cellStyle name="Comma 10 4 6" xfId="7003"/>
    <cellStyle name="Comma 10 4 6 2" xfId="13780"/>
    <cellStyle name="Comma 10 4 6 2 2" xfId="28766"/>
    <cellStyle name="Comma 10 4 6 2_נכסים" xfId="43225"/>
    <cellStyle name="Comma 10 4 6 3" xfId="22101"/>
    <cellStyle name="Comma 10 4 6_נכסים" xfId="43224"/>
    <cellStyle name="Comma 10 4 7" xfId="10444"/>
    <cellStyle name="Comma 10 4 7 2" xfId="25424"/>
    <cellStyle name="Comma 10 4 7_נכסים" xfId="43226"/>
    <cellStyle name="Comma 10 4 8" xfId="18769"/>
    <cellStyle name="Comma 10 4 9" xfId="3485"/>
    <cellStyle name="Comma 10 4_נכסים" xfId="43163"/>
    <cellStyle name="Comma 10 5" xfId="2421"/>
    <cellStyle name="Comma 10 5 2" xfId="4027"/>
    <cellStyle name="Comma 10 5 2 2" xfId="4799"/>
    <cellStyle name="Comma 10 5 2 2 2" xfId="6590"/>
    <cellStyle name="Comma 10 5 2 2 2 2" xfId="10130"/>
    <cellStyle name="Comma 10 5 2 2 2 2 2" xfId="16782"/>
    <cellStyle name="Comma 10 5 2 2 2 2 2 2" xfId="31768"/>
    <cellStyle name="Comma 10 5 2 2 2 2 2_נכסים" xfId="43232"/>
    <cellStyle name="Comma 10 5 2 2 2 2 3" xfId="25103"/>
    <cellStyle name="Comma 10 5 2 2 2 2_נכסים" xfId="43231"/>
    <cellStyle name="Comma 10 5 2 2 2 3" xfId="13450"/>
    <cellStyle name="Comma 10 5 2 2 2 3 2" xfId="28437"/>
    <cellStyle name="Comma 10 5 2 2 2 3_נכסים" xfId="43233"/>
    <cellStyle name="Comma 10 5 2 2 2 4" xfId="21772"/>
    <cellStyle name="Comma 10 5 2 2 2_נכסים" xfId="43230"/>
    <cellStyle name="Comma 10 5 2 2 3" xfId="8338"/>
    <cellStyle name="Comma 10 5 2 2 3 2" xfId="15117"/>
    <cellStyle name="Comma 10 5 2 2 3 2 2" xfId="30103"/>
    <cellStyle name="Comma 10 5 2 2 3 2_נכסים" xfId="43235"/>
    <cellStyle name="Comma 10 5 2 2 3 3" xfId="23438"/>
    <cellStyle name="Comma 10 5 2 2 3_נכסים" xfId="43234"/>
    <cellStyle name="Comma 10 5 2 2 4" xfId="11784"/>
    <cellStyle name="Comma 10 5 2 2 4 2" xfId="26771"/>
    <cellStyle name="Comma 10 5 2 2 4_נכסים" xfId="43236"/>
    <cellStyle name="Comma 10 5 2 2 5" xfId="20106"/>
    <cellStyle name="Comma 10 5 2 2_נכסים" xfId="43229"/>
    <cellStyle name="Comma 10 5 2 3" xfId="5756"/>
    <cellStyle name="Comma 10 5 2 3 2" xfId="9297"/>
    <cellStyle name="Comma 10 5 2 3 2 2" xfId="15949"/>
    <cellStyle name="Comma 10 5 2 3 2 2 2" xfId="30935"/>
    <cellStyle name="Comma 10 5 2 3 2 2_נכסים" xfId="43239"/>
    <cellStyle name="Comma 10 5 2 3 2 3" xfId="24270"/>
    <cellStyle name="Comma 10 5 2 3 2_נכסים" xfId="43238"/>
    <cellStyle name="Comma 10 5 2 3 3" xfId="12617"/>
    <cellStyle name="Comma 10 5 2 3 3 2" xfId="27604"/>
    <cellStyle name="Comma 10 5 2 3 3_נכסים" xfId="43240"/>
    <cellStyle name="Comma 10 5 2 3 4" xfId="20939"/>
    <cellStyle name="Comma 10 5 2 3_נכסים" xfId="43237"/>
    <cellStyle name="Comma 10 5 2 4" xfId="7505"/>
    <cellStyle name="Comma 10 5 2 4 2" xfId="14284"/>
    <cellStyle name="Comma 10 5 2 4 2 2" xfId="29270"/>
    <cellStyle name="Comma 10 5 2 4 2_נכסים" xfId="43242"/>
    <cellStyle name="Comma 10 5 2 4 3" xfId="22605"/>
    <cellStyle name="Comma 10 5 2 4_נכסים" xfId="43241"/>
    <cellStyle name="Comma 10 5 2 5" xfId="10951"/>
    <cellStyle name="Comma 10 5 2 5 2" xfId="25938"/>
    <cellStyle name="Comma 10 5 2 5_נכסים" xfId="43243"/>
    <cellStyle name="Comma 10 5 2 6" xfId="19273"/>
    <cellStyle name="Comma 10 5 2_נכסים" xfId="43228"/>
    <cellStyle name="Comma 10 5 3" xfId="4384"/>
    <cellStyle name="Comma 10 5 3 2" xfId="6174"/>
    <cellStyle name="Comma 10 5 3 2 2" xfId="9714"/>
    <cellStyle name="Comma 10 5 3 2 2 2" xfId="16366"/>
    <cellStyle name="Comma 10 5 3 2 2 2 2" xfId="31352"/>
    <cellStyle name="Comma 10 5 3 2 2 2_נכסים" xfId="43247"/>
    <cellStyle name="Comma 10 5 3 2 2 3" xfId="24687"/>
    <cellStyle name="Comma 10 5 3 2 2_נכסים" xfId="43246"/>
    <cellStyle name="Comma 10 5 3 2 3" xfId="13034"/>
    <cellStyle name="Comma 10 5 3 2 3 2" xfId="28021"/>
    <cellStyle name="Comma 10 5 3 2 3_נכסים" xfId="43248"/>
    <cellStyle name="Comma 10 5 3 2 4" xfId="21356"/>
    <cellStyle name="Comma 10 5 3 2_נכסים" xfId="43245"/>
    <cellStyle name="Comma 10 5 3 3" xfId="7922"/>
    <cellStyle name="Comma 10 5 3 3 2" xfId="14701"/>
    <cellStyle name="Comma 10 5 3 3 2 2" xfId="29687"/>
    <cellStyle name="Comma 10 5 3 3 2_נכסים" xfId="43250"/>
    <cellStyle name="Comma 10 5 3 3 3" xfId="23022"/>
    <cellStyle name="Comma 10 5 3 3_נכסים" xfId="43249"/>
    <cellStyle name="Comma 10 5 3 4" xfId="11368"/>
    <cellStyle name="Comma 10 5 3 4 2" xfId="26355"/>
    <cellStyle name="Comma 10 5 3 4_נכסים" xfId="43251"/>
    <cellStyle name="Comma 10 5 3 5" xfId="19690"/>
    <cellStyle name="Comma 10 5 3_נכסים" xfId="43244"/>
    <cellStyle name="Comma 10 5 4" xfId="5277"/>
    <cellStyle name="Comma 10 5 4 2" xfId="8881"/>
    <cellStyle name="Comma 10 5 4 2 2" xfId="15533"/>
    <cellStyle name="Comma 10 5 4 2 2 2" xfId="30519"/>
    <cellStyle name="Comma 10 5 4 2 2_נכסים" xfId="43254"/>
    <cellStyle name="Comma 10 5 4 2 3" xfId="23854"/>
    <cellStyle name="Comma 10 5 4 2_נכסים" xfId="43253"/>
    <cellStyle name="Comma 10 5 4 3" xfId="12201"/>
    <cellStyle name="Comma 10 5 4 3 2" xfId="27188"/>
    <cellStyle name="Comma 10 5 4 3_נכסים" xfId="43255"/>
    <cellStyle name="Comma 10 5 4 4" xfId="20523"/>
    <cellStyle name="Comma 10 5 4_נכסים" xfId="43252"/>
    <cellStyle name="Comma 10 5 5" xfId="7090"/>
    <cellStyle name="Comma 10 5 5 2" xfId="13868"/>
    <cellStyle name="Comma 10 5 5 2 2" xfId="28854"/>
    <cellStyle name="Comma 10 5 5 2_נכסים" xfId="43257"/>
    <cellStyle name="Comma 10 5 5 3" xfId="22189"/>
    <cellStyle name="Comma 10 5 5_נכסים" xfId="43256"/>
    <cellStyle name="Comma 10 5 6" xfId="10309"/>
    <cellStyle name="Comma 10 5 6 2" xfId="25281"/>
    <cellStyle name="Comma 10 5 6_נכסים" xfId="43258"/>
    <cellStyle name="Comma 10 5 7" xfId="18857"/>
    <cellStyle name="Comma 10 5 8" xfId="3640"/>
    <cellStyle name="Comma 10 5_נכסים" xfId="43227"/>
    <cellStyle name="Comma 10 6" xfId="2488"/>
    <cellStyle name="Comma 10 6 2" xfId="4590"/>
    <cellStyle name="Comma 10 6 2 2" xfId="6381"/>
    <cellStyle name="Comma 10 6 2 2 2" xfId="9921"/>
    <cellStyle name="Comma 10 6 2 2 2 2" xfId="16573"/>
    <cellStyle name="Comma 10 6 2 2 2 2 2" xfId="31559"/>
    <cellStyle name="Comma 10 6 2 2 2 2_נכסים" xfId="43263"/>
    <cellStyle name="Comma 10 6 2 2 2 3" xfId="24894"/>
    <cellStyle name="Comma 10 6 2 2 2_נכסים" xfId="43262"/>
    <cellStyle name="Comma 10 6 2 2 3" xfId="13241"/>
    <cellStyle name="Comma 10 6 2 2 3 2" xfId="28228"/>
    <cellStyle name="Comma 10 6 2 2 3_נכסים" xfId="43264"/>
    <cellStyle name="Comma 10 6 2 2 4" xfId="21563"/>
    <cellStyle name="Comma 10 6 2 2_נכסים" xfId="43261"/>
    <cellStyle name="Comma 10 6 2 3" xfId="8129"/>
    <cellStyle name="Comma 10 6 2 3 2" xfId="14908"/>
    <cellStyle name="Comma 10 6 2 3 2 2" xfId="29894"/>
    <cellStyle name="Comma 10 6 2 3 2_נכסים" xfId="43266"/>
    <cellStyle name="Comma 10 6 2 3 3" xfId="23229"/>
    <cellStyle name="Comma 10 6 2 3_נכסים" xfId="43265"/>
    <cellStyle name="Comma 10 6 2 4" xfId="11575"/>
    <cellStyle name="Comma 10 6 2 4 2" xfId="26562"/>
    <cellStyle name="Comma 10 6 2 4_נכסים" xfId="43267"/>
    <cellStyle name="Comma 10 6 2 5" xfId="19897"/>
    <cellStyle name="Comma 10 6 2_נכסים" xfId="43260"/>
    <cellStyle name="Comma 10 6 3" xfId="5547"/>
    <cellStyle name="Comma 10 6 3 2" xfId="9088"/>
    <cellStyle name="Comma 10 6 3 2 2" xfId="15740"/>
    <cellStyle name="Comma 10 6 3 2 2 2" xfId="30726"/>
    <cellStyle name="Comma 10 6 3 2 2_נכסים" xfId="43270"/>
    <cellStyle name="Comma 10 6 3 2 3" xfId="24061"/>
    <cellStyle name="Comma 10 6 3 2_נכסים" xfId="43269"/>
    <cellStyle name="Comma 10 6 3 3" xfId="12408"/>
    <cellStyle name="Comma 10 6 3 3 2" xfId="27395"/>
    <cellStyle name="Comma 10 6 3 3_נכסים" xfId="43271"/>
    <cellStyle name="Comma 10 6 3 4" xfId="20730"/>
    <cellStyle name="Comma 10 6 3_נכסים" xfId="43268"/>
    <cellStyle name="Comma 10 6 4" xfId="7296"/>
    <cellStyle name="Comma 10 6 4 2" xfId="14075"/>
    <cellStyle name="Comma 10 6 4 2 2" xfId="29061"/>
    <cellStyle name="Comma 10 6 4 2_נכסים" xfId="43273"/>
    <cellStyle name="Comma 10 6 4 3" xfId="22396"/>
    <cellStyle name="Comma 10 6 4_נכסים" xfId="43272"/>
    <cellStyle name="Comma 10 6 5" xfId="10742"/>
    <cellStyle name="Comma 10 6 5 2" xfId="25729"/>
    <cellStyle name="Comma 10 6 5_נכסים" xfId="43274"/>
    <cellStyle name="Comma 10 6 6" xfId="19064"/>
    <cellStyle name="Comma 10 6 7" xfId="3851"/>
    <cellStyle name="Comma 10 6_נכסים" xfId="43259"/>
    <cellStyle name="Comma 10 7" xfId="4213"/>
    <cellStyle name="Comma 10 7 2" xfId="5964"/>
    <cellStyle name="Comma 10 7 2 2" xfId="9504"/>
    <cellStyle name="Comma 10 7 2 2 2" xfId="16156"/>
    <cellStyle name="Comma 10 7 2 2 2 2" xfId="31142"/>
    <cellStyle name="Comma 10 7 2 2 2_נכסים" xfId="43278"/>
    <cellStyle name="Comma 10 7 2 2 3" xfId="24477"/>
    <cellStyle name="Comma 10 7 2 2_נכסים" xfId="43277"/>
    <cellStyle name="Comma 10 7 2 3" xfId="12824"/>
    <cellStyle name="Comma 10 7 2 3 2" xfId="27811"/>
    <cellStyle name="Comma 10 7 2 3_נכסים" xfId="43279"/>
    <cellStyle name="Comma 10 7 2 4" xfId="21146"/>
    <cellStyle name="Comma 10 7 2_נכסים" xfId="43276"/>
    <cellStyle name="Comma 10 7 3" xfId="7712"/>
    <cellStyle name="Comma 10 7 3 2" xfId="14491"/>
    <cellStyle name="Comma 10 7 3 2 2" xfId="29477"/>
    <cellStyle name="Comma 10 7 3 2_נכסים" xfId="43281"/>
    <cellStyle name="Comma 10 7 3 3" xfId="22812"/>
    <cellStyle name="Comma 10 7 3_נכסים" xfId="43280"/>
    <cellStyle name="Comma 10 7 4" xfId="11158"/>
    <cellStyle name="Comma 10 7 4 2" xfId="26145"/>
    <cellStyle name="Comma 10 7 4_נכסים" xfId="43282"/>
    <cellStyle name="Comma 10 7 5" xfId="19480"/>
    <cellStyle name="Comma 10 7_נכסים" xfId="43275"/>
    <cellStyle name="Comma 10 8" xfId="5106"/>
    <cellStyle name="Comma 10 8 2" xfId="8671"/>
    <cellStyle name="Comma 10 8 2 2" xfId="15323"/>
    <cellStyle name="Comma 10 8 2 2 2" xfId="30309"/>
    <cellStyle name="Comma 10 8 2 2_נכסים" xfId="43285"/>
    <cellStyle name="Comma 10 8 2 3" xfId="23644"/>
    <cellStyle name="Comma 10 8 2_נכסים" xfId="43284"/>
    <cellStyle name="Comma 10 8 3" xfId="11991"/>
    <cellStyle name="Comma 10 8 3 2" xfId="26978"/>
    <cellStyle name="Comma 10 8 3_נכסים" xfId="43286"/>
    <cellStyle name="Comma 10 8 4" xfId="20313"/>
    <cellStyle name="Comma 10 8_נכסים" xfId="43283"/>
    <cellStyle name="Comma 10 9" xfId="6918"/>
    <cellStyle name="Comma 10 9 2" xfId="13658"/>
    <cellStyle name="Comma 10 9 2 2" xfId="28644"/>
    <cellStyle name="Comma 10 9 2_נכסים" xfId="43288"/>
    <cellStyle name="Comma 10 9 3" xfId="21979"/>
    <cellStyle name="Comma 10 9_נכסים" xfId="43287"/>
    <cellStyle name="Comma 10_נכסים" xfId="43029"/>
    <cellStyle name="Comma 11" xfId="962"/>
    <cellStyle name="Comma 11 10" xfId="18650"/>
    <cellStyle name="Comma 11 11" xfId="32104"/>
    <cellStyle name="Comma 11 12" xfId="33216"/>
    <cellStyle name="Comma 11 13" xfId="3018"/>
    <cellStyle name="Comma 11 2" xfId="1277"/>
    <cellStyle name="Comma 11 2 2" xfId="3741"/>
    <cellStyle name="Comma 11 2 2 2" xfId="4165"/>
    <cellStyle name="Comma 11 2 2 2 2" xfId="4938"/>
    <cellStyle name="Comma 11 2 2 2 2 2" xfId="6729"/>
    <cellStyle name="Comma 11 2 2 2 2 2 2" xfId="10269"/>
    <cellStyle name="Comma 11 2 2 2 2 2 2 2" xfId="16921"/>
    <cellStyle name="Comma 11 2 2 2 2 2 2 2 2" xfId="31907"/>
    <cellStyle name="Comma 11 2 2 2 2 2 2 2_נכסים" xfId="43296"/>
    <cellStyle name="Comma 11 2 2 2 2 2 2 3" xfId="25242"/>
    <cellStyle name="Comma 11 2 2 2 2 2 2_נכסים" xfId="43295"/>
    <cellStyle name="Comma 11 2 2 2 2 2 3" xfId="13589"/>
    <cellStyle name="Comma 11 2 2 2 2 2 3 2" xfId="28576"/>
    <cellStyle name="Comma 11 2 2 2 2 2 3_נכסים" xfId="43297"/>
    <cellStyle name="Comma 11 2 2 2 2 2 4" xfId="21911"/>
    <cellStyle name="Comma 11 2 2 2 2 2_נכסים" xfId="43294"/>
    <cellStyle name="Comma 11 2 2 2 2 3" xfId="8477"/>
    <cellStyle name="Comma 11 2 2 2 2 3 2" xfId="15256"/>
    <cellStyle name="Comma 11 2 2 2 2 3 2 2" xfId="30242"/>
    <cellStyle name="Comma 11 2 2 2 2 3 2_נכסים" xfId="43299"/>
    <cellStyle name="Comma 11 2 2 2 2 3 3" xfId="23577"/>
    <cellStyle name="Comma 11 2 2 2 2 3_נכסים" xfId="43298"/>
    <cellStyle name="Comma 11 2 2 2 2 4" xfId="11923"/>
    <cellStyle name="Comma 11 2 2 2 2 4 2" xfId="26910"/>
    <cellStyle name="Comma 11 2 2 2 2 4_נכסים" xfId="43300"/>
    <cellStyle name="Comma 11 2 2 2 2 5" xfId="20245"/>
    <cellStyle name="Comma 11 2 2 2 2_נכסים" xfId="43293"/>
    <cellStyle name="Comma 11 2 2 2 3" xfId="5895"/>
    <cellStyle name="Comma 11 2 2 2 3 2" xfId="9436"/>
    <cellStyle name="Comma 11 2 2 2 3 2 2" xfId="16088"/>
    <cellStyle name="Comma 11 2 2 2 3 2 2 2" xfId="31074"/>
    <cellStyle name="Comma 11 2 2 2 3 2 2_נכסים" xfId="43303"/>
    <cellStyle name="Comma 11 2 2 2 3 2 3" xfId="24409"/>
    <cellStyle name="Comma 11 2 2 2 3 2_נכסים" xfId="43302"/>
    <cellStyle name="Comma 11 2 2 2 3 3" xfId="12756"/>
    <cellStyle name="Comma 11 2 2 2 3 3 2" xfId="27743"/>
    <cellStyle name="Comma 11 2 2 2 3 3_נכסים" xfId="43304"/>
    <cellStyle name="Comma 11 2 2 2 3 4" xfId="21078"/>
    <cellStyle name="Comma 11 2 2 2 3_נכסים" xfId="43301"/>
    <cellStyle name="Comma 11 2 2 2 4" xfId="7644"/>
    <cellStyle name="Comma 11 2 2 2 4 2" xfId="14423"/>
    <cellStyle name="Comma 11 2 2 2 4 2 2" xfId="29409"/>
    <cellStyle name="Comma 11 2 2 2 4 2_נכסים" xfId="43306"/>
    <cellStyle name="Comma 11 2 2 2 4 3" xfId="22744"/>
    <cellStyle name="Comma 11 2 2 2 4_נכסים" xfId="43305"/>
    <cellStyle name="Comma 11 2 2 2 5" xfId="11090"/>
    <cellStyle name="Comma 11 2 2 2 5 2" xfId="26077"/>
    <cellStyle name="Comma 11 2 2 2 5_נכסים" xfId="43307"/>
    <cellStyle name="Comma 11 2 2 2 6" xfId="19412"/>
    <cellStyle name="Comma 11 2 2 2_נכסים" xfId="43292"/>
    <cellStyle name="Comma 11 2 2 3" xfId="4522"/>
    <cellStyle name="Comma 11 2 2 3 2" xfId="6313"/>
    <cellStyle name="Comma 11 2 2 3 2 2" xfId="9853"/>
    <cellStyle name="Comma 11 2 2 3 2 2 2" xfId="16505"/>
    <cellStyle name="Comma 11 2 2 3 2 2 2 2" xfId="31491"/>
    <cellStyle name="Comma 11 2 2 3 2 2 2_נכסים" xfId="43311"/>
    <cellStyle name="Comma 11 2 2 3 2 2 3" xfId="24826"/>
    <cellStyle name="Comma 11 2 2 3 2 2_נכסים" xfId="43310"/>
    <cellStyle name="Comma 11 2 2 3 2 3" xfId="13173"/>
    <cellStyle name="Comma 11 2 2 3 2 3 2" xfId="28160"/>
    <cellStyle name="Comma 11 2 2 3 2 3_נכסים" xfId="43312"/>
    <cellStyle name="Comma 11 2 2 3 2 4" xfId="21495"/>
    <cellStyle name="Comma 11 2 2 3 2_נכסים" xfId="43309"/>
    <cellStyle name="Comma 11 2 2 3 3" xfId="8061"/>
    <cellStyle name="Comma 11 2 2 3 3 2" xfId="14840"/>
    <cellStyle name="Comma 11 2 2 3 3 2 2" xfId="29826"/>
    <cellStyle name="Comma 11 2 2 3 3 2_נכסים" xfId="43314"/>
    <cellStyle name="Comma 11 2 2 3 3 3" xfId="23161"/>
    <cellStyle name="Comma 11 2 2 3 3_נכסים" xfId="43313"/>
    <cellStyle name="Comma 11 2 2 3 4" xfId="11507"/>
    <cellStyle name="Comma 11 2 2 3 4 2" xfId="26494"/>
    <cellStyle name="Comma 11 2 2 3 4_נכסים" xfId="43315"/>
    <cellStyle name="Comma 11 2 2 3 5" xfId="19829"/>
    <cellStyle name="Comma 11 2 2 3_נכסים" xfId="43308"/>
    <cellStyle name="Comma 11 2 2 4" xfId="5415"/>
    <cellStyle name="Comma 11 2 2 4 2" xfId="9020"/>
    <cellStyle name="Comma 11 2 2 4 2 2" xfId="15672"/>
    <cellStyle name="Comma 11 2 2 4 2 2 2" xfId="30658"/>
    <cellStyle name="Comma 11 2 2 4 2 2_נכסים" xfId="43318"/>
    <cellStyle name="Comma 11 2 2 4 2 3" xfId="23993"/>
    <cellStyle name="Comma 11 2 2 4 2_נכסים" xfId="43317"/>
    <cellStyle name="Comma 11 2 2 4 3" xfId="12340"/>
    <cellStyle name="Comma 11 2 2 4 3 2" xfId="27327"/>
    <cellStyle name="Comma 11 2 2 4 3_נכסים" xfId="43319"/>
    <cellStyle name="Comma 11 2 2 4 4" xfId="20662"/>
    <cellStyle name="Comma 11 2 2 4_נכסים" xfId="43316"/>
    <cellStyle name="Comma 11 2 2 5" xfId="7228"/>
    <cellStyle name="Comma 11 2 2 5 2" xfId="14007"/>
    <cellStyle name="Comma 11 2 2 5 2 2" xfId="28993"/>
    <cellStyle name="Comma 11 2 2 5 2_נכסים" xfId="43321"/>
    <cellStyle name="Comma 11 2 2 5 3" xfId="22328"/>
    <cellStyle name="Comma 11 2 2 5_נכסים" xfId="43320"/>
    <cellStyle name="Comma 11 2 2 6" xfId="10674"/>
    <cellStyle name="Comma 11 2 2 6 2" xfId="25661"/>
    <cellStyle name="Comma 11 2 2 6_נכסים" xfId="43322"/>
    <cellStyle name="Comma 11 2 2 7" xfId="18203"/>
    <cellStyle name="Comma 11 2 2 8" xfId="18996"/>
    <cellStyle name="Comma 11 2 2_נכסים" xfId="43291"/>
    <cellStyle name="Comma 11 2 3" xfId="3954"/>
    <cellStyle name="Comma 11 2 3 2" xfId="4730"/>
    <cellStyle name="Comma 11 2 3 2 2" xfId="6521"/>
    <cellStyle name="Comma 11 2 3 2 2 2" xfId="10061"/>
    <cellStyle name="Comma 11 2 3 2 2 2 2" xfId="16713"/>
    <cellStyle name="Comma 11 2 3 2 2 2 2 2" xfId="31699"/>
    <cellStyle name="Comma 11 2 3 2 2 2 2_נכסים" xfId="43327"/>
    <cellStyle name="Comma 11 2 3 2 2 2 3" xfId="25034"/>
    <cellStyle name="Comma 11 2 3 2 2 2_נכסים" xfId="43326"/>
    <cellStyle name="Comma 11 2 3 2 2 3" xfId="13381"/>
    <cellStyle name="Comma 11 2 3 2 2 3 2" xfId="28368"/>
    <cellStyle name="Comma 11 2 3 2 2 3_נכסים" xfId="43328"/>
    <cellStyle name="Comma 11 2 3 2 2 4" xfId="21703"/>
    <cellStyle name="Comma 11 2 3 2 2_נכסים" xfId="43325"/>
    <cellStyle name="Comma 11 2 3 2 3" xfId="8269"/>
    <cellStyle name="Comma 11 2 3 2 3 2" xfId="15048"/>
    <cellStyle name="Comma 11 2 3 2 3 2 2" xfId="30034"/>
    <cellStyle name="Comma 11 2 3 2 3 2_נכסים" xfId="43330"/>
    <cellStyle name="Comma 11 2 3 2 3 3" xfId="23369"/>
    <cellStyle name="Comma 11 2 3 2 3_נכסים" xfId="43329"/>
    <cellStyle name="Comma 11 2 3 2 4" xfId="11715"/>
    <cellStyle name="Comma 11 2 3 2 4 2" xfId="26702"/>
    <cellStyle name="Comma 11 2 3 2 4_נכסים" xfId="43331"/>
    <cellStyle name="Comma 11 2 3 2 5" xfId="20037"/>
    <cellStyle name="Comma 11 2 3 2_נכסים" xfId="43324"/>
    <cellStyle name="Comma 11 2 3 3" xfId="5687"/>
    <cellStyle name="Comma 11 2 3 3 2" xfId="9228"/>
    <cellStyle name="Comma 11 2 3 3 2 2" xfId="15880"/>
    <cellStyle name="Comma 11 2 3 3 2 2 2" xfId="30866"/>
    <cellStyle name="Comma 11 2 3 3 2 2_נכסים" xfId="43334"/>
    <cellStyle name="Comma 11 2 3 3 2 3" xfId="24201"/>
    <cellStyle name="Comma 11 2 3 3 2_נכסים" xfId="43333"/>
    <cellStyle name="Comma 11 2 3 3 3" xfId="12548"/>
    <cellStyle name="Comma 11 2 3 3 3 2" xfId="27535"/>
    <cellStyle name="Comma 11 2 3 3 3_נכסים" xfId="43335"/>
    <cellStyle name="Comma 11 2 3 3 4" xfId="20870"/>
    <cellStyle name="Comma 11 2 3 3_נכסים" xfId="43332"/>
    <cellStyle name="Comma 11 2 3 4" xfId="7436"/>
    <cellStyle name="Comma 11 2 3 4 2" xfId="14215"/>
    <cellStyle name="Comma 11 2 3 4 2 2" xfId="29201"/>
    <cellStyle name="Comma 11 2 3 4 2_נכסים" xfId="43337"/>
    <cellStyle name="Comma 11 2 3 4 3" xfId="22536"/>
    <cellStyle name="Comma 11 2 3 4_נכסים" xfId="43336"/>
    <cellStyle name="Comma 11 2 3 5" xfId="10882"/>
    <cellStyle name="Comma 11 2 3 5 2" xfId="25869"/>
    <cellStyle name="Comma 11 2 3 5_נכסים" xfId="43338"/>
    <cellStyle name="Comma 11 2 3 6" xfId="19204"/>
    <cellStyle name="Comma 11 2 3_נכסים" xfId="43323"/>
    <cellStyle name="Comma 11 2 4" xfId="4315"/>
    <cellStyle name="Comma 11 2 4 2" xfId="6104"/>
    <cellStyle name="Comma 11 2 4 2 2" xfId="9644"/>
    <cellStyle name="Comma 11 2 4 2 2 2" xfId="16296"/>
    <cellStyle name="Comma 11 2 4 2 2 2 2" xfId="31282"/>
    <cellStyle name="Comma 11 2 4 2 2 2_נכסים" xfId="43342"/>
    <cellStyle name="Comma 11 2 4 2 2 3" xfId="24617"/>
    <cellStyle name="Comma 11 2 4 2 2_נכסים" xfId="43341"/>
    <cellStyle name="Comma 11 2 4 2 3" xfId="12964"/>
    <cellStyle name="Comma 11 2 4 2 3 2" xfId="27951"/>
    <cellStyle name="Comma 11 2 4 2 3_נכסים" xfId="43343"/>
    <cellStyle name="Comma 11 2 4 2 4" xfId="21286"/>
    <cellStyle name="Comma 11 2 4 2_נכסים" xfId="43340"/>
    <cellStyle name="Comma 11 2 4 3" xfId="7852"/>
    <cellStyle name="Comma 11 2 4 3 2" xfId="14631"/>
    <cellStyle name="Comma 11 2 4 3 2 2" xfId="29617"/>
    <cellStyle name="Comma 11 2 4 3 2_נכסים" xfId="43345"/>
    <cellStyle name="Comma 11 2 4 3 3" xfId="22952"/>
    <cellStyle name="Comma 11 2 4 3_נכסים" xfId="43344"/>
    <cellStyle name="Comma 11 2 4 4" xfId="11298"/>
    <cellStyle name="Comma 11 2 4 4 2" xfId="26285"/>
    <cellStyle name="Comma 11 2 4 4_נכסים" xfId="43346"/>
    <cellStyle name="Comma 11 2 4 5" xfId="19620"/>
    <cellStyle name="Comma 11 2 4_נכסים" xfId="43339"/>
    <cellStyle name="Comma 11 2 5" xfId="5208"/>
    <cellStyle name="Comma 11 2 5 2" xfId="8811"/>
    <cellStyle name="Comma 11 2 5 2 2" xfId="15463"/>
    <cellStyle name="Comma 11 2 5 2 2 2" xfId="30449"/>
    <cellStyle name="Comma 11 2 5 2 2_נכסים" xfId="43349"/>
    <cellStyle name="Comma 11 2 5 2 3" xfId="23784"/>
    <cellStyle name="Comma 11 2 5 2_נכסים" xfId="43348"/>
    <cellStyle name="Comma 11 2 5 3" xfId="12131"/>
    <cellStyle name="Comma 11 2 5 3 2" xfId="27118"/>
    <cellStyle name="Comma 11 2 5 3_נכסים" xfId="43350"/>
    <cellStyle name="Comma 11 2 5 4" xfId="20453"/>
    <cellStyle name="Comma 11 2 5_נכסים" xfId="43347"/>
    <cellStyle name="Comma 11 2 6" xfId="7021"/>
    <cellStyle name="Comma 11 2 6 2" xfId="13798"/>
    <cellStyle name="Comma 11 2 6 2 2" xfId="28784"/>
    <cellStyle name="Comma 11 2 6 2_נכסים" xfId="43352"/>
    <cellStyle name="Comma 11 2 6 3" xfId="22119"/>
    <cellStyle name="Comma 11 2 6_נכסים" xfId="43351"/>
    <cellStyle name="Comma 11 2 7" xfId="10491"/>
    <cellStyle name="Comma 11 2 7 2" xfId="25475"/>
    <cellStyle name="Comma 11 2 7_נכסים" xfId="43353"/>
    <cellStyle name="Comma 11 2 8" xfId="18787"/>
    <cellStyle name="Comma 11 2 9" xfId="3498"/>
    <cellStyle name="Comma 11 2_נכסים" xfId="43290"/>
    <cellStyle name="Comma 11 3" xfId="2063"/>
    <cellStyle name="Comma 11 3 10" xfId="3642"/>
    <cellStyle name="Comma 11 3 2" xfId="4029"/>
    <cellStyle name="Comma 11 3 2 2" xfId="4801"/>
    <cellStyle name="Comma 11 3 2 2 2" xfId="6592"/>
    <cellStyle name="Comma 11 3 2 2 2 2" xfId="10132"/>
    <cellStyle name="Comma 11 3 2 2 2 2 2" xfId="16784"/>
    <cellStyle name="Comma 11 3 2 2 2 2 2 2" xfId="31770"/>
    <cellStyle name="Comma 11 3 2 2 2 2 2_נכסים" xfId="43359"/>
    <cellStyle name="Comma 11 3 2 2 2 2 3" xfId="25105"/>
    <cellStyle name="Comma 11 3 2 2 2 2_נכסים" xfId="43358"/>
    <cellStyle name="Comma 11 3 2 2 2 3" xfId="13452"/>
    <cellStyle name="Comma 11 3 2 2 2 3 2" xfId="28439"/>
    <cellStyle name="Comma 11 3 2 2 2 3_נכסים" xfId="43360"/>
    <cellStyle name="Comma 11 3 2 2 2 4" xfId="21774"/>
    <cellStyle name="Comma 11 3 2 2 2_נכסים" xfId="43357"/>
    <cellStyle name="Comma 11 3 2 2 3" xfId="8340"/>
    <cellStyle name="Comma 11 3 2 2 3 2" xfId="15119"/>
    <cellStyle name="Comma 11 3 2 2 3 2 2" xfId="30105"/>
    <cellStyle name="Comma 11 3 2 2 3 2_נכסים" xfId="43362"/>
    <cellStyle name="Comma 11 3 2 2 3 3" xfId="23440"/>
    <cellStyle name="Comma 11 3 2 2 3_נכסים" xfId="43361"/>
    <cellStyle name="Comma 11 3 2 2 4" xfId="11786"/>
    <cellStyle name="Comma 11 3 2 2 4 2" xfId="26773"/>
    <cellStyle name="Comma 11 3 2 2 4_נכסים" xfId="43363"/>
    <cellStyle name="Comma 11 3 2 2 5" xfId="18301"/>
    <cellStyle name="Comma 11 3 2 2 6" xfId="20108"/>
    <cellStyle name="Comma 11 3 2 2 7" xfId="32901"/>
    <cellStyle name="Comma 11 3 2 2_נכסים" xfId="43356"/>
    <cellStyle name="Comma 11 3 2 3" xfId="5758"/>
    <cellStyle name="Comma 11 3 2 3 2" xfId="9299"/>
    <cellStyle name="Comma 11 3 2 3 2 2" xfId="15951"/>
    <cellStyle name="Comma 11 3 2 3 2 2 2" xfId="30937"/>
    <cellStyle name="Comma 11 3 2 3 2 2_נכסים" xfId="43366"/>
    <cellStyle name="Comma 11 3 2 3 2 3" xfId="24272"/>
    <cellStyle name="Comma 11 3 2 3 2_נכסים" xfId="43365"/>
    <cellStyle name="Comma 11 3 2 3 3" xfId="12619"/>
    <cellStyle name="Comma 11 3 2 3 3 2" xfId="27606"/>
    <cellStyle name="Comma 11 3 2 3 3_נכסים" xfId="43367"/>
    <cellStyle name="Comma 11 3 2 3 4" xfId="20941"/>
    <cellStyle name="Comma 11 3 2 3_נכסים" xfId="43364"/>
    <cellStyle name="Comma 11 3 2 4" xfId="7507"/>
    <cellStyle name="Comma 11 3 2 4 2" xfId="14286"/>
    <cellStyle name="Comma 11 3 2 4 2 2" xfId="29272"/>
    <cellStyle name="Comma 11 3 2 4 2_נכסים" xfId="43369"/>
    <cellStyle name="Comma 11 3 2 4 3" xfId="22607"/>
    <cellStyle name="Comma 11 3 2 4_נכסים" xfId="43368"/>
    <cellStyle name="Comma 11 3 2 5" xfId="10953"/>
    <cellStyle name="Comma 11 3 2 5 2" xfId="25940"/>
    <cellStyle name="Comma 11 3 2 5_נכסים" xfId="43370"/>
    <cellStyle name="Comma 11 3 2 6" xfId="18204"/>
    <cellStyle name="Comma 11 3 2 7" xfId="19275"/>
    <cellStyle name="Comma 11 3 2 8" xfId="33181"/>
    <cellStyle name="Comma 11 3 2_נכסים" xfId="43355"/>
    <cellStyle name="Comma 11 3 3" xfId="4386"/>
    <cellStyle name="Comma 11 3 3 2" xfId="6176"/>
    <cellStyle name="Comma 11 3 3 2 2" xfId="9716"/>
    <cellStyle name="Comma 11 3 3 2 2 2" xfId="16368"/>
    <cellStyle name="Comma 11 3 3 2 2 2 2" xfId="31354"/>
    <cellStyle name="Comma 11 3 3 2 2 2_נכסים" xfId="43374"/>
    <cellStyle name="Comma 11 3 3 2 2 3" xfId="24689"/>
    <cellStyle name="Comma 11 3 3 2 2_נכסים" xfId="43373"/>
    <cellStyle name="Comma 11 3 3 2 3" xfId="13036"/>
    <cellStyle name="Comma 11 3 3 2 3 2" xfId="28023"/>
    <cellStyle name="Comma 11 3 3 2 3_נכסים" xfId="43375"/>
    <cellStyle name="Comma 11 3 3 2 4" xfId="21358"/>
    <cellStyle name="Comma 11 3 3 2_נכסים" xfId="43372"/>
    <cellStyle name="Comma 11 3 3 3" xfId="7924"/>
    <cellStyle name="Comma 11 3 3 3 2" xfId="14703"/>
    <cellStyle name="Comma 11 3 3 3 2 2" xfId="29689"/>
    <cellStyle name="Comma 11 3 3 3 2_נכסים" xfId="43377"/>
    <cellStyle name="Comma 11 3 3 3 3" xfId="23024"/>
    <cellStyle name="Comma 11 3 3 3_נכסים" xfId="43376"/>
    <cellStyle name="Comma 11 3 3 4" xfId="11370"/>
    <cellStyle name="Comma 11 3 3 4 2" xfId="26357"/>
    <cellStyle name="Comma 11 3 3 4_נכסים" xfId="43378"/>
    <cellStyle name="Comma 11 3 3 5" xfId="19692"/>
    <cellStyle name="Comma 11 3 3_נכסים" xfId="43371"/>
    <cellStyle name="Comma 11 3 4" xfId="5279"/>
    <cellStyle name="Comma 11 3 4 2" xfId="8883"/>
    <cellStyle name="Comma 11 3 4 2 2" xfId="15535"/>
    <cellStyle name="Comma 11 3 4 2 2 2" xfId="30521"/>
    <cellStyle name="Comma 11 3 4 2 2_נכסים" xfId="43381"/>
    <cellStyle name="Comma 11 3 4 2 3" xfId="23856"/>
    <cellStyle name="Comma 11 3 4 2_נכסים" xfId="43380"/>
    <cellStyle name="Comma 11 3 4 3" xfId="12203"/>
    <cellStyle name="Comma 11 3 4 3 2" xfId="27190"/>
    <cellStyle name="Comma 11 3 4 3_נכסים" xfId="43382"/>
    <cellStyle name="Comma 11 3 4 4" xfId="20525"/>
    <cellStyle name="Comma 11 3 4_נכסים" xfId="43379"/>
    <cellStyle name="Comma 11 3 5" xfId="7092"/>
    <cellStyle name="Comma 11 3 5 2" xfId="13870"/>
    <cellStyle name="Comma 11 3 5 2 2" xfId="28856"/>
    <cellStyle name="Comma 11 3 5 2_נכסים" xfId="43384"/>
    <cellStyle name="Comma 11 3 5 3" xfId="22191"/>
    <cellStyle name="Comma 11 3 5_נכסים" xfId="43383"/>
    <cellStyle name="Comma 11 3 6" xfId="10308"/>
    <cellStyle name="Comma 11 3 6 2" xfId="25280"/>
    <cellStyle name="Comma 11 3 6_נכסים" xfId="43385"/>
    <cellStyle name="Comma 11 3 7" xfId="17330"/>
    <cellStyle name="Comma 11 3 8" xfId="18859"/>
    <cellStyle name="Comma 11 3 9" xfId="33103"/>
    <cellStyle name="Comma 11 3_נכסים" xfId="43354"/>
    <cellStyle name="Comma 11 4" xfId="1594"/>
    <cellStyle name="Comma 11 4 2" xfId="4592"/>
    <cellStyle name="Comma 11 4 2 2" xfId="6383"/>
    <cellStyle name="Comma 11 4 2 2 2" xfId="9923"/>
    <cellStyle name="Comma 11 4 2 2 2 2" xfId="16575"/>
    <cellStyle name="Comma 11 4 2 2 2 2 2" xfId="31561"/>
    <cellStyle name="Comma 11 4 2 2 2 2_נכסים" xfId="43390"/>
    <cellStyle name="Comma 11 4 2 2 2 3" xfId="24896"/>
    <cellStyle name="Comma 11 4 2 2 2_נכסים" xfId="43389"/>
    <cellStyle name="Comma 11 4 2 2 3" xfId="13243"/>
    <cellStyle name="Comma 11 4 2 2 3 2" xfId="28230"/>
    <cellStyle name="Comma 11 4 2 2 3_נכסים" xfId="43391"/>
    <cellStyle name="Comma 11 4 2 2 4" xfId="21565"/>
    <cellStyle name="Comma 11 4 2 2_נכסים" xfId="43388"/>
    <cellStyle name="Comma 11 4 2 3" xfId="8131"/>
    <cellStyle name="Comma 11 4 2 3 2" xfId="14910"/>
    <cellStyle name="Comma 11 4 2 3 2 2" xfId="29896"/>
    <cellStyle name="Comma 11 4 2 3 2_נכסים" xfId="43393"/>
    <cellStyle name="Comma 11 4 2 3 3" xfId="23231"/>
    <cellStyle name="Comma 11 4 2 3_נכסים" xfId="43392"/>
    <cellStyle name="Comma 11 4 2 4" xfId="11577"/>
    <cellStyle name="Comma 11 4 2 4 2" xfId="26564"/>
    <cellStyle name="Comma 11 4 2 4_נכסים" xfId="43394"/>
    <cellStyle name="Comma 11 4 2 5" xfId="18314"/>
    <cellStyle name="Comma 11 4 2 6" xfId="19899"/>
    <cellStyle name="Comma 11 4 2 7" xfId="33209"/>
    <cellStyle name="Comma 11 4 2_נכסים" xfId="43387"/>
    <cellStyle name="Comma 11 4 3" xfId="5549"/>
    <cellStyle name="Comma 11 4 3 2" xfId="9090"/>
    <cellStyle name="Comma 11 4 3 2 2" xfId="15742"/>
    <cellStyle name="Comma 11 4 3 2 2 2" xfId="30728"/>
    <cellStyle name="Comma 11 4 3 2 2_נכסים" xfId="43397"/>
    <cellStyle name="Comma 11 4 3 2 3" xfId="24063"/>
    <cellStyle name="Comma 11 4 3 2_נכסים" xfId="43396"/>
    <cellStyle name="Comma 11 4 3 3" xfId="12410"/>
    <cellStyle name="Comma 11 4 3 3 2" xfId="27397"/>
    <cellStyle name="Comma 11 4 3 3_נכסים" xfId="43398"/>
    <cellStyle name="Comma 11 4 3 4" xfId="20732"/>
    <cellStyle name="Comma 11 4 3_נכסים" xfId="43395"/>
    <cellStyle name="Comma 11 4 4" xfId="7298"/>
    <cellStyle name="Comma 11 4 4 2" xfId="14077"/>
    <cellStyle name="Comma 11 4 4 2 2" xfId="29063"/>
    <cellStyle name="Comma 11 4 4 2_נכסים" xfId="43400"/>
    <cellStyle name="Comma 11 4 4 3" xfId="22398"/>
    <cellStyle name="Comma 11 4 4_נכסים" xfId="43399"/>
    <cellStyle name="Comma 11 4 5" xfId="10744"/>
    <cellStyle name="Comma 11 4 5 2" xfId="25731"/>
    <cellStyle name="Comma 11 4 5_נכסים" xfId="43401"/>
    <cellStyle name="Comma 11 4 6" xfId="18202"/>
    <cellStyle name="Comma 11 4 7" xfId="19066"/>
    <cellStyle name="Comma 11 4 8" xfId="33129"/>
    <cellStyle name="Comma 11 4 9" xfId="3853"/>
    <cellStyle name="Comma 11 4_נכסים" xfId="43386"/>
    <cellStyle name="Comma 11 5" xfId="2356"/>
    <cellStyle name="Comma 11 5 2" xfId="5966"/>
    <cellStyle name="Comma 11 5 2 2" xfId="9506"/>
    <cellStyle name="Comma 11 5 2 2 2" xfId="16158"/>
    <cellStyle name="Comma 11 5 2 2 2 2" xfId="31144"/>
    <cellStyle name="Comma 11 5 2 2 2_נכסים" xfId="43405"/>
    <cellStyle name="Comma 11 5 2 2 3" xfId="24479"/>
    <cellStyle name="Comma 11 5 2 2_נכסים" xfId="43404"/>
    <cellStyle name="Comma 11 5 2 3" xfId="12826"/>
    <cellStyle name="Comma 11 5 2 3 2" xfId="27813"/>
    <cellStyle name="Comma 11 5 2 3_נכסים" xfId="43406"/>
    <cellStyle name="Comma 11 5 2 4" xfId="21148"/>
    <cellStyle name="Comma 11 5 2_נכסים" xfId="43403"/>
    <cellStyle name="Comma 11 5 3" xfId="7714"/>
    <cellStyle name="Comma 11 5 3 2" xfId="14493"/>
    <cellStyle name="Comma 11 5 3 2 2" xfId="29479"/>
    <cellStyle name="Comma 11 5 3 2_נכסים" xfId="43408"/>
    <cellStyle name="Comma 11 5 3 3" xfId="22814"/>
    <cellStyle name="Comma 11 5 3_נכסים" xfId="43407"/>
    <cellStyle name="Comma 11 5 4" xfId="11160"/>
    <cellStyle name="Comma 11 5 4 2" xfId="26147"/>
    <cellStyle name="Comma 11 5 4_נכסים" xfId="43409"/>
    <cellStyle name="Comma 11 5 5" xfId="19482"/>
    <cellStyle name="Comma 11 5 6" xfId="4215"/>
    <cellStyle name="Comma 11 5_נכסים" xfId="43402"/>
    <cellStyle name="Comma 11 6" xfId="1577"/>
    <cellStyle name="Comma 11 6 2" xfId="8673"/>
    <cellStyle name="Comma 11 6 2 2" xfId="15325"/>
    <cellStyle name="Comma 11 6 2 2 2" xfId="30311"/>
    <cellStyle name="Comma 11 6 2 2_נכסים" xfId="43412"/>
    <cellStyle name="Comma 11 6 2 3" xfId="23646"/>
    <cellStyle name="Comma 11 6 2_נכסים" xfId="43411"/>
    <cellStyle name="Comma 11 6 3" xfId="11993"/>
    <cellStyle name="Comma 11 6 3 2" xfId="26980"/>
    <cellStyle name="Comma 11 6 3_נכסים" xfId="43413"/>
    <cellStyle name="Comma 11 6 4" xfId="20315"/>
    <cellStyle name="Comma 11 6 5" xfId="5108"/>
    <cellStyle name="Comma 11 6_נכסים" xfId="43410"/>
    <cellStyle name="Comma 11 7" xfId="1331"/>
    <cellStyle name="Comma 11 7 2" xfId="13660"/>
    <cellStyle name="Comma 11 7 2 2" xfId="28646"/>
    <cellStyle name="Comma 11 7 2_נכסים" xfId="43415"/>
    <cellStyle name="Comma 11 7 3" xfId="21981"/>
    <cellStyle name="Comma 11 7 4" xfId="6920"/>
    <cellStyle name="Comma 11 7_נכסים" xfId="43414"/>
    <cellStyle name="Comma 11 8" xfId="10402"/>
    <cellStyle name="Comma 11 8 2" xfId="25380"/>
    <cellStyle name="Comma 11 8_נכסים" xfId="43416"/>
    <cellStyle name="Comma 11 9" xfId="17180"/>
    <cellStyle name="Comma 11_נכסים" xfId="43289"/>
    <cellStyle name="Comma 12" xfId="996"/>
    <cellStyle name="Comma 12 10" xfId="32752"/>
    <cellStyle name="Comma 12 11" xfId="32497"/>
    <cellStyle name="Comma 12 12" xfId="3025"/>
    <cellStyle name="Comma 12 2" xfId="2153"/>
    <cellStyle name="Comma 12 2 2" xfId="32105"/>
    <cellStyle name="Comma 12 2 3" xfId="31944"/>
    <cellStyle name="Comma 12 2 3 2" xfId="33239"/>
    <cellStyle name="Comma 12 2 3 3" xfId="33502"/>
    <cellStyle name="Comma 12 2 3_נכסים" xfId="43419"/>
    <cellStyle name="Comma 12 2 4" xfId="32763"/>
    <cellStyle name="Comma 12 2 5" xfId="32506"/>
    <cellStyle name="Comma 12 2 6" xfId="3060"/>
    <cellStyle name="Comma 12 2_נכסים" xfId="43418"/>
    <cellStyle name="Comma 12 3" xfId="2355"/>
    <cellStyle name="Comma 12 3 2" xfId="31985"/>
    <cellStyle name="Comma 12 3 2 2" xfId="33270"/>
    <cellStyle name="Comma 12 3 2 3" xfId="33532"/>
    <cellStyle name="Comma 12 3 2_נכסים" xfId="43421"/>
    <cellStyle name="Comma 12 3 3" xfId="32786"/>
    <cellStyle name="Comma 12 3 4" xfId="32520"/>
    <cellStyle name="Comma 12 3 5" xfId="3484"/>
    <cellStyle name="Comma 12 3_נכסים" xfId="43420"/>
    <cellStyle name="Comma 12 4" xfId="1698"/>
    <cellStyle name="Comma 12 4 2" xfId="3597"/>
    <cellStyle name="Comma 12 4 2 2" xfId="32264"/>
    <cellStyle name="Comma 12 4 2 2 2" xfId="33382"/>
    <cellStyle name="Comma 12 4 2 2 3" xfId="33644"/>
    <cellStyle name="Comma 12 4 2 2_נכסים" xfId="43424"/>
    <cellStyle name="Comma 12 4 2 3" xfId="32804"/>
    <cellStyle name="Comma 12 4 2 4" xfId="32527"/>
    <cellStyle name="Comma 12 4 2_נכסים" xfId="43423"/>
    <cellStyle name="Comma 12 4 3" xfId="3812"/>
    <cellStyle name="Comma 12 4 3 2" xfId="5481"/>
    <cellStyle name="Comma 12 4 3 2 2" xfId="31997"/>
    <cellStyle name="Comma 12 4 3 2 2 2" xfId="33278"/>
    <cellStyle name="Comma 12 4 3 2 2 3" xfId="33540"/>
    <cellStyle name="Comma 12 4 3 2 2_נכסים" xfId="43427"/>
    <cellStyle name="Comma 12 4 3 2 3" xfId="32917"/>
    <cellStyle name="Comma 12 4 3 2 4" xfId="32576"/>
    <cellStyle name="Comma 12 4 3 2_נכסים" xfId="43426"/>
    <cellStyle name="Comma 12 4 3 3" xfId="5066"/>
    <cellStyle name="Comma 12 4 3 3 2" xfId="8605"/>
    <cellStyle name="Comma 12 4 3 3 2 2" xfId="32410"/>
    <cellStyle name="Comma 12 4 3 3 2 2 2" xfId="33461"/>
    <cellStyle name="Comma 12 4 3 3 2 2 3" xfId="33723"/>
    <cellStyle name="Comma 12 4 3 3 2 2_נכסים" xfId="43430"/>
    <cellStyle name="Comma 12 4 3 3 2 3" xfId="33170"/>
    <cellStyle name="Comma 12 4 3 3 2 4" xfId="32698"/>
    <cellStyle name="Comma 12 4 3 3 2_נכסים" xfId="43429"/>
    <cellStyle name="Comma 12 4 3 3 3" xfId="31969"/>
    <cellStyle name="Comma 12 4 3 3 3 2" xfId="33263"/>
    <cellStyle name="Comma 12 4 3 3 3 3" xfId="33525"/>
    <cellStyle name="Comma 12 4 3 3 3_נכסים" xfId="43431"/>
    <cellStyle name="Comma 12 4 3 3 4" xfId="32890"/>
    <cellStyle name="Comma 12 4 3 3 5" xfId="32596"/>
    <cellStyle name="Comma 12 4 3 3_נכסים" xfId="43428"/>
    <cellStyle name="Comma 12 4 3 4" xfId="6863"/>
    <cellStyle name="Comma 12 4 3 4 2" xfId="17082"/>
    <cellStyle name="Comma 12 4 3 4 3" xfId="32102"/>
    <cellStyle name="Comma 12 4 3 4 3 2" xfId="33335"/>
    <cellStyle name="Comma 12 4 3 4 3 3" xfId="33597"/>
    <cellStyle name="Comma 12 4 3 4 3_נכסים" xfId="43433"/>
    <cellStyle name="Comma 12 4 3 4 4" xfId="33064"/>
    <cellStyle name="Comma 12 4 3 4 5" xfId="32647"/>
    <cellStyle name="Comma 12 4 3 4_נכסים" xfId="43432"/>
    <cellStyle name="Comma 12 4 3 5" xfId="32435"/>
    <cellStyle name="Comma 12 4 3 5 2" xfId="33478"/>
    <cellStyle name="Comma 12 4 3 5 3" xfId="33740"/>
    <cellStyle name="Comma 12 4 3 5_נכסים" xfId="43434"/>
    <cellStyle name="Comma 12 4 3 6" xfId="32827"/>
    <cellStyle name="Comma 12 4 3 7" xfId="32542"/>
    <cellStyle name="Comma 12 4 3_נכסים" xfId="43425"/>
    <cellStyle name="Comma 12 4 4" xfId="5002"/>
    <cellStyle name="Comma 12 4 4 2" xfId="8541"/>
    <cellStyle name="Comma 12 4 4 2 2" xfId="32135"/>
    <cellStyle name="Comma 12 4 4 2 2 2" xfId="33347"/>
    <cellStyle name="Comma 12 4 4 2 2 3" xfId="33609"/>
    <cellStyle name="Comma 12 4 4 2 2_נכסים" xfId="43437"/>
    <cellStyle name="Comma 12 4 4 2 3" xfId="33159"/>
    <cellStyle name="Comma 12 4 4 2 4" xfId="32688"/>
    <cellStyle name="Comma 12 4 4 2_נכסים" xfId="43436"/>
    <cellStyle name="Comma 12 4 4 3" xfId="32007"/>
    <cellStyle name="Comma 12 4 4 3 2" xfId="33283"/>
    <cellStyle name="Comma 12 4 4 3 3" xfId="33545"/>
    <cellStyle name="Comma 12 4 4 3_נכסים" xfId="43438"/>
    <cellStyle name="Comma 12 4 4 4" xfId="32880"/>
    <cellStyle name="Comma 12 4 4 5" xfId="32586"/>
    <cellStyle name="Comma 12 4 4_נכסים" xfId="43435"/>
    <cellStyle name="Comma 12 4 5" xfId="6799"/>
    <cellStyle name="Comma 12 4 5 2" xfId="17081"/>
    <cellStyle name="Comma 12 4 5 3" xfId="32024"/>
    <cellStyle name="Comma 12 4 5 3 2" xfId="33293"/>
    <cellStyle name="Comma 12 4 5 3 3" xfId="33555"/>
    <cellStyle name="Comma 12 4 5 3_נכסים" xfId="43440"/>
    <cellStyle name="Comma 12 4 5 4" xfId="33000"/>
    <cellStyle name="Comma 12 4 5 5" xfId="32637"/>
    <cellStyle name="Comma 12 4 5_נכסים" xfId="43439"/>
    <cellStyle name="Comma 12 4 6" xfId="32327"/>
    <cellStyle name="Comma 12 4 6 2" xfId="33415"/>
    <cellStyle name="Comma 12 4 6 3" xfId="33677"/>
    <cellStyle name="Comma 12 4 6_נכסים" xfId="43441"/>
    <cellStyle name="Comma 12 4 7" xfId="32783"/>
    <cellStyle name="Comma 12 4 8" xfId="32518"/>
    <cellStyle name="Comma 12 4 9" xfId="3471"/>
    <cellStyle name="Comma 12 4_נכסים" xfId="43422"/>
    <cellStyle name="Comma 12 5" xfId="2409"/>
    <cellStyle name="Comma 12 5 2" xfId="5455"/>
    <cellStyle name="Comma 12 5 2 2" xfId="32278"/>
    <cellStyle name="Comma 12 5 2 2 2" xfId="33389"/>
    <cellStyle name="Comma 12 5 2 2 3" xfId="33651"/>
    <cellStyle name="Comma 12 5 2 2_נכסים" xfId="43444"/>
    <cellStyle name="Comma 12 5 2 3" xfId="32910"/>
    <cellStyle name="Comma 12 5 2 4" xfId="32571"/>
    <cellStyle name="Comma 12 5 2_נכסים" xfId="43443"/>
    <cellStyle name="Comma 12 5 3" xfId="5040"/>
    <cellStyle name="Comma 12 5 3 2" xfId="8579"/>
    <cellStyle name="Comma 12 5 3 2 2" xfId="32348"/>
    <cellStyle name="Comma 12 5 3 2 2 2" xfId="33427"/>
    <cellStyle name="Comma 12 5 3 2 2 3" xfId="33689"/>
    <cellStyle name="Comma 12 5 3 2 2_נכסים" xfId="43447"/>
    <cellStyle name="Comma 12 5 3 2 3" xfId="33165"/>
    <cellStyle name="Comma 12 5 3 2 4" xfId="32693"/>
    <cellStyle name="Comma 12 5 3 2_נכסים" xfId="43446"/>
    <cellStyle name="Comma 12 5 3 3" xfId="32290"/>
    <cellStyle name="Comma 12 5 3 3 2" xfId="33397"/>
    <cellStyle name="Comma 12 5 3 3 3" xfId="33659"/>
    <cellStyle name="Comma 12 5 3 3_נכסים" xfId="43448"/>
    <cellStyle name="Comma 12 5 3 4" xfId="32885"/>
    <cellStyle name="Comma 12 5 3 5" xfId="32591"/>
    <cellStyle name="Comma 12 5 3_נכסים" xfId="43445"/>
    <cellStyle name="Comma 12 5 4" xfId="6837"/>
    <cellStyle name="Comma 12 5 4 2" xfId="17024"/>
    <cellStyle name="Comma 12 5 4 3" xfId="32166"/>
    <cellStyle name="Comma 12 5 4 3 2" xfId="33370"/>
    <cellStyle name="Comma 12 5 4 3 3" xfId="33632"/>
    <cellStyle name="Comma 12 5 4 3_נכסים" xfId="43450"/>
    <cellStyle name="Comma 12 5 4 4" xfId="33038"/>
    <cellStyle name="Comma 12 5 4 5" xfId="32642"/>
    <cellStyle name="Comma 12 5 4_נכסים" xfId="43449"/>
    <cellStyle name="Comma 12 5 5" xfId="31993"/>
    <cellStyle name="Comma 12 5 5 2" xfId="33275"/>
    <cellStyle name="Comma 12 5 5 3" xfId="33537"/>
    <cellStyle name="Comma 12 5 5_נכסים" xfId="43451"/>
    <cellStyle name="Comma 12 5 6" xfId="32820"/>
    <cellStyle name="Comma 12 5 7" xfId="32537"/>
    <cellStyle name="Comma 12 5 8" xfId="3786"/>
    <cellStyle name="Comma 12 5_נכסים" xfId="43442"/>
    <cellStyle name="Comma 12 6" xfId="4976"/>
    <cellStyle name="Comma 12 6 2" xfId="8515"/>
    <cellStyle name="Comma 12 6 2 2" xfId="31987"/>
    <cellStyle name="Comma 12 6 2 2 2" xfId="33272"/>
    <cellStyle name="Comma 12 6 2 2 3" xfId="33534"/>
    <cellStyle name="Comma 12 6 2 2_נכסים" xfId="43454"/>
    <cellStyle name="Comma 12 6 2 3" xfId="33151"/>
    <cellStyle name="Comma 12 6 2 4" xfId="32683"/>
    <cellStyle name="Comma 12 6 2_נכסים" xfId="43453"/>
    <cellStyle name="Comma 12 6 3" xfId="32281"/>
    <cellStyle name="Comma 12 6 3 2" xfId="33391"/>
    <cellStyle name="Comma 12 6 3 3" xfId="33653"/>
    <cellStyle name="Comma 12 6 3_נכסים" xfId="43455"/>
    <cellStyle name="Comma 12 6 4" xfId="32873"/>
    <cellStyle name="Comma 12 6 5" xfId="32581"/>
    <cellStyle name="Comma 12 6_נכסים" xfId="43452"/>
    <cellStyle name="Comma 12 7" xfId="6773"/>
    <cellStyle name="Comma 12 7 2" xfId="17054"/>
    <cellStyle name="Comma 12 7 3" xfId="32068"/>
    <cellStyle name="Comma 12 7 3 2" xfId="33318"/>
    <cellStyle name="Comma 12 7 3 3" xfId="33580"/>
    <cellStyle name="Comma 12 7 3_נכסים" xfId="43457"/>
    <cellStyle name="Comma 12 7 4" xfId="32974"/>
    <cellStyle name="Comma 12 7 5" xfId="32632"/>
    <cellStyle name="Comma 12 7_נכסים" xfId="43456"/>
    <cellStyle name="Comma 12 8" xfId="32274"/>
    <cellStyle name="Comma 12 9" xfId="31953"/>
    <cellStyle name="Comma 12 9 2" xfId="33248"/>
    <cellStyle name="Comma 12 9 3" xfId="33510"/>
    <cellStyle name="Comma 12 9_נכסים" xfId="43458"/>
    <cellStyle name="Comma 12_נכסים" xfId="43417"/>
    <cellStyle name="Comma 13" xfId="1107"/>
    <cellStyle name="Comma 13 10" xfId="32048"/>
    <cellStyle name="Comma 13 11" xfId="3036"/>
    <cellStyle name="Comma 13 2" xfId="3453"/>
    <cellStyle name="Comma 13 2 2" xfId="3683"/>
    <cellStyle name="Comma 13 2 2 2" xfId="4107"/>
    <cellStyle name="Comma 13 2 2 2 2" xfId="4880"/>
    <cellStyle name="Comma 13 2 2 2 2 2" xfId="6671"/>
    <cellStyle name="Comma 13 2 2 2 2 2 2" xfId="10211"/>
    <cellStyle name="Comma 13 2 2 2 2 2 2 2" xfId="16863"/>
    <cellStyle name="Comma 13 2 2 2 2 2 2 2 2" xfId="31849"/>
    <cellStyle name="Comma 13 2 2 2 2 2 2 2_נכסים" xfId="43466"/>
    <cellStyle name="Comma 13 2 2 2 2 2 2 3" xfId="25184"/>
    <cellStyle name="Comma 13 2 2 2 2 2 2_נכסים" xfId="43465"/>
    <cellStyle name="Comma 13 2 2 2 2 2 3" xfId="13531"/>
    <cellStyle name="Comma 13 2 2 2 2 2 3 2" xfId="28518"/>
    <cellStyle name="Comma 13 2 2 2 2 2 3_נכסים" xfId="43467"/>
    <cellStyle name="Comma 13 2 2 2 2 2 4" xfId="21853"/>
    <cellStyle name="Comma 13 2 2 2 2 2_נכסים" xfId="43464"/>
    <cellStyle name="Comma 13 2 2 2 2 3" xfId="8419"/>
    <cellStyle name="Comma 13 2 2 2 2 3 2" xfId="15198"/>
    <cellStyle name="Comma 13 2 2 2 2 3 2 2" xfId="30184"/>
    <cellStyle name="Comma 13 2 2 2 2 3 2_נכסים" xfId="43469"/>
    <cellStyle name="Comma 13 2 2 2 2 3 3" xfId="23519"/>
    <cellStyle name="Comma 13 2 2 2 2 3_נכסים" xfId="43468"/>
    <cellStyle name="Comma 13 2 2 2 2 4" xfId="11865"/>
    <cellStyle name="Comma 13 2 2 2 2 4 2" xfId="26852"/>
    <cellStyle name="Comma 13 2 2 2 2 4_נכסים" xfId="43470"/>
    <cellStyle name="Comma 13 2 2 2 2 5" xfId="20187"/>
    <cellStyle name="Comma 13 2 2 2 2_נכסים" xfId="43463"/>
    <cellStyle name="Comma 13 2 2 2 3" xfId="5837"/>
    <cellStyle name="Comma 13 2 2 2 3 2" xfId="9378"/>
    <cellStyle name="Comma 13 2 2 2 3 2 2" xfId="16030"/>
    <cellStyle name="Comma 13 2 2 2 3 2 2 2" xfId="31016"/>
    <cellStyle name="Comma 13 2 2 2 3 2 2_נכסים" xfId="43473"/>
    <cellStyle name="Comma 13 2 2 2 3 2 3" xfId="24351"/>
    <cellStyle name="Comma 13 2 2 2 3 2_נכסים" xfId="43472"/>
    <cellStyle name="Comma 13 2 2 2 3 3" xfId="12698"/>
    <cellStyle name="Comma 13 2 2 2 3 3 2" xfId="27685"/>
    <cellStyle name="Comma 13 2 2 2 3 3_נכסים" xfId="43474"/>
    <cellStyle name="Comma 13 2 2 2 3 4" xfId="21020"/>
    <cellStyle name="Comma 13 2 2 2 3_נכסים" xfId="43471"/>
    <cellStyle name="Comma 13 2 2 2 4" xfId="7586"/>
    <cellStyle name="Comma 13 2 2 2 4 2" xfId="14365"/>
    <cellStyle name="Comma 13 2 2 2 4 2 2" xfId="29351"/>
    <cellStyle name="Comma 13 2 2 2 4 2_נכסים" xfId="43476"/>
    <cellStyle name="Comma 13 2 2 2 4 3" xfId="22686"/>
    <cellStyle name="Comma 13 2 2 2 4_נכסים" xfId="43475"/>
    <cellStyle name="Comma 13 2 2 2 5" xfId="11032"/>
    <cellStyle name="Comma 13 2 2 2 5 2" xfId="26019"/>
    <cellStyle name="Comma 13 2 2 2 5_נכסים" xfId="43477"/>
    <cellStyle name="Comma 13 2 2 2 6" xfId="19354"/>
    <cellStyle name="Comma 13 2 2 2_נכסים" xfId="43462"/>
    <cellStyle name="Comma 13 2 2 3" xfId="4464"/>
    <cellStyle name="Comma 13 2 2 3 2" xfId="6255"/>
    <cellStyle name="Comma 13 2 2 3 2 2" xfId="9795"/>
    <cellStyle name="Comma 13 2 2 3 2 2 2" xfId="16447"/>
    <cellStyle name="Comma 13 2 2 3 2 2 2 2" xfId="31433"/>
    <cellStyle name="Comma 13 2 2 3 2 2 2_נכסים" xfId="43481"/>
    <cellStyle name="Comma 13 2 2 3 2 2 3" xfId="24768"/>
    <cellStyle name="Comma 13 2 2 3 2 2_נכסים" xfId="43480"/>
    <cellStyle name="Comma 13 2 2 3 2 3" xfId="13115"/>
    <cellStyle name="Comma 13 2 2 3 2 3 2" xfId="28102"/>
    <cellStyle name="Comma 13 2 2 3 2 3_נכסים" xfId="43482"/>
    <cellStyle name="Comma 13 2 2 3 2 4" xfId="21437"/>
    <cellStyle name="Comma 13 2 2 3 2_נכסים" xfId="43479"/>
    <cellStyle name="Comma 13 2 2 3 3" xfId="8003"/>
    <cellStyle name="Comma 13 2 2 3 3 2" xfId="14782"/>
    <cellStyle name="Comma 13 2 2 3 3 2 2" xfId="29768"/>
    <cellStyle name="Comma 13 2 2 3 3 2_נכסים" xfId="43484"/>
    <cellStyle name="Comma 13 2 2 3 3 3" xfId="23103"/>
    <cellStyle name="Comma 13 2 2 3 3_נכסים" xfId="43483"/>
    <cellStyle name="Comma 13 2 2 3 4" xfId="11449"/>
    <cellStyle name="Comma 13 2 2 3 4 2" xfId="26436"/>
    <cellStyle name="Comma 13 2 2 3 4_נכסים" xfId="43485"/>
    <cellStyle name="Comma 13 2 2 3 5" xfId="19771"/>
    <cellStyle name="Comma 13 2 2 3_נכסים" xfId="43478"/>
    <cellStyle name="Comma 13 2 2 4" xfId="5357"/>
    <cellStyle name="Comma 13 2 2 4 2" xfId="8962"/>
    <cellStyle name="Comma 13 2 2 4 2 2" xfId="15614"/>
    <cellStyle name="Comma 13 2 2 4 2 2 2" xfId="30600"/>
    <cellStyle name="Comma 13 2 2 4 2 2_נכסים" xfId="43488"/>
    <cellStyle name="Comma 13 2 2 4 2 3" xfId="23935"/>
    <cellStyle name="Comma 13 2 2 4 2_נכסים" xfId="43487"/>
    <cellStyle name="Comma 13 2 2 4 3" xfId="12282"/>
    <cellStyle name="Comma 13 2 2 4 3 2" xfId="27269"/>
    <cellStyle name="Comma 13 2 2 4 3_נכסים" xfId="43489"/>
    <cellStyle name="Comma 13 2 2 4 4" xfId="20604"/>
    <cellStyle name="Comma 13 2 2 4_נכסים" xfId="43486"/>
    <cellStyle name="Comma 13 2 2 5" xfId="7170"/>
    <cellStyle name="Comma 13 2 2 5 2" xfId="13949"/>
    <cellStyle name="Comma 13 2 2 5 2 2" xfId="28935"/>
    <cellStyle name="Comma 13 2 2 5 2_נכסים" xfId="43491"/>
    <cellStyle name="Comma 13 2 2 5 3" xfId="22270"/>
    <cellStyle name="Comma 13 2 2 5_נכסים" xfId="43490"/>
    <cellStyle name="Comma 13 2 2 6" xfId="10616"/>
    <cellStyle name="Comma 13 2 2 6 2" xfId="25603"/>
    <cellStyle name="Comma 13 2 2 6_נכסים" xfId="43492"/>
    <cellStyle name="Comma 13 2 2 7" xfId="18938"/>
    <cellStyle name="Comma 13 2 2_נכסים" xfId="43461"/>
    <cellStyle name="Comma 13 2 3" xfId="3895"/>
    <cellStyle name="Comma 13 2 3 2" xfId="4671"/>
    <cellStyle name="Comma 13 2 3 2 2" xfId="6462"/>
    <cellStyle name="Comma 13 2 3 2 2 2" xfId="10002"/>
    <cellStyle name="Comma 13 2 3 2 2 2 2" xfId="16654"/>
    <cellStyle name="Comma 13 2 3 2 2 2 2 2" xfId="31640"/>
    <cellStyle name="Comma 13 2 3 2 2 2 2_נכסים" xfId="43497"/>
    <cellStyle name="Comma 13 2 3 2 2 2 3" xfId="24975"/>
    <cellStyle name="Comma 13 2 3 2 2 2_נכסים" xfId="43496"/>
    <cellStyle name="Comma 13 2 3 2 2 3" xfId="13322"/>
    <cellStyle name="Comma 13 2 3 2 2 3 2" xfId="28309"/>
    <cellStyle name="Comma 13 2 3 2 2 3_נכסים" xfId="43498"/>
    <cellStyle name="Comma 13 2 3 2 2 4" xfId="21644"/>
    <cellStyle name="Comma 13 2 3 2 2_נכסים" xfId="43495"/>
    <cellStyle name="Comma 13 2 3 2 3" xfId="8210"/>
    <cellStyle name="Comma 13 2 3 2 3 2" xfId="14989"/>
    <cellStyle name="Comma 13 2 3 2 3 2 2" xfId="29975"/>
    <cellStyle name="Comma 13 2 3 2 3 2_נכסים" xfId="43500"/>
    <cellStyle name="Comma 13 2 3 2 3 3" xfId="23310"/>
    <cellStyle name="Comma 13 2 3 2 3_נכסים" xfId="43499"/>
    <cellStyle name="Comma 13 2 3 2 4" xfId="11656"/>
    <cellStyle name="Comma 13 2 3 2 4 2" xfId="26643"/>
    <cellStyle name="Comma 13 2 3 2 4_נכסים" xfId="43501"/>
    <cellStyle name="Comma 13 2 3 2 5" xfId="19978"/>
    <cellStyle name="Comma 13 2 3 2_נכסים" xfId="43494"/>
    <cellStyle name="Comma 13 2 3 3" xfId="5628"/>
    <cellStyle name="Comma 13 2 3 3 2" xfId="9169"/>
    <cellStyle name="Comma 13 2 3 3 2 2" xfId="15821"/>
    <cellStyle name="Comma 13 2 3 3 2 2 2" xfId="30807"/>
    <cellStyle name="Comma 13 2 3 3 2 2_נכסים" xfId="43504"/>
    <cellStyle name="Comma 13 2 3 3 2 3" xfId="24142"/>
    <cellStyle name="Comma 13 2 3 3 2_נכסים" xfId="43503"/>
    <cellStyle name="Comma 13 2 3 3 3" xfId="12489"/>
    <cellStyle name="Comma 13 2 3 3 3 2" xfId="27476"/>
    <cellStyle name="Comma 13 2 3 3 3_נכסים" xfId="43505"/>
    <cellStyle name="Comma 13 2 3 3 4" xfId="20811"/>
    <cellStyle name="Comma 13 2 3 3_נכסים" xfId="43502"/>
    <cellStyle name="Comma 13 2 3 4" xfId="7377"/>
    <cellStyle name="Comma 13 2 3 4 2" xfId="14156"/>
    <cellStyle name="Comma 13 2 3 4 2 2" xfId="29142"/>
    <cellStyle name="Comma 13 2 3 4 2_נכסים" xfId="43507"/>
    <cellStyle name="Comma 13 2 3 4 3" xfId="22477"/>
    <cellStyle name="Comma 13 2 3 4_נכסים" xfId="43506"/>
    <cellStyle name="Comma 13 2 3 5" xfId="10823"/>
    <cellStyle name="Comma 13 2 3 5 2" xfId="25810"/>
    <cellStyle name="Comma 13 2 3 5_נכסים" xfId="43508"/>
    <cellStyle name="Comma 13 2 3 6" xfId="19145"/>
    <cellStyle name="Comma 13 2 3_נכסים" xfId="43493"/>
    <cellStyle name="Comma 13 2 4" xfId="4256"/>
    <cellStyle name="Comma 13 2 4 2" xfId="6045"/>
    <cellStyle name="Comma 13 2 4 2 2" xfId="9585"/>
    <cellStyle name="Comma 13 2 4 2 2 2" xfId="16237"/>
    <cellStyle name="Comma 13 2 4 2 2 2 2" xfId="31223"/>
    <cellStyle name="Comma 13 2 4 2 2 2_נכסים" xfId="43512"/>
    <cellStyle name="Comma 13 2 4 2 2 3" xfId="24558"/>
    <cellStyle name="Comma 13 2 4 2 2_נכסים" xfId="43511"/>
    <cellStyle name="Comma 13 2 4 2 3" xfId="12905"/>
    <cellStyle name="Comma 13 2 4 2 3 2" xfId="27892"/>
    <cellStyle name="Comma 13 2 4 2 3_נכסים" xfId="43513"/>
    <cellStyle name="Comma 13 2 4 2 4" xfId="21227"/>
    <cellStyle name="Comma 13 2 4 2_נכסים" xfId="43510"/>
    <cellStyle name="Comma 13 2 4 3" xfId="7793"/>
    <cellStyle name="Comma 13 2 4 3 2" xfId="14572"/>
    <cellStyle name="Comma 13 2 4 3 2 2" xfId="29558"/>
    <cellStyle name="Comma 13 2 4 3 2_נכסים" xfId="43515"/>
    <cellStyle name="Comma 13 2 4 3 3" xfId="22893"/>
    <cellStyle name="Comma 13 2 4 3_נכסים" xfId="43514"/>
    <cellStyle name="Comma 13 2 4 4" xfId="11239"/>
    <cellStyle name="Comma 13 2 4 4 2" xfId="26226"/>
    <cellStyle name="Comma 13 2 4 4_נכסים" xfId="43516"/>
    <cellStyle name="Comma 13 2 4 5" xfId="19561"/>
    <cellStyle name="Comma 13 2 4_נכסים" xfId="43509"/>
    <cellStyle name="Comma 13 2 5" xfId="5149"/>
    <cellStyle name="Comma 13 2 5 2" xfId="8752"/>
    <cellStyle name="Comma 13 2 5 2 2" xfId="15404"/>
    <cellStyle name="Comma 13 2 5 2 2 2" xfId="30390"/>
    <cellStyle name="Comma 13 2 5 2 2_נכסים" xfId="43519"/>
    <cellStyle name="Comma 13 2 5 2 3" xfId="23725"/>
    <cellStyle name="Comma 13 2 5 2_נכסים" xfId="43518"/>
    <cellStyle name="Comma 13 2 5 3" xfId="12072"/>
    <cellStyle name="Comma 13 2 5 3 2" xfId="27059"/>
    <cellStyle name="Comma 13 2 5 3_נכסים" xfId="43520"/>
    <cellStyle name="Comma 13 2 5 4" xfId="20394"/>
    <cellStyle name="Comma 13 2 5_נכסים" xfId="43517"/>
    <cellStyle name="Comma 13 2 6" xfId="6962"/>
    <cellStyle name="Comma 13 2 6 2" xfId="13739"/>
    <cellStyle name="Comma 13 2 6 2 2" xfId="28725"/>
    <cellStyle name="Comma 13 2 6 2_נכסים" xfId="43522"/>
    <cellStyle name="Comma 13 2 6 3" xfId="22060"/>
    <cellStyle name="Comma 13 2 6_נכסים" xfId="43521"/>
    <cellStyle name="Comma 13 2 7" xfId="10404"/>
    <cellStyle name="Comma 13 2 7 2" xfId="25383"/>
    <cellStyle name="Comma 13 2 7_נכסים" xfId="43523"/>
    <cellStyle name="Comma 13 2 8" xfId="18205"/>
    <cellStyle name="Comma 13 2 9" xfId="18728"/>
    <cellStyle name="Comma 13 2_נכסים" xfId="43460"/>
    <cellStyle name="Comma 13 3" xfId="3654"/>
    <cellStyle name="Comma 13 3 2" xfId="4059"/>
    <cellStyle name="Comma 13 3 2 2" xfId="4831"/>
    <cellStyle name="Comma 13 3 2 2 2" xfId="6622"/>
    <cellStyle name="Comma 13 3 2 2 2 2" xfId="10162"/>
    <cellStyle name="Comma 13 3 2 2 2 2 2" xfId="16814"/>
    <cellStyle name="Comma 13 3 2 2 2 2 2 2" xfId="31800"/>
    <cellStyle name="Comma 13 3 2 2 2 2 2_נכסים" xfId="43529"/>
    <cellStyle name="Comma 13 3 2 2 2 2 3" xfId="25135"/>
    <cellStyle name="Comma 13 3 2 2 2 2_נכסים" xfId="43528"/>
    <cellStyle name="Comma 13 3 2 2 2 3" xfId="13482"/>
    <cellStyle name="Comma 13 3 2 2 2 3 2" xfId="28469"/>
    <cellStyle name="Comma 13 3 2 2 2 3_נכסים" xfId="43530"/>
    <cellStyle name="Comma 13 3 2 2 2 4" xfId="21804"/>
    <cellStyle name="Comma 13 3 2 2 2_נכסים" xfId="43527"/>
    <cellStyle name="Comma 13 3 2 2 3" xfId="8370"/>
    <cellStyle name="Comma 13 3 2 2 3 2" xfId="15149"/>
    <cellStyle name="Comma 13 3 2 2 3 2 2" xfId="30135"/>
    <cellStyle name="Comma 13 3 2 2 3 2_נכסים" xfId="43532"/>
    <cellStyle name="Comma 13 3 2 2 3 3" xfId="23470"/>
    <cellStyle name="Comma 13 3 2 2 3_נכסים" xfId="43531"/>
    <cellStyle name="Comma 13 3 2 2 4" xfId="11816"/>
    <cellStyle name="Comma 13 3 2 2 4 2" xfId="26803"/>
    <cellStyle name="Comma 13 3 2 2 4_נכסים" xfId="43533"/>
    <cellStyle name="Comma 13 3 2 2 5" xfId="20138"/>
    <cellStyle name="Comma 13 3 2 2_נכסים" xfId="43526"/>
    <cellStyle name="Comma 13 3 2 3" xfId="5788"/>
    <cellStyle name="Comma 13 3 2 3 2" xfId="9329"/>
    <cellStyle name="Comma 13 3 2 3 2 2" xfId="15981"/>
    <cellStyle name="Comma 13 3 2 3 2 2 2" xfId="30967"/>
    <cellStyle name="Comma 13 3 2 3 2 2_נכסים" xfId="43536"/>
    <cellStyle name="Comma 13 3 2 3 2 3" xfId="24302"/>
    <cellStyle name="Comma 13 3 2 3 2_נכסים" xfId="43535"/>
    <cellStyle name="Comma 13 3 2 3 3" xfId="12649"/>
    <cellStyle name="Comma 13 3 2 3 3 2" xfId="27636"/>
    <cellStyle name="Comma 13 3 2 3 3_נכסים" xfId="43537"/>
    <cellStyle name="Comma 13 3 2 3 4" xfId="20971"/>
    <cellStyle name="Comma 13 3 2 3_נכסים" xfId="43534"/>
    <cellStyle name="Comma 13 3 2 4" xfId="7537"/>
    <cellStyle name="Comma 13 3 2 4 2" xfId="14316"/>
    <cellStyle name="Comma 13 3 2 4 2 2" xfId="29302"/>
    <cellStyle name="Comma 13 3 2 4 2_נכסים" xfId="43539"/>
    <cellStyle name="Comma 13 3 2 4 3" xfId="22637"/>
    <cellStyle name="Comma 13 3 2 4_נכסים" xfId="43538"/>
    <cellStyle name="Comma 13 3 2 5" xfId="10983"/>
    <cellStyle name="Comma 13 3 2 5 2" xfId="25970"/>
    <cellStyle name="Comma 13 3 2 5_נכסים" xfId="43540"/>
    <cellStyle name="Comma 13 3 2 6" xfId="19305"/>
    <cellStyle name="Comma 13 3 2_נכסים" xfId="43525"/>
    <cellStyle name="Comma 13 3 3" xfId="4416"/>
    <cellStyle name="Comma 13 3 3 2" xfId="6206"/>
    <cellStyle name="Comma 13 3 3 2 2" xfId="9746"/>
    <cellStyle name="Comma 13 3 3 2 2 2" xfId="16398"/>
    <cellStyle name="Comma 13 3 3 2 2 2 2" xfId="31384"/>
    <cellStyle name="Comma 13 3 3 2 2 2_נכסים" xfId="43544"/>
    <cellStyle name="Comma 13 3 3 2 2 3" xfId="24719"/>
    <cellStyle name="Comma 13 3 3 2 2_נכסים" xfId="43543"/>
    <cellStyle name="Comma 13 3 3 2 3" xfId="13066"/>
    <cellStyle name="Comma 13 3 3 2 3 2" xfId="28053"/>
    <cellStyle name="Comma 13 3 3 2 3_נכסים" xfId="43545"/>
    <cellStyle name="Comma 13 3 3 2 4" xfId="21388"/>
    <cellStyle name="Comma 13 3 3 2_נכסים" xfId="43542"/>
    <cellStyle name="Comma 13 3 3 3" xfId="7954"/>
    <cellStyle name="Comma 13 3 3 3 2" xfId="14733"/>
    <cellStyle name="Comma 13 3 3 3 2 2" xfId="29719"/>
    <cellStyle name="Comma 13 3 3 3 2_נכסים" xfId="43547"/>
    <cellStyle name="Comma 13 3 3 3 3" xfId="23054"/>
    <cellStyle name="Comma 13 3 3 3_נכסים" xfId="43546"/>
    <cellStyle name="Comma 13 3 3 4" xfId="11400"/>
    <cellStyle name="Comma 13 3 3 4 2" xfId="26387"/>
    <cellStyle name="Comma 13 3 3 4_נכסים" xfId="43548"/>
    <cellStyle name="Comma 13 3 3 5" xfId="19722"/>
    <cellStyle name="Comma 13 3 3_נכסים" xfId="43541"/>
    <cellStyle name="Comma 13 3 4" xfId="5309"/>
    <cellStyle name="Comma 13 3 4 2" xfId="8913"/>
    <cellStyle name="Comma 13 3 4 2 2" xfId="15565"/>
    <cellStyle name="Comma 13 3 4 2 2 2" xfId="30551"/>
    <cellStyle name="Comma 13 3 4 2 2_נכסים" xfId="43551"/>
    <cellStyle name="Comma 13 3 4 2 3" xfId="23886"/>
    <cellStyle name="Comma 13 3 4 2_נכסים" xfId="43550"/>
    <cellStyle name="Comma 13 3 4 3" xfId="12233"/>
    <cellStyle name="Comma 13 3 4 3 2" xfId="27220"/>
    <cellStyle name="Comma 13 3 4 3_נכסים" xfId="43552"/>
    <cellStyle name="Comma 13 3 4 4" xfId="20555"/>
    <cellStyle name="Comma 13 3 4_נכסים" xfId="43549"/>
    <cellStyle name="Comma 13 3 5" xfId="7122"/>
    <cellStyle name="Comma 13 3 5 2" xfId="13900"/>
    <cellStyle name="Comma 13 3 5 2 2" xfId="28886"/>
    <cellStyle name="Comma 13 3 5 2_נכסים" xfId="43554"/>
    <cellStyle name="Comma 13 3 5 3" xfId="22221"/>
    <cellStyle name="Comma 13 3 5_נכסים" xfId="43553"/>
    <cellStyle name="Comma 13 3 6" xfId="10568"/>
    <cellStyle name="Comma 13 3 6 2" xfId="25554"/>
    <cellStyle name="Comma 13 3 6_נכסים" xfId="43555"/>
    <cellStyle name="Comma 13 3 7" xfId="18889"/>
    <cellStyle name="Comma 13 3_נכסים" xfId="43524"/>
    <cellStyle name="Comma 13 4" xfId="3865"/>
    <cellStyle name="Comma 13 4 2" xfId="4622"/>
    <cellStyle name="Comma 13 4 2 2" xfId="6413"/>
    <cellStyle name="Comma 13 4 2 2 2" xfId="9953"/>
    <cellStyle name="Comma 13 4 2 2 2 2" xfId="16605"/>
    <cellStyle name="Comma 13 4 2 2 2 2 2" xfId="31591"/>
    <cellStyle name="Comma 13 4 2 2 2 2_נכסים" xfId="43560"/>
    <cellStyle name="Comma 13 4 2 2 2 3" xfId="24926"/>
    <cellStyle name="Comma 13 4 2 2 2_נכסים" xfId="43559"/>
    <cellStyle name="Comma 13 4 2 2 3" xfId="13273"/>
    <cellStyle name="Comma 13 4 2 2 3 2" xfId="28260"/>
    <cellStyle name="Comma 13 4 2 2 3_נכסים" xfId="43561"/>
    <cellStyle name="Comma 13 4 2 2 4" xfId="21595"/>
    <cellStyle name="Comma 13 4 2 2_נכסים" xfId="43558"/>
    <cellStyle name="Comma 13 4 2 3" xfId="8161"/>
    <cellStyle name="Comma 13 4 2 3 2" xfId="14940"/>
    <cellStyle name="Comma 13 4 2 3 2 2" xfId="29926"/>
    <cellStyle name="Comma 13 4 2 3 2_נכסים" xfId="43563"/>
    <cellStyle name="Comma 13 4 2 3 3" xfId="23261"/>
    <cellStyle name="Comma 13 4 2 3_נכסים" xfId="43562"/>
    <cellStyle name="Comma 13 4 2 4" xfId="11607"/>
    <cellStyle name="Comma 13 4 2 4 2" xfId="26594"/>
    <cellStyle name="Comma 13 4 2 4_נכסים" xfId="43564"/>
    <cellStyle name="Comma 13 4 2 5" xfId="19929"/>
    <cellStyle name="Comma 13 4 2_נכסים" xfId="43557"/>
    <cellStyle name="Comma 13 4 3" xfId="5579"/>
    <cellStyle name="Comma 13 4 3 2" xfId="9120"/>
    <cellStyle name="Comma 13 4 3 2 2" xfId="15772"/>
    <cellStyle name="Comma 13 4 3 2 2 2" xfId="30758"/>
    <cellStyle name="Comma 13 4 3 2 2_נכסים" xfId="43567"/>
    <cellStyle name="Comma 13 4 3 2 3" xfId="24093"/>
    <cellStyle name="Comma 13 4 3 2_נכסים" xfId="43566"/>
    <cellStyle name="Comma 13 4 3 3" xfId="12440"/>
    <cellStyle name="Comma 13 4 3 3 2" xfId="27427"/>
    <cellStyle name="Comma 13 4 3 3_נכסים" xfId="43568"/>
    <cellStyle name="Comma 13 4 3 4" xfId="20762"/>
    <cellStyle name="Comma 13 4 3_נכסים" xfId="43565"/>
    <cellStyle name="Comma 13 4 4" xfId="7328"/>
    <cellStyle name="Comma 13 4 4 2" xfId="14107"/>
    <cellStyle name="Comma 13 4 4 2 2" xfId="29093"/>
    <cellStyle name="Comma 13 4 4 2_נכסים" xfId="43570"/>
    <cellStyle name="Comma 13 4 4 3" xfId="22428"/>
    <cellStyle name="Comma 13 4 4_נכסים" xfId="43569"/>
    <cellStyle name="Comma 13 4 5" xfId="10774"/>
    <cellStyle name="Comma 13 4 5 2" xfId="25761"/>
    <cellStyle name="Comma 13 4 5_נכסים" xfId="43571"/>
    <cellStyle name="Comma 13 4 6" xfId="19096"/>
    <cellStyle name="Comma 13 4_נכסים" xfId="43556"/>
    <cellStyle name="Comma 13 5" xfId="4227"/>
    <cellStyle name="Comma 13 5 2" xfId="5996"/>
    <cellStyle name="Comma 13 5 2 2" xfId="9536"/>
    <cellStyle name="Comma 13 5 2 2 2" xfId="16188"/>
    <cellStyle name="Comma 13 5 2 2 2 2" xfId="31174"/>
    <cellStyle name="Comma 13 5 2 2 2_נכסים" xfId="43575"/>
    <cellStyle name="Comma 13 5 2 2 3" xfId="24509"/>
    <cellStyle name="Comma 13 5 2 2_נכסים" xfId="43574"/>
    <cellStyle name="Comma 13 5 2 3" xfId="12856"/>
    <cellStyle name="Comma 13 5 2 3 2" xfId="27843"/>
    <cellStyle name="Comma 13 5 2 3_נכסים" xfId="43576"/>
    <cellStyle name="Comma 13 5 2 4" xfId="21178"/>
    <cellStyle name="Comma 13 5 2_נכסים" xfId="43573"/>
    <cellStyle name="Comma 13 5 3" xfId="7744"/>
    <cellStyle name="Comma 13 5 3 2" xfId="14523"/>
    <cellStyle name="Comma 13 5 3 2 2" xfId="29509"/>
    <cellStyle name="Comma 13 5 3 2_נכסים" xfId="43578"/>
    <cellStyle name="Comma 13 5 3 3" xfId="22844"/>
    <cellStyle name="Comma 13 5 3_נכסים" xfId="43577"/>
    <cellStyle name="Comma 13 5 4" xfId="11190"/>
    <cellStyle name="Comma 13 5 4 2" xfId="26177"/>
    <cellStyle name="Comma 13 5 4_נכסים" xfId="43579"/>
    <cellStyle name="Comma 13 5 5" xfId="19512"/>
    <cellStyle name="Comma 13 5_נכסים" xfId="43572"/>
    <cellStyle name="Comma 13 6" xfId="5120"/>
    <cellStyle name="Comma 13 6 2" xfId="8703"/>
    <cellStyle name="Comma 13 6 2 2" xfId="15355"/>
    <cellStyle name="Comma 13 6 2 2 2" xfId="30341"/>
    <cellStyle name="Comma 13 6 2 2_נכסים" xfId="43582"/>
    <cellStyle name="Comma 13 6 2 3" xfId="23676"/>
    <cellStyle name="Comma 13 6 2_נכסים" xfId="43581"/>
    <cellStyle name="Comma 13 6 3" xfId="12023"/>
    <cellStyle name="Comma 13 6 3 2" xfId="27010"/>
    <cellStyle name="Comma 13 6 3_נכסים" xfId="43583"/>
    <cellStyle name="Comma 13 6 4" xfId="20345"/>
    <cellStyle name="Comma 13 6_נכסים" xfId="43580"/>
    <cellStyle name="Comma 13 7" xfId="6932"/>
    <cellStyle name="Comma 13 7 2" xfId="13690"/>
    <cellStyle name="Comma 13 7 2 2" xfId="28676"/>
    <cellStyle name="Comma 13 7 2_נכסים" xfId="43585"/>
    <cellStyle name="Comma 13 7 3" xfId="22011"/>
    <cellStyle name="Comma 13 7_נכסים" xfId="43584"/>
    <cellStyle name="Comma 13 8" xfId="10458"/>
    <cellStyle name="Comma 13 8 2" xfId="25438"/>
    <cellStyle name="Comma 13 8_נכסים" xfId="43586"/>
    <cellStyle name="Comma 13 9" xfId="18680"/>
    <cellStyle name="Comma 13_נכסים" xfId="43459"/>
    <cellStyle name="Comma 14" xfId="1965"/>
    <cellStyle name="Comma 14 10" xfId="32273"/>
    <cellStyle name="Comma 14 11" xfId="32929"/>
    <cellStyle name="Comma 14 12" xfId="3181"/>
    <cellStyle name="Comma 14 2" xfId="3676"/>
    <cellStyle name="Comma 14 2 2" xfId="4088"/>
    <cellStyle name="Comma 14 2 2 2" xfId="4861"/>
    <cellStyle name="Comma 14 2 2 2 2" xfId="6652"/>
    <cellStyle name="Comma 14 2 2 2 2 2" xfId="10192"/>
    <cellStyle name="Comma 14 2 2 2 2 2 2" xfId="16844"/>
    <cellStyle name="Comma 14 2 2 2 2 2 2 2" xfId="31830"/>
    <cellStyle name="Comma 14 2 2 2 2 2 2_נכסים" xfId="43593"/>
    <cellStyle name="Comma 14 2 2 2 2 2 3" xfId="25165"/>
    <cellStyle name="Comma 14 2 2 2 2 2_נכסים" xfId="43592"/>
    <cellStyle name="Comma 14 2 2 2 2 3" xfId="13512"/>
    <cellStyle name="Comma 14 2 2 2 2 3 2" xfId="28499"/>
    <cellStyle name="Comma 14 2 2 2 2 3_נכסים" xfId="43594"/>
    <cellStyle name="Comma 14 2 2 2 2 4" xfId="21834"/>
    <cellStyle name="Comma 14 2 2 2 2_נכסים" xfId="43591"/>
    <cellStyle name="Comma 14 2 2 2 3" xfId="8400"/>
    <cellStyle name="Comma 14 2 2 2 3 2" xfId="15179"/>
    <cellStyle name="Comma 14 2 2 2 3 2 2" xfId="30165"/>
    <cellStyle name="Comma 14 2 2 2 3 2_נכסים" xfId="43596"/>
    <cellStyle name="Comma 14 2 2 2 3 3" xfId="23500"/>
    <cellStyle name="Comma 14 2 2 2 3_נכסים" xfId="43595"/>
    <cellStyle name="Comma 14 2 2 2 4" xfId="11846"/>
    <cellStyle name="Comma 14 2 2 2 4 2" xfId="26833"/>
    <cellStyle name="Comma 14 2 2 2 4_נכסים" xfId="43597"/>
    <cellStyle name="Comma 14 2 2 2 5" xfId="20168"/>
    <cellStyle name="Comma 14 2 2 2_נכסים" xfId="43590"/>
    <cellStyle name="Comma 14 2 2 3" xfId="5818"/>
    <cellStyle name="Comma 14 2 2 3 2" xfId="9359"/>
    <cellStyle name="Comma 14 2 2 3 2 2" xfId="16011"/>
    <cellStyle name="Comma 14 2 2 3 2 2 2" xfId="30997"/>
    <cellStyle name="Comma 14 2 2 3 2 2_נכסים" xfId="43600"/>
    <cellStyle name="Comma 14 2 2 3 2 3" xfId="24332"/>
    <cellStyle name="Comma 14 2 2 3 2_נכסים" xfId="43599"/>
    <cellStyle name="Comma 14 2 2 3 3" xfId="12679"/>
    <cellStyle name="Comma 14 2 2 3 3 2" xfId="27666"/>
    <cellStyle name="Comma 14 2 2 3 3_נכסים" xfId="43601"/>
    <cellStyle name="Comma 14 2 2 3 4" xfId="21001"/>
    <cellStyle name="Comma 14 2 2 3_נכסים" xfId="43598"/>
    <cellStyle name="Comma 14 2 2 4" xfId="7567"/>
    <cellStyle name="Comma 14 2 2 4 2" xfId="14346"/>
    <cellStyle name="Comma 14 2 2 4 2 2" xfId="29332"/>
    <cellStyle name="Comma 14 2 2 4 2_נכסים" xfId="43603"/>
    <cellStyle name="Comma 14 2 2 4 3" xfId="22667"/>
    <cellStyle name="Comma 14 2 2 4_נכסים" xfId="43602"/>
    <cellStyle name="Comma 14 2 2 5" xfId="11013"/>
    <cellStyle name="Comma 14 2 2 5 2" xfId="26000"/>
    <cellStyle name="Comma 14 2 2 5_נכסים" xfId="43604"/>
    <cellStyle name="Comma 14 2 2 6" xfId="19335"/>
    <cellStyle name="Comma 14 2 2_נכסים" xfId="43589"/>
    <cellStyle name="Comma 14 2 3" xfId="4445"/>
    <cellStyle name="Comma 14 2 3 2" xfId="6236"/>
    <cellStyle name="Comma 14 2 3 2 2" xfId="9776"/>
    <cellStyle name="Comma 14 2 3 2 2 2" xfId="16428"/>
    <cellStyle name="Comma 14 2 3 2 2 2 2" xfId="31414"/>
    <cellStyle name="Comma 14 2 3 2 2 2_נכסים" xfId="43608"/>
    <cellStyle name="Comma 14 2 3 2 2 3" xfId="24749"/>
    <cellStyle name="Comma 14 2 3 2 2_נכסים" xfId="43607"/>
    <cellStyle name="Comma 14 2 3 2 3" xfId="13096"/>
    <cellStyle name="Comma 14 2 3 2 3 2" xfId="28083"/>
    <cellStyle name="Comma 14 2 3 2 3_נכסים" xfId="43609"/>
    <cellStyle name="Comma 14 2 3 2 4" xfId="21418"/>
    <cellStyle name="Comma 14 2 3 2_נכסים" xfId="43606"/>
    <cellStyle name="Comma 14 2 3 3" xfId="7984"/>
    <cellStyle name="Comma 14 2 3 3 2" xfId="14763"/>
    <cellStyle name="Comma 14 2 3 3 2 2" xfId="29749"/>
    <cellStyle name="Comma 14 2 3 3 2_נכסים" xfId="43611"/>
    <cellStyle name="Comma 14 2 3 3 3" xfId="23084"/>
    <cellStyle name="Comma 14 2 3 3_נכסים" xfId="43610"/>
    <cellStyle name="Comma 14 2 3 4" xfId="11430"/>
    <cellStyle name="Comma 14 2 3 4 2" xfId="26417"/>
    <cellStyle name="Comma 14 2 3 4_נכסים" xfId="43612"/>
    <cellStyle name="Comma 14 2 3 5" xfId="19752"/>
    <cellStyle name="Comma 14 2 3_נכסים" xfId="43605"/>
    <cellStyle name="Comma 14 2 4" xfId="5338"/>
    <cellStyle name="Comma 14 2 4 2" xfId="8943"/>
    <cellStyle name="Comma 14 2 4 2 2" xfId="15595"/>
    <cellStyle name="Comma 14 2 4 2 2 2" xfId="30581"/>
    <cellStyle name="Comma 14 2 4 2 2_נכסים" xfId="43615"/>
    <cellStyle name="Comma 14 2 4 2 3" xfId="23916"/>
    <cellStyle name="Comma 14 2 4 2_נכסים" xfId="43614"/>
    <cellStyle name="Comma 14 2 4 3" xfId="12263"/>
    <cellStyle name="Comma 14 2 4 3 2" xfId="27250"/>
    <cellStyle name="Comma 14 2 4 3_נכסים" xfId="43616"/>
    <cellStyle name="Comma 14 2 4 4" xfId="20585"/>
    <cellStyle name="Comma 14 2 4_נכסים" xfId="43613"/>
    <cellStyle name="Comma 14 2 5" xfId="7151"/>
    <cellStyle name="Comma 14 2 5 2" xfId="13930"/>
    <cellStyle name="Comma 14 2 5 2 2" xfId="28916"/>
    <cellStyle name="Comma 14 2 5 2_נכסים" xfId="43618"/>
    <cellStyle name="Comma 14 2 5 3" xfId="22251"/>
    <cellStyle name="Comma 14 2 5_נכסים" xfId="43617"/>
    <cellStyle name="Comma 14 2 6" xfId="10597"/>
    <cellStyle name="Comma 14 2 6 2" xfId="25584"/>
    <cellStyle name="Comma 14 2 6_נכסים" xfId="43619"/>
    <cellStyle name="Comma 14 2 7" xfId="17756"/>
    <cellStyle name="Comma 14 2 8" xfId="18919"/>
    <cellStyle name="Comma 14 2 9" xfId="33143"/>
    <cellStyle name="Comma 14 2_נכסים" xfId="43588"/>
    <cellStyle name="Comma 14 3" xfId="3888"/>
    <cellStyle name="Comma 14 3 2" xfId="4652"/>
    <cellStyle name="Comma 14 3 2 2" xfId="6443"/>
    <cellStyle name="Comma 14 3 2 2 2" xfId="9983"/>
    <cellStyle name="Comma 14 3 2 2 2 2" xfId="16635"/>
    <cellStyle name="Comma 14 3 2 2 2 2 2" xfId="31621"/>
    <cellStyle name="Comma 14 3 2 2 2 2_נכסים" xfId="43624"/>
    <cellStyle name="Comma 14 3 2 2 2 3" xfId="24956"/>
    <cellStyle name="Comma 14 3 2 2 2_נכסים" xfId="43623"/>
    <cellStyle name="Comma 14 3 2 2 3" xfId="13303"/>
    <cellStyle name="Comma 14 3 2 2 3 2" xfId="28290"/>
    <cellStyle name="Comma 14 3 2 2 3_נכסים" xfId="43625"/>
    <cellStyle name="Comma 14 3 2 2 4" xfId="17844"/>
    <cellStyle name="Comma 14 3 2 2 5" xfId="21625"/>
    <cellStyle name="Comma 14 3 2 2 6" xfId="32864"/>
    <cellStyle name="Comma 14 3 2 2_נכסים" xfId="43622"/>
    <cellStyle name="Comma 14 3 2 3" xfId="8191"/>
    <cellStyle name="Comma 14 3 2 3 2" xfId="14970"/>
    <cellStyle name="Comma 14 3 2 3 2 2" xfId="18040"/>
    <cellStyle name="Comma 14 3 2 3 2 3" xfId="29956"/>
    <cellStyle name="Comma 14 3 2 3 2 4" xfId="32808"/>
    <cellStyle name="Comma 14 3 2 3 2_נכסים" xfId="43627"/>
    <cellStyle name="Comma 14 3 2 3 3" xfId="18191"/>
    <cellStyle name="Comma 14 3 2 3 3 2" xfId="33098"/>
    <cellStyle name="Comma 14 3 2 3 3_נכסים" xfId="43628"/>
    <cellStyle name="Comma 14 3 2 3 4" xfId="18384"/>
    <cellStyle name="Comma 14 3 2 3 4 2" xfId="32240"/>
    <cellStyle name="Comma 14 3 2 3 4 2 2" xfId="32898"/>
    <cellStyle name="Comma 14 3 2 3 4 2_נכסים" xfId="43630"/>
    <cellStyle name="Comma 14 3 2 3 4 3" xfId="33125"/>
    <cellStyle name="Comma 14 3 2 3 4 3 2" xfId="33813"/>
    <cellStyle name="Comma 14 3 2 3 4 4" xfId="33177"/>
    <cellStyle name="Comma 14 3 2 3 4_נכסים" xfId="43629"/>
    <cellStyle name="Comma 14 3 2 3 5" xfId="17950"/>
    <cellStyle name="Comma 14 3 2 3 6" xfId="23291"/>
    <cellStyle name="Comma 14 3 2 3 7" xfId="32837"/>
    <cellStyle name="Comma 14 3 2 3_נכסים" xfId="43626"/>
    <cellStyle name="Comma 14 3 2 4" xfId="11637"/>
    <cellStyle name="Comma 14 3 2 4 2" xfId="18085"/>
    <cellStyle name="Comma 14 3 2 4 2 2" xfId="32179"/>
    <cellStyle name="Comma 14 3 2 4 2 3" xfId="32939"/>
    <cellStyle name="Comma 14 3 2 4 2_נכסים" xfId="43632"/>
    <cellStyle name="Comma 14 3 2 4 3" xfId="26624"/>
    <cellStyle name="Comma 14 3 2 4 4" xfId="33204"/>
    <cellStyle name="Comma 14 3 2 4 4 2" xfId="33826"/>
    <cellStyle name="Comma 14 3 2 4_נכסים" xfId="43631"/>
    <cellStyle name="Comma 14 3 2 5" xfId="17804"/>
    <cellStyle name="Comma 14 3 2 6" xfId="19959"/>
    <cellStyle name="Comma 14 3 2 7" xfId="32958"/>
    <cellStyle name="Comma 14 3 2_נכסים" xfId="43621"/>
    <cellStyle name="Comma 14 3 3" xfId="5609"/>
    <cellStyle name="Comma 14 3 3 2" xfId="9150"/>
    <cellStyle name="Comma 14 3 3 2 2" xfId="15802"/>
    <cellStyle name="Comma 14 3 3 2 2 2" xfId="30788"/>
    <cellStyle name="Comma 14 3 3 2 2_נכסים" xfId="43635"/>
    <cellStyle name="Comma 14 3 3 2 3" xfId="24123"/>
    <cellStyle name="Comma 14 3 3 2_נכסים" xfId="43634"/>
    <cellStyle name="Comma 14 3 3 3" xfId="12470"/>
    <cellStyle name="Comma 14 3 3 3 2" xfId="27457"/>
    <cellStyle name="Comma 14 3 3 3_נכסים" xfId="43636"/>
    <cellStyle name="Comma 14 3 3 4" xfId="17789"/>
    <cellStyle name="Comma 14 3 3 5" xfId="20792"/>
    <cellStyle name="Comma 14 3 3 6" xfId="32848"/>
    <cellStyle name="Comma 14 3 3_נכסים" xfId="43633"/>
    <cellStyle name="Comma 14 3 4" xfId="7358"/>
    <cellStyle name="Comma 14 3 4 2" xfId="14137"/>
    <cellStyle name="Comma 14 3 4 2 2" xfId="18025"/>
    <cellStyle name="Comma 14 3 4 2 3" xfId="29123"/>
    <cellStyle name="Comma 14 3 4 2 4" xfId="33190"/>
    <cellStyle name="Comma 14 3 4 2_נכסים" xfId="43638"/>
    <cellStyle name="Comma 14 3 4 3" xfId="18175"/>
    <cellStyle name="Comma 14 3 4 3 2" xfId="32925"/>
    <cellStyle name="Comma 14 3 4 3_נכסים" xfId="43639"/>
    <cellStyle name="Comma 14 3 4 4" xfId="18388"/>
    <cellStyle name="Comma 14 3 4 4 2" xfId="32243"/>
    <cellStyle name="Comma 14 3 4 4 2 2" xfId="33222"/>
    <cellStyle name="Comma 14 3 4 4 2_נכסים" xfId="43641"/>
    <cellStyle name="Comma 14 3 4 4 3" xfId="32953"/>
    <cellStyle name="Comma 14 3 4 4 3 2" xfId="33804"/>
    <cellStyle name="Comma 14 3 4 4 4" xfId="33138"/>
    <cellStyle name="Comma 14 3 4 4_נכסים" xfId="43640"/>
    <cellStyle name="Comma 14 3 4 5" xfId="17935"/>
    <cellStyle name="Comma 14 3 4 6" xfId="22458"/>
    <cellStyle name="Comma 14 3 4 7" xfId="33112"/>
    <cellStyle name="Comma 14 3 4_נכסים" xfId="43637"/>
    <cellStyle name="Comma 14 3 5" xfId="10804"/>
    <cellStyle name="Comma 14 3 5 2" xfId="18084"/>
    <cellStyle name="Comma 14 3 5 2 2" xfId="32178"/>
    <cellStyle name="Comma 14 3 5 2 3" xfId="32833"/>
    <cellStyle name="Comma 14 3 5 2_נכסים" xfId="43643"/>
    <cellStyle name="Comma 14 3 5 3" xfId="25791"/>
    <cellStyle name="Comma 14 3 5 4" xfId="32860"/>
    <cellStyle name="Comma 14 3 5 4 2" xfId="33787"/>
    <cellStyle name="Comma 14 3 5_נכסים" xfId="43642"/>
    <cellStyle name="Comma 14 3 6" xfId="17721"/>
    <cellStyle name="Comma 14 3 7" xfId="19126"/>
    <cellStyle name="Comma 14 3 8" xfId="33225"/>
    <cellStyle name="Comma 14 3_נכסים" xfId="43620"/>
    <cellStyle name="Comma 14 4" xfId="4249"/>
    <cellStyle name="Comma 14 4 2" xfId="6026"/>
    <cellStyle name="Comma 14 4 2 2" xfId="9566"/>
    <cellStyle name="Comma 14 4 2 2 2" xfId="16218"/>
    <cellStyle name="Comma 14 4 2 2 2 2" xfId="31204"/>
    <cellStyle name="Comma 14 4 2 2 2_נכסים" xfId="43647"/>
    <cellStyle name="Comma 14 4 2 2 3" xfId="24539"/>
    <cellStyle name="Comma 14 4 2 2_נכסים" xfId="43646"/>
    <cellStyle name="Comma 14 4 2 3" xfId="12886"/>
    <cellStyle name="Comma 14 4 2 3 2" xfId="27873"/>
    <cellStyle name="Comma 14 4 2 3_נכסים" xfId="43648"/>
    <cellStyle name="Comma 14 4 2 4" xfId="21208"/>
    <cellStyle name="Comma 14 4 2_נכסים" xfId="43645"/>
    <cellStyle name="Comma 14 4 3" xfId="7774"/>
    <cellStyle name="Comma 14 4 3 2" xfId="14553"/>
    <cellStyle name="Comma 14 4 3 2 2" xfId="29539"/>
    <cellStyle name="Comma 14 4 3 2_נכסים" xfId="43650"/>
    <cellStyle name="Comma 14 4 3 3" xfId="22874"/>
    <cellStyle name="Comma 14 4 3_נכסים" xfId="43649"/>
    <cellStyle name="Comma 14 4 4" xfId="11220"/>
    <cellStyle name="Comma 14 4 4 2" xfId="26207"/>
    <cellStyle name="Comma 14 4 4_נכסים" xfId="43651"/>
    <cellStyle name="Comma 14 4 5" xfId="19542"/>
    <cellStyle name="Comma 14 4_נכסים" xfId="43644"/>
    <cellStyle name="Comma 14 5" xfId="5142"/>
    <cellStyle name="Comma 14 5 2" xfId="8733"/>
    <cellStyle name="Comma 14 5 2 2" xfId="15385"/>
    <cellStyle name="Comma 14 5 2 2 2" xfId="30371"/>
    <cellStyle name="Comma 14 5 2 2_נכסים" xfId="43654"/>
    <cellStyle name="Comma 14 5 2 3" xfId="23706"/>
    <cellStyle name="Comma 14 5 2_נכסים" xfId="43653"/>
    <cellStyle name="Comma 14 5 3" xfId="12053"/>
    <cellStyle name="Comma 14 5 3 2" xfId="27040"/>
    <cellStyle name="Comma 14 5 3_נכסים" xfId="43655"/>
    <cellStyle name="Comma 14 5 4" xfId="20375"/>
    <cellStyle name="Comma 14 5_נכסים" xfId="43652"/>
    <cellStyle name="Comma 14 6" xfId="6955"/>
    <cellStyle name="Comma 14 6 2" xfId="13720"/>
    <cellStyle name="Comma 14 6 2 2" xfId="28706"/>
    <cellStyle name="Comma 14 6 2_נכסים" xfId="43657"/>
    <cellStyle name="Comma 14 6 3" xfId="22041"/>
    <cellStyle name="Comma 14 6_נכסים" xfId="43656"/>
    <cellStyle name="Comma 14 7" xfId="10359"/>
    <cellStyle name="Comma 14 7 2" xfId="25336"/>
    <cellStyle name="Comma 14 7_נכסים" xfId="43658"/>
    <cellStyle name="Comma 14 8" xfId="17468"/>
    <cellStyle name="Comma 14 9" xfId="18709"/>
    <cellStyle name="Comma 14_נכסים" xfId="43587"/>
    <cellStyle name="Comma 15" xfId="2165"/>
    <cellStyle name="Comma 15 2" xfId="18206"/>
    <cellStyle name="Comma 15 2 2" xfId="18522"/>
    <cellStyle name="Comma 15 2 2 2" xfId="32904"/>
    <cellStyle name="Comma 15 2 2_נכסים" xfId="43661"/>
    <cellStyle name="Comma 15 2 3" xfId="33184"/>
    <cellStyle name="Comma 15 2_נכסים" xfId="43660"/>
    <cellStyle name="Comma 15 3" xfId="17746"/>
    <cellStyle name="Comma 15 4" xfId="32011"/>
    <cellStyle name="Comma 15 5" xfId="32157"/>
    <cellStyle name="Comma 15 5 2" xfId="33361"/>
    <cellStyle name="Comma 15 5 3" xfId="33623"/>
    <cellStyle name="Comma 15 5_נכסים" xfId="43662"/>
    <cellStyle name="Comma 15 6" xfId="32769"/>
    <cellStyle name="Comma 15 7" xfId="33106"/>
    <cellStyle name="Comma 15 8" xfId="32509"/>
    <cellStyle name="Comma 15 9" xfId="3180"/>
    <cellStyle name="Comma 15_נכסים" xfId="43659"/>
    <cellStyle name="Comma 16" xfId="2123"/>
    <cellStyle name="Comma 16 10" xfId="32510"/>
    <cellStyle name="Comma 16 11" xfId="3183"/>
    <cellStyle name="Comma 16 2" xfId="3523"/>
    <cellStyle name="Comma 16 2 2" xfId="32268"/>
    <cellStyle name="Comma 16 2 2 2" xfId="33384"/>
    <cellStyle name="Comma 16 2 2 3" xfId="33646"/>
    <cellStyle name="Comma 16 2 2_נכסים" xfId="43665"/>
    <cellStyle name="Comma 16 2 3" xfId="32792"/>
    <cellStyle name="Comma 16 2 4" xfId="32524"/>
    <cellStyle name="Comma 16 2_נכסים" xfId="43664"/>
    <cellStyle name="Comma 16 3" xfId="3443"/>
    <cellStyle name="Comma 16 3 2" xfId="3589"/>
    <cellStyle name="Comma 16 3 2 2" xfId="31994"/>
    <cellStyle name="Comma 16 3 2 2 2" xfId="33276"/>
    <cellStyle name="Comma 16 3 2 2 3" xfId="33538"/>
    <cellStyle name="Comma 16 3 2 2_נכסים" xfId="43668"/>
    <cellStyle name="Comma 16 3 2 3" xfId="32801"/>
    <cellStyle name="Comma 16 3 2 4" xfId="32525"/>
    <cellStyle name="Comma 16 3 2_נכסים" xfId="43667"/>
    <cellStyle name="Comma 16 3 3" xfId="3804"/>
    <cellStyle name="Comma 16 3 3 2" xfId="5473"/>
    <cellStyle name="Comma 16 3 3 2 2" xfId="32429"/>
    <cellStyle name="Comma 16 3 3 2 2 2" xfId="33473"/>
    <cellStyle name="Comma 16 3 3 2 2 3" xfId="33735"/>
    <cellStyle name="Comma 16 3 3 2 2_נכסים" xfId="43671"/>
    <cellStyle name="Comma 16 3 3 2 3" xfId="32913"/>
    <cellStyle name="Comma 16 3 3 2 4" xfId="32574"/>
    <cellStyle name="Comma 16 3 3 2_נכסים" xfId="43670"/>
    <cellStyle name="Comma 16 3 3 3" xfId="5058"/>
    <cellStyle name="Comma 16 3 3 3 2" xfId="8597"/>
    <cellStyle name="Comma 16 3 3 3 2 2" xfId="32014"/>
    <cellStyle name="Comma 16 3 3 3 2 2 2" xfId="33288"/>
    <cellStyle name="Comma 16 3 3 3 2 2 3" xfId="33550"/>
    <cellStyle name="Comma 16 3 3 3 2 2_נכסים" xfId="43674"/>
    <cellStyle name="Comma 16 3 3 3 2 3" xfId="33168"/>
    <cellStyle name="Comma 16 3 3 3 2 4" xfId="32696"/>
    <cellStyle name="Comma 16 3 3 3 2_נכסים" xfId="43673"/>
    <cellStyle name="Comma 16 3 3 3 3" xfId="32056"/>
    <cellStyle name="Comma 16 3 3 3 3 2" xfId="33311"/>
    <cellStyle name="Comma 16 3 3 3 3 3" xfId="33573"/>
    <cellStyle name="Comma 16 3 3 3 3_נכסים" xfId="43675"/>
    <cellStyle name="Comma 16 3 3 3 4" xfId="32888"/>
    <cellStyle name="Comma 16 3 3 3 5" xfId="32594"/>
    <cellStyle name="Comma 16 3 3 3_נכסים" xfId="43672"/>
    <cellStyle name="Comma 16 3 3 4" xfId="6855"/>
    <cellStyle name="Comma 16 3 3 4 2" xfId="17044"/>
    <cellStyle name="Comma 16 3 3 4 3" xfId="32405"/>
    <cellStyle name="Comma 16 3 3 4 3 2" xfId="33458"/>
    <cellStyle name="Comma 16 3 3 4 3 3" xfId="33720"/>
    <cellStyle name="Comma 16 3 3 4 3_נכסים" xfId="43677"/>
    <cellStyle name="Comma 16 3 3 4 4" xfId="33056"/>
    <cellStyle name="Comma 16 3 3 4 5" xfId="32645"/>
    <cellStyle name="Comma 16 3 3 4_נכסים" xfId="43676"/>
    <cellStyle name="Comma 16 3 3 5" xfId="32292"/>
    <cellStyle name="Comma 16 3 3 5 2" xfId="33399"/>
    <cellStyle name="Comma 16 3 3 5 3" xfId="33661"/>
    <cellStyle name="Comma 16 3 3 5_נכסים" xfId="43678"/>
    <cellStyle name="Comma 16 3 3 6" xfId="32823"/>
    <cellStyle name="Comma 16 3 3 7" xfId="32540"/>
    <cellStyle name="Comma 16 3 3_נכסים" xfId="43669"/>
    <cellStyle name="Comma 16 3 4" xfId="4994"/>
    <cellStyle name="Comma 16 3 4 2" xfId="8533"/>
    <cellStyle name="Comma 16 3 4 2 2" xfId="32015"/>
    <cellStyle name="Comma 16 3 4 2 2 2" xfId="33289"/>
    <cellStyle name="Comma 16 3 4 2 2 3" xfId="33551"/>
    <cellStyle name="Comma 16 3 4 2 2_נכסים" xfId="43681"/>
    <cellStyle name="Comma 16 3 4 2 3" xfId="33157"/>
    <cellStyle name="Comma 16 3 4 2 4" xfId="32686"/>
    <cellStyle name="Comma 16 3 4 2_נכסים" xfId="43680"/>
    <cellStyle name="Comma 16 3 4 3" xfId="31992"/>
    <cellStyle name="Comma 16 3 4 3 2" xfId="33274"/>
    <cellStyle name="Comma 16 3 4 3 3" xfId="33536"/>
    <cellStyle name="Comma 16 3 4 3_נכסים" xfId="43682"/>
    <cellStyle name="Comma 16 3 4 4" xfId="32878"/>
    <cellStyle name="Comma 16 3 4 5" xfId="32584"/>
    <cellStyle name="Comma 16 3 4_נכסים" xfId="43679"/>
    <cellStyle name="Comma 16 3 5" xfId="6791"/>
    <cellStyle name="Comma 16 3 5 2" xfId="17043"/>
    <cellStyle name="Comma 16 3 5 3" xfId="32400"/>
    <cellStyle name="Comma 16 3 5 3 2" xfId="33455"/>
    <cellStyle name="Comma 16 3 5 3 3" xfId="33717"/>
    <cellStyle name="Comma 16 3 5 3_נכסים" xfId="43684"/>
    <cellStyle name="Comma 16 3 5 4" xfId="32992"/>
    <cellStyle name="Comma 16 3 5 5" xfId="32635"/>
    <cellStyle name="Comma 16 3 5_נכסים" xfId="43683"/>
    <cellStyle name="Comma 16 3 6" xfId="32122"/>
    <cellStyle name="Comma 16 3 6 2" xfId="33341"/>
    <cellStyle name="Comma 16 3 6 3" xfId="33603"/>
    <cellStyle name="Comma 16 3 6_נכסים" xfId="43685"/>
    <cellStyle name="Comma 16 3 7" xfId="32777"/>
    <cellStyle name="Comma 16 3 8" xfId="32513"/>
    <cellStyle name="Comma 16 3_נכסים" xfId="43666"/>
    <cellStyle name="Comma 16 4" xfId="3568"/>
    <cellStyle name="Comma 16 4 2" xfId="18015"/>
    <cellStyle name="Comma 16 4 2 2" xfId="33195"/>
    <cellStyle name="Comma 16 4 2_נכסים" xfId="43687"/>
    <cellStyle name="Comma 16 4 3" xfId="18167"/>
    <cellStyle name="Comma 16 4 3 2" xfId="32932"/>
    <cellStyle name="Comma 16 4 3_נכסים" xfId="43688"/>
    <cellStyle name="Comma 16 4 4" xfId="18315"/>
    <cellStyle name="Comma 16 4 4 2" xfId="32226"/>
    <cellStyle name="Comma 16 4 4 2 2" xfId="33229"/>
    <cellStyle name="Comma 16 4 4 2_נכסים" xfId="43690"/>
    <cellStyle name="Comma 16 4 4 3" xfId="32963"/>
    <cellStyle name="Comma 16 4 4 3 2" xfId="33808"/>
    <cellStyle name="Comma 16 4 4 4" xfId="33146"/>
    <cellStyle name="Comma 16 4 4_נכסים" xfId="43689"/>
    <cellStyle name="Comma 16 4 5" xfId="32139"/>
    <cellStyle name="Comma 16 4 5 2" xfId="33349"/>
    <cellStyle name="Comma 16 4 5 3" xfId="33611"/>
    <cellStyle name="Comma 16 4 5_נכסים" xfId="43691"/>
    <cellStyle name="Comma 16 4 6" xfId="32800"/>
    <cellStyle name="Comma 16 4 7" xfId="32512"/>
    <cellStyle name="Comma 16 4_נכסים" xfId="43686"/>
    <cellStyle name="Comma 16 5" xfId="10303"/>
    <cellStyle name="Comma 16 5 2" xfId="25275"/>
    <cellStyle name="Comma 16 5 3" xfId="32092"/>
    <cellStyle name="Comma 16 5 3 2" xfId="33330"/>
    <cellStyle name="Comma 16 5 3 3" xfId="33592"/>
    <cellStyle name="Comma 16 5 3_נכסים" xfId="43693"/>
    <cellStyle name="Comma 16 5 4" xfId="33233"/>
    <cellStyle name="Comma 16 5 5" xfId="32733"/>
    <cellStyle name="Comma 16 5_נכסים" xfId="43692"/>
    <cellStyle name="Comma 16 6" xfId="32374"/>
    <cellStyle name="Comma 16 7" xfId="32439"/>
    <cellStyle name="Comma 16 7 2" xfId="33480"/>
    <cellStyle name="Comma 16 7 3" xfId="33742"/>
    <cellStyle name="Comma 16 7_נכסים" xfId="43694"/>
    <cellStyle name="Comma 16 8" xfId="32352"/>
    <cellStyle name="Comma 16 8 2" xfId="33430"/>
    <cellStyle name="Comma 16 8 3" xfId="33692"/>
    <cellStyle name="Comma 16 8_נכסים" xfId="43695"/>
    <cellStyle name="Comma 16 9" xfId="32770"/>
    <cellStyle name="Comma 16_נכסים" xfId="43663"/>
    <cellStyle name="Comma 17" xfId="1528"/>
    <cellStyle name="Comma 17 10" xfId="17926"/>
    <cellStyle name="Comma 17 11" xfId="18785"/>
    <cellStyle name="Comma 17 12" xfId="32213"/>
    <cellStyle name="Comma 17 13" xfId="32432"/>
    <cellStyle name="Comma 17 13 2" xfId="33475"/>
    <cellStyle name="Comma 17 13 3" xfId="33737"/>
    <cellStyle name="Comma 17 13_נכסים" xfId="43697"/>
    <cellStyle name="Comma 17 14" xfId="32075"/>
    <cellStyle name="Comma 17 14 2" xfId="33321"/>
    <cellStyle name="Comma 17 14 3" xfId="33583"/>
    <cellStyle name="Comma 17 14_נכסים" xfId="43698"/>
    <cellStyle name="Comma 17 15" xfId="32505"/>
    <cellStyle name="Comma 17 16" xfId="3496"/>
    <cellStyle name="Comma 17 2" xfId="3454"/>
    <cellStyle name="Comma 17 2 2" xfId="18208"/>
    <cellStyle name="Comma 17 2 2 2" xfId="32813"/>
    <cellStyle name="Comma 17 2 2_נכסים" xfId="43700"/>
    <cellStyle name="Comma 17 2 3" xfId="18166"/>
    <cellStyle name="Comma 17 2 4" xfId="32034"/>
    <cellStyle name="Comma 17 2 4 2" xfId="33299"/>
    <cellStyle name="Comma 17 2 4 3" xfId="33561"/>
    <cellStyle name="Comma 17 2 4_נכסים" xfId="43701"/>
    <cellStyle name="Comma 17 2 5" xfId="32780"/>
    <cellStyle name="Comma 17 2 6" xfId="32841"/>
    <cellStyle name="Comma 17 2 7" xfId="32515"/>
    <cellStyle name="Comma 17 2_נכסים" xfId="43699"/>
    <cellStyle name="Comma 17 3" xfId="3609"/>
    <cellStyle name="Comma 17 3 2" xfId="3985"/>
    <cellStyle name="Comma 17 3 2 2" xfId="4761"/>
    <cellStyle name="Comma 17 3 2 2 2" xfId="6552"/>
    <cellStyle name="Comma 17 3 2 2 2 2" xfId="10092"/>
    <cellStyle name="Comma 17 3 2 2 2 2 2" xfId="16744"/>
    <cellStyle name="Comma 17 3 2 2 2 2 2 2" xfId="31730"/>
    <cellStyle name="Comma 17 3 2 2 2 2 2_נכסים" xfId="43707"/>
    <cellStyle name="Comma 17 3 2 2 2 2 3" xfId="25065"/>
    <cellStyle name="Comma 17 3 2 2 2 2_נכסים" xfId="43706"/>
    <cellStyle name="Comma 17 3 2 2 2 3" xfId="13412"/>
    <cellStyle name="Comma 17 3 2 2 2 3 2" xfId="28399"/>
    <cellStyle name="Comma 17 3 2 2 2 3_נכסים" xfId="43708"/>
    <cellStyle name="Comma 17 3 2 2 2 4" xfId="21734"/>
    <cellStyle name="Comma 17 3 2 2 2_נכסים" xfId="43705"/>
    <cellStyle name="Comma 17 3 2 2 3" xfId="8300"/>
    <cellStyle name="Comma 17 3 2 2 3 2" xfId="15079"/>
    <cellStyle name="Comma 17 3 2 2 3 2 2" xfId="30065"/>
    <cellStyle name="Comma 17 3 2 2 3 2_נכסים" xfId="43710"/>
    <cellStyle name="Comma 17 3 2 2 3 3" xfId="23400"/>
    <cellStyle name="Comma 17 3 2 2 3_נכסים" xfId="43709"/>
    <cellStyle name="Comma 17 3 2 2 4" xfId="11746"/>
    <cellStyle name="Comma 17 3 2 2 4 2" xfId="26733"/>
    <cellStyle name="Comma 17 3 2 2 4_נכסים" xfId="43711"/>
    <cellStyle name="Comma 17 3 2 2 5" xfId="20068"/>
    <cellStyle name="Comma 17 3 2 2_נכסים" xfId="43704"/>
    <cellStyle name="Comma 17 3 2 3" xfId="5718"/>
    <cellStyle name="Comma 17 3 2 3 2" xfId="9259"/>
    <cellStyle name="Comma 17 3 2 3 2 2" xfId="15911"/>
    <cellStyle name="Comma 17 3 2 3 2 2 2" xfId="30897"/>
    <cellStyle name="Comma 17 3 2 3 2 2_נכסים" xfId="43714"/>
    <cellStyle name="Comma 17 3 2 3 2 3" xfId="24232"/>
    <cellStyle name="Comma 17 3 2 3 2_נכסים" xfId="43713"/>
    <cellStyle name="Comma 17 3 2 3 3" xfId="12579"/>
    <cellStyle name="Comma 17 3 2 3 3 2" xfId="27566"/>
    <cellStyle name="Comma 17 3 2 3 3_נכסים" xfId="43715"/>
    <cellStyle name="Comma 17 3 2 3 4" xfId="20901"/>
    <cellStyle name="Comma 17 3 2 3_נכסים" xfId="43712"/>
    <cellStyle name="Comma 17 3 2 4" xfId="7467"/>
    <cellStyle name="Comma 17 3 2 4 2" xfId="14246"/>
    <cellStyle name="Comma 17 3 2 4 2 2" xfId="29232"/>
    <cellStyle name="Comma 17 3 2 4 2_נכסים" xfId="43717"/>
    <cellStyle name="Comma 17 3 2 4 3" xfId="22567"/>
    <cellStyle name="Comma 17 3 2 4_נכסים" xfId="43716"/>
    <cellStyle name="Comma 17 3 2 5" xfId="10913"/>
    <cellStyle name="Comma 17 3 2 5 2" xfId="25900"/>
    <cellStyle name="Comma 17 3 2 5_נכסים" xfId="43718"/>
    <cellStyle name="Comma 17 3 2 6" xfId="19235"/>
    <cellStyle name="Comma 17 3 2_נכסים" xfId="43703"/>
    <cellStyle name="Comma 17 3 3" xfId="4346"/>
    <cellStyle name="Comma 17 3 3 2" xfId="6135"/>
    <cellStyle name="Comma 17 3 3 2 2" xfId="9675"/>
    <cellStyle name="Comma 17 3 3 2 2 2" xfId="16327"/>
    <cellStyle name="Comma 17 3 3 2 2 2 2" xfId="31313"/>
    <cellStyle name="Comma 17 3 3 2 2 2_נכסים" xfId="43722"/>
    <cellStyle name="Comma 17 3 3 2 2 3" xfId="24648"/>
    <cellStyle name="Comma 17 3 3 2 2_נכסים" xfId="43721"/>
    <cellStyle name="Comma 17 3 3 2 3" xfId="12995"/>
    <cellStyle name="Comma 17 3 3 2 3 2" xfId="27982"/>
    <cellStyle name="Comma 17 3 3 2 3_נכסים" xfId="43723"/>
    <cellStyle name="Comma 17 3 3 2 4" xfId="21317"/>
    <cellStyle name="Comma 17 3 3 2_נכסים" xfId="43720"/>
    <cellStyle name="Comma 17 3 3 3" xfId="7883"/>
    <cellStyle name="Comma 17 3 3 3 2" xfId="14662"/>
    <cellStyle name="Comma 17 3 3 3 2 2" xfId="29648"/>
    <cellStyle name="Comma 17 3 3 3 2_נכסים" xfId="43725"/>
    <cellStyle name="Comma 17 3 3 3 3" xfId="22983"/>
    <cellStyle name="Comma 17 3 3 3_נכסים" xfId="43724"/>
    <cellStyle name="Comma 17 3 3 4" xfId="11329"/>
    <cellStyle name="Comma 17 3 3 4 2" xfId="26316"/>
    <cellStyle name="Comma 17 3 3 4_נכסים" xfId="43726"/>
    <cellStyle name="Comma 17 3 3 5" xfId="19651"/>
    <cellStyle name="Comma 17 3 3_נכסים" xfId="43719"/>
    <cellStyle name="Comma 17 3 4" xfId="5239"/>
    <cellStyle name="Comma 17 3 4 2" xfId="8842"/>
    <cellStyle name="Comma 17 3 4 2 2" xfId="15494"/>
    <cellStyle name="Comma 17 3 4 2 2 2" xfId="30480"/>
    <cellStyle name="Comma 17 3 4 2 2_נכסים" xfId="43729"/>
    <cellStyle name="Comma 17 3 4 2 3" xfId="23815"/>
    <cellStyle name="Comma 17 3 4 2_נכסים" xfId="43728"/>
    <cellStyle name="Comma 17 3 4 3" xfId="12162"/>
    <cellStyle name="Comma 17 3 4 3 2" xfId="27149"/>
    <cellStyle name="Comma 17 3 4 3_נכסים" xfId="43730"/>
    <cellStyle name="Comma 17 3 4 4" xfId="20484"/>
    <cellStyle name="Comma 17 3 4_נכסים" xfId="43727"/>
    <cellStyle name="Comma 17 3 5" xfId="7052"/>
    <cellStyle name="Comma 17 3 5 2" xfId="13829"/>
    <cellStyle name="Comma 17 3 5 2 2" xfId="28815"/>
    <cellStyle name="Comma 17 3 5 2_נכסים" xfId="43732"/>
    <cellStyle name="Comma 17 3 5 3" xfId="22150"/>
    <cellStyle name="Comma 17 3 5_נכסים" xfId="43731"/>
    <cellStyle name="Comma 17 3 6" xfId="10495"/>
    <cellStyle name="Comma 17 3 6 2" xfId="25479"/>
    <cellStyle name="Comma 17 3 6_נכסים" xfId="43733"/>
    <cellStyle name="Comma 17 3 7" xfId="18207"/>
    <cellStyle name="Comma 17 3 8" xfId="18818"/>
    <cellStyle name="Comma 17 3_נכסים" xfId="43702"/>
    <cellStyle name="Comma 17 4" xfId="3739"/>
    <cellStyle name="Comma 17 4 2" xfId="4163"/>
    <cellStyle name="Comma 17 4 2 2" xfId="4936"/>
    <cellStyle name="Comma 17 4 2 2 2" xfId="6727"/>
    <cellStyle name="Comma 17 4 2 2 2 2" xfId="10267"/>
    <cellStyle name="Comma 17 4 2 2 2 2 2" xfId="16919"/>
    <cellStyle name="Comma 17 4 2 2 2 2 2 2" xfId="31905"/>
    <cellStyle name="Comma 17 4 2 2 2 2 2_נכסים" xfId="43739"/>
    <cellStyle name="Comma 17 4 2 2 2 2 3" xfId="25240"/>
    <cellStyle name="Comma 17 4 2 2 2 2_נכסים" xfId="43738"/>
    <cellStyle name="Comma 17 4 2 2 2 3" xfId="13587"/>
    <cellStyle name="Comma 17 4 2 2 2 3 2" xfId="28574"/>
    <cellStyle name="Comma 17 4 2 2 2 3_נכסים" xfId="43740"/>
    <cellStyle name="Comma 17 4 2 2 2 4" xfId="21909"/>
    <cellStyle name="Comma 17 4 2 2 2_נכסים" xfId="43737"/>
    <cellStyle name="Comma 17 4 2 2 3" xfId="8475"/>
    <cellStyle name="Comma 17 4 2 2 3 2" xfId="15254"/>
    <cellStyle name="Comma 17 4 2 2 3 2 2" xfId="30240"/>
    <cellStyle name="Comma 17 4 2 2 3 2_נכסים" xfId="43742"/>
    <cellStyle name="Comma 17 4 2 2 3 3" xfId="23575"/>
    <cellStyle name="Comma 17 4 2 2 3_נכסים" xfId="43741"/>
    <cellStyle name="Comma 17 4 2 2 4" xfId="11921"/>
    <cellStyle name="Comma 17 4 2 2 4 2" xfId="26908"/>
    <cellStyle name="Comma 17 4 2 2 4_נכסים" xfId="43743"/>
    <cellStyle name="Comma 17 4 2 2 5" xfId="20243"/>
    <cellStyle name="Comma 17 4 2 2_נכסים" xfId="43736"/>
    <cellStyle name="Comma 17 4 2 3" xfId="5893"/>
    <cellStyle name="Comma 17 4 2 3 2" xfId="9434"/>
    <cellStyle name="Comma 17 4 2 3 2 2" xfId="16086"/>
    <cellStyle name="Comma 17 4 2 3 2 2 2" xfId="31072"/>
    <cellStyle name="Comma 17 4 2 3 2 2_נכסים" xfId="43746"/>
    <cellStyle name="Comma 17 4 2 3 2 3" xfId="24407"/>
    <cellStyle name="Comma 17 4 2 3 2_נכסים" xfId="43745"/>
    <cellStyle name="Comma 17 4 2 3 3" xfId="12754"/>
    <cellStyle name="Comma 17 4 2 3 3 2" xfId="27741"/>
    <cellStyle name="Comma 17 4 2 3 3_נכסים" xfId="43747"/>
    <cellStyle name="Comma 17 4 2 3 4" xfId="21076"/>
    <cellStyle name="Comma 17 4 2 3_נכסים" xfId="43744"/>
    <cellStyle name="Comma 17 4 2 4" xfId="7642"/>
    <cellStyle name="Comma 17 4 2 4 2" xfId="14421"/>
    <cellStyle name="Comma 17 4 2 4 2 2" xfId="29407"/>
    <cellStyle name="Comma 17 4 2 4 2_נכסים" xfId="43749"/>
    <cellStyle name="Comma 17 4 2 4 3" xfId="22742"/>
    <cellStyle name="Comma 17 4 2 4_נכסים" xfId="43748"/>
    <cellStyle name="Comma 17 4 2 5" xfId="11088"/>
    <cellStyle name="Comma 17 4 2 5 2" xfId="26075"/>
    <cellStyle name="Comma 17 4 2 5_נכסים" xfId="43750"/>
    <cellStyle name="Comma 17 4 2 6" xfId="19410"/>
    <cellStyle name="Comma 17 4 2_נכסים" xfId="43735"/>
    <cellStyle name="Comma 17 4 3" xfId="4520"/>
    <cellStyle name="Comma 17 4 3 2" xfId="6311"/>
    <cellStyle name="Comma 17 4 3 2 2" xfId="9851"/>
    <cellStyle name="Comma 17 4 3 2 2 2" xfId="16503"/>
    <cellStyle name="Comma 17 4 3 2 2 2 2" xfId="31489"/>
    <cellStyle name="Comma 17 4 3 2 2 2_נכסים" xfId="43754"/>
    <cellStyle name="Comma 17 4 3 2 2 3" xfId="24824"/>
    <cellStyle name="Comma 17 4 3 2 2_נכסים" xfId="43753"/>
    <cellStyle name="Comma 17 4 3 2 3" xfId="13171"/>
    <cellStyle name="Comma 17 4 3 2 3 2" xfId="28158"/>
    <cellStyle name="Comma 17 4 3 2 3_נכסים" xfId="43755"/>
    <cellStyle name="Comma 17 4 3 2 4" xfId="21493"/>
    <cellStyle name="Comma 17 4 3 2_נכסים" xfId="43752"/>
    <cellStyle name="Comma 17 4 3 3" xfId="8059"/>
    <cellStyle name="Comma 17 4 3 3 2" xfId="14838"/>
    <cellStyle name="Comma 17 4 3 3 2 2" xfId="29824"/>
    <cellStyle name="Comma 17 4 3 3 2_נכסים" xfId="43757"/>
    <cellStyle name="Comma 17 4 3 3 3" xfId="23159"/>
    <cellStyle name="Comma 17 4 3 3_נכסים" xfId="43756"/>
    <cellStyle name="Comma 17 4 3 4" xfId="11505"/>
    <cellStyle name="Comma 17 4 3 4 2" xfId="26492"/>
    <cellStyle name="Comma 17 4 3 4_נכסים" xfId="43758"/>
    <cellStyle name="Comma 17 4 3 5" xfId="19827"/>
    <cellStyle name="Comma 17 4 3_נכסים" xfId="43751"/>
    <cellStyle name="Comma 17 4 4" xfId="5413"/>
    <cellStyle name="Comma 17 4 4 2" xfId="9018"/>
    <cellStyle name="Comma 17 4 4 2 2" xfId="15670"/>
    <cellStyle name="Comma 17 4 4 2 2 2" xfId="30656"/>
    <cellStyle name="Comma 17 4 4 2 2_נכסים" xfId="43761"/>
    <cellStyle name="Comma 17 4 4 2 3" xfId="23991"/>
    <cellStyle name="Comma 17 4 4 2_נכסים" xfId="43760"/>
    <cellStyle name="Comma 17 4 4 3" xfId="12338"/>
    <cellStyle name="Comma 17 4 4 3 2" xfId="27325"/>
    <cellStyle name="Comma 17 4 4 3_נכסים" xfId="43762"/>
    <cellStyle name="Comma 17 4 4 4" xfId="20660"/>
    <cellStyle name="Comma 17 4 4_נכסים" xfId="43759"/>
    <cellStyle name="Comma 17 4 5" xfId="7226"/>
    <cellStyle name="Comma 17 4 5 2" xfId="14005"/>
    <cellStyle name="Comma 17 4 5 2 2" xfId="28991"/>
    <cellStyle name="Comma 17 4 5 2_נכסים" xfId="43764"/>
    <cellStyle name="Comma 17 4 5 3" xfId="22326"/>
    <cellStyle name="Comma 17 4 5_נכסים" xfId="43763"/>
    <cellStyle name="Comma 17 4 6" xfId="10672"/>
    <cellStyle name="Comma 17 4 6 2" xfId="25659"/>
    <cellStyle name="Comma 17 4 6_נכסים" xfId="43765"/>
    <cellStyle name="Comma 17 4 7" xfId="18994"/>
    <cellStyle name="Comma 17 4_נכסים" xfId="43734"/>
    <cellStyle name="Comma 17 5" xfId="3952"/>
    <cellStyle name="Comma 17 5 2" xfId="4728"/>
    <cellStyle name="Comma 17 5 2 2" xfId="6519"/>
    <cellStyle name="Comma 17 5 2 2 2" xfId="10059"/>
    <cellStyle name="Comma 17 5 2 2 2 2" xfId="16711"/>
    <cellStyle name="Comma 17 5 2 2 2 2 2" xfId="31697"/>
    <cellStyle name="Comma 17 5 2 2 2 2_נכסים" xfId="43770"/>
    <cellStyle name="Comma 17 5 2 2 2 3" xfId="25032"/>
    <cellStyle name="Comma 17 5 2 2 2_נכסים" xfId="43769"/>
    <cellStyle name="Comma 17 5 2 2 3" xfId="13379"/>
    <cellStyle name="Comma 17 5 2 2 3 2" xfId="28366"/>
    <cellStyle name="Comma 17 5 2 2 3_נכסים" xfId="43771"/>
    <cellStyle name="Comma 17 5 2 2 4" xfId="21701"/>
    <cellStyle name="Comma 17 5 2 2_נכסים" xfId="43768"/>
    <cellStyle name="Comma 17 5 2 3" xfId="8267"/>
    <cellStyle name="Comma 17 5 2 3 2" xfId="15046"/>
    <cellStyle name="Comma 17 5 2 3 2 2" xfId="30032"/>
    <cellStyle name="Comma 17 5 2 3 2_נכסים" xfId="43773"/>
    <cellStyle name="Comma 17 5 2 3 3" xfId="23367"/>
    <cellStyle name="Comma 17 5 2 3_נכסים" xfId="43772"/>
    <cellStyle name="Comma 17 5 2 4" xfId="11713"/>
    <cellStyle name="Comma 17 5 2 4 2" xfId="26700"/>
    <cellStyle name="Comma 17 5 2 4_נכסים" xfId="43774"/>
    <cellStyle name="Comma 17 5 2 5" xfId="20035"/>
    <cellStyle name="Comma 17 5 2_נכסים" xfId="43767"/>
    <cellStyle name="Comma 17 5 3" xfId="5685"/>
    <cellStyle name="Comma 17 5 3 2" xfId="9226"/>
    <cellStyle name="Comma 17 5 3 2 2" xfId="15878"/>
    <cellStyle name="Comma 17 5 3 2 2 2" xfId="30864"/>
    <cellStyle name="Comma 17 5 3 2 2_נכסים" xfId="43777"/>
    <cellStyle name="Comma 17 5 3 2 3" xfId="24199"/>
    <cellStyle name="Comma 17 5 3 2_נכסים" xfId="43776"/>
    <cellStyle name="Comma 17 5 3 3" xfId="12546"/>
    <cellStyle name="Comma 17 5 3 3 2" xfId="27533"/>
    <cellStyle name="Comma 17 5 3 3_נכסים" xfId="43778"/>
    <cellStyle name="Comma 17 5 3 4" xfId="20868"/>
    <cellStyle name="Comma 17 5 3_נכסים" xfId="43775"/>
    <cellStyle name="Comma 17 5 4" xfId="7434"/>
    <cellStyle name="Comma 17 5 4 2" xfId="14213"/>
    <cellStyle name="Comma 17 5 4 2 2" xfId="29199"/>
    <cellStyle name="Comma 17 5 4 2_נכסים" xfId="43780"/>
    <cellStyle name="Comma 17 5 4 3" xfId="22534"/>
    <cellStyle name="Comma 17 5 4_נכסים" xfId="43779"/>
    <cellStyle name="Comma 17 5 5" xfId="10880"/>
    <cellStyle name="Comma 17 5 5 2" xfId="25867"/>
    <cellStyle name="Comma 17 5 5_נכסים" xfId="43781"/>
    <cellStyle name="Comma 17 5 6" xfId="19202"/>
    <cellStyle name="Comma 17 5_נכסים" xfId="43766"/>
    <cellStyle name="Comma 17 6" xfId="4313"/>
    <cellStyle name="Comma 17 6 2" xfId="6102"/>
    <cellStyle name="Comma 17 6 2 2" xfId="9642"/>
    <cellStyle name="Comma 17 6 2 2 2" xfId="16294"/>
    <cellStyle name="Comma 17 6 2 2 2 2" xfId="31280"/>
    <cellStyle name="Comma 17 6 2 2 2_נכסים" xfId="43785"/>
    <cellStyle name="Comma 17 6 2 2 3" xfId="24615"/>
    <cellStyle name="Comma 17 6 2 2_נכסים" xfId="43784"/>
    <cellStyle name="Comma 17 6 2 3" xfId="12962"/>
    <cellStyle name="Comma 17 6 2 3 2" xfId="27949"/>
    <cellStyle name="Comma 17 6 2 3_נכסים" xfId="43786"/>
    <cellStyle name="Comma 17 6 2 4" xfId="21284"/>
    <cellStyle name="Comma 17 6 2_נכסים" xfId="43783"/>
    <cellStyle name="Comma 17 6 3" xfId="7850"/>
    <cellStyle name="Comma 17 6 3 2" xfId="14629"/>
    <cellStyle name="Comma 17 6 3 2 2" xfId="29615"/>
    <cellStyle name="Comma 17 6 3 2_נכסים" xfId="43788"/>
    <cellStyle name="Comma 17 6 3 3" xfId="22950"/>
    <cellStyle name="Comma 17 6 3_נכסים" xfId="43787"/>
    <cellStyle name="Comma 17 6 4" xfId="11296"/>
    <cellStyle name="Comma 17 6 4 2" xfId="26283"/>
    <cellStyle name="Comma 17 6 4_נכסים" xfId="43789"/>
    <cellStyle name="Comma 17 6 5" xfId="19618"/>
    <cellStyle name="Comma 17 6_נכסים" xfId="43782"/>
    <cellStyle name="Comma 17 7" xfId="5206"/>
    <cellStyle name="Comma 17 7 2" xfId="8809"/>
    <cellStyle name="Comma 17 7 2 2" xfId="15461"/>
    <cellStyle name="Comma 17 7 2 2 2" xfId="30447"/>
    <cellStyle name="Comma 17 7 2 2_נכסים" xfId="43792"/>
    <cellStyle name="Comma 17 7 2 3" xfId="23782"/>
    <cellStyle name="Comma 17 7 2_נכסים" xfId="43791"/>
    <cellStyle name="Comma 17 7 3" xfId="12129"/>
    <cellStyle name="Comma 17 7 3 2" xfId="27116"/>
    <cellStyle name="Comma 17 7 3_נכסים" xfId="43793"/>
    <cellStyle name="Comma 17 7 4" xfId="20451"/>
    <cellStyle name="Comma 17 7_נכסים" xfId="43790"/>
    <cellStyle name="Comma 17 8" xfId="7019"/>
    <cellStyle name="Comma 17 8 2" xfId="13796"/>
    <cellStyle name="Comma 17 8 2 2" xfId="28782"/>
    <cellStyle name="Comma 17 8 2_נכסים" xfId="43795"/>
    <cellStyle name="Comma 17 8 3" xfId="22117"/>
    <cellStyle name="Comma 17 8_נכסים" xfId="43794"/>
    <cellStyle name="Comma 17 9" xfId="10321"/>
    <cellStyle name="Comma 17 9 2" xfId="25295"/>
    <cellStyle name="Comma 17 9_נכסים" xfId="43796"/>
    <cellStyle name="Comma 17_נכסים" xfId="43696"/>
    <cellStyle name="Comma 18" xfId="1694"/>
    <cellStyle name="Comma 18 10" xfId="32272"/>
    <cellStyle name="Comma 18 10 2" xfId="33386"/>
    <cellStyle name="Comma 18 10 3" xfId="33648"/>
    <cellStyle name="Comma 18 10_נכסים" xfId="43798"/>
    <cellStyle name="Comma 18 11" xfId="33175"/>
    <cellStyle name="Comma 18 11 2" xfId="33822"/>
    <cellStyle name="Comma 18 12" xfId="3631"/>
    <cellStyle name="Comma 18 2" xfId="3992"/>
    <cellStyle name="Comma 18 2 2" xfId="4763"/>
    <cellStyle name="Comma 18 2 2 2" xfId="6554"/>
    <cellStyle name="Comma 18 2 2 2 2" xfId="10094"/>
    <cellStyle name="Comma 18 2 2 2 2 2" xfId="16746"/>
    <cellStyle name="Comma 18 2 2 2 2 2 2" xfId="31732"/>
    <cellStyle name="Comma 18 2 2 2 2 2_נכסים" xfId="43803"/>
    <cellStyle name="Comma 18 2 2 2 2 3" xfId="25067"/>
    <cellStyle name="Comma 18 2 2 2 2_נכסים" xfId="43802"/>
    <cellStyle name="Comma 18 2 2 2 3" xfId="13414"/>
    <cellStyle name="Comma 18 2 2 2 3 2" xfId="28401"/>
    <cellStyle name="Comma 18 2 2 2 3_נכסים" xfId="43804"/>
    <cellStyle name="Comma 18 2 2 2 4" xfId="21736"/>
    <cellStyle name="Comma 18 2 2 2_נכסים" xfId="43801"/>
    <cellStyle name="Comma 18 2 2 3" xfId="8302"/>
    <cellStyle name="Comma 18 2 2 3 2" xfId="15081"/>
    <cellStyle name="Comma 18 2 2 3 2 2" xfId="30067"/>
    <cellStyle name="Comma 18 2 2 3 2_נכסים" xfId="43806"/>
    <cellStyle name="Comma 18 2 2 3 3" xfId="23402"/>
    <cellStyle name="Comma 18 2 2 3_נכסים" xfId="43805"/>
    <cellStyle name="Comma 18 2 2 4" xfId="11748"/>
    <cellStyle name="Comma 18 2 2 4 2" xfId="26735"/>
    <cellStyle name="Comma 18 2 2 4_נכסים" xfId="43807"/>
    <cellStyle name="Comma 18 2 2 5" xfId="20070"/>
    <cellStyle name="Comma 18 2 2_נכסים" xfId="43800"/>
    <cellStyle name="Comma 18 2 3" xfId="5720"/>
    <cellStyle name="Comma 18 2 3 2" xfId="9261"/>
    <cellStyle name="Comma 18 2 3 2 2" xfId="15913"/>
    <cellStyle name="Comma 18 2 3 2 2 2" xfId="30899"/>
    <cellStyle name="Comma 18 2 3 2 2_נכסים" xfId="43810"/>
    <cellStyle name="Comma 18 2 3 2 3" xfId="24234"/>
    <cellStyle name="Comma 18 2 3 2_נכסים" xfId="43809"/>
    <cellStyle name="Comma 18 2 3 3" xfId="12581"/>
    <cellStyle name="Comma 18 2 3 3 2" xfId="27568"/>
    <cellStyle name="Comma 18 2 3 3_נכסים" xfId="43811"/>
    <cellStyle name="Comma 18 2 3 4" xfId="20903"/>
    <cellStyle name="Comma 18 2 3 5" xfId="33201"/>
    <cellStyle name="Comma 18 2 3_נכסים" xfId="43808"/>
    <cellStyle name="Comma 18 2 4" xfId="7469"/>
    <cellStyle name="Comma 18 2 4 2" xfId="14248"/>
    <cellStyle name="Comma 18 2 4 2 2" xfId="29234"/>
    <cellStyle name="Comma 18 2 4 2_נכסים" xfId="43813"/>
    <cellStyle name="Comma 18 2 4 3" xfId="22569"/>
    <cellStyle name="Comma 18 2 4_נכסים" xfId="43812"/>
    <cellStyle name="Comma 18 2 5" xfId="10915"/>
    <cellStyle name="Comma 18 2 5 2" xfId="25902"/>
    <cellStyle name="Comma 18 2 5_נכסים" xfId="43814"/>
    <cellStyle name="Comma 18 2 6" xfId="19237"/>
    <cellStyle name="Comma 18 2 7" xfId="32896"/>
    <cellStyle name="Comma 18 2_נכסים" xfId="43799"/>
    <cellStyle name="Comma 18 3" xfId="4349"/>
    <cellStyle name="Comma 18 3 2" xfId="6138"/>
    <cellStyle name="Comma 18 3 2 2" xfId="9678"/>
    <cellStyle name="Comma 18 3 2 2 2" xfId="16330"/>
    <cellStyle name="Comma 18 3 2 2 2 2" xfId="31316"/>
    <cellStyle name="Comma 18 3 2 2 2_נכסים" xfId="43818"/>
    <cellStyle name="Comma 18 3 2 2 3" xfId="24651"/>
    <cellStyle name="Comma 18 3 2 2_נכסים" xfId="43817"/>
    <cellStyle name="Comma 18 3 2 3" xfId="12998"/>
    <cellStyle name="Comma 18 3 2 3 2" xfId="27985"/>
    <cellStyle name="Comma 18 3 2 3_נכסים" xfId="43819"/>
    <cellStyle name="Comma 18 3 2 4" xfId="21320"/>
    <cellStyle name="Comma 18 3 2_נכסים" xfId="43816"/>
    <cellStyle name="Comma 18 3 3" xfId="7886"/>
    <cellStyle name="Comma 18 3 3 2" xfId="14665"/>
    <cellStyle name="Comma 18 3 3 2 2" xfId="29651"/>
    <cellStyle name="Comma 18 3 3 2_נכסים" xfId="43821"/>
    <cellStyle name="Comma 18 3 3 3" xfId="22986"/>
    <cellStyle name="Comma 18 3 3_נכסים" xfId="43820"/>
    <cellStyle name="Comma 18 3 4" xfId="11332"/>
    <cellStyle name="Comma 18 3 4 2" xfId="26319"/>
    <cellStyle name="Comma 18 3 4_נכסים" xfId="43822"/>
    <cellStyle name="Comma 18 3 5" xfId="19654"/>
    <cellStyle name="Comma 18 3_נכסים" xfId="43815"/>
    <cellStyle name="Comma 18 4" xfId="5242"/>
    <cellStyle name="Comma 18 4 2" xfId="8845"/>
    <cellStyle name="Comma 18 4 2 2" xfId="15497"/>
    <cellStyle name="Comma 18 4 2 2 2" xfId="30483"/>
    <cellStyle name="Comma 18 4 2 2_נכסים" xfId="43825"/>
    <cellStyle name="Comma 18 4 2 3" xfId="23818"/>
    <cellStyle name="Comma 18 4 2_נכסים" xfId="43824"/>
    <cellStyle name="Comma 18 4 3" xfId="12165"/>
    <cellStyle name="Comma 18 4 3 2" xfId="27152"/>
    <cellStyle name="Comma 18 4 3_נכסים" xfId="43826"/>
    <cellStyle name="Comma 18 4 4" xfId="20487"/>
    <cellStyle name="Comma 18 4_נכסים" xfId="43823"/>
    <cellStyle name="Comma 18 5" xfId="7055"/>
    <cellStyle name="Comma 18 5 2" xfId="13832"/>
    <cellStyle name="Comma 18 5 2 2" xfId="28818"/>
    <cellStyle name="Comma 18 5 2_נכסים" xfId="43828"/>
    <cellStyle name="Comma 18 5 3" xfId="22153"/>
    <cellStyle name="Comma 18 5_נכסים" xfId="43827"/>
    <cellStyle name="Comma 18 6" xfId="10524"/>
    <cellStyle name="Comma 18 6 2" xfId="25508"/>
    <cellStyle name="Comma 18 6_נכסים" xfId="43829"/>
    <cellStyle name="Comma 18 7" xfId="18083"/>
    <cellStyle name="Comma 18 7 2" xfId="32177"/>
    <cellStyle name="Comma 18 7_נכסים" xfId="43830"/>
    <cellStyle name="Comma 18 8" xfId="18821"/>
    <cellStyle name="Comma 18 9" xfId="32397"/>
    <cellStyle name="Comma 18_נכסים" xfId="43797"/>
    <cellStyle name="Comma 19" xfId="3779"/>
    <cellStyle name="Comma 19 2" xfId="5448"/>
    <cellStyle name="Comma 19 2 2" xfId="32051"/>
    <cellStyle name="Comma 19 2 2 2" xfId="33308"/>
    <cellStyle name="Comma 19 2 2 3" xfId="33570"/>
    <cellStyle name="Comma 19 2 2_נכסים" xfId="43833"/>
    <cellStyle name="Comma 19 2 3" xfId="32908"/>
    <cellStyle name="Comma 19 2 4" xfId="32569"/>
    <cellStyle name="Comma 19 2_נכסים" xfId="43832"/>
    <cellStyle name="Comma 19 3" xfId="5033"/>
    <cellStyle name="Comma 19 3 2" xfId="8572"/>
    <cellStyle name="Comma 19 3 2 2" xfId="32086"/>
    <cellStyle name="Comma 19 3 2 2 2" xfId="33327"/>
    <cellStyle name="Comma 19 3 2 2 3" xfId="33589"/>
    <cellStyle name="Comma 19 3 2 2_נכסים" xfId="43836"/>
    <cellStyle name="Comma 19 3 2 3" xfId="33162"/>
    <cellStyle name="Comma 19 3 2 4" xfId="32691"/>
    <cellStyle name="Comma 19 3 2_נכסים" xfId="43835"/>
    <cellStyle name="Comma 19 3 3" xfId="32413"/>
    <cellStyle name="Comma 19 3 3 2" xfId="33463"/>
    <cellStyle name="Comma 19 3 3 3" xfId="33725"/>
    <cellStyle name="Comma 19 3 3_נכסים" xfId="43837"/>
    <cellStyle name="Comma 19 3 4" xfId="32883"/>
    <cellStyle name="Comma 19 3 5" xfId="32589"/>
    <cellStyle name="Comma 19 3_נכסים" xfId="43834"/>
    <cellStyle name="Comma 19 4" xfId="6830"/>
    <cellStyle name="Comma 19 4 2" xfId="17083"/>
    <cellStyle name="Comma 19 4 3" xfId="32018"/>
    <cellStyle name="Comma 19 4 3 2" xfId="33291"/>
    <cellStyle name="Comma 19 4 3 3" xfId="33553"/>
    <cellStyle name="Comma 19 4 3_נכסים" xfId="43839"/>
    <cellStyle name="Comma 19 4 4" xfId="33031"/>
    <cellStyle name="Comma 19 4 5" xfId="32640"/>
    <cellStyle name="Comma 19 4_נכסים" xfId="43838"/>
    <cellStyle name="Comma 19 5" xfId="32427"/>
    <cellStyle name="Comma 19 5 2" xfId="33472"/>
    <cellStyle name="Comma 19 5 3" xfId="33734"/>
    <cellStyle name="Comma 19 5_נכסים" xfId="43840"/>
    <cellStyle name="Comma 19 6" xfId="32818"/>
    <cellStyle name="Comma 19 7" xfId="32535"/>
    <cellStyle name="Comma 19_נכסים" xfId="43831"/>
    <cellStyle name="Comma 2" xfId="1"/>
    <cellStyle name="Comma 2 10" xfId="875"/>
    <cellStyle name="Comma 2 10 2" xfId="1471"/>
    <cellStyle name="Comma 2 10 3" xfId="2024"/>
    <cellStyle name="Comma 2 10 4" xfId="2158"/>
    <cellStyle name="Comma 2 10 5" xfId="2000"/>
    <cellStyle name="Comma 2 10 6" xfId="2470"/>
    <cellStyle name="Comma 2 10 7" xfId="2138"/>
    <cellStyle name="Comma 2 11" xfId="783"/>
    <cellStyle name="Comma 2 11 2" xfId="1257"/>
    <cellStyle name="Comma 2 11 3" xfId="1990"/>
    <cellStyle name="Comma 2 11 4" xfId="1623"/>
    <cellStyle name="Comma 2 11 5" xfId="1706"/>
    <cellStyle name="Comma 2 11 6" xfId="2361"/>
    <cellStyle name="Comma 2 11 7" xfId="2132"/>
    <cellStyle name="Comma 2 12" xfId="990"/>
    <cellStyle name="Comma 2 12 2" xfId="1673"/>
    <cellStyle name="Comma 2 12 3" xfId="2089"/>
    <cellStyle name="Comma 2 12 4" xfId="2224"/>
    <cellStyle name="Comma 2 12 5" xfId="2266"/>
    <cellStyle name="Comma 2 13" xfId="1105"/>
    <cellStyle name="Comma 2 14" xfId="1305"/>
    <cellStyle name="Comma 2 15" xfId="1812"/>
    <cellStyle name="Comma 2 16" xfId="1452"/>
    <cellStyle name="Comma 2 17" xfId="1488"/>
    <cellStyle name="Comma 2 18" xfId="1517"/>
    <cellStyle name="Comma 2 19" xfId="1407"/>
    <cellStyle name="Comma 2 2" xfId="214"/>
    <cellStyle name="Comma 2 2 10" xfId="2221"/>
    <cellStyle name="Comma 2 2 11" xfId="2444"/>
    <cellStyle name="Comma 2 2 12" xfId="2202"/>
    <cellStyle name="Comma 2 2 13" xfId="2678"/>
    <cellStyle name="Comma 2 2 2" xfId="319"/>
    <cellStyle name="Comma 2 2 2 10" xfId="3017"/>
    <cellStyle name="Comma 2 2 2 2" xfId="480"/>
    <cellStyle name="Comma 2 2 2 2 10" xfId="17287"/>
    <cellStyle name="Comma 2 2 2 2 2" xfId="1216"/>
    <cellStyle name="Comma 2 2 2 2 2 2" xfId="2303"/>
    <cellStyle name="Comma 2 2 2 2 3" xfId="1294"/>
    <cellStyle name="Comma 2 2 2 2 4" xfId="1313"/>
    <cellStyle name="Comma 2 2 2 2 5" xfId="1924"/>
    <cellStyle name="Comma 2 2 2 2 6" xfId="2012"/>
    <cellStyle name="Comma 2 2 2 2 7" xfId="1455"/>
    <cellStyle name="Comma 2 2 2 2 8" xfId="2507"/>
    <cellStyle name="Comma 2 2 2 2 9" xfId="2433"/>
    <cellStyle name="Comma 2 2 2 3" xfId="616"/>
    <cellStyle name="Comma 2 2 2 3 2" xfId="1249"/>
    <cellStyle name="Comma 2 2 2 3 2 2" xfId="2352"/>
    <cellStyle name="Comma 2 2 2 3 3" xfId="1715"/>
    <cellStyle name="Comma 2 2 2 3 4" xfId="1960"/>
    <cellStyle name="Comma 2 2 2 3 5" xfId="1383"/>
    <cellStyle name="Comma 2 2 2 3 6" xfId="2083"/>
    <cellStyle name="Comma 2 2 2 3 7" xfId="1345"/>
    <cellStyle name="Comma 2 2 2 3 8" xfId="1679"/>
    <cellStyle name="Comma 2 2 2 3 9" xfId="17329"/>
    <cellStyle name="Comma 2 2 2 4" xfId="1193"/>
    <cellStyle name="Comma 2 2 2 4 2" xfId="2289"/>
    <cellStyle name="Comma 2 2 2 4 2 2" xfId="33110"/>
    <cellStyle name="Comma 2 2 2 4 3" xfId="17915"/>
    <cellStyle name="Comma 2 2 2 4_נכסים" xfId="43843"/>
    <cellStyle name="Comma 2 2 2 5" xfId="1895"/>
    <cellStyle name="Comma 2 2 2 5 2" xfId="17161"/>
    <cellStyle name="Comma 2 2 2 6" xfId="1571"/>
    <cellStyle name="Comma 2 2 2 7" xfId="2244"/>
    <cellStyle name="Comma 2 2 2 8" xfId="1642"/>
    <cellStyle name="Comma 2 2 2 9" xfId="2264"/>
    <cellStyle name="Comma 2 2 2_נכסים" xfId="43842"/>
    <cellStyle name="Comma 2 2 3" xfId="609"/>
    <cellStyle name="Comma 2 2 3 10" xfId="3532"/>
    <cellStyle name="Comma 2 2 3 2" xfId="1244"/>
    <cellStyle name="Comma 2 2 3 2 2" xfId="1543"/>
    <cellStyle name="Comma 2 2 3 2 2 2" xfId="18298"/>
    <cellStyle name="Comma 2 2 3 2 3" xfId="18209"/>
    <cellStyle name="Comma 2 2 3 2_נכסים" xfId="43845"/>
    <cellStyle name="Comma 2 2 3 3" xfId="1302"/>
    <cellStyle name="Comma 2 2 3 3 2" xfId="17328"/>
    <cellStyle name="Comma 2 2 3 4" xfId="1319"/>
    <cellStyle name="Comma 2 2 3 4 2" xfId="33324"/>
    <cellStyle name="Comma 2 2 3 4 3" xfId="33586"/>
    <cellStyle name="Comma 2 2 3 4 4" xfId="32080"/>
    <cellStyle name="Comma 2 2 3 4_נכסים" xfId="43846"/>
    <cellStyle name="Comma 2 2 3 5" xfId="1955"/>
    <cellStyle name="Comma 2 2 3 5 2" xfId="32794"/>
    <cellStyle name="Comma 2 2 3 6" xfId="2168"/>
    <cellStyle name="Comma 2 2 3 6 2" xfId="32511"/>
    <cellStyle name="Comma 2 2 3 7" xfId="1993"/>
    <cellStyle name="Comma 2 2 3 8" xfId="2502"/>
    <cellStyle name="Comma 2 2 3 9" xfId="2320"/>
    <cellStyle name="Comma 2 2 3_נכסים" xfId="43844"/>
    <cellStyle name="Comma 2 2 4" xfId="605"/>
    <cellStyle name="Comma 2 2 4 10" xfId="6763"/>
    <cellStyle name="Comma 2 2 4 2" xfId="1240"/>
    <cellStyle name="Comma 2 2 4 2 2" xfId="1971"/>
    <cellStyle name="Comma 2 2 4 2 3" xfId="17302"/>
    <cellStyle name="Comma 2 2 4 3" xfId="1301"/>
    <cellStyle name="Comma 2 2 4 3 2" xfId="33436"/>
    <cellStyle name="Comma 2 2 4 3 3" xfId="33698"/>
    <cellStyle name="Comma 2 2 4 3 4" xfId="32359"/>
    <cellStyle name="Comma 2 2 4 3_נכסים" xfId="43848"/>
    <cellStyle name="Comma 2 2 4 4" xfId="1318"/>
    <cellStyle name="Comma 2 2 4 4 2" xfId="32967"/>
    <cellStyle name="Comma 2 2 4 5" xfId="1951"/>
    <cellStyle name="Comma 2 2 4 5 2" xfId="33219"/>
    <cellStyle name="Comma 2 2 4 6" xfId="2171"/>
    <cellStyle name="Comma 2 2 4 6 2" xfId="32579"/>
    <cellStyle name="Comma 2 2 4 7" xfId="1657"/>
    <cellStyle name="Comma 2 2 4 8" xfId="2442"/>
    <cellStyle name="Comma 2 2 4 9" xfId="1774"/>
    <cellStyle name="Comma 2 2 4_נכסים" xfId="43847"/>
    <cellStyle name="Comma 2 2 5" xfId="760"/>
    <cellStyle name="Comma 2 2 5 2" xfId="1254"/>
    <cellStyle name="Comma 2 2 5 2 2" xfId="18512"/>
    <cellStyle name="Comma 2 2 5 2 3" xfId="18210"/>
    <cellStyle name="Comma 2 2 5 2_נכסים" xfId="43850"/>
    <cellStyle name="Comma 2 2 5 3" xfId="1969"/>
    <cellStyle name="Comma 2 2 5 4" xfId="2009"/>
    <cellStyle name="Comma 2 2 5 5" xfId="2016"/>
    <cellStyle name="Comma 2 2 5 6" xfId="2077"/>
    <cellStyle name="Comma 2 2 5 7" xfId="2368"/>
    <cellStyle name="Comma 2 2 5 8" xfId="17701"/>
    <cellStyle name="Comma 2 2 5_נכסים" xfId="43849"/>
    <cellStyle name="Comma 2 2 6" xfId="908"/>
    <cellStyle name="Comma 2 2 6 2" xfId="1127"/>
    <cellStyle name="Comma 2 2 6 2 2" xfId="1529"/>
    <cellStyle name="Comma 2 2 6 2 2 2" xfId="18528"/>
    <cellStyle name="Comma 2 2 6 2 3" xfId="18211"/>
    <cellStyle name="Comma 2 2 6 2_נכסים" xfId="43852"/>
    <cellStyle name="Comma 2 2 6 3" xfId="1498"/>
    <cellStyle name="Comma 2 2 6 4" xfId="2027"/>
    <cellStyle name="Comma 2 2 6 5" xfId="1366"/>
    <cellStyle name="Comma 2 2 6 6" xfId="1656"/>
    <cellStyle name="Comma 2 2 6 7" xfId="2471"/>
    <cellStyle name="Comma 2 2 6 8" xfId="2529"/>
    <cellStyle name="Comma 2 2 6_נכסים" xfId="43851"/>
    <cellStyle name="Comma 2 2 7" xfId="798"/>
    <cellStyle name="Comma 2 2 7 2" xfId="1573"/>
    <cellStyle name="Comma 2 2 7 2 2" xfId="18212"/>
    <cellStyle name="Comma 2 2 7 3" xfId="1794"/>
    <cellStyle name="Comma 2 2 7 4" xfId="2312"/>
    <cellStyle name="Comma 2 2 7 5" xfId="2511"/>
    <cellStyle name="Comma 2 2 7 6" xfId="18086"/>
    <cellStyle name="Comma 2 2 7_נכסים" xfId="43853"/>
    <cellStyle name="Comma 2 2 8" xfId="1825"/>
    <cellStyle name="Comma 2 2 9" xfId="1530"/>
    <cellStyle name="Comma 2 2_נכסים" xfId="43841"/>
    <cellStyle name="Comma 2 20" xfId="50347"/>
    <cellStyle name="Comma 2 21" xfId="50416"/>
    <cellStyle name="Comma 2 22" xfId="88"/>
    <cellStyle name="Comma 2 3" xfId="318"/>
    <cellStyle name="Comma 2 3 10" xfId="2006"/>
    <cellStyle name="Comma 2 3 10 2" xfId="33373"/>
    <cellStyle name="Comma 2 3 10 3" xfId="33635"/>
    <cellStyle name="Comma 2 3 10 4" xfId="32171"/>
    <cellStyle name="Comma 2 3 10_נכסים" xfId="43855"/>
    <cellStyle name="Comma 2 3 11" xfId="1380"/>
    <cellStyle name="Comma 2 3 11 2" xfId="32745"/>
    <cellStyle name="Comma 2 3 12" xfId="32492"/>
    <cellStyle name="Comma 2 3 13" xfId="2881"/>
    <cellStyle name="Comma 2 3 14" xfId="50225"/>
    <cellStyle name="Comma 2 3 15" xfId="50194"/>
    <cellStyle name="Comma 2 3 16" xfId="50348"/>
    <cellStyle name="Comma 2 3 17" xfId="50417"/>
    <cellStyle name="Comma 2 3 18" xfId="50436"/>
    <cellStyle name="Comma 2 3 2" xfId="479"/>
    <cellStyle name="Comma 2 3 2 10" xfId="17288"/>
    <cellStyle name="Comma 2 3 2 2" xfId="1215"/>
    <cellStyle name="Comma 2 3 2 2 2" xfId="2298"/>
    <cellStyle name="Comma 2 3 2 2 3" xfId="32946"/>
    <cellStyle name="Comma 2 3 2 3" xfId="1293"/>
    <cellStyle name="Comma 2 3 2 4" xfId="1312"/>
    <cellStyle name="Comma 2 3 2 5" xfId="1923"/>
    <cellStyle name="Comma 2 3 2 6" xfId="1751"/>
    <cellStyle name="Comma 2 3 2 7" xfId="2149"/>
    <cellStyle name="Comma 2 3 2 8" xfId="2525"/>
    <cellStyle name="Comma 2 3 2 9" xfId="2461"/>
    <cellStyle name="Comma 2 3 2_נכסים" xfId="43856"/>
    <cellStyle name="Comma 2 3 3" xfId="615"/>
    <cellStyle name="Comma 2 3 3 2" xfId="1248"/>
    <cellStyle name="Comma 2 3 3 2 2" xfId="2350"/>
    <cellStyle name="Comma 2 3 3 3" xfId="1714"/>
    <cellStyle name="Comma 2 3 3 4" xfId="1959"/>
    <cellStyle name="Comma 2 3 3 5" xfId="1428"/>
    <cellStyle name="Comma 2 3 3 6" xfId="1490"/>
    <cellStyle name="Comma 2 3 3 7" xfId="2476"/>
    <cellStyle name="Comma 2 3 3 8" xfId="2487"/>
    <cellStyle name="Comma 2 3 3 9" xfId="17327"/>
    <cellStyle name="Comma 2 3 4" xfId="927"/>
    <cellStyle name="Comma 2 3 4 2" xfId="1266"/>
    <cellStyle name="Comma 2 3 4 2 2" xfId="1413"/>
    <cellStyle name="Comma 2 3 4 2 3" xfId="33116"/>
    <cellStyle name="Comma 2 3 4 3" xfId="1554"/>
    <cellStyle name="Comma 2 3 4 4" xfId="1602"/>
    <cellStyle name="Comma 2 3 4 5" xfId="1618"/>
    <cellStyle name="Comma 2 3 4 6" xfId="2280"/>
    <cellStyle name="Comma 2 3 4 7" xfId="2329"/>
    <cellStyle name="Comma 2 3 4 8" xfId="17300"/>
    <cellStyle name="Comma 2 3 4_נכסים" xfId="43857"/>
    <cellStyle name="Comma 2 3 5" xfId="838"/>
    <cellStyle name="Comma 2 3 5 2" xfId="1260"/>
    <cellStyle name="Comma 2 3 5 3" xfId="2162"/>
    <cellStyle name="Comma 2 3 5 4" xfId="2015"/>
    <cellStyle name="Comma 2 3 5 5" xfId="1576"/>
    <cellStyle name="Comma 2 3 5 6" xfId="2483"/>
    <cellStyle name="Comma 2 3 5 7" xfId="17744"/>
    <cellStyle name="Comma 2 3 6" xfId="1192"/>
    <cellStyle name="Comma 2 3 6 2" xfId="1478"/>
    <cellStyle name="Comma 2 3 6 3" xfId="17923"/>
    <cellStyle name="Comma 2 3 7" xfId="1894"/>
    <cellStyle name="Comma 2 3 7 2" xfId="18213"/>
    <cellStyle name="Comma 2 3 7_נכסים" xfId="43858"/>
    <cellStyle name="Comma 2 3 8" xfId="1700"/>
    <cellStyle name="Comma 2 3 8 2" xfId="17120"/>
    <cellStyle name="Comma 2 3 9" xfId="2237"/>
    <cellStyle name="Comma 2 3 9 2" xfId="32428"/>
    <cellStyle name="Comma 2 3_נכסים" xfId="43854"/>
    <cellStyle name="Comma 2 4" xfId="378"/>
    <cellStyle name="Comma 2 4 10" xfId="2143"/>
    <cellStyle name="Comma 2 4 11" xfId="2263"/>
    <cellStyle name="Comma 2 4 12" xfId="2550"/>
    <cellStyle name="Comma 2 4 13" xfId="3044"/>
    <cellStyle name="Comma 2 4 14" xfId="50239"/>
    <cellStyle name="Comma 2 4 2" xfId="604"/>
    <cellStyle name="Comma 2 4 2 2" xfId="1300"/>
    <cellStyle name="Comma 2 4 2 2 2" xfId="32866"/>
    <cellStyle name="Comma 2 4 2 2 3" xfId="18214"/>
    <cellStyle name="Comma 2 4 2 2_נכסים" xfId="43861"/>
    <cellStyle name="Comma 2 4 2 3" xfId="1317"/>
    <cellStyle name="Comma 2 4 2 3 2" xfId="32960"/>
    <cellStyle name="Comma 2 4 2 4" xfId="1950"/>
    <cellStyle name="Comma 2 4 2 5" xfId="2170"/>
    <cellStyle name="Comma 2 4 2 6" xfId="2085"/>
    <cellStyle name="Comma 2 4 2 7" xfId="2383"/>
    <cellStyle name="Comma 2 4 2 8" xfId="2090"/>
    <cellStyle name="Comma 2 4 2 9" xfId="17387"/>
    <cellStyle name="Comma 2 4 2_נכסים" xfId="43860"/>
    <cellStyle name="Comma 2 4 3" xfId="621"/>
    <cellStyle name="Comma 2 4 3 10" xfId="17406"/>
    <cellStyle name="Comma 2 4 3 2" xfId="1252"/>
    <cellStyle name="Comma 2 4 3 2 2" xfId="2285"/>
    <cellStyle name="Comma 2 4 3 2 3" xfId="32839"/>
    <cellStyle name="Comma 2 4 3 3" xfId="1303"/>
    <cellStyle name="Comma 2 4 3 4" xfId="1320"/>
    <cellStyle name="Comma 2 4 3 5" xfId="1963"/>
    <cellStyle name="Comma 2 4 3 6" xfId="2167"/>
    <cellStyle name="Comma 2 4 3 7" xfId="1994"/>
    <cellStyle name="Comma 2 4 3 8" xfId="2432"/>
    <cellStyle name="Comma 2 4 3 9" xfId="2268"/>
    <cellStyle name="Comma 2 4 3_נכסים" xfId="43862"/>
    <cellStyle name="Comma 2 4 4" xfId="953"/>
    <cellStyle name="Comma 2 4 4 2" xfId="1585"/>
    <cellStyle name="Comma 2 4 4 3" xfId="2157"/>
    <cellStyle name="Comma 2 4 4 4" xfId="2215"/>
    <cellStyle name="Comma 2 4 4 5" xfId="2094"/>
    <cellStyle name="Comma 2 4 4 6" xfId="1583"/>
    <cellStyle name="Comma 2 4 5" xfId="855"/>
    <cellStyle name="Comma 2 4 5 2" xfId="1262"/>
    <cellStyle name="Comma 2 4 5 3" xfId="1593"/>
    <cellStyle name="Comma 2 4 5 4" xfId="1556"/>
    <cellStyle name="Comma 2 4 5 5" xfId="2256"/>
    <cellStyle name="Comma 2 4 5 6" xfId="2279"/>
    <cellStyle name="Comma 2 4 5 7" xfId="32044"/>
    <cellStyle name="Comma 2 4 6" xfId="1289"/>
    <cellStyle name="Comma 2 4 6 2" xfId="33367"/>
    <cellStyle name="Comma 2 4 6 3" xfId="33629"/>
    <cellStyle name="Comma 2 4 6 4" xfId="32163"/>
    <cellStyle name="Comma 2 4 6_נכסים" xfId="43863"/>
    <cellStyle name="Comma 2 4 7" xfId="1308"/>
    <cellStyle name="Comma 2 4 7 2" xfId="32760"/>
    <cellStyle name="Comma 2 4 8" xfId="1918"/>
    <cellStyle name="Comma 2 4 9" xfId="2182"/>
    <cellStyle name="Comma 2 4 9 2" xfId="32503"/>
    <cellStyle name="Comma 2 4_נכסים" xfId="43859"/>
    <cellStyle name="Comma 2 5" xfId="535"/>
    <cellStyle name="Comma 2 5 2" xfId="17475"/>
    <cellStyle name="Comma 2 5 3" xfId="32750"/>
    <cellStyle name="Comma 2 5 4" xfId="3179"/>
    <cellStyle name="Comma 2 5 5" xfId="50221"/>
    <cellStyle name="Comma 2 5_נכסים" xfId="43864"/>
    <cellStyle name="Comma 2 6" xfId="584"/>
    <cellStyle name="Comma 2 6 2" xfId="1298"/>
    <cellStyle name="Comma 2 6 2 2" xfId="17741"/>
    <cellStyle name="Comma 2 6 3" xfId="1315"/>
    <cellStyle name="Comma 2 6 3 2" xfId="33407"/>
    <cellStyle name="Comma 2 6 3 3" xfId="33669"/>
    <cellStyle name="Comma 2 6 3 4" xfId="32313"/>
    <cellStyle name="Comma 2 6 3_נכסים" xfId="43866"/>
    <cellStyle name="Comma 2 6 4" xfId="1937"/>
    <cellStyle name="Comma 2 6 4 2" xfId="32845"/>
    <cellStyle name="Comma 2 6 5" xfId="1768"/>
    <cellStyle name="Comma 2 6 6" xfId="1653"/>
    <cellStyle name="Comma 2 6 6 2" xfId="32534"/>
    <cellStyle name="Comma 2 6 7" xfId="2429"/>
    <cellStyle name="Comma 2 6 8" xfId="1509"/>
    <cellStyle name="Comma 2 6 9" xfId="4198"/>
    <cellStyle name="Comma 2 6_נכסים" xfId="43865"/>
    <cellStyle name="Comma 2 7" xfId="622"/>
    <cellStyle name="Comma 2 7 2" xfId="1304"/>
    <cellStyle name="Comma 2 7 2 2" xfId="17899"/>
    <cellStyle name="Comma 2 7 3" xfId="1321"/>
    <cellStyle name="Comma 2 7 4" xfId="1964"/>
    <cellStyle name="Comma 2 7 5" xfId="1474"/>
    <cellStyle name="Comma 2 7 6" xfId="2026"/>
    <cellStyle name="Comma 2 7 7" xfId="2473"/>
    <cellStyle name="Comma 2 7 8" xfId="2302"/>
    <cellStyle name="Comma 2 7 9" xfId="6765"/>
    <cellStyle name="Comma 2 7_נכסים" xfId="43867"/>
    <cellStyle name="Comma 2 8" xfId="719"/>
    <cellStyle name="Comma 2 8 2" xfId="1967"/>
    <cellStyle name="Comma 2 8 3" xfId="1800"/>
    <cellStyle name="Comma 2 8 4" xfId="1558"/>
    <cellStyle name="Comma 2 8 5" xfId="2514"/>
    <cellStyle name="Comma 2 8 6" xfId="2517"/>
    <cellStyle name="Comma 2 8 7" xfId="18087"/>
    <cellStyle name="Comma 2 9" xfId="759"/>
    <cellStyle name="Comma 2 9 2" xfId="1253"/>
    <cellStyle name="Comma 2 9 2 2" xfId="33260"/>
    <cellStyle name="Comma 2 9 3" xfId="1968"/>
    <cellStyle name="Comma 2 9 3 2" xfId="33522"/>
    <cellStyle name="Comma 2 9 4" xfId="1511"/>
    <cellStyle name="Comma 2 9 5" xfId="1405"/>
    <cellStyle name="Comma 2 9 6" xfId="1607"/>
    <cellStyle name="Comma 2 9 7" xfId="1468"/>
    <cellStyle name="Comma 2 9 8" xfId="31966"/>
    <cellStyle name="Comma 2 9_נכסים" xfId="43868"/>
    <cellStyle name="Comma 2_זכויות מקרקעין" xfId="847"/>
    <cellStyle name="Comma 20" xfId="3842"/>
    <cellStyle name="Comma 20 2" xfId="4554"/>
    <cellStyle name="Comma 20 2 2" xfId="6345"/>
    <cellStyle name="Comma 20 2 2 2" xfId="9885"/>
    <cellStyle name="Comma 20 2 2 2 2" xfId="16537"/>
    <cellStyle name="Comma 20 2 2 2 2 2" xfId="31523"/>
    <cellStyle name="Comma 20 2 2 2 2_נכסים" xfId="43873"/>
    <cellStyle name="Comma 20 2 2 2 3" xfId="24858"/>
    <cellStyle name="Comma 20 2 2 2_נכסים" xfId="43872"/>
    <cellStyle name="Comma 20 2 2 3" xfId="13205"/>
    <cellStyle name="Comma 20 2 2 3 2" xfId="28192"/>
    <cellStyle name="Comma 20 2 2 3_נכסים" xfId="43874"/>
    <cellStyle name="Comma 20 2 2 4" xfId="21527"/>
    <cellStyle name="Comma 20 2 2_נכסים" xfId="43871"/>
    <cellStyle name="Comma 20 2 3" xfId="8093"/>
    <cellStyle name="Comma 20 2 3 2" xfId="14872"/>
    <cellStyle name="Comma 20 2 3 2 2" xfId="29858"/>
    <cellStyle name="Comma 20 2 3 2_נכסים" xfId="43876"/>
    <cellStyle name="Comma 20 2 3 3" xfId="23193"/>
    <cellStyle name="Comma 20 2 3_נכסים" xfId="43875"/>
    <cellStyle name="Comma 20 2 4" xfId="11539"/>
    <cellStyle name="Comma 20 2 4 2" xfId="26526"/>
    <cellStyle name="Comma 20 2 4_נכסים" xfId="43877"/>
    <cellStyle name="Comma 20 2 5" xfId="19861"/>
    <cellStyle name="Comma 20 2_נכסים" xfId="43870"/>
    <cellStyle name="Comma 20 3" xfId="5511"/>
    <cellStyle name="Comma 20 3 2" xfId="9052"/>
    <cellStyle name="Comma 20 3 2 2" xfId="15704"/>
    <cellStyle name="Comma 20 3 2 2 2" xfId="30690"/>
    <cellStyle name="Comma 20 3 2 2_נכסים" xfId="43880"/>
    <cellStyle name="Comma 20 3 2 3" xfId="24025"/>
    <cellStyle name="Comma 20 3 2_נכסים" xfId="43879"/>
    <cellStyle name="Comma 20 3 3" xfId="12372"/>
    <cellStyle name="Comma 20 3 3 2" xfId="27359"/>
    <cellStyle name="Comma 20 3 3_נכסים" xfId="43881"/>
    <cellStyle name="Comma 20 3 4" xfId="20694"/>
    <cellStyle name="Comma 20 3_נכסים" xfId="43878"/>
    <cellStyle name="Comma 20 4" xfId="7260"/>
    <cellStyle name="Comma 20 4 2" xfId="14039"/>
    <cellStyle name="Comma 20 4 2 2" xfId="29025"/>
    <cellStyle name="Comma 20 4 2_נכסים" xfId="43883"/>
    <cellStyle name="Comma 20 4 3" xfId="22360"/>
    <cellStyle name="Comma 20 4_נכסים" xfId="43882"/>
    <cellStyle name="Comma 20 5" xfId="10706"/>
    <cellStyle name="Comma 20 5 2" xfId="25693"/>
    <cellStyle name="Comma 20 5_נכסים" xfId="43884"/>
    <cellStyle name="Comma 20 6" xfId="19028"/>
    <cellStyle name="Comma 20_נכסים" xfId="43869"/>
    <cellStyle name="Comma 21" xfId="4204"/>
    <cellStyle name="Comma 21 2" xfId="5928"/>
    <cellStyle name="Comma 21 2 2" xfId="9468"/>
    <cellStyle name="Comma 21 2 2 2" xfId="16120"/>
    <cellStyle name="Comma 21 2 2 2 2" xfId="31106"/>
    <cellStyle name="Comma 21 2 2 2_נכסים" xfId="43888"/>
    <cellStyle name="Comma 21 2 2 3" xfId="24441"/>
    <cellStyle name="Comma 21 2 2_נכסים" xfId="43887"/>
    <cellStyle name="Comma 21 2 3" xfId="12788"/>
    <cellStyle name="Comma 21 2 3 2" xfId="27775"/>
    <cellStyle name="Comma 21 2 3_נכסים" xfId="43889"/>
    <cellStyle name="Comma 21 2 4" xfId="21110"/>
    <cellStyle name="Comma 21 2_נכסים" xfId="43886"/>
    <cellStyle name="Comma 21 3" xfId="7676"/>
    <cellStyle name="Comma 21 3 2" xfId="14455"/>
    <cellStyle name="Comma 21 3 2 2" xfId="29441"/>
    <cellStyle name="Comma 21 3 2_נכסים" xfId="43891"/>
    <cellStyle name="Comma 21 3 3" xfId="22776"/>
    <cellStyle name="Comma 21 3_נכסים" xfId="43890"/>
    <cellStyle name="Comma 21 4" xfId="11122"/>
    <cellStyle name="Comma 21 4 2" xfId="26109"/>
    <cellStyle name="Comma 21 4_נכסים" xfId="43892"/>
    <cellStyle name="Comma 21 5" xfId="19444"/>
    <cellStyle name="Comma 21_נכסים" xfId="43885"/>
    <cellStyle name="Comma 22" xfId="5097"/>
    <cellStyle name="Comma 22 2" xfId="8635"/>
    <cellStyle name="Comma 22 2 2" xfId="15287"/>
    <cellStyle name="Comma 22 2 2 2" xfId="30273"/>
    <cellStyle name="Comma 22 2 2_נכסים" xfId="43895"/>
    <cellStyle name="Comma 22 2 3" xfId="23608"/>
    <cellStyle name="Comma 22 2_נכסים" xfId="43894"/>
    <cellStyle name="Comma 22 3" xfId="11955"/>
    <cellStyle name="Comma 22 3 2" xfId="26942"/>
    <cellStyle name="Comma 22 3_נכסים" xfId="43896"/>
    <cellStyle name="Comma 22 4" xfId="20277"/>
    <cellStyle name="Comma 22_נכסים" xfId="43893"/>
    <cellStyle name="Comma 23" xfId="6895"/>
    <cellStyle name="Comma 23 2" xfId="13622"/>
    <cellStyle name="Comma 23 2 2" xfId="28608"/>
    <cellStyle name="Comma 23 2_נכסים" xfId="43898"/>
    <cellStyle name="Comma 23 3" xfId="21943"/>
    <cellStyle name="Comma 23_נכסים" xfId="43897"/>
    <cellStyle name="Comma 24" xfId="10383"/>
    <cellStyle name="Comma 24 2" xfId="25361"/>
    <cellStyle name="Comma 24_נכסים" xfId="43899"/>
    <cellStyle name="Comma 25" xfId="18612"/>
    <cellStyle name="Comma 26" xfId="32420"/>
    <cellStyle name="Comma 27" xfId="31946"/>
    <cellStyle name="Comma 27 2" xfId="33241"/>
    <cellStyle name="Comma 27 3" xfId="33496"/>
    <cellStyle name="Comma 27 4" xfId="33833"/>
    <cellStyle name="Comma 27_נכסים" xfId="43900"/>
    <cellStyle name="Comma 28" xfId="33838"/>
    <cellStyle name="Comma 29" xfId="49657"/>
    <cellStyle name="Comma 3" xfId="15"/>
    <cellStyle name="Comma 3 10" xfId="50263"/>
    <cellStyle name="Comma 3 11" xfId="149"/>
    <cellStyle name="Comma 3 2" xfId="220"/>
    <cellStyle name="Comma 3 2 10" xfId="1708"/>
    <cellStyle name="Comma 3 2 11" xfId="2135"/>
    <cellStyle name="Comma 3 2 2" xfId="441"/>
    <cellStyle name="Comma 3 2 2 2" xfId="2770"/>
    <cellStyle name="Comma 3 2 3" xfId="912"/>
    <cellStyle name="Comma 3 2 3 2" xfId="1502"/>
    <cellStyle name="Comma 3 2 3 2 2" xfId="32090"/>
    <cellStyle name="Comma 3 2 3 3" xfId="2031"/>
    <cellStyle name="Comma 3 2 3 3 2" xfId="33259"/>
    <cellStyle name="Comma 3 2 3 3 3" xfId="33521"/>
    <cellStyle name="Comma 3 2 3 3_נכסים" xfId="43903"/>
    <cellStyle name="Comma 3 2 3 4" xfId="1512"/>
    <cellStyle name="Comma 3 2 3 5" xfId="2070"/>
    <cellStyle name="Comma 3 2 3 6" xfId="2436"/>
    <cellStyle name="Comma 3 2 3 7" xfId="2547"/>
    <cellStyle name="Comma 3 2 3_נכסים" xfId="43902"/>
    <cellStyle name="Comma 3 2 4" xfId="831"/>
    <cellStyle name="Comma 3 2 4 2" xfId="1687"/>
    <cellStyle name="Comma 3 2 4 2 2" xfId="17901"/>
    <cellStyle name="Comma 3 2 4 3" xfId="1636"/>
    <cellStyle name="Comma 3 2 4 4" xfId="1384"/>
    <cellStyle name="Comma 3 2 4 5" xfId="2265"/>
    <cellStyle name="Comma 3 2 4 6" xfId="3178"/>
    <cellStyle name="Comma 3 2 4_נכסים" xfId="43904"/>
    <cellStyle name="Comma 3 2 5" xfId="1288"/>
    <cellStyle name="Comma 3 2 5 2" xfId="33237"/>
    <cellStyle name="Comma 3 2 5 3" xfId="33500"/>
    <cellStyle name="Comma 3 2 5 4" xfId="31942"/>
    <cellStyle name="Comma 3 2 5_נכסים" xfId="43905"/>
    <cellStyle name="Comma 3 2 6" xfId="1307"/>
    <cellStyle name="Comma 3 2 7" xfId="1830"/>
    <cellStyle name="Comma 3 2 8" xfId="1343"/>
    <cellStyle name="Comma 3 2 9" xfId="1443"/>
    <cellStyle name="Comma 3 2_נכסים" xfId="43901"/>
    <cellStyle name="Comma 3 3" xfId="310"/>
    <cellStyle name="Comma 3 3 2" xfId="2771"/>
    <cellStyle name="Comma 3 3 3" xfId="2741"/>
    <cellStyle name="Comma 3 3 4" xfId="50208"/>
    <cellStyle name="Comma 3 3_נכסים" xfId="43906"/>
    <cellStyle name="Comma 3 4" xfId="536"/>
    <cellStyle name="Comma 3 4 2" xfId="1674"/>
    <cellStyle name="Comma 3 4 3" xfId="1931"/>
    <cellStyle name="Comma 3 4 4" xfId="2128"/>
    <cellStyle name="Comma 3 4 5" xfId="1564"/>
    <cellStyle name="Comma 3 4 6" xfId="2108"/>
    <cellStyle name="Comma 3 4 7" xfId="2411"/>
    <cellStyle name="Comma 3 5" xfId="562"/>
    <cellStyle name="Comma 3 5 2" xfId="32134"/>
    <cellStyle name="Comma 3 5 3" xfId="31945"/>
    <cellStyle name="Comma 3 5 3 2" xfId="33240"/>
    <cellStyle name="Comma 3 5 3 3" xfId="33503"/>
    <cellStyle name="Comma 3 5 3_נכסים" xfId="43908"/>
    <cellStyle name="Comma 3 5 4" xfId="32746"/>
    <cellStyle name="Comma 3 5 5" xfId="32493"/>
    <cellStyle name="Comma 3 5 6" xfId="2882"/>
    <cellStyle name="Comma 3 5_נכסים" xfId="43907"/>
    <cellStyle name="Comma 3 6" xfId="761"/>
    <cellStyle name="Comma 3 6 2" xfId="1323"/>
    <cellStyle name="Comma 3 6 2 2" xfId="33140"/>
    <cellStyle name="Comma 3 6 2 3" xfId="18215"/>
    <cellStyle name="Comma 3 6 2_נכסים" xfId="43910"/>
    <cellStyle name="Comma 3 6 3" xfId="1286"/>
    <cellStyle name="Comma 3 6 3 2" xfId="32323"/>
    <cellStyle name="Comma 3 6 4" xfId="1970"/>
    <cellStyle name="Comma 3 6 4 2" xfId="33357"/>
    <cellStyle name="Comma 3 6 4 3" xfId="33619"/>
    <cellStyle name="Comma 3 6 4 4" xfId="32153"/>
    <cellStyle name="Comma 3 6 4_נכסים" xfId="43911"/>
    <cellStyle name="Comma 3 6 5" xfId="2163"/>
    <cellStyle name="Comma 3 6 5 2" xfId="32754"/>
    <cellStyle name="Comma 3 6 6" xfId="2219"/>
    <cellStyle name="Comma 3 6 6 2" xfId="32499"/>
    <cellStyle name="Comma 3 6 7" xfId="2408"/>
    <cellStyle name="Comma 3 6 8" xfId="2253"/>
    <cellStyle name="Comma 3 6 9" xfId="3029"/>
    <cellStyle name="Comma 3 6_נכסים" xfId="43909"/>
    <cellStyle name="Comma 3 7" xfId="860"/>
    <cellStyle name="Comma 3 7 2" xfId="3177"/>
    <cellStyle name="Comma 3 8" xfId="963"/>
    <cellStyle name="Comma 3 8 2" xfId="2064"/>
    <cellStyle name="Comma 3 8 3" xfId="1473"/>
    <cellStyle name="Comma 3 8 4" xfId="2286"/>
    <cellStyle name="Comma 3 8 5" xfId="2410"/>
    <cellStyle name="Comma 3 8 6" xfId="1677"/>
    <cellStyle name="Comma 3 8 7" xfId="18088"/>
    <cellStyle name="Comma 3 9" xfId="1045"/>
    <cellStyle name="Comma 3 9 2" xfId="2363"/>
    <cellStyle name="Comma 3 9 2 2" xfId="33247"/>
    <cellStyle name="Comma 3 9 3" xfId="2360"/>
    <cellStyle name="Comma 3 9 3 2" xfId="33509"/>
    <cellStyle name="Comma 3 9 4" xfId="31952"/>
    <cellStyle name="Comma 3 9_נכסים" xfId="43912"/>
    <cellStyle name="Comma 3_זכויות מקרקעין" xfId="846"/>
    <cellStyle name="Comma 30" xfId="49705"/>
    <cellStyle name="Comma 31" xfId="49974"/>
    <cellStyle name="Comma 32" xfId="50040"/>
    <cellStyle name="Comma 33" xfId="695"/>
    <cellStyle name="Comma 4" xfId="60"/>
    <cellStyle name="Comma 4 10" xfId="1538"/>
    <cellStyle name="Comma 4 2" xfId="857"/>
    <cellStyle name="Comma 4 2 2" xfId="974"/>
    <cellStyle name="Comma 4 2 2 2" xfId="1799"/>
    <cellStyle name="Comma 4 2 2 2 2" xfId="17500"/>
    <cellStyle name="Comma 4 2 2 3" xfId="1456"/>
    <cellStyle name="Comma 4 2 2 3 2" xfId="32835"/>
    <cellStyle name="Comma 4 2 2 4" xfId="2222"/>
    <cellStyle name="Comma 4 2 2 5" xfId="2276"/>
    <cellStyle name="Comma 4 2 2 6" xfId="2335"/>
    <cellStyle name="Comma 4 2 2_נכסים" xfId="43915"/>
    <cellStyle name="Comma 4 2 3" xfId="1013"/>
    <cellStyle name="Comma 4 2 3 10" xfId="17252"/>
    <cellStyle name="Comma 4 2 3 2" xfId="1061"/>
    <cellStyle name="Comma 4 2 3 2 2" xfId="1123"/>
    <cellStyle name="Comma 4 2 3 2 3" xfId="1650"/>
    <cellStyle name="Comma 4 2 3 2 4" xfId="2217"/>
    <cellStyle name="Comma 4 2 3 3" xfId="1099"/>
    <cellStyle name="Comma 4 2 3 3 2" xfId="2347"/>
    <cellStyle name="Comma 4 2 3 3 3" xfId="1492"/>
    <cellStyle name="Comma 4 2 3 4" xfId="1120"/>
    <cellStyle name="Comma 4 2 3 4 2" xfId="2141"/>
    <cellStyle name="Comma 4 2 3 4 3" xfId="1431"/>
    <cellStyle name="Comma 4 2 3 5" xfId="1124"/>
    <cellStyle name="Comma 4 2 3 5 2" xfId="1689"/>
    <cellStyle name="Comma 4 2 3 6" xfId="1368"/>
    <cellStyle name="Comma 4 2 3 7" xfId="2190"/>
    <cellStyle name="Comma 4 2 3 8" xfId="1604"/>
    <cellStyle name="Comma 4 2 3 9" xfId="1785"/>
    <cellStyle name="Comma 4 2 4" xfId="2023"/>
    <cellStyle name="Comma 4 2 4 2" xfId="32043"/>
    <cellStyle name="Comma 4 2 5" xfId="1605"/>
    <cellStyle name="Comma 4 2 5 2" xfId="33258"/>
    <cellStyle name="Comma 4 2 5 3" xfId="33520"/>
    <cellStyle name="Comma 4 2 5 4" xfId="31964"/>
    <cellStyle name="Comma 4 2 5_נכסים" xfId="43916"/>
    <cellStyle name="Comma 4 2 6" xfId="1764"/>
    <cellStyle name="Comma 4 2 6 2" xfId="32747"/>
    <cellStyle name="Comma 4 2 7" xfId="1392"/>
    <cellStyle name="Comma 4 2 7 2" xfId="32494"/>
    <cellStyle name="Comma 4 2 8" xfId="2078"/>
    <cellStyle name="Comma 4 2 9" xfId="2883"/>
    <cellStyle name="Comma 4 2_נכסים" xfId="43914"/>
    <cellStyle name="Comma 4 3" xfId="902"/>
    <cellStyle name="Comma 4 3 2" xfId="1487"/>
    <cellStyle name="Comma 4 3 2 2" xfId="32906"/>
    <cellStyle name="Comma 4 3 2 3" xfId="18216"/>
    <cellStyle name="Comma 4 3 2_נכסים" xfId="43918"/>
    <cellStyle name="Comma 4 3 3" xfId="1367"/>
    <cellStyle name="Comma 4 3 3 2" xfId="32002"/>
    <cellStyle name="Comma 4 3 4" xfId="1351"/>
    <cellStyle name="Comma 4 3 4 2" xfId="33365"/>
    <cellStyle name="Comma 4 3 4 3" xfId="33627"/>
    <cellStyle name="Comma 4 3 4 4" xfId="32161"/>
    <cellStyle name="Comma 4 3 4_נכסים" xfId="43919"/>
    <cellStyle name="Comma 4 3 5" xfId="2056"/>
    <cellStyle name="Comma 4 3 5 2" xfId="32757"/>
    <cellStyle name="Comma 4 3 6" xfId="2311"/>
    <cellStyle name="Comma 4 3 6 2" xfId="32501"/>
    <cellStyle name="Comma 4 3 7" xfId="3039"/>
    <cellStyle name="Comma 4 3_נכסים" xfId="43917"/>
    <cellStyle name="Comma 4 4" xfId="839"/>
    <cellStyle name="Comma 4 4 2" xfId="1515"/>
    <cellStyle name="Comma 4 4 2 2" xfId="33214"/>
    <cellStyle name="Comma 4 4 2 3" xfId="17755"/>
    <cellStyle name="Comma 4 4 2_נכסים" xfId="43921"/>
    <cellStyle name="Comma 4 4 3" xfId="1513"/>
    <cellStyle name="Comma 4 4 3 2" xfId="17803"/>
    <cellStyle name="Comma 4 4 3 2 2" xfId="17843"/>
    <cellStyle name="Comma 4 4 3 2 2 2" xfId="33120"/>
    <cellStyle name="Comma 4 4 3 2 2_נכסים" xfId="43924"/>
    <cellStyle name="Comma 4 4 3 2 3" xfId="17949"/>
    <cellStyle name="Comma 4 4 3 2 3 2" xfId="18039"/>
    <cellStyle name="Comma 4 4 3 2 3 2 2" xfId="32934"/>
    <cellStyle name="Comma 4 4 3 2 3 2_נכסים" xfId="43926"/>
    <cellStyle name="Comma 4 4 3 2 3 3" xfId="18190"/>
    <cellStyle name="Comma 4 4 3 2 3 3 2" xfId="33148"/>
    <cellStyle name="Comma 4 4 3 2 3 3_נכסים" xfId="43927"/>
    <cellStyle name="Comma 4 4 3 2 3 4" xfId="18394"/>
    <cellStyle name="Comma 4 4 3 2 3 4 2" xfId="32249"/>
    <cellStyle name="Comma 4 4 3 2 3 4 2 2" xfId="32965"/>
    <cellStyle name="Comma 4 4 3 2 3 4 2_נכסים" xfId="43929"/>
    <cellStyle name="Comma 4 4 3 2 3 4 3" xfId="32869"/>
    <cellStyle name="Comma 4 4 3 2 3 4 3 2" xfId="33789"/>
    <cellStyle name="Comma 4 4 3 2 3 4 4" xfId="33231"/>
    <cellStyle name="Comma 4 4 3 2 3 4_נכסים" xfId="43928"/>
    <cellStyle name="Comma 4 4 3 2 3 5" xfId="33197"/>
    <cellStyle name="Comma 4 4 3 2 3_נכסים" xfId="43925"/>
    <cellStyle name="Comma 4 4 3 2 4" xfId="18090"/>
    <cellStyle name="Comma 4 4 3 2 4 2" xfId="32181"/>
    <cellStyle name="Comma 4 4 3 2 4 2 2" xfId="32815"/>
    <cellStyle name="Comma 4 4 3 2 4 2_נכסים" xfId="43931"/>
    <cellStyle name="Comma 4 4 3 2 4 3" xfId="32843"/>
    <cellStyle name="Comma 4 4 3 2 4 3 2" xfId="33784"/>
    <cellStyle name="Comma 4 4 3 2 4_נכסים" xfId="43930"/>
    <cellStyle name="Comma 4 4 3 2 5" xfId="32855"/>
    <cellStyle name="Comma 4 4 3 2_נכסים" xfId="43923"/>
    <cellStyle name="Comma 4 4 3 3" xfId="17788"/>
    <cellStyle name="Comma 4 4 3 3 2" xfId="32789"/>
    <cellStyle name="Comma 4 4 3 3_נכסים" xfId="43932"/>
    <cellStyle name="Comma 4 4 3 4" xfId="17934"/>
    <cellStyle name="Comma 4 4 3 4 2" xfId="18024"/>
    <cellStyle name="Comma 4 4 3 4 2 2" xfId="32740"/>
    <cellStyle name="Comma 4 4 3 4 2_נכסים" xfId="43934"/>
    <cellStyle name="Comma 4 4 3 4 3" xfId="18174"/>
    <cellStyle name="Comma 4 4 3 4 3 2" xfId="32766"/>
    <cellStyle name="Comma 4 4 3 4 3_נכסים" xfId="43935"/>
    <cellStyle name="Comma 4 4 3 4 4" xfId="18347"/>
    <cellStyle name="Comma 4 4 3 4 4 2" xfId="32230"/>
    <cellStyle name="Comma 4 4 3 4 4 2 2" xfId="32735"/>
    <cellStyle name="Comma 4 4 3 4 4 2_נכסים" xfId="43937"/>
    <cellStyle name="Comma 4 4 3 4 4 3" xfId="32736"/>
    <cellStyle name="Comma 4 4 3 4 4 3 2" xfId="33759"/>
    <cellStyle name="Comma 4 4 3 4 4 4" xfId="32738"/>
    <cellStyle name="Comma 4 4 3 4 4_נכסים" xfId="43936"/>
    <cellStyle name="Comma 4 4 3 4 5" xfId="32756"/>
    <cellStyle name="Comma 4 4 3 4_נכסים" xfId="43933"/>
    <cellStyle name="Comma 4 4 3 5" xfId="18089"/>
    <cellStyle name="Comma 4 4 3 5 2" xfId="32180"/>
    <cellStyle name="Comma 4 4 3 5 2 2" xfId="32734"/>
    <cellStyle name="Comma 4 4 3 5 2_נכסים" xfId="43939"/>
    <cellStyle name="Comma 4 4 3 5 3" xfId="32771"/>
    <cellStyle name="Comma 4 4 3 5 3 2" xfId="33765"/>
    <cellStyle name="Comma 4 4 3 5_נכסים" xfId="43938"/>
    <cellStyle name="Comma 4 4 3 6" xfId="32949"/>
    <cellStyle name="Comma 4 4 3 7" xfId="17720"/>
    <cellStyle name="Comma 4 4 3_נכסים" xfId="43922"/>
    <cellStyle name="Comma 4 4 4" xfId="1401"/>
    <cellStyle name="Comma 4 4 4 2" xfId="17467"/>
    <cellStyle name="Comma 4 4 5" xfId="2437"/>
    <cellStyle name="Comma 4 4 5 2" xfId="33133"/>
    <cellStyle name="Comma 4 4 6" xfId="3176"/>
    <cellStyle name="Comma 4 4_נכסים" xfId="43920"/>
    <cellStyle name="Comma 4 5" xfId="1295"/>
    <cellStyle name="Comma 4 6" xfId="1805"/>
    <cellStyle name="Comma 4 6 2" xfId="17902"/>
    <cellStyle name="Comma 4 7" xfId="1445"/>
    <cellStyle name="Comma 4 7 2" xfId="33366"/>
    <cellStyle name="Comma 4 7 3" xfId="33628"/>
    <cellStyle name="Comma 4 7 4" xfId="32162"/>
    <cellStyle name="Comma 4 7_נכסים" xfId="43940"/>
    <cellStyle name="Comma 4 8" xfId="2212"/>
    <cellStyle name="Comma 4 9" xfId="1590"/>
    <cellStyle name="Comma 4_נכסים" xfId="43913"/>
    <cellStyle name="Comma 5" xfId="219"/>
    <cellStyle name="Comma 5 10" xfId="1829"/>
    <cellStyle name="Comma 5 10 2" xfId="13624"/>
    <cellStyle name="Comma 5 10 2 2" xfId="28610"/>
    <cellStyle name="Comma 5 10 2_נכסים" xfId="43943"/>
    <cellStyle name="Comma 5 10 3" xfId="21945"/>
    <cellStyle name="Comma 5 10 4" xfId="6897"/>
    <cellStyle name="Comma 5 10_נכסים" xfId="43942"/>
    <cellStyle name="Comma 5 11" xfId="1341"/>
    <cellStyle name="Comma 5 11 2" xfId="25511"/>
    <cellStyle name="Comma 5 11 3" xfId="10527"/>
    <cellStyle name="Comma 5 11_נכסים" xfId="43944"/>
    <cellStyle name="Comma 5 12" xfId="1599"/>
    <cellStyle name="Comma 5 12 2" xfId="18614"/>
    <cellStyle name="Comma 5 13" xfId="2385"/>
    <cellStyle name="Comma 5 13 2" xfId="32035"/>
    <cellStyle name="Comma 5 14" xfId="2120"/>
    <cellStyle name="Comma 5 14 2" xfId="33246"/>
    <cellStyle name="Comma 5 14 3" xfId="33508"/>
    <cellStyle name="Comma 5 14_נכסים" xfId="43945"/>
    <cellStyle name="Comma 5 15" xfId="32737"/>
    <cellStyle name="Comma 5 16" xfId="2734"/>
    <cellStyle name="Comma 5 17" xfId="50050"/>
    <cellStyle name="Comma 5 18" xfId="50209"/>
    <cellStyle name="Comma 5 19" xfId="50226"/>
    <cellStyle name="Comma 5 2" xfId="385"/>
    <cellStyle name="Comma 5 2 10" xfId="1791"/>
    <cellStyle name="Comma 5 2 2" xfId="956"/>
    <cellStyle name="Comma 5 2 2 2" xfId="1588"/>
    <cellStyle name="Comma 5 2 2 3" xfId="2155"/>
    <cellStyle name="Comma 5 2 2 4" xfId="2287"/>
    <cellStyle name="Comma 5 2 2 5" xfId="2512"/>
    <cellStyle name="Comma 5 2 2 6" xfId="2273"/>
    <cellStyle name="Comma 5 2 2 7" xfId="50245"/>
    <cellStyle name="Comma 5 2 3" xfId="849"/>
    <cellStyle name="Comma 5 2 3 2" xfId="1261"/>
    <cellStyle name="Comma 5 2 3 2 2" xfId="33238"/>
    <cellStyle name="Comma 5 2 3 3" xfId="2160"/>
    <cellStyle name="Comma 5 2 3 3 2" xfId="33501"/>
    <cellStyle name="Comma 5 2 3 4" xfId="1781"/>
    <cellStyle name="Comma 5 2 3 5" xfId="2402"/>
    <cellStyle name="Comma 5 2 3 6" xfId="2235"/>
    <cellStyle name="Comma 5 2 3 7" xfId="31943"/>
    <cellStyle name="Comma 5 2 3_נכסים" xfId="43947"/>
    <cellStyle name="Comma 5 2 4" xfId="1292"/>
    <cellStyle name="Comma 5 2 4 2" xfId="32748"/>
    <cellStyle name="Comma 5 2 5" xfId="1311"/>
    <cellStyle name="Comma 5 2 6" xfId="1922"/>
    <cellStyle name="Comma 5 2 7" xfId="1752"/>
    <cellStyle name="Comma 5 2 8" xfId="1421"/>
    <cellStyle name="Comma 5 2 9" xfId="2005"/>
    <cellStyle name="Comma 5 2_נכסים" xfId="43946"/>
    <cellStyle name="Comma 5 20" xfId="50437"/>
    <cellStyle name="Comma 5 3" xfId="383"/>
    <cellStyle name="Comma 5 3 10" xfId="2307"/>
    <cellStyle name="Comma 5 3 10 2" xfId="32438"/>
    <cellStyle name="Comma 5 3 11" xfId="3034"/>
    <cellStyle name="Comma 5 3 12" xfId="50242"/>
    <cellStyle name="Comma 5 3 2" xfId="955"/>
    <cellStyle name="Comma 5 3 2 10" xfId="3516"/>
    <cellStyle name="Comma 5 3 2 2" xfId="1587"/>
    <cellStyle name="Comma 5 3 2 2 2" xfId="4184"/>
    <cellStyle name="Comma 5 3 2 2 2 2" xfId="4957"/>
    <cellStyle name="Comma 5 3 2 2 2 2 2" xfId="6748"/>
    <cellStyle name="Comma 5 3 2 2 2 2 2 2" xfId="10288"/>
    <cellStyle name="Comma 5 3 2 2 2 2 2 2 2" xfId="16940"/>
    <cellStyle name="Comma 5 3 2 2 2 2 2 2 2 2" xfId="31926"/>
    <cellStyle name="Comma 5 3 2 2 2 2 2 2 2_נכסים" xfId="43955"/>
    <cellStyle name="Comma 5 3 2 2 2 2 2 2 3" xfId="25261"/>
    <cellStyle name="Comma 5 3 2 2 2 2 2 2_נכסים" xfId="43954"/>
    <cellStyle name="Comma 5 3 2 2 2 2 2 3" xfId="13608"/>
    <cellStyle name="Comma 5 3 2 2 2 2 2 3 2" xfId="28595"/>
    <cellStyle name="Comma 5 3 2 2 2 2 2 3_נכסים" xfId="43956"/>
    <cellStyle name="Comma 5 3 2 2 2 2 2 4" xfId="21930"/>
    <cellStyle name="Comma 5 3 2 2 2 2 2_נכסים" xfId="43953"/>
    <cellStyle name="Comma 5 3 2 2 2 2 3" xfId="8496"/>
    <cellStyle name="Comma 5 3 2 2 2 2 3 2" xfId="15275"/>
    <cellStyle name="Comma 5 3 2 2 2 2 3 2 2" xfId="30261"/>
    <cellStyle name="Comma 5 3 2 2 2 2 3 2_נכסים" xfId="43958"/>
    <cellStyle name="Comma 5 3 2 2 2 2 3 3" xfId="23596"/>
    <cellStyle name="Comma 5 3 2 2 2 2 3_נכסים" xfId="43957"/>
    <cellStyle name="Comma 5 3 2 2 2 2 4" xfId="11942"/>
    <cellStyle name="Comma 5 3 2 2 2 2 4 2" xfId="26929"/>
    <cellStyle name="Comma 5 3 2 2 2 2 4_נכסים" xfId="43959"/>
    <cellStyle name="Comma 5 3 2 2 2 2 5" xfId="20264"/>
    <cellStyle name="Comma 5 3 2 2 2 2_נכסים" xfId="43952"/>
    <cellStyle name="Comma 5 3 2 2 2 3" xfId="5914"/>
    <cellStyle name="Comma 5 3 2 2 2 3 2" xfId="9455"/>
    <cellStyle name="Comma 5 3 2 2 2 3 2 2" xfId="16107"/>
    <cellStyle name="Comma 5 3 2 2 2 3 2 2 2" xfId="31093"/>
    <cellStyle name="Comma 5 3 2 2 2 3 2 2_נכסים" xfId="43962"/>
    <cellStyle name="Comma 5 3 2 2 2 3 2 3" xfId="24428"/>
    <cellStyle name="Comma 5 3 2 2 2 3 2_נכסים" xfId="43961"/>
    <cellStyle name="Comma 5 3 2 2 2 3 3" xfId="12775"/>
    <cellStyle name="Comma 5 3 2 2 2 3 3 2" xfId="27762"/>
    <cellStyle name="Comma 5 3 2 2 2 3 3_נכסים" xfId="43963"/>
    <cellStyle name="Comma 5 3 2 2 2 3 4" xfId="21097"/>
    <cellStyle name="Comma 5 3 2 2 2 3_נכסים" xfId="43960"/>
    <cellStyle name="Comma 5 3 2 2 2 4" xfId="7663"/>
    <cellStyle name="Comma 5 3 2 2 2 4 2" xfId="14442"/>
    <cellStyle name="Comma 5 3 2 2 2 4 2 2" xfId="29428"/>
    <cellStyle name="Comma 5 3 2 2 2 4 2_נכסים" xfId="43965"/>
    <cellStyle name="Comma 5 3 2 2 2 4 3" xfId="22763"/>
    <cellStyle name="Comma 5 3 2 2 2 4_נכסים" xfId="43964"/>
    <cellStyle name="Comma 5 3 2 2 2 5" xfId="11109"/>
    <cellStyle name="Comma 5 3 2 2 2 5 2" xfId="26096"/>
    <cellStyle name="Comma 5 3 2 2 2 5_נכסים" xfId="43966"/>
    <cellStyle name="Comma 5 3 2 2 2 6" xfId="19431"/>
    <cellStyle name="Comma 5 3 2 2 2_נכסים" xfId="43951"/>
    <cellStyle name="Comma 5 3 2 2 3" xfId="4541"/>
    <cellStyle name="Comma 5 3 2 2 3 2" xfId="6332"/>
    <cellStyle name="Comma 5 3 2 2 3 2 2" xfId="9872"/>
    <cellStyle name="Comma 5 3 2 2 3 2 2 2" xfId="16524"/>
    <cellStyle name="Comma 5 3 2 2 3 2 2 2 2" xfId="31510"/>
    <cellStyle name="Comma 5 3 2 2 3 2 2 2_נכסים" xfId="43970"/>
    <cellStyle name="Comma 5 3 2 2 3 2 2 3" xfId="24845"/>
    <cellStyle name="Comma 5 3 2 2 3 2 2_נכסים" xfId="43969"/>
    <cellStyle name="Comma 5 3 2 2 3 2 3" xfId="13192"/>
    <cellStyle name="Comma 5 3 2 2 3 2 3 2" xfId="28179"/>
    <cellStyle name="Comma 5 3 2 2 3 2 3_נכסים" xfId="43971"/>
    <cellStyle name="Comma 5 3 2 2 3 2 4" xfId="21514"/>
    <cellStyle name="Comma 5 3 2 2 3 2_נכסים" xfId="43968"/>
    <cellStyle name="Comma 5 3 2 2 3 3" xfId="8080"/>
    <cellStyle name="Comma 5 3 2 2 3 3 2" xfId="14859"/>
    <cellStyle name="Comma 5 3 2 2 3 3 2 2" xfId="29845"/>
    <cellStyle name="Comma 5 3 2 2 3 3 2_נכסים" xfId="43973"/>
    <cellStyle name="Comma 5 3 2 2 3 3 3" xfId="23180"/>
    <cellStyle name="Comma 5 3 2 2 3 3_נכסים" xfId="43972"/>
    <cellStyle name="Comma 5 3 2 2 3 4" xfId="11526"/>
    <cellStyle name="Comma 5 3 2 2 3 4 2" xfId="26513"/>
    <cellStyle name="Comma 5 3 2 2 3 4_נכסים" xfId="43974"/>
    <cellStyle name="Comma 5 3 2 2 3 5" xfId="19848"/>
    <cellStyle name="Comma 5 3 2 2 3_נכסים" xfId="43967"/>
    <cellStyle name="Comma 5 3 2 2 4" xfId="5434"/>
    <cellStyle name="Comma 5 3 2 2 4 2" xfId="9039"/>
    <cellStyle name="Comma 5 3 2 2 4 2 2" xfId="15691"/>
    <cellStyle name="Comma 5 3 2 2 4 2 2 2" xfId="30677"/>
    <cellStyle name="Comma 5 3 2 2 4 2 2_נכסים" xfId="43977"/>
    <cellStyle name="Comma 5 3 2 2 4 2 3" xfId="24012"/>
    <cellStyle name="Comma 5 3 2 2 4 2_נכסים" xfId="43976"/>
    <cellStyle name="Comma 5 3 2 2 4 3" xfId="12359"/>
    <cellStyle name="Comma 5 3 2 2 4 3 2" xfId="27346"/>
    <cellStyle name="Comma 5 3 2 2 4 3_נכסים" xfId="43978"/>
    <cellStyle name="Comma 5 3 2 2 4 4" xfId="20681"/>
    <cellStyle name="Comma 5 3 2 2 4_נכסים" xfId="43975"/>
    <cellStyle name="Comma 5 3 2 2 5" xfId="7247"/>
    <cellStyle name="Comma 5 3 2 2 5 2" xfId="14026"/>
    <cellStyle name="Comma 5 3 2 2 5 2 2" xfId="29012"/>
    <cellStyle name="Comma 5 3 2 2 5 2_נכסים" xfId="43980"/>
    <cellStyle name="Comma 5 3 2 2 5 3" xfId="22347"/>
    <cellStyle name="Comma 5 3 2 2 5_נכסים" xfId="43979"/>
    <cellStyle name="Comma 5 3 2 2 6" xfId="10693"/>
    <cellStyle name="Comma 5 3 2 2 6 2" xfId="25680"/>
    <cellStyle name="Comma 5 3 2 2 6_נכסים" xfId="43981"/>
    <cellStyle name="Comma 5 3 2 2 7" xfId="19015"/>
    <cellStyle name="Comma 5 3 2 2 8" xfId="3760"/>
    <cellStyle name="Comma 5 3 2 2_נכסים" xfId="43950"/>
    <cellStyle name="Comma 5 3 2 3" xfId="1457"/>
    <cellStyle name="Comma 5 3 2 3 2" xfId="4749"/>
    <cellStyle name="Comma 5 3 2 3 2 2" xfId="6540"/>
    <cellStyle name="Comma 5 3 2 3 2 2 2" xfId="10080"/>
    <cellStyle name="Comma 5 3 2 3 2 2 2 2" xfId="16732"/>
    <cellStyle name="Comma 5 3 2 3 2 2 2 2 2" xfId="31718"/>
    <cellStyle name="Comma 5 3 2 3 2 2 2 2_נכסים" xfId="43986"/>
    <cellStyle name="Comma 5 3 2 3 2 2 2 3" xfId="25053"/>
    <cellStyle name="Comma 5 3 2 3 2 2 2_נכסים" xfId="43985"/>
    <cellStyle name="Comma 5 3 2 3 2 2 3" xfId="13400"/>
    <cellStyle name="Comma 5 3 2 3 2 2 3 2" xfId="28387"/>
    <cellStyle name="Comma 5 3 2 3 2 2 3_נכסים" xfId="43987"/>
    <cellStyle name="Comma 5 3 2 3 2 2 4" xfId="21722"/>
    <cellStyle name="Comma 5 3 2 3 2 2_נכסים" xfId="43984"/>
    <cellStyle name="Comma 5 3 2 3 2 3" xfId="8288"/>
    <cellStyle name="Comma 5 3 2 3 2 3 2" xfId="15067"/>
    <cellStyle name="Comma 5 3 2 3 2 3 2 2" xfId="30053"/>
    <cellStyle name="Comma 5 3 2 3 2 3 2_נכסים" xfId="43989"/>
    <cellStyle name="Comma 5 3 2 3 2 3 3" xfId="23388"/>
    <cellStyle name="Comma 5 3 2 3 2 3_נכסים" xfId="43988"/>
    <cellStyle name="Comma 5 3 2 3 2 4" xfId="11734"/>
    <cellStyle name="Comma 5 3 2 3 2 4 2" xfId="26721"/>
    <cellStyle name="Comma 5 3 2 3 2 4_נכסים" xfId="43990"/>
    <cellStyle name="Comma 5 3 2 3 2 5" xfId="20056"/>
    <cellStyle name="Comma 5 3 2 3 2_נכסים" xfId="43983"/>
    <cellStyle name="Comma 5 3 2 3 3" xfId="5706"/>
    <cellStyle name="Comma 5 3 2 3 3 2" xfId="9247"/>
    <cellStyle name="Comma 5 3 2 3 3 2 2" xfId="15899"/>
    <cellStyle name="Comma 5 3 2 3 3 2 2 2" xfId="30885"/>
    <cellStyle name="Comma 5 3 2 3 3 2 2_נכסים" xfId="43993"/>
    <cellStyle name="Comma 5 3 2 3 3 2 3" xfId="24220"/>
    <cellStyle name="Comma 5 3 2 3 3 2_נכסים" xfId="43992"/>
    <cellStyle name="Comma 5 3 2 3 3 3" xfId="12567"/>
    <cellStyle name="Comma 5 3 2 3 3 3 2" xfId="27554"/>
    <cellStyle name="Comma 5 3 2 3 3 3_נכסים" xfId="43994"/>
    <cellStyle name="Comma 5 3 2 3 3 4" xfId="20889"/>
    <cellStyle name="Comma 5 3 2 3 3_נכסים" xfId="43991"/>
    <cellStyle name="Comma 5 3 2 3 4" xfId="7455"/>
    <cellStyle name="Comma 5 3 2 3 4 2" xfId="14234"/>
    <cellStyle name="Comma 5 3 2 3 4 2 2" xfId="29220"/>
    <cellStyle name="Comma 5 3 2 3 4 2_נכסים" xfId="43996"/>
    <cellStyle name="Comma 5 3 2 3 4 3" xfId="22555"/>
    <cellStyle name="Comma 5 3 2 3 4_נכסים" xfId="43995"/>
    <cellStyle name="Comma 5 3 2 3 5" xfId="10901"/>
    <cellStyle name="Comma 5 3 2 3 5 2" xfId="25888"/>
    <cellStyle name="Comma 5 3 2 3 5_נכסים" xfId="43997"/>
    <cellStyle name="Comma 5 3 2 3 6" xfId="19223"/>
    <cellStyle name="Comma 5 3 2 3 7" xfId="3973"/>
    <cellStyle name="Comma 5 3 2 3_נכסים" xfId="43982"/>
    <cellStyle name="Comma 5 3 2 4" xfId="2358"/>
    <cellStyle name="Comma 5 3 2 4 2" xfId="6123"/>
    <cellStyle name="Comma 5 3 2 4 2 2" xfId="9663"/>
    <cellStyle name="Comma 5 3 2 4 2 2 2" xfId="16315"/>
    <cellStyle name="Comma 5 3 2 4 2 2 2 2" xfId="31301"/>
    <cellStyle name="Comma 5 3 2 4 2 2 2_נכסים" xfId="44001"/>
    <cellStyle name="Comma 5 3 2 4 2 2 3" xfId="24636"/>
    <cellStyle name="Comma 5 3 2 4 2 2_נכסים" xfId="44000"/>
    <cellStyle name="Comma 5 3 2 4 2 3" xfId="12983"/>
    <cellStyle name="Comma 5 3 2 4 2 3 2" xfId="27970"/>
    <cellStyle name="Comma 5 3 2 4 2 3_נכסים" xfId="44002"/>
    <cellStyle name="Comma 5 3 2 4 2 4" xfId="21305"/>
    <cellStyle name="Comma 5 3 2 4 2_נכסים" xfId="43999"/>
    <cellStyle name="Comma 5 3 2 4 3" xfId="7871"/>
    <cellStyle name="Comma 5 3 2 4 3 2" xfId="14650"/>
    <cellStyle name="Comma 5 3 2 4 3 2 2" xfId="29636"/>
    <cellStyle name="Comma 5 3 2 4 3 2_נכסים" xfId="44004"/>
    <cellStyle name="Comma 5 3 2 4 3 3" xfId="22971"/>
    <cellStyle name="Comma 5 3 2 4 3_נכסים" xfId="44003"/>
    <cellStyle name="Comma 5 3 2 4 4" xfId="11317"/>
    <cellStyle name="Comma 5 3 2 4 4 2" xfId="26304"/>
    <cellStyle name="Comma 5 3 2 4 4_נכסים" xfId="44005"/>
    <cellStyle name="Comma 5 3 2 4 5" xfId="19639"/>
    <cellStyle name="Comma 5 3 2 4 6" xfId="4334"/>
    <cellStyle name="Comma 5 3 2 4_נכסים" xfId="43998"/>
    <cellStyle name="Comma 5 3 2 5" xfId="2500"/>
    <cellStyle name="Comma 5 3 2 5 2" xfId="8830"/>
    <cellStyle name="Comma 5 3 2 5 2 2" xfId="15482"/>
    <cellStyle name="Comma 5 3 2 5 2 2 2" xfId="30468"/>
    <cellStyle name="Comma 5 3 2 5 2 2_נכסים" xfId="44008"/>
    <cellStyle name="Comma 5 3 2 5 2 3" xfId="23803"/>
    <cellStyle name="Comma 5 3 2 5 2_נכסים" xfId="44007"/>
    <cellStyle name="Comma 5 3 2 5 3" xfId="12150"/>
    <cellStyle name="Comma 5 3 2 5 3 2" xfId="27137"/>
    <cellStyle name="Comma 5 3 2 5 3_נכסים" xfId="44009"/>
    <cellStyle name="Comma 5 3 2 5 4" xfId="20472"/>
    <cellStyle name="Comma 5 3 2 5 5" xfId="5227"/>
    <cellStyle name="Comma 5 3 2 5_נכסים" xfId="44006"/>
    <cellStyle name="Comma 5 3 2 6" xfId="1666"/>
    <cellStyle name="Comma 5 3 2 6 2" xfId="13817"/>
    <cellStyle name="Comma 5 3 2 6 2 2" xfId="28803"/>
    <cellStyle name="Comma 5 3 2 6 2_נכסים" xfId="44011"/>
    <cellStyle name="Comma 5 3 2 6 3" xfId="22138"/>
    <cellStyle name="Comma 5 3 2 6 4" xfId="7040"/>
    <cellStyle name="Comma 5 3 2 6_נכסים" xfId="44010"/>
    <cellStyle name="Comma 5 3 2 7" xfId="10413"/>
    <cellStyle name="Comma 5 3 2 7 2" xfId="25392"/>
    <cellStyle name="Comma 5 3 2 7_נכסים" xfId="44012"/>
    <cellStyle name="Comma 5 3 2 8" xfId="18218"/>
    <cellStyle name="Comma 5 3 2 9" xfId="18806"/>
    <cellStyle name="Comma 5 3 2_נכסים" xfId="43949"/>
    <cellStyle name="Comma 5 3 3" xfId="903"/>
    <cellStyle name="Comma 5 3 3 2" xfId="1264"/>
    <cellStyle name="Comma 5 3 3 2 2" xfId="4829"/>
    <cellStyle name="Comma 5 3 3 2 2 2" xfId="6620"/>
    <cellStyle name="Comma 5 3 3 2 2 2 2" xfId="10160"/>
    <cellStyle name="Comma 5 3 3 2 2 2 2 2" xfId="16812"/>
    <cellStyle name="Comma 5 3 3 2 2 2 2 2 2" xfId="31798"/>
    <cellStyle name="Comma 5 3 3 2 2 2 2 2_נכסים" xfId="44018"/>
    <cellStyle name="Comma 5 3 3 2 2 2 2 3" xfId="25133"/>
    <cellStyle name="Comma 5 3 3 2 2 2 2_נכסים" xfId="44017"/>
    <cellStyle name="Comma 5 3 3 2 2 2 3" xfId="13480"/>
    <cellStyle name="Comma 5 3 3 2 2 2 3 2" xfId="28467"/>
    <cellStyle name="Comma 5 3 3 2 2 2 3_נכסים" xfId="44019"/>
    <cellStyle name="Comma 5 3 3 2 2 2 4" xfId="21802"/>
    <cellStyle name="Comma 5 3 3 2 2 2_נכסים" xfId="44016"/>
    <cellStyle name="Comma 5 3 3 2 2 3" xfId="8368"/>
    <cellStyle name="Comma 5 3 3 2 2 3 2" xfId="15147"/>
    <cellStyle name="Comma 5 3 3 2 2 3 2 2" xfId="30133"/>
    <cellStyle name="Comma 5 3 3 2 2 3 2_נכסים" xfId="44021"/>
    <cellStyle name="Comma 5 3 3 2 2 3 3" xfId="23468"/>
    <cellStyle name="Comma 5 3 3 2 2 3_נכסים" xfId="44020"/>
    <cellStyle name="Comma 5 3 3 2 2 4" xfId="11814"/>
    <cellStyle name="Comma 5 3 3 2 2 4 2" xfId="26801"/>
    <cellStyle name="Comma 5 3 3 2 2 4_נכסים" xfId="44022"/>
    <cellStyle name="Comma 5 3 3 2 2 5" xfId="20136"/>
    <cellStyle name="Comma 5 3 3 2 2_נכסים" xfId="44015"/>
    <cellStyle name="Comma 5 3 3 2 3" xfId="5786"/>
    <cellStyle name="Comma 5 3 3 2 3 2" xfId="9327"/>
    <cellStyle name="Comma 5 3 3 2 3 2 2" xfId="15979"/>
    <cellStyle name="Comma 5 3 3 2 3 2 2 2" xfId="30965"/>
    <cellStyle name="Comma 5 3 3 2 3 2 2_נכסים" xfId="44025"/>
    <cellStyle name="Comma 5 3 3 2 3 2 3" xfId="24300"/>
    <cellStyle name="Comma 5 3 3 2 3 2_נכסים" xfId="44024"/>
    <cellStyle name="Comma 5 3 3 2 3 3" xfId="12647"/>
    <cellStyle name="Comma 5 3 3 2 3 3 2" xfId="27634"/>
    <cellStyle name="Comma 5 3 3 2 3 3_נכסים" xfId="44026"/>
    <cellStyle name="Comma 5 3 3 2 3 4" xfId="20969"/>
    <cellStyle name="Comma 5 3 3 2 3_נכסים" xfId="44023"/>
    <cellStyle name="Comma 5 3 3 2 4" xfId="7535"/>
    <cellStyle name="Comma 5 3 3 2 4 2" xfId="14314"/>
    <cellStyle name="Comma 5 3 3 2 4 2 2" xfId="29300"/>
    <cellStyle name="Comma 5 3 3 2 4 2_נכסים" xfId="44028"/>
    <cellStyle name="Comma 5 3 3 2 4 3" xfId="22635"/>
    <cellStyle name="Comma 5 3 3 2 4_נכסים" xfId="44027"/>
    <cellStyle name="Comma 5 3 3 2 5" xfId="10981"/>
    <cellStyle name="Comma 5 3 3 2 5 2" xfId="25968"/>
    <cellStyle name="Comma 5 3 3 2 5_נכסים" xfId="44029"/>
    <cellStyle name="Comma 5 3 3 2 6" xfId="19303"/>
    <cellStyle name="Comma 5 3 3 2 7" xfId="4057"/>
    <cellStyle name="Comma 5 3 3 2_נכסים" xfId="44014"/>
    <cellStyle name="Comma 5 3 3 3" xfId="2159"/>
    <cellStyle name="Comma 5 3 3 3 2" xfId="6204"/>
    <cellStyle name="Comma 5 3 3 3 2 2" xfId="9744"/>
    <cellStyle name="Comma 5 3 3 3 2 2 2" xfId="16396"/>
    <cellStyle name="Comma 5 3 3 3 2 2 2 2" xfId="31382"/>
    <cellStyle name="Comma 5 3 3 3 2 2 2_נכסים" xfId="44033"/>
    <cellStyle name="Comma 5 3 3 3 2 2 3" xfId="24717"/>
    <cellStyle name="Comma 5 3 3 3 2 2_נכסים" xfId="44032"/>
    <cellStyle name="Comma 5 3 3 3 2 3" xfId="13064"/>
    <cellStyle name="Comma 5 3 3 3 2 3 2" xfId="28051"/>
    <cellStyle name="Comma 5 3 3 3 2 3_נכסים" xfId="44034"/>
    <cellStyle name="Comma 5 3 3 3 2 4" xfId="21386"/>
    <cellStyle name="Comma 5 3 3 3 2_נכסים" xfId="44031"/>
    <cellStyle name="Comma 5 3 3 3 3" xfId="7952"/>
    <cellStyle name="Comma 5 3 3 3 3 2" xfId="14731"/>
    <cellStyle name="Comma 5 3 3 3 3 2 2" xfId="29717"/>
    <cellStyle name="Comma 5 3 3 3 3 2_נכסים" xfId="44036"/>
    <cellStyle name="Comma 5 3 3 3 3 3" xfId="23052"/>
    <cellStyle name="Comma 5 3 3 3 3_נכסים" xfId="44035"/>
    <cellStyle name="Comma 5 3 3 3 4" xfId="11398"/>
    <cellStyle name="Comma 5 3 3 3 4 2" xfId="26385"/>
    <cellStyle name="Comma 5 3 3 3 4_נכסים" xfId="44037"/>
    <cellStyle name="Comma 5 3 3 3 5" xfId="19720"/>
    <cellStyle name="Comma 5 3 3 3 6" xfId="4414"/>
    <cellStyle name="Comma 5 3 3 3_נכסים" xfId="44030"/>
    <cellStyle name="Comma 5 3 3 4" xfId="2243"/>
    <cellStyle name="Comma 5 3 3 4 2" xfId="8911"/>
    <cellStyle name="Comma 5 3 3 4 2 2" xfId="15563"/>
    <cellStyle name="Comma 5 3 3 4 2 2 2" xfId="30549"/>
    <cellStyle name="Comma 5 3 3 4 2 2_נכסים" xfId="44040"/>
    <cellStyle name="Comma 5 3 3 4 2 3" xfId="23884"/>
    <cellStyle name="Comma 5 3 3 4 2_נכסים" xfId="44039"/>
    <cellStyle name="Comma 5 3 3 4 3" xfId="12231"/>
    <cellStyle name="Comma 5 3 3 4 3 2" xfId="27218"/>
    <cellStyle name="Comma 5 3 3 4 3_נכסים" xfId="44041"/>
    <cellStyle name="Comma 5 3 3 4 4" xfId="20553"/>
    <cellStyle name="Comma 5 3 3 4 5" xfId="5307"/>
    <cellStyle name="Comma 5 3 3 4_נכסים" xfId="44038"/>
    <cellStyle name="Comma 5 3 3 5" xfId="2431"/>
    <cellStyle name="Comma 5 3 3 5 2" xfId="13898"/>
    <cellStyle name="Comma 5 3 3 5 2 2" xfId="28884"/>
    <cellStyle name="Comma 5 3 3 5 2_נכסים" xfId="44043"/>
    <cellStyle name="Comma 5 3 3 5 3" xfId="22219"/>
    <cellStyle name="Comma 5 3 3 5 4" xfId="7120"/>
    <cellStyle name="Comma 5 3 3 5_נכסים" xfId="44042"/>
    <cellStyle name="Comma 5 3 3 6" xfId="2362"/>
    <cellStyle name="Comma 5 3 3 6 2" xfId="25552"/>
    <cellStyle name="Comma 5 3 3 6 3" xfId="10566"/>
    <cellStyle name="Comma 5 3 3 6_נכסים" xfId="44044"/>
    <cellStyle name="Comma 5 3 3 7" xfId="18887"/>
    <cellStyle name="Comma 5 3 3 8" xfId="3652"/>
    <cellStyle name="Comma 5 3 3_נכסים" xfId="44013"/>
    <cellStyle name="Comma 5 3 4" xfId="1291"/>
    <cellStyle name="Comma 5 3 4 2" xfId="4620"/>
    <cellStyle name="Comma 5 3 4 2 2" xfId="6411"/>
    <cellStyle name="Comma 5 3 4 2 2 2" xfId="9951"/>
    <cellStyle name="Comma 5 3 4 2 2 2 2" xfId="16603"/>
    <cellStyle name="Comma 5 3 4 2 2 2 2 2" xfId="31589"/>
    <cellStyle name="Comma 5 3 4 2 2 2 2_נכסים" xfId="44049"/>
    <cellStyle name="Comma 5 3 4 2 2 2 3" xfId="24924"/>
    <cellStyle name="Comma 5 3 4 2 2 2_נכסים" xfId="44048"/>
    <cellStyle name="Comma 5 3 4 2 2 3" xfId="13271"/>
    <cellStyle name="Comma 5 3 4 2 2 3 2" xfId="28258"/>
    <cellStyle name="Comma 5 3 4 2 2 3_נכסים" xfId="44050"/>
    <cellStyle name="Comma 5 3 4 2 2 4" xfId="21593"/>
    <cellStyle name="Comma 5 3 4 2 2_נכסים" xfId="44047"/>
    <cellStyle name="Comma 5 3 4 2 3" xfId="8159"/>
    <cellStyle name="Comma 5 3 4 2 3 2" xfId="14938"/>
    <cellStyle name="Comma 5 3 4 2 3 2 2" xfId="29924"/>
    <cellStyle name="Comma 5 3 4 2 3 2_נכסים" xfId="44052"/>
    <cellStyle name="Comma 5 3 4 2 3 3" xfId="23259"/>
    <cellStyle name="Comma 5 3 4 2 3_נכסים" xfId="44051"/>
    <cellStyle name="Comma 5 3 4 2 4" xfId="11605"/>
    <cellStyle name="Comma 5 3 4 2 4 2" xfId="26592"/>
    <cellStyle name="Comma 5 3 4 2 4_נכסים" xfId="44053"/>
    <cellStyle name="Comma 5 3 4 2 5" xfId="19927"/>
    <cellStyle name="Comma 5 3 4 2_נכסים" xfId="44046"/>
    <cellStyle name="Comma 5 3 4 3" xfId="5577"/>
    <cellStyle name="Comma 5 3 4 3 2" xfId="9118"/>
    <cellStyle name="Comma 5 3 4 3 2 2" xfId="15770"/>
    <cellStyle name="Comma 5 3 4 3 2 2 2" xfId="30756"/>
    <cellStyle name="Comma 5 3 4 3 2 2_נכסים" xfId="44056"/>
    <cellStyle name="Comma 5 3 4 3 2 3" xfId="24091"/>
    <cellStyle name="Comma 5 3 4 3 2_נכסים" xfId="44055"/>
    <cellStyle name="Comma 5 3 4 3 3" xfId="12438"/>
    <cellStyle name="Comma 5 3 4 3 3 2" xfId="27425"/>
    <cellStyle name="Comma 5 3 4 3 3_נכסים" xfId="44057"/>
    <cellStyle name="Comma 5 3 4 3 4" xfId="20760"/>
    <cellStyle name="Comma 5 3 4 3_נכסים" xfId="44054"/>
    <cellStyle name="Comma 5 3 4 4" xfId="7326"/>
    <cellStyle name="Comma 5 3 4 4 2" xfId="14105"/>
    <cellStyle name="Comma 5 3 4 4 2 2" xfId="29091"/>
    <cellStyle name="Comma 5 3 4 4 2_נכסים" xfId="44059"/>
    <cellStyle name="Comma 5 3 4 4 3" xfId="22426"/>
    <cellStyle name="Comma 5 3 4 4_נכסים" xfId="44058"/>
    <cellStyle name="Comma 5 3 4 5" xfId="10772"/>
    <cellStyle name="Comma 5 3 4 5 2" xfId="25759"/>
    <cellStyle name="Comma 5 3 4 5_נכסים" xfId="44060"/>
    <cellStyle name="Comma 5 3 4 6" xfId="19094"/>
    <cellStyle name="Comma 5 3 4 7" xfId="3863"/>
    <cellStyle name="Comma 5 3 4_נכסים" xfId="44045"/>
    <cellStyle name="Comma 5 3 5" xfId="1310"/>
    <cellStyle name="Comma 5 3 5 2" xfId="5994"/>
    <cellStyle name="Comma 5 3 5 2 2" xfId="9534"/>
    <cellStyle name="Comma 5 3 5 2 2 2" xfId="16186"/>
    <cellStyle name="Comma 5 3 5 2 2 2 2" xfId="31172"/>
    <cellStyle name="Comma 5 3 5 2 2 2_נכסים" xfId="44064"/>
    <cellStyle name="Comma 5 3 5 2 2 3" xfId="24507"/>
    <cellStyle name="Comma 5 3 5 2 2_נכסים" xfId="44063"/>
    <cellStyle name="Comma 5 3 5 2 3" xfId="12854"/>
    <cellStyle name="Comma 5 3 5 2 3 2" xfId="27841"/>
    <cellStyle name="Comma 5 3 5 2 3_נכסים" xfId="44065"/>
    <cellStyle name="Comma 5 3 5 2 4" xfId="21176"/>
    <cellStyle name="Comma 5 3 5 2_נכסים" xfId="44062"/>
    <cellStyle name="Comma 5 3 5 3" xfId="7742"/>
    <cellStyle name="Comma 5 3 5 3 2" xfId="14521"/>
    <cellStyle name="Comma 5 3 5 3 2 2" xfId="29507"/>
    <cellStyle name="Comma 5 3 5 3 2_נכסים" xfId="44067"/>
    <cellStyle name="Comma 5 3 5 3 3" xfId="22842"/>
    <cellStyle name="Comma 5 3 5 3_נכסים" xfId="44066"/>
    <cellStyle name="Comma 5 3 5 4" xfId="11188"/>
    <cellStyle name="Comma 5 3 5 4 2" xfId="26175"/>
    <cellStyle name="Comma 5 3 5 4_נכסים" xfId="44068"/>
    <cellStyle name="Comma 5 3 5 5" xfId="19510"/>
    <cellStyle name="Comma 5 3 5 6" xfId="4225"/>
    <cellStyle name="Comma 5 3 5_נכסים" xfId="44061"/>
    <cellStyle name="Comma 5 3 6" xfId="1921"/>
    <cellStyle name="Comma 5 3 6 2" xfId="8701"/>
    <cellStyle name="Comma 5 3 6 2 2" xfId="15353"/>
    <cellStyle name="Comma 5 3 6 2 2 2" xfId="30339"/>
    <cellStyle name="Comma 5 3 6 2 2_נכסים" xfId="44071"/>
    <cellStyle name="Comma 5 3 6 2 3" xfId="23674"/>
    <cellStyle name="Comma 5 3 6 2_נכסים" xfId="44070"/>
    <cellStyle name="Comma 5 3 6 3" xfId="12021"/>
    <cellStyle name="Comma 5 3 6 3 2" xfId="27008"/>
    <cellStyle name="Comma 5 3 6 3_נכסים" xfId="44072"/>
    <cellStyle name="Comma 5 3 6 4" xfId="20343"/>
    <cellStyle name="Comma 5 3 6 5" xfId="5118"/>
    <cellStyle name="Comma 5 3 6_נכסים" xfId="44069"/>
    <cellStyle name="Comma 5 3 7" xfId="2181"/>
    <cellStyle name="Comma 5 3 7 2" xfId="13688"/>
    <cellStyle name="Comma 5 3 7 2 2" xfId="28674"/>
    <cellStyle name="Comma 5 3 7 2_נכסים" xfId="44074"/>
    <cellStyle name="Comma 5 3 7 3" xfId="22009"/>
    <cellStyle name="Comma 5 3 7 4" xfId="6930"/>
    <cellStyle name="Comma 5 3 7_נכסים" xfId="44073"/>
    <cellStyle name="Comma 5 3 8" xfId="1780"/>
    <cellStyle name="Comma 5 3 8 2" xfId="25393"/>
    <cellStyle name="Comma 5 3 8 3" xfId="10414"/>
    <cellStyle name="Comma 5 3 8_נכסים" xfId="44075"/>
    <cellStyle name="Comma 5 3 9" xfId="1592"/>
    <cellStyle name="Comma 5 3 9 2" xfId="18678"/>
    <cellStyle name="Comma 5 3_נכסים" xfId="43948"/>
    <cellStyle name="Comma 5 4" xfId="911"/>
    <cellStyle name="Comma 5 4 10" xfId="32110"/>
    <cellStyle name="Comma 5 4 11" xfId="3175"/>
    <cellStyle name="Comma 5 4 2" xfId="1501"/>
    <cellStyle name="Comma 5 4 2 2" xfId="4087"/>
    <cellStyle name="Comma 5 4 2 2 2" xfId="4860"/>
    <cellStyle name="Comma 5 4 2 2 2 2" xfId="6651"/>
    <cellStyle name="Comma 5 4 2 2 2 2 2" xfId="10191"/>
    <cellStyle name="Comma 5 4 2 2 2 2 2 2" xfId="16843"/>
    <cellStyle name="Comma 5 4 2 2 2 2 2 2 2" xfId="31829"/>
    <cellStyle name="Comma 5 4 2 2 2 2 2 2_נכסים" xfId="44082"/>
    <cellStyle name="Comma 5 4 2 2 2 2 2 3" xfId="25164"/>
    <cellStyle name="Comma 5 4 2 2 2 2 2_נכסים" xfId="44081"/>
    <cellStyle name="Comma 5 4 2 2 2 2 3" xfId="13511"/>
    <cellStyle name="Comma 5 4 2 2 2 2 3 2" xfId="28498"/>
    <cellStyle name="Comma 5 4 2 2 2 2 3_נכסים" xfId="44083"/>
    <cellStyle name="Comma 5 4 2 2 2 2 4" xfId="21833"/>
    <cellStyle name="Comma 5 4 2 2 2 2_נכסים" xfId="44080"/>
    <cellStyle name="Comma 5 4 2 2 2 3" xfId="8399"/>
    <cellStyle name="Comma 5 4 2 2 2 3 2" xfId="15178"/>
    <cellStyle name="Comma 5 4 2 2 2 3 2 2" xfId="30164"/>
    <cellStyle name="Comma 5 4 2 2 2 3 2_נכסים" xfId="44085"/>
    <cellStyle name="Comma 5 4 2 2 2 3 3" xfId="23499"/>
    <cellStyle name="Comma 5 4 2 2 2 3_נכסים" xfId="44084"/>
    <cellStyle name="Comma 5 4 2 2 2 4" xfId="11845"/>
    <cellStyle name="Comma 5 4 2 2 2 4 2" xfId="26832"/>
    <cellStyle name="Comma 5 4 2 2 2 4_נכסים" xfId="44086"/>
    <cellStyle name="Comma 5 4 2 2 2 5" xfId="20167"/>
    <cellStyle name="Comma 5 4 2 2 2_נכסים" xfId="44079"/>
    <cellStyle name="Comma 5 4 2 2 3" xfId="5817"/>
    <cellStyle name="Comma 5 4 2 2 3 2" xfId="9358"/>
    <cellStyle name="Comma 5 4 2 2 3 2 2" xfId="16010"/>
    <cellStyle name="Comma 5 4 2 2 3 2 2 2" xfId="30996"/>
    <cellStyle name="Comma 5 4 2 2 3 2 2_נכסים" xfId="44089"/>
    <cellStyle name="Comma 5 4 2 2 3 2 3" xfId="24331"/>
    <cellStyle name="Comma 5 4 2 2 3 2_נכסים" xfId="44088"/>
    <cellStyle name="Comma 5 4 2 2 3 3" xfId="12678"/>
    <cellStyle name="Comma 5 4 2 2 3 3 2" xfId="27665"/>
    <cellStyle name="Comma 5 4 2 2 3 3_נכסים" xfId="44090"/>
    <cellStyle name="Comma 5 4 2 2 3 4" xfId="21000"/>
    <cellStyle name="Comma 5 4 2 2 3_נכסים" xfId="44087"/>
    <cellStyle name="Comma 5 4 2 2 4" xfId="7566"/>
    <cellStyle name="Comma 5 4 2 2 4 2" xfId="14345"/>
    <cellStyle name="Comma 5 4 2 2 4 2 2" xfId="29331"/>
    <cellStyle name="Comma 5 4 2 2 4 2_נכסים" xfId="44092"/>
    <cellStyle name="Comma 5 4 2 2 4 3" xfId="22666"/>
    <cellStyle name="Comma 5 4 2 2 4_נכסים" xfId="44091"/>
    <cellStyle name="Comma 5 4 2 2 5" xfId="11012"/>
    <cellStyle name="Comma 5 4 2 2 5 2" xfId="25999"/>
    <cellStyle name="Comma 5 4 2 2 5_נכסים" xfId="44093"/>
    <cellStyle name="Comma 5 4 2 2 6" xfId="19334"/>
    <cellStyle name="Comma 5 4 2 2_נכסים" xfId="44078"/>
    <cellStyle name="Comma 5 4 2 3" xfId="4444"/>
    <cellStyle name="Comma 5 4 2 3 2" xfId="6235"/>
    <cellStyle name="Comma 5 4 2 3 2 2" xfId="9775"/>
    <cellStyle name="Comma 5 4 2 3 2 2 2" xfId="16427"/>
    <cellStyle name="Comma 5 4 2 3 2 2 2 2" xfId="31413"/>
    <cellStyle name="Comma 5 4 2 3 2 2 2_נכסים" xfId="44097"/>
    <cellStyle name="Comma 5 4 2 3 2 2 3" xfId="24748"/>
    <cellStyle name="Comma 5 4 2 3 2 2_נכסים" xfId="44096"/>
    <cellStyle name="Comma 5 4 2 3 2 3" xfId="13095"/>
    <cellStyle name="Comma 5 4 2 3 2 3 2" xfId="28082"/>
    <cellStyle name="Comma 5 4 2 3 2 3_נכסים" xfId="44098"/>
    <cellStyle name="Comma 5 4 2 3 2 4" xfId="21417"/>
    <cellStyle name="Comma 5 4 2 3 2_נכסים" xfId="44095"/>
    <cellStyle name="Comma 5 4 2 3 3" xfId="7983"/>
    <cellStyle name="Comma 5 4 2 3 3 2" xfId="14762"/>
    <cellStyle name="Comma 5 4 2 3 3 2 2" xfId="29748"/>
    <cellStyle name="Comma 5 4 2 3 3 2_נכסים" xfId="44100"/>
    <cellStyle name="Comma 5 4 2 3 3 3" xfId="23083"/>
    <cellStyle name="Comma 5 4 2 3 3_נכסים" xfId="44099"/>
    <cellStyle name="Comma 5 4 2 3 4" xfId="11429"/>
    <cellStyle name="Comma 5 4 2 3 4 2" xfId="26416"/>
    <cellStyle name="Comma 5 4 2 3 4_נכסים" xfId="44101"/>
    <cellStyle name="Comma 5 4 2 3 5" xfId="19751"/>
    <cellStyle name="Comma 5 4 2 3_נכסים" xfId="44094"/>
    <cellStyle name="Comma 5 4 2 4" xfId="5337"/>
    <cellStyle name="Comma 5 4 2 4 2" xfId="8942"/>
    <cellStyle name="Comma 5 4 2 4 2 2" xfId="15594"/>
    <cellStyle name="Comma 5 4 2 4 2 2 2" xfId="30580"/>
    <cellStyle name="Comma 5 4 2 4 2 2_נכסים" xfId="44104"/>
    <cellStyle name="Comma 5 4 2 4 2 3" xfId="23915"/>
    <cellStyle name="Comma 5 4 2 4 2_נכסים" xfId="44103"/>
    <cellStyle name="Comma 5 4 2 4 3" xfId="12262"/>
    <cellStyle name="Comma 5 4 2 4 3 2" xfId="27249"/>
    <cellStyle name="Comma 5 4 2 4 3_נכסים" xfId="44105"/>
    <cellStyle name="Comma 5 4 2 4 4" xfId="20584"/>
    <cellStyle name="Comma 5 4 2 4_נכסים" xfId="44102"/>
    <cellStyle name="Comma 5 4 2 5" xfId="7150"/>
    <cellStyle name="Comma 5 4 2 5 2" xfId="13929"/>
    <cellStyle name="Comma 5 4 2 5 2 2" xfId="28915"/>
    <cellStyle name="Comma 5 4 2 5 2_נכסים" xfId="44107"/>
    <cellStyle name="Comma 5 4 2 5 3" xfId="22250"/>
    <cellStyle name="Comma 5 4 2 5_נכסים" xfId="44106"/>
    <cellStyle name="Comma 5 4 2 6" xfId="10596"/>
    <cellStyle name="Comma 5 4 2 6 2" xfId="25583"/>
    <cellStyle name="Comma 5 4 2 6_נכסים" xfId="44108"/>
    <cellStyle name="Comma 5 4 2 7" xfId="18918"/>
    <cellStyle name="Comma 5 4 2 8" xfId="3675"/>
    <cellStyle name="Comma 5 4 2_נכסים" xfId="44077"/>
    <cellStyle name="Comma 5 4 3" xfId="2030"/>
    <cellStyle name="Comma 5 4 3 2" xfId="4651"/>
    <cellStyle name="Comma 5 4 3 2 2" xfId="6442"/>
    <cellStyle name="Comma 5 4 3 2 2 2" xfId="9982"/>
    <cellStyle name="Comma 5 4 3 2 2 2 2" xfId="16634"/>
    <cellStyle name="Comma 5 4 3 2 2 2 2 2" xfId="31620"/>
    <cellStyle name="Comma 5 4 3 2 2 2 2_נכסים" xfId="44113"/>
    <cellStyle name="Comma 5 4 3 2 2 2 3" xfId="24955"/>
    <cellStyle name="Comma 5 4 3 2 2 2_נכסים" xfId="44112"/>
    <cellStyle name="Comma 5 4 3 2 2 3" xfId="13302"/>
    <cellStyle name="Comma 5 4 3 2 2 3 2" xfId="28289"/>
    <cellStyle name="Comma 5 4 3 2 2 3_נכסים" xfId="44114"/>
    <cellStyle name="Comma 5 4 3 2 2 4" xfId="21624"/>
    <cellStyle name="Comma 5 4 3 2 2_נכסים" xfId="44111"/>
    <cellStyle name="Comma 5 4 3 2 3" xfId="8190"/>
    <cellStyle name="Comma 5 4 3 2 3 2" xfId="14969"/>
    <cellStyle name="Comma 5 4 3 2 3 2 2" xfId="29955"/>
    <cellStyle name="Comma 5 4 3 2 3 2_נכסים" xfId="44116"/>
    <cellStyle name="Comma 5 4 3 2 3 3" xfId="23290"/>
    <cellStyle name="Comma 5 4 3 2 3_נכסים" xfId="44115"/>
    <cellStyle name="Comma 5 4 3 2 4" xfId="11636"/>
    <cellStyle name="Comma 5 4 3 2 4 2" xfId="26623"/>
    <cellStyle name="Comma 5 4 3 2 4_נכסים" xfId="44117"/>
    <cellStyle name="Comma 5 4 3 2 5" xfId="19958"/>
    <cellStyle name="Comma 5 4 3 2_נכסים" xfId="44110"/>
    <cellStyle name="Comma 5 4 3 3" xfId="5608"/>
    <cellStyle name="Comma 5 4 3 3 2" xfId="9149"/>
    <cellStyle name="Comma 5 4 3 3 2 2" xfId="15801"/>
    <cellStyle name="Comma 5 4 3 3 2 2 2" xfId="30787"/>
    <cellStyle name="Comma 5 4 3 3 2 2_נכסים" xfId="44120"/>
    <cellStyle name="Comma 5 4 3 3 2 3" xfId="24122"/>
    <cellStyle name="Comma 5 4 3 3 2_נכסים" xfId="44119"/>
    <cellStyle name="Comma 5 4 3 3 3" xfId="12469"/>
    <cellStyle name="Comma 5 4 3 3 3 2" xfId="27456"/>
    <cellStyle name="Comma 5 4 3 3 3_נכסים" xfId="44121"/>
    <cellStyle name="Comma 5 4 3 3 4" xfId="20791"/>
    <cellStyle name="Comma 5 4 3 3_נכסים" xfId="44118"/>
    <cellStyle name="Comma 5 4 3 4" xfId="7357"/>
    <cellStyle name="Comma 5 4 3 4 2" xfId="14136"/>
    <cellStyle name="Comma 5 4 3 4 2 2" xfId="29122"/>
    <cellStyle name="Comma 5 4 3 4 2_נכסים" xfId="44123"/>
    <cellStyle name="Comma 5 4 3 4 3" xfId="22457"/>
    <cellStyle name="Comma 5 4 3 4_נכסים" xfId="44122"/>
    <cellStyle name="Comma 5 4 3 5" xfId="10803"/>
    <cellStyle name="Comma 5 4 3 5 2" xfId="25790"/>
    <cellStyle name="Comma 5 4 3 5_נכסים" xfId="44124"/>
    <cellStyle name="Comma 5 4 3 6" xfId="19125"/>
    <cellStyle name="Comma 5 4 3 7" xfId="3887"/>
    <cellStyle name="Comma 5 4 3_נכסים" xfId="44109"/>
    <cellStyle name="Comma 5 4 4" xfId="1980"/>
    <cellStyle name="Comma 5 4 4 2" xfId="6025"/>
    <cellStyle name="Comma 5 4 4 2 2" xfId="9565"/>
    <cellStyle name="Comma 5 4 4 2 2 2" xfId="16217"/>
    <cellStyle name="Comma 5 4 4 2 2 2 2" xfId="31203"/>
    <cellStyle name="Comma 5 4 4 2 2 2_נכסים" xfId="44128"/>
    <cellStyle name="Comma 5 4 4 2 2 3" xfId="24538"/>
    <cellStyle name="Comma 5 4 4 2 2_נכסים" xfId="44127"/>
    <cellStyle name="Comma 5 4 4 2 3" xfId="12885"/>
    <cellStyle name="Comma 5 4 4 2 3 2" xfId="27872"/>
    <cellStyle name="Comma 5 4 4 2 3_נכסים" xfId="44129"/>
    <cellStyle name="Comma 5 4 4 2 4" xfId="21207"/>
    <cellStyle name="Comma 5 4 4 2_נכסים" xfId="44126"/>
    <cellStyle name="Comma 5 4 4 3" xfId="7773"/>
    <cellStyle name="Comma 5 4 4 3 2" xfId="14552"/>
    <cellStyle name="Comma 5 4 4 3 2 2" xfId="29538"/>
    <cellStyle name="Comma 5 4 4 3 2_נכסים" xfId="44131"/>
    <cellStyle name="Comma 5 4 4 3 3" xfId="22873"/>
    <cellStyle name="Comma 5 4 4 3_נכסים" xfId="44130"/>
    <cellStyle name="Comma 5 4 4 4" xfId="11219"/>
    <cellStyle name="Comma 5 4 4 4 2" xfId="26206"/>
    <cellStyle name="Comma 5 4 4 4_נכסים" xfId="44132"/>
    <cellStyle name="Comma 5 4 4 5" xfId="19541"/>
    <cellStyle name="Comma 5 4 4 6" xfId="4248"/>
    <cellStyle name="Comma 5 4 4_נכסים" xfId="44125"/>
    <cellStyle name="Comma 5 4 5" xfId="1496"/>
    <cellStyle name="Comma 5 4 5 2" xfId="8732"/>
    <cellStyle name="Comma 5 4 5 2 2" xfId="15384"/>
    <cellStyle name="Comma 5 4 5 2 2 2" xfId="30370"/>
    <cellStyle name="Comma 5 4 5 2 2_נכסים" xfId="44135"/>
    <cellStyle name="Comma 5 4 5 2 3" xfId="23705"/>
    <cellStyle name="Comma 5 4 5 2_נכסים" xfId="44134"/>
    <cellStyle name="Comma 5 4 5 3" xfId="12052"/>
    <cellStyle name="Comma 5 4 5 3 2" xfId="27039"/>
    <cellStyle name="Comma 5 4 5 3_נכסים" xfId="44136"/>
    <cellStyle name="Comma 5 4 5 4" xfId="20374"/>
    <cellStyle name="Comma 5 4 5 5" xfId="5141"/>
    <cellStyle name="Comma 5 4 5_נכסים" xfId="44133"/>
    <cellStyle name="Comma 5 4 6" xfId="2125"/>
    <cellStyle name="Comma 5 4 6 2" xfId="13719"/>
    <cellStyle name="Comma 5 4 6 2 2" xfId="28705"/>
    <cellStyle name="Comma 5 4 6 2_נכסים" xfId="44138"/>
    <cellStyle name="Comma 5 4 6 3" xfId="22040"/>
    <cellStyle name="Comma 5 4 6 4" xfId="6954"/>
    <cellStyle name="Comma 5 4 6_נכסים" xfId="44137"/>
    <cellStyle name="Comma 5 4 7" xfId="2530"/>
    <cellStyle name="Comma 5 4 7 2" xfId="25397"/>
    <cellStyle name="Comma 5 4 7 3" xfId="10418"/>
    <cellStyle name="Comma 5 4 7_נכסים" xfId="44139"/>
    <cellStyle name="Comma 5 4 8" xfId="17903"/>
    <cellStyle name="Comma 5 4 9" xfId="18708"/>
    <cellStyle name="Comma 5 4_נכסים" xfId="44076"/>
    <cellStyle name="Comma 5 5" xfId="832"/>
    <cellStyle name="Comma 5 5 10" xfId="3487"/>
    <cellStyle name="Comma 5 5 2" xfId="1258"/>
    <cellStyle name="Comma 5 5 2 2" xfId="4158"/>
    <cellStyle name="Comma 5 5 2 2 2" xfId="4931"/>
    <cellStyle name="Comma 5 5 2 2 2 2" xfId="6722"/>
    <cellStyle name="Comma 5 5 2 2 2 2 2" xfId="10262"/>
    <cellStyle name="Comma 5 5 2 2 2 2 2 2" xfId="16914"/>
    <cellStyle name="Comma 5 5 2 2 2 2 2 2 2" xfId="31900"/>
    <cellStyle name="Comma 5 5 2 2 2 2 2 2_נכסים" xfId="44146"/>
    <cellStyle name="Comma 5 5 2 2 2 2 2 3" xfId="25235"/>
    <cellStyle name="Comma 5 5 2 2 2 2 2_נכסים" xfId="44145"/>
    <cellStyle name="Comma 5 5 2 2 2 2 3" xfId="13582"/>
    <cellStyle name="Comma 5 5 2 2 2 2 3 2" xfId="28569"/>
    <cellStyle name="Comma 5 5 2 2 2 2 3_נכסים" xfId="44147"/>
    <cellStyle name="Comma 5 5 2 2 2 2 4" xfId="21904"/>
    <cellStyle name="Comma 5 5 2 2 2 2_נכסים" xfId="44144"/>
    <cellStyle name="Comma 5 5 2 2 2 3" xfId="8470"/>
    <cellStyle name="Comma 5 5 2 2 2 3 2" xfId="15249"/>
    <cellStyle name="Comma 5 5 2 2 2 3 2 2" xfId="30235"/>
    <cellStyle name="Comma 5 5 2 2 2 3 2_נכסים" xfId="44149"/>
    <cellStyle name="Comma 5 5 2 2 2 3 3" xfId="23570"/>
    <cellStyle name="Comma 5 5 2 2 2 3_נכסים" xfId="44148"/>
    <cellStyle name="Comma 5 5 2 2 2 4" xfId="11916"/>
    <cellStyle name="Comma 5 5 2 2 2 4 2" xfId="26903"/>
    <cellStyle name="Comma 5 5 2 2 2 4_נכסים" xfId="44150"/>
    <cellStyle name="Comma 5 5 2 2 2 5" xfId="20238"/>
    <cellStyle name="Comma 5 5 2 2 2_נכסים" xfId="44143"/>
    <cellStyle name="Comma 5 5 2 2 3" xfId="5888"/>
    <cellStyle name="Comma 5 5 2 2 3 2" xfId="9429"/>
    <cellStyle name="Comma 5 5 2 2 3 2 2" xfId="16081"/>
    <cellStyle name="Comma 5 5 2 2 3 2 2 2" xfId="31067"/>
    <cellStyle name="Comma 5 5 2 2 3 2 2_נכסים" xfId="44153"/>
    <cellStyle name="Comma 5 5 2 2 3 2 3" xfId="24402"/>
    <cellStyle name="Comma 5 5 2 2 3 2_נכסים" xfId="44152"/>
    <cellStyle name="Comma 5 5 2 2 3 3" xfId="12749"/>
    <cellStyle name="Comma 5 5 2 2 3 3 2" xfId="27736"/>
    <cellStyle name="Comma 5 5 2 2 3 3_נכסים" xfId="44154"/>
    <cellStyle name="Comma 5 5 2 2 3 4" xfId="21071"/>
    <cellStyle name="Comma 5 5 2 2 3_נכסים" xfId="44151"/>
    <cellStyle name="Comma 5 5 2 2 4" xfId="7637"/>
    <cellStyle name="Comma 5 5 2 2 4 2" xfId="14416"/>
    <cellStyle name="Comma 5 5 2 2 4 2 2" xfId="29402"/>
    <cellStyle name="Comma 5 5 2 2 4 2_נכסים" xfId="44156"/>
    <cellStyle name="Comma 5 5 2 2 4 3" xfId="22737"/>
    <cellStyle name="Comma 5 5 2 2 4_נכסים" xfId="44155"/>
    <cellStyle name="Comma 5 5 2 2 5" xfId="11083"/>
    <cellStyle name="Comma 5 5 2 2 5 2" xfId="26070"/>
    <cellStyle name="Comma 5 5 2 2 5_נכסים" xfId="44157"/>
    <cellStyle name="Comma 5 5 2 2 6" xfId="19405"/>
    <cellStyle name="Comma 5 5 2 2_נכסים" xfId="44142"/>
    <cellStyle name="Comma 5 5 2 3" xfId="4515"/>
    <cellStyle name="Comma 5 5 2 3 2" xfId="6306"/>
    <cellStyle name="Comma 5 5 2 3 2 2" xfId="9846"/>
    <cellStyle name="Comma 5 5 2 3 2 2 2" xfId="16498"/>
    <cellStyle name="Comma 5 5 2 3 2 2 2 2" xfId="31484"/>
    <cellStyle name="Comma 5 5 2 3 2 2 2_נכסים" xfId="44161"/>
    <cellStyle name="Comma 5 5 2 3 2 2 3" xfId="24819"/>
    <cellStyle name="Comma 5 5 2 3 2 2_נכסים" xfId="44160"/>
    <cellStyle name="Comma 5 5 2 3 2 3" xfId="13166"/>
    <cellStyle name="Comma 5 5 2 3 2 3 2" xfId="28153"/>
    <cellStyle name="Comma 5 5 2 3 2 3_נכסים" xfId="44162"/>
    <cellStyle name="Comma 5 5 2 3 2 4" xfId="21488"/>
    <cellStyle name="Comma 5 5 2 3 2_נכסים" xfId="44159"/>
    <cellStyle name="Comma 5 5 2 3 3" xfId="8054"/>
    <cellStyle name="Comma 5 5 2 3 3 2" xfId="14833"/>
    <cellStyle name="Comma 5 5 2 3 3 2 2" xfId="29819"/>
    <cellStyle name="Comma 5 5 2 3 3 2_נכסים" xfId="44164"/>
    <cellStyle name="Comma 5 5 2 3 3 3" xfId="23154"/>
    <cellStyle name="Comma 5 5 2 3 3_נכסים" xfId="44163"/>
    <cellStyle name="Comma 5 5 2 3 4" xfId="11500"/>
    <cellStyle name="Comma 5 5 2 3 4 2" xfId="26487"/>
    <cellStyle name="Comma 5 5 2 3 4_נכסים" xfId="44165"/>
    <cellStyle name="Comma 5 5 2 3 5" xfId="19822"/>
    <cellStyle name="Comma 5 5 2 3_נכסים" xfId="44158"/>
    <cellStyle name="Comma 5 5 2 4" xfId="5408"/>
    <cellStyle name="Comma 5 5 2 4 2" xfId="9013"/>
    <cellStyle name="Comma 5 5 2 4 2 2" xfId="15665"/>
    <cellStyle name="Comma 5 5 2 4 2 2 2" xfId="30651"/>
    <cellStyle name="Comma 5 5 2 4 2 2_נכסים" xfId="44168"/>
    <cellStyle name="Comma 5 5 2 4 2 3" xfId="23986"/>
    <cellStyle name="Comma 5 5 2 4 2_נכסים" xfId="44167"/>
    <cellStyle name="Comma 5 5 2 4 3" xfId="12333"/>
    <cellStyle name="Comma 5 5 2 4 3 2" xfId="27320"/>
    <cellStyle name="Comma 5 5 2 4 3_נכסים" xfId="44169"/>
    <cellStyle name="Comma 5 5 2 4 4" xfId="20655"/>
    <cellStyle name="Comma 5 5 2 4_נכסים" xfId="44166"/>
    <cellStyle name="Comma 5 5 2 5" xfId="7221"/>
    <cellStyle name="Comma 5 5 2 5 2" xfId="14000"/>
    <cellStyle name="Comma 5 5 2 5 2 2" xfId="28986"/>
    <cellStyle name="Comma 5 5 2 5 2_נכסים" xfId="44171"/>
    <cellStyle name="Comma 5 5 2 5 3" xfId="22321"/>
    <cellStyle name="Comma 5 5 2 5_נכסים" xfId="44170"/>
    <cellStyle name="Comma 5 5 2 6" xfId="10667"/>
    <cellStyle name="Comma 5 5 2 6 2" xfId="25654"/>
    <cellStyle name="Comma 5 5 2 6_נכסים" xfId="44172"/>
    <cellStyle name="Comma 5 5 2 7" xfId="18989"/>
    <cellStyle name="Comma 5 5 2 8" xfId="3734"/>
    <cellStyle name="Comma 5 5 2_נכסים" xfId="44141"/>
    <cellStyle name="Comma 5 5 3" xfId="2014"/>
    <cellStyle name="Comma 5 5 3 2" xfId="4723"/>
    <cellStyle name="Comma 5 5 3 2 2" xfId="6514"/>
    <cellStyle name="Comma 5 5 3 2 2 2" xfId="10054"/>
    <cellStyle name="Comma 5 5 3 2 2 2 2" xfId="16706"/>
    <cellStyle name="Comma 5 5 3 2 2 2 2 2" xfId="31692"/>
    <cellStyle name="Comma 5 5 3 2 2 2 2_נכסים" xfId="44177"/>
    <cellStyle name="Comma 5 5 3 2 2 2 3" xfId="25027"/>
    <cellStyle name="Comma 5 5 3 2 2 2_נכסים" xfId="44176"/>
    <cellStyle name="Comma 5 5 3 2 2 3" xfId="13374"/>
    <cellStyle name="Comma 5 5 3 2 2 3 2" xfId="28361"/>
    <cellStyle name="Comma 5 5 3 2 2 3_נכסים" xfId="44178"/>
    <cellStyle name="Comma 5 5 3 2 2 4" xfId="21696"/>
    <cellStyle name="Comma 5 5 3 2 2_נכסים" xfId="44175"/>
    <cellStyle name="Comma 5 5 3 2 3" xfId="8262"/>
    <cellStyle name="Comma 5 5 3 2 3 2" xfId="15041"/>
    <cellStyle name="Comma 5 5 3 2 3 2 2" xfId="30027"/>
    <cellStyle name="Comma 5 5 3 2 3 2_נכסים" xfId="44180"/>
    <cellStyle name="Comma 5 5 3 2 3 3" xfId="23362"/>
    <cellStyle name="Comma 5 5 3 2 3_נכסים" xfId="44179"/>
    <cellStyle name="Comma 5 5 3 2 4" xfId="11708"/>
    <cellStyle name="Comma 5 5 3 2 4 2" xfId="26695"/>
    <cellStyle name="Comma 5 5 3 2 4_נכסים" xfId="44181"/>
    <cellStyle name="Comma 5 5 3 2 5" xfId="20030"/>
    <cellStyle name="Comma 5 5 3 2_נכסים" xfId="44174"/>
    <cellStyle name="Comma 5 5 3 3" xfId="5680"/>
    <cellStyle name="Comma 5 5 3 3 2" xfId="9221"/>
    <cellStyle name="Comma 5 5 3 3 2 2" xfId="15873"/>
    <cellStyle name="Comma 5 5 3 3 2 2 2" xfId="30859"/>
    <cellStyle name="Comma 5 5 3 3 2 2_נכסים" xfId="44184"/>
    <cellStyle name="Comma 5 5 3 3 2 3" xfId="24194"/>
    <cellStyle name="Comma 5 5 3 3 2_נכסים" xfId="44183"/>
    <cellStyle name="Comma 5 5 3 3 3" xfId="12541"/>
    <cellStyle name="Comma 5 5 3 3 3 2" xfId="27528"/>
    <cellStyle name="Comma 5 5 3 3 3_נכסים" xfId="44185"/>
    <cellStyle name="Comma 5 5 3 3 4" xfId="20863"/>
    <cellStyle name="Comma 5 5 3 3_נכסים" xfId="44182"/>
    <cellStyle name="Comma 5 5 3 4" xfId="7429"/>
    <cellStyle name="Comma 5 5 3 4 2" xfId="14208"/>
    <cellStyle name="Comma 5 5 3 4 2 2" xfId="29194"/>
    <cellStyle name="Comma 5 5 3 4 2_נכסים" xfId="44187"/>
    <cellStyle name="Comma 5 5 3 4 3" xfId="22529"/>
    <cellStyle name="Comma 5 5 3 4_נכסים" xfId="44186"/>
    <cellStyle name="Comma 5 5 3 5" xfId="10875"/>
    <cellStyle name="Comma 5 5 3 5 2" xfId="25862"/>
    <cellStyle name="Comma 5 5 3 5_נכסים" xfId="44188"/>
    <cellStyle name="Comma 5 5 3 6" xfId="19197"/>
    <cellStyle name="Comma 5 5 3 7" xfId="3947"/>
    <cellStyle name="Comma 5 5 3_נכסים" xfId="44173"/>
    <cellStyle name="Comma 5 5 4" xfId="2118"/>
    <cellStyle name="Comma 5 5 4 2" xfId="6097"/>
    <cellStyle name="Comma 5 5 4 2 2" xfId="9637"/>
    <cellStyle name="Comma 5 5 4 2 2 2" xfId="16289"/>
    <cellStyle name="Comma 5 5 4 2 2 2 2" xfId="31275"/>
    <cellStyle name="Comma 5 5 4 2 2 2_נכסים" xfId="44192"/>
    <cellStyle name="Comma 5 5 4 2 2 3" xfId="24610"/>
    <cellStyle name="Comma 5 5 4 2 2_נכסים" xfId="44191"/>
    <cellStyle name="Comma 5 5 4 2 3" xfId="12957"/>
    <cellStyle name="Comma 5 5 4 2 3 2" xfId="27944"/>
    <cellStyle name="Comma 5 5 4 2 3_נכסים" xfId="44193"/>
    <cellStyle name="Comma 5 5 4 2 4" xfId="21279"/>
    <cellStyle name="Comma 5 5 4 2_נכסים" xfId="44190"/>
    <cellStyle name="Comma 5 5 4 3" xfId="7845"/>
    <cellStyle name="Comma 5 5 4 3 2" xfId="14624"/>
    <cellStyle name="Comma 5 5 4 3 2 2" xfId="29610"/>
    <cellStyle name="Comma 5 5 4 3 2_נכסים" xfId="44195"/>
    <cellStyle name="Comma 5 5 4 3 3" xfId="22945"/>
    <cellStyle name="Comma 5 5 4 3_נכסים" xfId="44194"/>
    <cellStyle name="Comma 5 5 4 4" xfId="11291"/>
    <cellStyle name="Comma 5 5 4 4 2" xfId="26278"/>
    <cellStyle name="Comma 5 5 4 4_נכסים" xfId="44196"/>
    <cellStyle name="Comma 5 5 4 5" xfId="19613"/>
    <cellStyle name="Comma 5 5 4 6" xfId="4308"/>
    <cellStyle name="Comma 5 5 4_נכסים" xfId="44189"/>
    <cellStyle name="Comma 5 5 5" xfId="1662"/>
    <cellStyle name="Comma 5 5 5 2" xfId="8804"/>
    <cellStyle name="Comma 5 5 5 2 2" xfId="15456"/>
    <cellStyle name="Comma 5 5 5 2 2 2" xfId="30442"/>
    <cellStyle name="Comma 5 5 5 2 2_נכסים" xfId="44199"/>
    <cellStyle name="Comma 5 5 5 2 3" xfId="23777"/>
    <cellStyle name="Comma 5 5 5 2_נכסים" xfId="44198"/>
    <cellStyle name="Comma 5 5 5 3" xfId="12124"/>
    <cellStyle name="Comma 5 5 5 3 2" xfId="27111"/>
    <cellStyle name="Comma 5 5 5 3_נכסים" xfId="44200"/>
    <cellStyle name="Comma 5 5 5 4" xfId="20446"/>
    <cellStyle name="Comma 5 5 5 5" xfId="5201"/>
    <cellStyle name="Comma 5 5 5_נכסים" xfId="44197"/>
    <cellStyle name="Comma 5 5 6" xfId="2425"/>
    <cellStyle name="Comma 5 5 6 2" xfId="13791"/>
    <cellStyle name="Comma 5 5 6 2 2" xfId="28777"/>
    <cellStyle name="Comma 5 5 6 2_נכסים" xfId="44202"/>
    <cellStyle name="Comma 5 5 6 3" xfId="22112"/>
    <cellStyle name="Comma 5 5 6 4" xfId="7014"/>
    <cellStyle name="Comma 5 5 6_נכסים" xfId="44201"/>
    <cellStyle name="Comma 5 5 7" xfId="2523"/>
    <cellStyle name="Comma 5 5 7 2" xfId="25529"/>
    <cellStyle name="Comma 5 5 7 3" xfId="10544"/>
    <cellStyle name="Comma 5 5 7_נכסים" xfId="44203"/>
    <cellStyle name="Comma 5 5 8" xfId="18217"/>
    <cellStyle name="Comma 5 5 9" xfId="18780"/>
    <cellStyle name="Comma 5 5_נכסים" xfId="44140"/>
    <cellStyle name="Comma 5 6" xfId="1065"/>
    <cellStyle name="Comma 5 6 2" xfId="2109"/>
    <cellStyle name="Comma 5 6 2 2" xfId="4765"/>
    <cellStyle name="Comma 5 6 2 2 2" xfId="6556"/>
    <cellStyle name="Comma 5 6 2 2 2 2" xfId="10096"/>
    <cellStyle name="Comma 5 6 2 2 2 2 2" xfId="16748"/>
    <cellStyle name="Comma 5 6 2 2 2 2 2 2" xfId="31734"/>
    <cellStyle name="Comma 5 6 2 2 2 2 2_נכסים" xfId="44209"/>
    <cellStyle name="Comma 5 6 2 2 2 2 3" xfId="25069"/>
    <cellStyle name="Comma 5 6 2 2 2 2_נכסים" xfId="44208"/>
    <cellStyle name="Comma 5 6 2 2 2 3" xfId="13416"/>
    <cellStyle name="Comma 5 6 2 2 2 3 2" xfId="28403"/>
    <cellStyle name="Comma 5 6 2 2 2 3_נכסים" xfId="44210"/>
    <cellStyle name="Comma 5 6 2 2 2 4" xfId="21738"/>
    <cellStyle name="Comma 5 6 2 2 2_נכסים" xfId="44207"/>
    <cellStyle name="Comma 5 6 2 2 3" xfId="8304"/>
    <cellStyle name="Comma 5 6 2 2 3 2" xfId="15083"/>
    <cellStyle name="Comma 5 6 2 2 3 2 2" xfId="30069"/>
    <cellStyle name="Comma 5 6 2 2 3 2_נכסים" xfId="44212"/>
    <cellStyle name="Comma 5 6 2 2 3 3" xfId="23404"/>
    <cellStyle name="Comma 5 6 2 2 3_נכסים" xfId="44211"/>
    <cellStyle name="Comma 5 6 2 2 4" xfId="11750"/>
    <cellStyle name="Comma 5 6 2 2 4 2" xfId="26737"/>
    <cellStyle name="Comma 5 6 2 2 4_נכסים" xfId="44213"/>
    <cellStyle name="Comma 5 6 2 2 5" xfId="20072"/>
    <cellStyle name="Comma 5 6 2 2_נכסים" xfId="44206"/>
    <cellStyle name="Comma 5 6 2 3" xfId="5722"/>
    <cellStyle name="Comma 5 6 2 3 2" xfId="9263"/>
    <cellStyle name="Comma 5 6 2 3 2 2" xfId="15915"/>
    <cellStyle name="Comma 5 6 2 3 2 2 2" xfId="30901"/>
    <cellStyle name="Comma 5 6 2 3 2 2_נכסים" xfId="44216"/>
    <cellStyle name="Comma 5 6 2 3 2 3" xfId="24236"/>
    <cellStyle name="Comma 5 6 2 3 2_נכסים" xfId="44215"/>
    <cellStyle name="Comma 5 6 2 3 3" xfId="12583"/>
    <cellStyle name="Comma 5 6 2 3 3 2" xfId="27570"/>
    <cellStyle name="Comma 5 6 2 3 3_נכסים" xfId="44217"/>
    <cellStyle name="Comma 5 6 2 3 4" xfId="20905"/>
    <cellStyle name="Comma 5 6 2 3_נכסים" xfId="44214"/>
    <cellStyle name="Comma 5 6 2 4" xfId="7471"/>
    <cellStyle name="Comma 5 6 2 4 2" xfId="14250"/>
    <cellStyle name="Comma 5 6 2 4 2 2" xfId="29236"/>
    <cellStyle name="Comma 5 6 2 4 2_נכסים" xfId="44219"/>
    <cellStyle name="Comma 5 6 2 4 3" xfId="22571"/>
    <cellStyle name="Comma 5 6 2 4_נכסים" xfId="44218"/>
    <cellStyle name="Comma 5 6 2 5" xfId="10917"/>
    <cellStyle name="Comma 5 6 2 5 2" xfId="25904"/>
    <cellStyle name="Comma 5 6 2 5_נכסים" xfId="44220"/>
    <cellStyle name="Comma 5 6 2 6" xfId="19239"/>
    <cellStyle name="Comma 5 6 2 7" xfId="3994"/>
    <cellStyle name="Comma 5 6 2_נכסים" xfId="44205"/>
    <cellStyle name="Comma 5 6 3" xfId="2418"/>
    <cellStyle name="Comma 5 6 3 2" xfId="6140"/>
    <cellStyle name="Comma 5 6 3 2 2" xfId="9680"/>
    <cellStyle name="Comma 5 6 3 2 2 2" xfId="16332"/>
    <cellStyle name="Comma 5 6 3 2 2 2 2" xfId="31318"/>
    <cellStyle name="Comma 5 6 3 2 2 2_נכסים" xfId="44224"/>
    <cellStyle name="Comma 5 6 3 2 2 3" xfId="24653"/>
    <cellStyle name="Comma 5 6 3 2 2_נכסים" xfId="44223"/>
    <cellStyle name="Comma 5 6 3 2 3" xfId="13000"/>
    <cellStyle name="Comma 5 6 3 2 3 2" xfId="27987"/>
    <cellStyle name="Comma 5 6 3 2 3_נכסים" xfId="44225"/>
    <cellStyle name="Comma 5 6 3 2 4" xfId="21322"/>
    <cellStyle name="Comma 5 6 3 2_נכסים" xfId="44222"/>
    <cellStyle name="Comma 5 6 3 3" xfId="7888"/>
    <cellStyle name="Comma 5 6 3 3 2" xfId="14667"/>
    <cellStyle name="Comma 5 6 3 3 2 2" xfId="29653"/>
    <cellStyle name="Comma 5 6 3 3 2_נכסים" xfId="44227"/>
    <cellStyle name="Comma 5 6 3 3 3" xfId="22988"/>
    <cellStyle name="Comma 5 6 3 3_נכסים" xfId="44226"/>
    <cellStyle name="Comma 5 6 3 4" xfId="11334"/>
    <cellStyle name="Comma 5 6 3 4 2" xfId="26321"/>
    <cellStyle name="Comma 5 6 3 4_נכסים" xfId="44228"/>
    <cellStyle name="Comma 5 6 3 5" xfId="19656"/>
    <cellStyle name="Comma 5 6 3 6" xfId="4351"/>
    <cellStyle name="Comma 5 6 3_נכסים" xfId="44221"/>
    <cellStyle name="Comma 5 6 4" xfId="5244"/>
    <cellStyle name="Comma 5 6 4 2" xfId="8847"/>
    <cellStyle name="Comma 5 6 4 2 2" xfId="15499"/>
    <cellStyle name="Comma 5 6 4 2 2 2" xfId="30485"/>
    <cellStyle name="Comma 5 6 4 2 2_נכסים" xfId="44231"/>
    <cellStyle name="Comma 5 6 4 2 3" xfId="23820"/>
    <cellStyle name="Comma 5 6 4 2_נכסים" xfId="44230"/>
    <cellStyle name="Comma 5 6 4 3" xfId="12167"/>
    <cellStyle name="Comma 5 6 4 3 2" xfId="27154"/>
    <cellStyle name="Comma 5 6 4 3_נכסים" xfId="44232"/>
    <cellStyle name="Comma 5 6 4 4" xfId="20489"/>
    <cellStyle name="Comma 5 6 4_נכסים" xfId="44229"/>
    <cellStyle name="Comma 5 6 5" xfId="7057"/>
    <cellStyle name="Comma 5 6 5 2" xfId="13834"/>
    <cellStyle name="Comma 5 6 5 2 2" xfId="28820"/>
    <cellStyle name="Comma 5 6 5 2_נכסים" xfId="44234"/>
    <cellStyle name="Comma 5 6 5 3" xfId="22155"/>
    <cellStyle name="Comma 5 6 5_נכסים" xfId="44233"/>
    <cellStyle name="Comma 5 6 6" xfId="10350"/>
    <cellStyle name="Comma 5 6 6 2" xfId="25327"/>
    <cellStyle name="Comma 5 6 6_נכסים" xfId="44235"/>
    <cellStyle name="Comma 5 6 7" xfId="18823"/>
    <cellStyle name="Comma 5 6 8" xfId="3633"/>
    <cellStyle name="Comma 5 6_נכסים" xfId="44204"/>
    <cellStyle name="Comma 5 7" xfId="1078"/>
    <cellStyle name="Comma 5 7 2" xfId="4556"/>
    <cellStyle name="Comma 5 7 2 2" xfId="6347"/>
    <cellStyle name="Comma 5 7 2 2 2" xfId="9887"/>
    <cellStyle name="Comma 5 7 2 2 2 2" xfId="16539"/>
    <cellStyle name="Comma 5 7 2 2 2 2 2" xfId="31525"/>
    <cellStyle name="Comma 5 7 2 2 2 2_נכסים" xfId="44240"/>
    <cellStyle name="Comma 5 7 2 2 2 3" xfId="24860"/>
    <cellStyle name="Comma 5 7 2 2 2_נכסים" xfId="44239"/>
    <cellStyle name="Comma 5 7 2 2 3" xfId="13207"/>
    <cellStyle name="Comma 5 7 2 2 3 2" xfId="28194"/>
    <cellStyle name="Comma 5 7 2 2 3_נכסים" xfId="44241"/>
    <cellStyle name="Comma 5 7 2 2 4" xfId="21529"/>
    <cellStyle name="Comma 5 7 2 2_נכסים" xfId="44238"/>
    <cellStyle name="Comma 5 7 2 3" xfId="8095"/>
    <cellStyle name="Comma 5 7 2 3 2" xfId="14874"/>
    <cellStyle name="Comma 5 7 2 3 2 2" xfId="29860"/>
    <cellStyle name="Comma 5 7 2 3 2_נכסים" xfId="44243"/>
    <cellStyle name="Comma 5 7 2 3 3" xfId="23195"/>
    <cellStyle name="Comma 5 7 2 3_נכסים" xfId="44242"/>
    <cellStyle name="Comma 5 7 2 4" xfId="11541"/>
    <cellStyle name="Comma 5 7 2 4 2" xfId="26528"/>
    <cellStyle name="Comma 5 7 2 4_נכסים" xfId="44244"/>
    <cellStyle name="Comma 5 7 2 5" xfId="19863"/>
    <cellStyle name="Comma 5 7 2_נכסים" xfId="44237"/>
    <cellStyle name="Comma 5 7 3" xfId="5513"/>
    <cellStyle name="Comma 5 7 3 2" xfId="9054"/>
    <cellStyle name="Comma 5 7 3 2 2" xfId="15706"/>
    <cellStyle name="Comma 5 7 3 2 2 2" xfId="30692"/>
    <cellStyle name="Comma 5 7 3 2 2_נכסים" xfId="44247"/>
    <cellStyle name="Comma 5 7 3 2 3" xfId="24027"/>
    <cellStyle name="Comma 5 7 3 2_נכסים" xfId="44246"/>
    <cellStyle name="Comma 5 7 3 3" xfId="12374"/>
    <cellStyle name="Comma 5 7 3 3 2" xfId="27361"/>
    <cellStyle name="Comma 5 7 3 3_נכסים" xfId="44248"/>
    <cellStyle name="Comma 5 7 3 4" xfId="20696"/>
    <cellStyle name="Comma 5 7 3_נכסים" xfId="44245"/>
    <cellStyle name="Comma 5 7 4" xfId="7262"/>
    <cellStyle name="Comma 5 7 4 2" xfId="14041"/>
    <cellStyle name="Comma 5 7 4 2 2" xfId="29027"/>
    <cellStyle name="Comma 5 7 4 2_נכסים" xfId="44250"/>
    <cellStyle name="Comma 5 7 4 3" xfId="22362"/>
    <cellStyle name="Comma 5 7 4_נכסים" xfId="44249"/>
    <cellStyle name="Comma 5 7 5" xfId="10708"/>
    <cellStyle name="Comma 5 7 5 2" xfId="25695"/>
    <cellStyle name="Comma 5 7 5_נכסים" xfId="44251"/>
    <cellStyle name="Comma 5 7 6" xfId="19030"/>
    <cellStyle name="Comma 5 7 7" xfId="3844"/>
    <cellStyle name="Comma 5 7_נכסים" xfId="44236"/>
    <cellStyle name="Comma 5 8" xfId="1287"/>
    <cellStyle name="Comma 5 8 2" xfId="5930"/>
    <cellStyle name="Comma 5 8 2 2" xfId="9470"/>
    <cellStyle name="Comma 5 8 2 2 2" xfId="16122"/>
    <cellStyle name="Comma 5 8 2 2 2 2" xfId="31108"/>
    <cellStyle name="Comma 5 8 2 2 2_נכסים" xfId="44255"/>
    <cellStyle name="Comma 5 8 2 2 3" xfId="24443"/>
    <cellStyle name="Comma 5 8 2 2_נכסים" xfId="44254"/>
    <cellStyle name="Comma 5 8 2 3" xfId="12790"/>
    <cellStyle name="Comma 5 8 2 3 2" xfId="27777"/>
    <cellStyle name="Comma 5 8 2 3_נכסים" xfId="44256"/>
    <cellStyle name="Comma 5 8 2 4" xfId="21112"/>
    <cellStyle name="Comma 5 8 2_נכסים" xfId="44253"/>
    <cellStyle name="Comma 5 8 3" xfId="7678"/>
    <cellStyle name="Comma 5 8 3 2" xfId="14457"/>
    <cellStyle name="Comma 5 8 3 2 2" xfId="29443"/>
    <cellStyle name="Comma 5 8 3 2_נכסים" xfId="44258"/>
    <cellStyle name="Comma 5 8 3 3" xfId="22778"/>
    <cellStyle name="Comma 5 8 3_נכסים" xfId="44257"/>
    <cellStyle name="Comma 5 8 4" xfId="11124"/>
    <cellStyle name="Comma 5 8 4 2" xfId="26111"/>
    <cellStyle name="Comma 5 8 4_נכסים" xfId="44259"/>
    <cellStyle name="Comma 5 8 5" xfId="19446"/>
    <cellStyle name="Comma 5 8 6" xfId="4206"/>
    <cellStyle name="Comma 5 8_נכסים" xfId="44252"/>
    <cellStyle name="Comma 5 9" xfId="1306"/>
    <cellStyle name="Comma 5 9 2" xfId="8637"/>
    <cellStyle name="Comma 5 9 2 2" xfId="15289"/>
    <cellStyle name="Comma 5 9 2 2 2" xfId="30275"/>
    <cellStyle name="Comma 5 9 2 2_נכסים" xfId="44262"/>
    <cellStyle name="Comma 5 9 2 3" xfId="23610"/>
    <cellStyle name="Comma 5 9 2_נכסים" xfId="44261"/>
    <cellStyle name="Comma 5 9 3" xfId="11957"/>
    <cellStyle name="Comma 5 9 3 2" xfId="26944"/>
    <cellStyle name="Comma 5 9 3_נכסים" xfId="44263"/>
    <cellStyle name="Comma 5 9 4" xfId="20279"/>
    <cellStyle name="Comma 5 9 5" xfId="5099"/>
    <cellStyle name="Comma 5 9_נכסים" xfId="44260"/>
    <cellStyle name="Comma 5_נכסים" xfId="43941"/>
    <cellStyle name="Comma 6" xfId="248"/>
    <cellStyle name="Comma 6 10" xfId="50187"/>
    <cellStyle name="Comma 6 2" xfId="914"/>
    <cellStyle name="Comma 6 2 10" xfId="18641"/>
    <cellStyle name="Comma 6 2 11" xfId="32267"/>
    <cellStyle name="Comma 6 2 12" xfId="31963"/>
    <cellStyle name="Comma 6 2 12 2" xfId="33257"/>
    <cellStyle name="Comma 6 2 12 3" xfId="33519"/>
    <cellStyle name="Comma 6 2 12_נכסים" xfId="44266"/>
    <cellStyle name="Comma 6 2 13" xfId="32749"/>
    <cellStyle name="Comma 6 2 14" xfId="32490"/>
    <cellStyle name="Comma 6 2 15" xfId="2885"/>
    <cellStyle name="Comma 6 2 2" xfId="1516"/>
    <cellStyle name="Comma 6 2 2 10" xfId="31996"/>
    <cellStyle name="Comma 6 2 2 11" xfId="32154"/>
    <cellStyle name="Comma 6 2 2 11 2" xfId="33358"/>
    <cellStyle name="Comma 6 2 2 11 3" xfId="33620"/>
    <cellStyle name="Comma 6 2 2 11_נכסים" xfId="44268"/>
    <cellStyle name="Comma 6 2 2 12" xfId="32761"/>
    <cellStyle name="Comma 6 2 2 13" xfId="32504"/>
    <cellStyle name="Comma 6 2 2 14" xfId="3047"/>
    <cellStyle name="Comma 6 2 2 2" xfId="3520"/>
    <cellStyle name="Comma 6 2 2 2 10" xfId="32070"/>
    <cellStyle name="Comma 6 2 2 2 10 2" xfId="33320"/>
    <cellStyle name="Comma 6 2 2 2 10 3" xfId="33582"/>
    <cellStyle name="Comma 6 2 2 2 10_נכסים" xfId="44270"/>
    <cellStyle name="Comma 6 2 2 2 11" xfId="32791"/>
    <cellStyle name="Comma 6 2 2 2 12" xfId="32784"/>
    <cellStyle name="Comma 6 2 2 2 13" xfId="32523"/>
    <cellStyle name="Comma 6 2 2 2 2" xfId="3765"/>
    <cellStyle name="Comma 6 2 2 2 2 10" xfId="32533"/>
    <cellStyle name="Comma 6 2 2 2 2 2" xfId="4189"/>
    <cellStyle name="Comma 6 2 2 2 2 2 2" xfId="4962"/>
    <cellStyle name="Comma 6 2 2 2 2 2 2 2" xfId="6753"/>
    <cellStyle name="Comma 6 2 2 2 2 2 2 2 2" xfId="10293"/>
    <cellStyle name="Comma 6 2 2 2 2 2 2 2 2 2" xfId="16945"/>
    <cellStyle name="Comma 6 2 2 2 2 2 2 2 2 2 2" xfId="31931"/>
    <cellStyle name="Comma 6 2 2 2 2 2 2 2 2 2_נכסים" xfId="44276"/>
    <cellStyle name="Comma 6 2 2 2 2 2 2 2 2 3" xfId="25266"/>
    <cellStyle name="Comma 6 2 2 2 2 2 2 2 2 4" xfId="31958"/>
    <cellStyle name="Comma 6 2 2 2 2 2 2 2 2 4 2" xfId="33252"/>
    <cellStyle name="Comma 6 2 2 2 2 2 2 2 2 4 3" xfId="33514"/>
    <cellStyle name="Comma 6 2 2 2 2 2 2 2 2 4_נכסים" xfId="44277"/>
    <cellStyle name="Comma 6 2 2 2 2 2 2 2 2 5" xfId="33232"/>
    <cellStyle name="Comma 6 2 2 2 2 2 2 2 2 6" xfId="32732"/>
    <cellStyle name="Comma 6 2 2 2 2 2 2 2 2_נכסים" xfId="44275"/>
    <cellStyle name="Comma 6 2 2 2 2 2 2 2 3" xfId="13613"/>
    <cellStyle name="Comma 6 2 2 2 2 2 2 2 3 2" xfId="28600"/>
    <cellStyle name="Comma 6 2 2 2 2 2 2 2 3_נכסים" xfId="44278"/>
    <cellStyle name="Comma 6 2 2 2 2 2 2 2 4" xfId="21935"/>
    <cellStyle name="Comma 6 2 2 2 2 2 2 2 5" xfId="32125"/>
    <cellStyle name="Comma 6 2 2 2 2 2 2 2 5 2" xfId="33343"/>
    <cellStyle name="Comma 6 2 2 2 2 2 2 2 5 3" xfId="33605"/>
    <cellStyle name="Comma 6 2 2 2 2 2 2 2 5_נכסים" xfId="44279"/>
    <cellStyle name="Comma 6 2 2 2 2 2 2 2 6" xfId="32966"/>
    <cellStyle name="Comma 6 2 2 2 2 2 2 2 7" xfId="32630"/>
    <cellStyle name="Comma 6 2 2 2 2 2 2 2_נכסים" xfId="44274"/>
    <cellStyle name="Comma 6 2 2 2 2 2 2 3" xfId="8501"/>
    <cellStyle name="Comma 6 2 2 2 2 2 2 3 2" xfId="15280"/>
    <cellStyle name="Comma 6 2 2 2 2 2 2 3 2 2" xfId="30266"/>
    <cellStyle name="Comma 6 2 2 2 2 2 2 3 2_נכסים" xfId="44281"/>
    <cellStyle name="Comma 6 2 2 2 2 2 2 3 3" xfId="23601"/>
    <cellStyle name="Comma 6 2 2 2 2 2 2 3 4" xfId="32297"/>
    <cellStyle name="Comma 6 2 2 2 2 2 2 3 4 2" xfId="33401"/>
    <cellStyle name="Comma 6 2 2 2 2 2 2 3 4 3" xfId="33663"/>
    <cellStyle name="Comma 6 2 2 2 2 2 2 3 4_נכסים" xfId="44282"/>
    <cellStyle name="Comma 6 2 2 2 2 2 2 3 5" xfId="33149"/>
    <cellStyle name="Comma 6 2 2 2 2 2 2 3 6" xfId="32681"/>
    <cellStyle name="Comma 6 2 2 2 2 2 2 3_נכסים" xfId="44280"/>
    <cellStyle name="Comma 6 2 2 2 2 2 2 4" xfId="11947"/>
    <cellStyle name="Comma 6 2 2 2 2 2 2 4 2" xfId="26934"/>
    <cellStyle name="Comma 6 2 2 2 2 2 2 4_נכסים" xfId="44283"/>
    <cellStyle name="Comma 6 2 2 2 2 2 2 5" xfId="20269"/>
    <cellStyle name="Comma 6 2 2 2 2 2 2 6" xfId="32253"/>
    <cellStyle name="Comma 6 2 2 2 2 2 2 6 2" xfId="33378"/>
    <cellStyle name="Comma 6 2 2 2 2 2 2 6 3" xfId="33640"/>
    <cellStyle name="Comma 6 2 2 2 2 2 2 6_נכסים" xfId="44284"/>
    <cellStyle name="Comma 6 2 2 2 2 2 2 7" xfId="32870"/>
    <cellStyle name="Comma 6 2 2 2 2 2 2 8" xfId="32568"/>
    <cellStyle name="Comma 6 2 2 2 2 2 2_נכסים" xfId="44273"/>
    <cellStyle name="Comma 6 2 2 2 2 2 3" xfId="5919"/>
    <cellStyle name="Comma 6 2 2 2 2 2 3 2" xfId="9460"/>
    <cellStyle name="Comma 6 2 2 2 2 2 3 2 2" xfId="16112"/>
    <cellStyle name="Comma 6 2 2 2 2 2 3 2 2 2" xfId="31098"/>
    <cellStyle name="Comma 6 2 2 2 2 2 3 2 2_נכסים" xfId="44287"/>
    <cellStyle name="Comma 6 2 2 2 2 2 3 2 3" xfId="24433"/>
    <cellStyle name="Comma 6 2 2 2 2 2 3 2 4" xfId="32008"/>
    <cellStyle name="Comma 6 2 2 2 2 2 3 2 4 2" xfId="33284"/>
    <cellStyle name="Comma 6 2 2 2 2 2 3 2 4 3" xfId="33546"/>
    <cellStyle name="Comma 6 2 2 2 2 2 3 2 4_נכסים" xfId="44288"/>
    <cellStyle name="Comma 6 2 2 2 2 2 3 2 5" xfId="33198"/>
    <cellStyle name="Comma 6 2 2 2 2 2 3 2 6" xfId="32716"/>
    <cellStyle name="Comma 6 2 2 2 2 2 3 2_נכסים" xfId="44286"/>
    <cellStyle name="Comma 6 2 2 2 2 2 3 3" xfId="12780"/>
    <cellStyle name="Comma 6 2 2 2 2 2 3 3 2" xfId="27767"/>
    <cellStyle name="Comma 6 2 2 2 2 2 3 3_נכסים" xfId="44289"/>
    <cellStyle name="Comma 6 2 2 2 2 2 3 4" xfId="21102"/>
    <cellStyle name="Comma 6 2 2 2 2 2 3 5" xfId="32012"/>
    <cellStyle name="Comma 6 2 2 2 2 2 3 5 2" xfId="33287"/>
    <cellStyle name="Comma 6 2 2 2 2 2 3 5 3" xfId="33549"/>
    <cellStyle name="Comma 6 2 2 2 2 2 3 5_נכסים" xfId="44290"/>
    <cellStyle name="Comma 6 2 2 2 2 2 3 6" xfId="32935"/>
    <cellStyle name="Comma 6 2 2 2 2 2 3 7" xfId="32614"/>
    <cellStyle name="Comma 6 2 2 2 2 2 3_נכסים" xfId="44285"/>
    <cellStyle name="Comma 6 2 2 2 2 2 4" xfId="7668"/>
    <cellStyle name="Comma 6 2 2 2 2 2 4 2" xfId="14447"/>
    <cellStyle name="Comma 6 2 2 2 2 2 4 2 2" xfId="29433"/>
    <cellStyle name="Comma 6 2 2 2 2 2 4 2_נכסים" xfId="44292"/>
    <cellStyle name="Comma 6 2 2 2 2 2 4 3" xfId="22768"/>
    <cellStyle name="Comma 6 2 2 2 2 2 4 4" xfId="32433"/>
    <cellStyle name="Comma 6 2 2 2 2 2 4 4 2" xfId="33476"/>
    <cellStyle name="Comma 6 2 2 2 2 2 4 4 3" xfId="33738"/>
    <cellStyle name="Comma 6 2 2 2 2 2 4 4_נכסים" xfId="44293"/>
    <cellStyle name="Comma 6 2 2 2 2 2 4 5" xfId="33121"/>
    <cellStyle name="Comma 6 2 2 2 2 2 4 6" xfId="32665"/>
    <cellStyle name="Comma 6 2 2 2 2 2 4_נכסים" xfId="44291"/>
    <cellStyle name="Comma 6 2 2 2 2 2 5" xfId="11114"/>
    <cellStyle name="Comma 6 2 2 2 2 2 5 2" xfId="26101"/>
    <cellStyle name="Comma 6 2 2 2 2 2 5_נכסים" xfId="44294"/>
    <cellStyle name="Comma 6 2 2 2 2 2 6" xfId="19436"/>
    <cellStyle name="Comma 6 2 2 2 2 2 7" xfId="31973"/>
    <cellStyle name="Comma 6 2 2 2 2 2 7 2" xfId="33265"/>
    <cellStyle name="Comma 6 2 2 2 2 2 7 3" xfId="33527"/>
    <cellStyle name="Comma 6 2 2 2 2 2 7_נכסים" xfId="44295"/>
    <cellStyle name="Comma 6 2 2 2 2 2 8" xfId="32844"/>
    <cellStyle name="Comma 6 2 2 2 2 2 9" xfId="32552"/>
    <cellStyle name="Comma 6 2 2 2 2 2_נכסים" xfId="44272"/>
    <cellStyle name="Comma 6 2 2 2 2 3" xfId="4546"/>
    <cellStyle name="Comma 6 2 2 2 2 3 2" xfId="6337"/>
    <cellStyle name="Comma 6 2 2 2 2 3 2 2" xfId="9877"/>
    <cellStyle name="Comma 6 2 2 2 2 3 2 2 2" xfId="16529"/>
    <cellStyle name="Comma 6 2 2 2 2 3 2 2 2 2" xfId="31515"/>
    <cellStyle name="Comma 6 2 2 2 2 3 2 2 2_נכסים" xfId="44299"/>
    <cellStyle name="Comma 6 2 2 2 2 3 2 2 3" xfId="24850"/>
    <cellStyle name="Comma 6 2 2 2 2 3 2 2 4" xfId="32255"/>
    <cellStyle name="Comma 6 2 2 2 2 3 2 2 4 2" xfId="33379"/>
    <cellStyle name="Comma 6 2 2 2 2 3 2 2 4 3" xfId="33641"/>
    <cellStyle name="Comma 6 2 2 2 2 3 2 2 4_נכסים" xfId="44300"/>
    <cellStyle name="Comma 6 2 2 2 2 3 2 2 5" xfId="33215"/>
    <cellStyle name="Comma 6 2 2 2 2 3 2 2 6" xfId="32724"/>
    <cellStyle name="Comma 6 2 2 2 2 3 2 2_נכסים" xfId="44298"/>
    <cellStyle name="Comma 6 2 2 2 2 3 2 3" xfId="13197"/>
    <cellStyle name="Comma 6 2 2 2 2 3 2 3 2" xfId="28184"/>
    <cellStyle name="Comma 6 2 2 2 2 3 2 3_נכסים" xfId="44301"/>
    <cellStyle name="Comma 6 2 2 2 2 3 2 4" xfId="21519"/>
    <cellStyle name="Comma 6 2 2 2 2 3 2 5" xfId="31995"/>
    <cellStyle name="Comma 6 2 2 2 2 3 2 5 2" xfId="33277"/>
    <cellStyle name="Comma 6 2 2 2 2 3 2 5 3" xfId="33539"/>
    <cellStyle name="Comma 6 2 2 2 2 3 2 5_נכסים" xfId="44302"/>
    <cellStyle name="Comma 6 2 2 2 2 3 2 6" xfId="32950"/>
    <cellStyle name="Comma 6 2 2 2 2 3 2 7" xfId="32622"/>
    <cellStyle name="Comma 6 2 2 2 2 3 2_נכסים" xfId="44297"/>
    <cellStyle name="Comma 6 2 2 2 2 3 3" xfId="8085"/>
    <cellStyle name="Comma 6 2 2 2 2 3 3 2" xfId="14864"/>
    <cellStyle name="Comma 6 2 2 2 2 3 3 2 2" xfId="29850"/>
    <cellStyle name="Comma 6 2 2 2 2 3 3 2_נכסים" xfId="44304"/>
    <cellStyle name="Comma 6 2 2 2 2 3 3 3" xfId="23185"/>
    <cellStyle name="Comma 6 2 2 2 2 3 3 4" xfId="32028"/>
    <cellStyle name="Comma 6 2 2 2 2 3 3 4 2" xfId="33295"/>
    <cellStyle name="Comma 6 2 2 2 2 3 3 4 3" xfId="33557"/>
    <cellStyle name="Comma 6 2 2 2 2 3 3 4_נכסים" xfId="44305"/>
    <cellStyle name="Comma 6 2 2 2 2 3 3 5" xfId="33134"/>
    <cellStyle name="Comma 6 2 2 2 2 3 3 6" xfId="32673"/>
    <cellStyle name="Comma 6 2 2 2 2 3 3_נכסים" xfId="44303"/>
    <cellStyle name="Comma 6 2 2 2 2 3 4" xfId="11531"/>
    <cellStyle name="Comma 6 2 2 2 2 3 4 2" xfId="26518"/>
    <cellStyle name="Comma 6 2 2 2 2 3 4_נכסים" xfId="44306"/>
    <cellStyle name="Comma 6 2 2 2 2 3 5" xfId="19853"/>
    <cellStyle name="Comma 6 2 2 2 2 3 6" xfId="32175"/>
    <cellStyle name="Comma 6 2 2 2 2 3 6 2" xfId="33375"/>
    <cellStyle name="Comma 6 2 2 2 2 3 6 3" xfId="33637"/>
    <cellStyle name="Comma 6 2 2 2 2 3 6_נכסים" xfId="44307"/>
    <cellStyle name="Comma 6 2 2 2 2 3 7" xfId="32856"/>
    <cellStyle name="Comma 6 2 2 2 2 3 8" xfId="32560"/>
    <cellStyle name="Comma 6 2 2 2 2 3_נכסים" xfId="44296"/>
    <cellStyle name="Comma 6 2 2 2 2 4" xfId="5439"/>
    <cellStyle name="Comma 6 2 2 2 2 4 2" xfId="9044"/>
    <cellStyle name="Comma 6 2 2 2 2 4 2 2" xfId="15696"/>
    <cellStyle name="Comma 6 2 2 2 2 4 2 2 2" xfId="30682"/>
    <cellStyle name="Comma 6 2 2 2 2 4 2 2_נכסים" xfId="44310"/>
    <cellStyle name="Comma 6 2 2 2 2 4 2 3" xfId="24017"/>
    <cellStyle name="Comma 6 2 2 2 2 4 2 4" xfId="32449"/>
    <cellStyle name="Comma 6 2 2 2 2 4 2 4 2" xfId="33488"/>
    <cellStyle name="Comma 6 2 2 2 2 4 2 4 3" xfId="33750"/>
    <cellStyle name="Comma 6 2 2 2 2 4 2 4_נכסים" xfId="44311"/>
    <cellStyle name="Comma 6 2 2 2 2 4 2 5" xfId="33186"/>
    <cellStyle name="Comma 6 2 2 2 2 4 2 6" xfId="32708"/>
    <cellStyle name="Comma 6 2 2 2 2 4 2_נכסים" xfId="44309"/>
    <cellStyle name="Comma 6 2 2 2 2 4 3" xfId="12364"/>
    <cellStyle name="Comma 6 2 2 2 2 4 3 2" xfId="27351"/>
    <cellStyle name="Comma 6 2 2 2 2 4 3_נכסים" xfId="44312"/>
    <cellStyle name="Comma 6 2 2 2 2 4 4" xfId="20686"/>
    <cellStyle name="Comma 6 2 2 2 2 4 5" xfId="32279"/>
    <cellStyle name="Comma 6 2 2 2 2 4 5 2" xfId="33390"/>
    <cellStyle name="Comma 6 2 2 2 2 4 5 3" xfId="33652"/>
    <cellStyle name="Comma 6 2 2 2 2 4 5_נכסים" xfId="44313"/>
    <cellStyle name="Comma 6 2 2 2 2 4 6" xfId="32907"/>
    <cellStyle name="Comma 6 2 2 2 2 4 7" xfId="32606"/>
    <cellStyle name="Comma 6 2 2 2 2 4_נכסים" xfId="44308"/>
    <cellStyle name="Comma 6 2 2 2 2 5" xfId="7252"/>
    <cellStyle name="Comma 6 2 2 2 2 5 2" xfId="14031"/>
    <cellStyle name="Comma 6 2 2 2 2 5 2 2" xfId="29017"/>
    <cellStyle name="Comma 6 2 2 2 2 5 2_נכסים" xfId="44315"/>
    <cellStyle name="Comma 6 2 2 2 2 5 3" xfId="22352"/>
    <cellStyle name="Comma 6 2 2 2 2 5 4" xfId="31988"/>
    <cellStyle name="Comma 6 2 2 2 2 5 4 2" xfId="33273"/>
    <cellStyle name="Comma 6 2 2 2 2 5 4 3" xfId="33535"/>
    <cellStyle name="Comma 6 2 2 2 2 5 4_נכסים" xfId="44316"/>
    <cellStyle name="Comma 6 2 2 2 2 5 5" xfId="33108"/>
    <cellStyle name="Comma 6 2 2 2 2 5 6" xfId="32657"/>
    <cellStyle name="Comma 6 2 2 2 2 5_נכסים" xfId="44314"/>
    <cellStyle name="Comma 6 2 2 2 2 6" xfId="10698"/>
    <cellStyle name="Comma 6 2 2 2 2 6 2" xfId="25685"/>
    <cellStyle name="Comma 6 2 2 2 2 6_נכסים" xfId="44317"/>
    <cellStyle name="Comma 6 2 2 2 2 7" xfId="19020"/>
    <cellStyle name="Comma 6 2 2 2 2 8" xfId="31967"/>
    <cellStyle name="Comma 6 2 2 2 2 8 2" xfId="33261"/>
    <cellStyle name="Comma 6 2 2 2 2 8 3" xfId="33523"/>
    <cellStyle name="Comma 6 2 2 2 2 8_נכסים" xfId="44318"/>
    <cellStyle name="Comma 6 2 2 2 2 9" xfId="32816"/>
    <cellStyle name="Comma 6 2 2 2 2_נכסים" xfId="44271"/>
    <cellStyle name="Comma 6 2 2 2 3" xfId="3978"/>
    <cellStyle name="Comma 6 2 2 2 3 2" xfId="4754"/>
    <cellStyle name="Comma 6 2 2 2 3 2 2" xfId="6545"/>
    <cellStyle name="Comma 6 2 2 2 3 2 2 2" xfId="10085"/>
    <cellStyle name="Comma 6 2 2 2 3 2 2 2 2" xfId="16737"/>
    <cellStyle name="Comma 6 2 2 2 3 2 2 2 2 2" xfId="31723"/>
    <cellStyle name="Comma 6 2 2 2 3 2 2 2 2_נכסים" xfId="44323"/>
    <cellStyle name="Comma 6 2 2 2 3 2 2 2 3" xfId="25058"/>
    <cellStyle name="Comma 6 2 2 2 3 2 2 2 4" xfId="32140"/>
    <cellStyle name="Comma 6 2 2 2 3 2 2 2 4 2" xfId="33350"/>
    <cellStyle name="Comma 6 2 2 2 3 2 2 2 4 3" xfId="33612"/>
    <cellStyle name="Comma 6 2 2 2 3 2 2 2 4_נכסים" xfId="44324"/>
    <cellStyle name="Comma 6 2 2 2 3 2 2 2 5" xfId="33224"/>
    <cellStyle name="Comma 6 2 2 2 3 2 2 2 6" xfId="32728"/>
    <cellStyle name="Comma 6 2 2 2 3 2 2 2_נכסים" xfId="44322"/>
    <cellStyle name="Comma 6 2 2 2 3 2 2 3" xfId="13405"/>
    <cellStyle name="Comma 6 2 2 2 3 2 2 3 2" xfId="28392"/>
    <cellStyle name="Comma 6 2 2 2 3 2 2 3_נכסים" xfId="44325"/>
    <cellStyle name="Comma 6 2 2 2 3 2 2 4" xfId="21727"/>
    <cellStyle name="Comma 6 2 2 2 3 2 2 5" xfId="32288"/>
    <cellStyle name="Comma 6 2 2 2 3 2 2 5 2" xfId="33396"/>
    <cellStyle name="Comma 6 2 2 2 3 2 2 5 3" xfId="33658"/>
    <cellStyle name="Comma 6 2 2 2 3 2 2 5_נכסים" xfId="44326"/>
    <cellStyle name="Comma 6 2 2 2 3 2 2 6" xfId="32956"/>
    <cellStyle name="Comma 6 2 2 2 3 2 2 7" xfId="32626"/>
    <cellStyle name="Comma 6 2 2 2 3 2 2_נכסים" xfId="44321"/>
    <cellStyle name="Comma 6 2 2 2 3 2 3" xfId="8293"/>
    <cellStyle name="Comma 6 2 2 2 3 2 3 2" xfId="15072"/>
    <cellStyle name="Comma 6 2 2 2 3 2 3 2 2" xfId="30058"/>
    <cellStyle name="Comma 6 2 2 2 3 2 3 2_נכסים" xfId="44328"/>
    <cellStyle name="Comma 6 2 2 2 3 2 3 3" xfId="23393"/>
    <cellStyle name="Comma 6 2 2 2 3 2 3 4" xfId="32308"/>
    <cellStyle name="Comma 6 2 2 2 3 2 3 4 2" xfId="33404"/>
    <cellStyle name="Comma 6 2 2 2 3 2 3 4 3" xfId="33666"/>
    <cellStyle name="Comma 6 2 2 2 3 2 3 4_נכסים" xfId="44329"/>
    <cellStyle name="Comma 6 2 2 2 3 2 3 5" xfId="33142"/>
    <cellStyle name="Comma 6 2 2 2 3 2 3 6" xfId="32677"/>
    <cellStyle name="Comma 6 2 2 2 3 2 3_נכסים" xfId="44327"/>
    <cellStyle name="Comma 6 2 2 2 3 2 4" xfId="11739"/>
    <cellStyle name="Comma 6 2 2 2 3 2 4 2" xfId="26726"/>
    <cellStyle name="Comma 6 2 2 2 3 2 4_נכסים" xfId="44330"/>
    <cellStyle name="Comma 6 2 2 2 3 2 5" xfId="20061"/>
    <cellStyle name="Comma 6 2 2 2 3 2 6" xfId="32368"/>
    <cellStyle name="Comma 6 2 2 2 3 2 6 2" xfId="33441"/>
    <cellStyle name="Comma 6 2 2 2 3 2 6 3" xfId="33703"/>
    <cellStyle name="Comma 6 2 2 2 3 2 6_נכסים" xfId="44331"/>
    <cellStyle name="Comma 6 2 2 2 3 2 7" xfId="32862"/>
    <cellStyle name="Comma 6 2 2 2 3 2 8" xfId="32564"/>
    <cellStyle name="Comma 6 2 2 2 3 2_נכסים" xfId="44320"/>
    <cellStyle name="Comma 6 2 2 2 3 3" xfId="5711"/>
    <cellStyle name="Comma 6 2 2 2 3 3 2" xfId="9252"/>
    <cellStyle name="Comma 6 2 2 2 3 3 2 2" xfId="15904"/>
    <cellStyle name="Comma 6 2 2 2 3 3 2 2 2" xfId="30890"/>
    <cellStyle name="Comma 6 2 2 2 3 3 2 2_נכסים" xfId="44334"/>
    <cellStyle name="Comma 6 2 2 2 3 3 2 3" xfId="24225"/>
    <cellStyle name="Comma 6 2 2 2 3 3 2 4" xfId="32401"/>
    <cellStyle name="Comma 6 2 2 2 3 3 2 4 2" xfId="33456"/>
    <cellStyle name="Comma 6 2 2 2 3 3 2 4 3" xfId="33718"/>
    <cellStyle name="Comma 6 2 2 2 3 3 2 4_נכסים" xfId="44335"/>
    <cellStyle name="Comma 6 2 2 2 3 3 2 5" xfId="33192"/>
    <cellStyle name="Comma 6 2 2 2 3 3 2 6" xfId="32712"/>
    <cellStyle name="Comma 6 2 2 2 3 3 2_נכסים" xfId="44333"/>
    <cellStyle name="Comma 6 2 2 2 3 3 3" xfId="12572"/>
    <cellStyle name="Comma 6 2 2 2 3 3 3 2" xfId="27559"/>
    <cellStyle name="Comma 6 2 2 2 3 3 3_נכסים" xfId="44336"/>
    <cellStyle name="Comma 6 2 2 2 3 3 4" xfId="20894"/>
    <cellStyle name="Comma 6 2 2 2 3 3 5" xfId="32042"/>
    <cellStyle name="Comma 6 2 2 2 3 3 5 2" xfId="33304"/>
    <cellStyle name="Comma 6 2 2 2 3 3 5 3" xfId="33566"/>
    <cellStyle name="Comma 6 2 2 2 3 3 5_נכסים" xfId="44337"/>
    <cellStyle name="Comma 6 2 2 2 3 3 6" xfId="32928"/>
    <cellStyle name="Comma 6 2 2 2 3 3 7" xfId="32610"/>
    <cellStyle name="Comma 6 2 2 2 3 3_נכסים" xfId="44332"/>
    <cellStyle name="Comma 6 2 2 2 3 4" xfId="7460"/>
    <cellStyle name="Comma 6 2 2 2 3 4 2" xfId="14239"/>
    <cellStyle name="Comma 6 2 2 2 3 4 2 2" xfId="29225"/>
    <cellStyle name="Comma 6 2 2 2 3 4 2_נכסים" xfId="44339"/>
    <cellStyle name="Comma 6 2 2 2 3 4 3" xfId="22560"/>
    <cellStyle name="Comma 6 2 2 2 3 4 4" xfId="32147"/>
    <cellStyle name="Comma 6 2 2 2 3 4 4 2" xfId="33354"/>
    <cellStyle name="Comma 6 2 2 2 3 4 4 3" xfId="33616"/>
    <cellStyle name="Comma 6 2 2 2 3 4 4_נכסים" xfId="44340"/>
    <cellStyle name="Comma 6 2 2 2 3 4 5" xfId="33114"/>
    <cellStyle name="Comma 6 2 2 2 3 4 6" xfId="32661"/>
    <cellStyle name="Comma 6 2 2 2 3 4_נכסים" xfId="44338"/>
    <cellStyle name="Comma 6 2 2 2 3 5" xfId="10906"/>
    <cellStyle name="Comma 6 2 2 2 3 5 2" xfId="25893"/>
    <cellStyle name="Comma 6 2 2 2 3 5_נכסים" xfId="44341"/>
    <cellStyle name="Comma 6 2 2 2 3 6" xfId="19228"/>
    <cellStyle name="Comma 6 2 2 2 3 7" xfId="32415"/>
    <cellStyle name="Comma 6 2 2 2 3 7 2" xfId="33465"/>
    <cellStyle name="Comma 6 2 2 2 3 7 3" xfId="33727"/>
    <cellStyle name="Comma 6 2 2 2 3 7_נכסים" xfId="44342"/>
    <cellStyle name="Comma 6 2 2 2 3 8" xfId="32836"/>
    <cellStyle name="Comma 6 2 2 2 3 9" xfId="32548"/>
    <cellStyle name="Comma 6 2 2 2 3_נכסים" xfId="44319"/>
    <cellStyle name="Comma 6 2 2 2 4" xfId="4339"/>
    <cellStyle name="Comma 6 2 2 2 4 2" xfId="6128"/>
    <cellStyle name="Comma 6 2 2 2 4 2 2" xfId="9668"/>
    <cellStyle name="Comma 6 2 2 2 4 2 2 2" xfId="16320"/>
    <cellStyle name="Comma 6 2 2 2 4 2 2 2 2" xfId="31306"/>
    <cellStyle name="Comma 6 2 2 2 4 2 2 2_נכסים" xfId="44346"/>
    <cellStyle name="Comma 6 2 2 2 4 2 2 3" xfId="24641"/>
    <cellStyle name="Comma 6 2 2 2 4 2 2 4" xfId="32100"/>
    <cellStyle name="Comma 6 2 2 2 4 2 2 4 2" xfId="33334"/>
    <cellStyle name="Comma 6 2 2 2 4 2 2 4 3" xfId="33596"/>
    <cellStyle name="Comma 6 2 2 2 4 2 2 4_נכסים" xfId="44347"/>
    <cellStyle name="Comma 6 2 2 2 4 2 2 5" xfId="33207"/>
    <cellStyle name="Comma 6 2 2 2 4 2 2 6" xfId="32720"/>
    <cellStyle name="Comma 6 2 2 2 4 2 2_נכסים" xfId="44345"/>
    <cellStyle name="Comma 6 2 2 2 4 2 3" xfId="12988"/>
    <cellStyle name="Comma 6 2 2 2 4 2 3 2" xfId="27975"/>
    <cellStyle name="Comma 6 2 2 2 4 2 3_נכסים" xfId="44348"/>
    <cellStyle name="Comma 6 2 2 2 4 2 4" xfId="21310"/>
    <cellStyle name="Comma 6 2 2 2 4 2 5" xfId="32340"/>
    <cellStyle name="Comma 6 2 2 2 4 2 5 2" xfId="33422"/>
    <cellStyle name="Comma 6 2 2 2 4 2 5 3" xfId="33684"/>
    <cellStyle name="Comma 6 2 2 2 4 2 5_נכסים" xfId="44349"/>
    <cellStyle name="Comma 6 2 2 2 4 2 6" xfId="32942"/>
    <cellStyle name="Comma 6 2 2 2 4 2 7" xfId="32618"/>
    <cellStyle name="Comma 6 2 2 2 4 2_נכסים" xfId="44344"/>
    <cellStyle name="Comma 6 2 2 2 4 3" xfId="7876"/>
    <cellStyle name="Comma 6 2 2 2 4 3 2" xfId="14655"/>
    <cellStyle name="Comma 6 2 2 2 4 3 2 2" xfId="29641"/>
    <cellStyle name="Comma 6 2 2 2 4 3 2_נכסים" xfId="44351"/>
    <cellStyle name="Comma 6 2 2 2 4 3 3" xfId="22976"/>
    <cellStyle name="Comma 6 2 2 2 4 3 4" xfId="32276"/>
    <cellStyle name="Comma 6 2 2 2 4 3 4 2" xfId="33388"/>
    <cellStyle name="Comma 6 2 2 2 4 3 4 3" xfId="33650"/>
    <cellStyle name="Comma 6 2 2 2 4 3 4_נכסים" xfId="44352"/>
    <cellStyle name="Comma 6 2 2 2 4 3 5" xfId="33127"/>
    <cellStyle name="Comma 6 2 2 2 4 3 6" xfId="32669"/>
    <cellStyle name="Comma 6 2 2 2 4 3_נכסים" xfId="44350"/>
    <cellStyle name="Comma 6 2 2 2 4 4" xfId="11322"/>
    <cellStyle name="Comma 6 2 2 2 4 4 2" xfId="26309"/>
    <cellStyle name="Comma 6 2 2 2 4 4_נכסים" xfId="44353"/>
    <cellStyle name="Comma 6 2 2 2 4 5" xfId="19644"/>
    <cellStyle name="Comma 6 2 2 2 4 6" xfId="32076"/>
    <cellStyle name="Comma 6 2 2 2 4 6 2" xfId="33322"/>
    <cellStyle name="Comma 6 2 2 2 4 6 3" xfId="33584"/>
    <cellStyle name="Comma 6 2 2 2 4 6_נכסים" xfId="44354"/>
    <cellStyle name="Comma 6 2 2 2 4 7" xfId="32850"/>
    <cellStyle name="Comma 6 2 2 2 4 8" xfId="32556"/>
    <cellStyle name="Comma 6 2 2 2 4_נכסים" xfId="44343"/>
    <cellStyle name="Comma 6 2 2 2 5" xfId="5232"/>
    <cellStyle name="Comma 6 2 2 2 5 2" xfId="8835"/>
    <cellStyle name="Comma 6 2 2 2 5 2 2" xfId="15487"/>
    <cellStyle name="Comma 6 2 2 2 5 2 2 2" xfId="30473"/>
    <cellStyle name="Comma 6 2 2 2 5 2 2_נכסים" xfId="44357"/>
    <cellStyle name="Comma 6 2 2 2 5 2 3" xfId="23808"/>
    <cellStyle name="Comma 6 2 2 2 5 2 4" xfId="32364"/>
    <cellStyle name="Comma 6 2 2 2 5 2 4 2" xfId="33438"/>
    <cellStyle name="Comma 6 2 2 2 5 2 4 3" xfId="33700"/>
    <cellStyle name="Comma 6 2 2 2 5 2 4_נכסים" xfId="44358"/>
    <cellStyle name="Comma 6 2 2 2 5 2 5" xfId="33180"/>
    <cellStyle name="Comma 6 2 2 2 5 2 6" xfId="32704"/>
    <cellStyle name="Comma 6 2 2 2 5 2_נכסים" xfId="44356"/>
    <cellStyle name="Comma 6 2 2 2 5 3" xfId="12155"/>
    <cellStyle name="Comma 6 2 2 2 5 3 2" xfId="27142"/>
    <cellStyle name="Comma 6 2 2 2 5 3_נכסים" xfId="44359"/>
    <cellStyle name="Comma 6 2 2 2 5 4" xfId="20477"/>
    <cellStyle name="Comma 6 2 2 2 5 5" xfId="32335"/>
    <cellStyle name="Comma 6 2 2 2 5 5 2" xfId="33418"/>
    <cellStyle name="Comma 6 2 2 2 5 5 3" xfId="33680"/>
    <cellStyle name="Comma 6 2 2 2 5 5_נכסים" xfId="44360"/>
    <cellStyle name="Comma 6 2 2 2 5 6" xfId="32900"/>
    <cellStyle name="Comma 6 2 2 2 5 7" xfId="32602"/>
    <cellStyle name="Comma 6 2 2 2 5_נכסים" xfId="44355"/>
    <cellStyle name="Comma 6 2 2 2 6" xfId="7045"/>
    <cellStyle name="Comma 6 2 2 2 6 2" xfId="13822"/>
    <cellStyle name="Comma 6 2 2 2 6 2 2" xfId="28808"/>
    <cellStyle name="Comma 6 2 2 2 6 2_נכסים" xfId="44362"/>
    <cellStyle name="Comma 6 2 2 2 6 3" xfId="22143"/>
    <cellStyle name="Comma 6 2 2 2 6 4" xfId="32150"/>
    <cellStyle name="Comma 6 2 2 2 6 4 2" xfId="33356"/>
    <cellStyle name="Comma 6 2 2 2 6 4 3" xfId="33618"/>
    <cellStyle name="Comma 6 2 2 2 6 4_נכסים" xfId="44363"/>
    <cellStyle name="Comma 6 2 2 2 6 5" xfId="33101"/>
    <cellStyle name="Comma 6 2 2 2 6 6" xfId="32653"/>
    <cellStyle name="Comma 6 2 2 2 6_נכסים" xfId="44361"/>
    <cellStyle name="Comma 6 2 2 2 7" xfId="10485"/>
    <cellStyle name="Comma 6 2 2 2 7 2" xfId="25467"/>
    <cellStyle name="Comma 6 2 2 2 7_נכסים" xfId="44364"/>
    <cellStyle name="Comma 6 2 2 2 8" xfId="18220"/>
    <cellStyle name="Comma 6 2 2 2 9" xfId="18811"/>
    <cellStyle name="Comma 6 2 2 2_נכסים" xfId="44269"/>
    <cellStyle name="Comma 6 2 2 3" xfId="3662"/>
    <cellStyle name="Comma 6 2 2 3 10" xfId="32531"/>
    <cellStyle name="Comma 6 2 2 3 2" xfId="4073"/>
    <cellStyle name="Comma 6 2 2 3 2 2" xfId="4845"/>
    <cellStyle name="Comma 6 2 2 3 2 2 2" xfId="6636"/>
    <cellStyle name="Comma 6 2 2 3 2 2 2 2" xfId="10176"/>
    <cellStyle name="Comma 6 2 2 3 2 2 2 2 2" xfId="16828"/>
    <cellStyle name="Comma 6 2 2 3 2 2 2 2 2 2" xfId="31814"/>
    <cellStyle name="Comma 6 2 2 3 2 2 2 2 2_נכסים" xfId="44370"/>
    <cellStyle name="Comma 6 2 2 3 2 2 2 2 3" xfId="25149"/>
    <cellStyle name="Comma 6 2 2 3 2 2 2 2 4" xfId="32387"/>
    <cellStyle name="Comma 6 2 2 3 2 2 2 2 4 2" xfId="33448"/>
    <cellStyle name="Comma 6 2 2 3 2 2 2 2 4 3" xfId="33710"/>
    <cellStyle name="Comma 6 2 2 3 2 2 2 2 4_נכסים" xfId="44371"/>
    <cellStyle name="Comma 6 2 2 3 2 2 2 2 5" xfId="33227"/>
    <cellStyle name="Comma 6 2 2 3 2 2 2 2 6" xfId="32730"/>
    <cellStyle name="Comma 6 2 2 3 2 2 2 2_נכסים" xfId="44369"/>
    <cellStyle name="Comma 6 2 2 3 2 2 2 3" xfId="13496"/>
    <cellStyle name="Comma 6 2 2 3 2 2 2 3 2" xfId="28483"/>
    <cellStyle name="Comma 6 2 2 3 2 2 2 3_נכסים" xfId="44372"/>
    <cellStyle name="Comma 6 2 2 3 2 2 2 4" xfId="21818"/>
    <cellStyle name="Comma 6 2 2 3 2 2 2 5" xfId="32115"/>
    <cellStyle name="Comma 6 2 2 3 2 2 2 5 2" xfId="33339"/>
    <cellStyle name="Comma 6 2 2 3 2 2 2 5 3" xfId="33601"/>
    <cellStyle name="Comma 6 2 2 3 2 2 2 5_נכסים" xfId="44373"/>
    <cellStyle name="Comma 6 2 2 3 2 2 2 6" xfId="32961"/>
    <cellStyle name="Comma 6 2 2 3 2 2 2 7" xfId="32628"/>
    <cellStyle name="Comma 6 2 2 3 2 2 2_נכסים" xfId="44368"/>
    <cellStyle name="Comma 6 2 2 3 2 2 3" xfId="8384"/>
    <cellStyle name="Comma 6 2 2 3 2 2 3 2" xfId="15163"/>
    <cellStyle name="Comma 6 2 2 3 2 2 3 2 2" xfId="30149"/>
    <cellStyle name="Comma 6 2 2 3 2 2 3 2_נכסים" xfId="44375"/>
    <cellStyle name="Comma 6 2 2 3 2 2 3 3" xfId="23484"/>
    <cellStyle name="Comma 6 2 2 3 2 2 3 4" xfId="32390"/>
    <cellStyle name="Comma 6 2 2 3 2 2 3 4 2" xfId="33450"/>
    <cellStyle name="Comma 6 2 2 3 2 2 3 4 3" xfId="33712"/>
    <cellStyle name="Comma 6 2 2 3 2 2 3 4_נכסים" xfId="44376"/>
    <cellStyle name="Comma 6 2 2 3 2 2 3 5" xfId="33145"/>
    <cellStyle name="Comma 6 2 2 3 2 2 3 6" xfId="32679"/>
    <cellStyle name="Comma 6 2 2 3 2 2 3_נכסים" xfId="44374"/>
    <cellStyle name="Comma 6 2 2 3 2 2 4" xfId="11830"/>
    <cellStyle name="Comma 6 2 2 3 2 2 4 2" xfId="26817"/>
    <cellStyle name="Comma 6 2 2 3 2 2 4_נכסים" xfId="44377"/>
    <cellStyle name="Comma 6 2 2 3 2 2 5" xfId="20152"/>
    <cellStyle name="Comma 6 2 2 3 2 2 6" xfId="31949"/>
    <cellStyle name="Comma 6 2 2 3 2 2 6 2" xfId="33244"/>
    <cellStyle name="Comma 6 2 2 3 2 2 6 3" xfId="33506"/>
    <cellStyle name="Comma 6 2 2 3 2 2 6_נכסים" xfId="44378"/>
    <cellStyle name="Comma 6 2 2 3 2 2 7" xfId="32867"/>
    <cellStyle name="Comma 6 2 2 3 2 2 8" xfId="32566"/>
    <cellStyle name="Comma 6 2 2 3 2 2_נכסים" xfId="44367"/>
    <cellStyle name="Comma 6 2 2 3 2 3" xfId="5802"/>
    <cellStyle name="Comma 6 2 2 3 2 3 2" xfId="9343"/>
    <cellStyle name="Comma 6 2 2 3 2 3 2 2" xfId="15995"/>
    <cellStyle name="Comma 6 2 2 3 2 3 2 2 2" xfId="30981"/>
    <cellStyle name="Comma 6 2 2 3 2 3 2 2_נכסים" xfId="44381"/>
    <cellStyle name="Comma 6 2 2 3 2 3 2 3" xfId="24316"/>
    <cellStyle name="Comma 6 2 2 3 2 3 2 4" xfId="32149"/>
    <cellStyle name="Comma 6 2 2 3 2 3 2 4 2" xfId="33355"/>
    <cellStyle name="Comma 6 2 2 3 2 3 2 4 3" xfId="33617"/>
    <cellStyle name="Comma 6 2 2 3 2 3 2 4_נכסים" xfId="44382"/>
    <cellStyle name="Comma 6 2 2 3 2 3 2 5" xfId="33194"/>
    <cellStyle name="Comma 6 2 2 3 2 3 2 6" xfId="32714"/>
    <cellStyle name="Comma 6 2 2 3 2 3 2_נכסים" xfId="44380"/>
    <cellStyle name="Comma 6 2 2 3 2 3 3" xfId="12663"/>
    <cellStyle name="Comma 6 2 2 3 2 3 3 2" xfId="27650"/>
    <cellStyle name="Comma 6 2 2 3 2 3 3_נכסים" xfId="44383"/>
    <cellStyle name="Comma 6 2 2 3 2 3 4" xfId="20985"/>
    <cellStyle name="Comma 6 2 2 3 2 3 5" xfId="32317"/>
    <cellStyle name="Comma 6 2 2 3 2 3 5 2" xfId="33409"/>
    <cellStyle name="Comma 6 2 2 3 2 3 5 3" xfId="33671"/>
    <cellStyle name="Comma 6 2 2 3 2 3 5_נכסים" xfId="44384"/>
    <cellStyle name="Comma 6 2 2 3 2 3 6" xfId="32931"/>
    <cellStyle name="Comma 6 2 2 3 2 3 7" xfId="32612"/>
    <cellStyle name="Comma 6 2 2 3 2 3_נכסים" xfId="44379"/>
    <cellStyle name="Comma 6 2 2 3 2 4" xfId="7551"/>
    <cellStyle name="Comma 6 2 2 3 2 4 2" xfId="14330"/>
    <cellStyle name="Comma 6 2 2 3 2 4 2 2" xfId="29316"/>
    <cellStyle name="Comma 6 2 2 3 2 4 2_נכסים" xfId="44386"/>
    <cellStyle name="Comma 6 2 2 3 2 4 3" xfId="22651"/>
    <cellStyle name="Comma 6 2 2 3 2 4 4" xfId="32081"/>
    <cellStyle name="Comma 6 2 2 3 2 4 4 2" xfId="33325"/>
    <cellStyle name="Comma 6 2 2 3 2 4 4 3" xfId="33587"/>
    <cellStyle name="Comma 6 2 2 3 2 4 4_נכסים" xfId="44387"/>
    <cellStyle name="Comma 6 2 2 3 2 4 5" xfId="33118"/>
    <cellStyle name="Comma 6 2 2 3 2 4 6" xfId="32663"/>
    <cellStyle name="Comma 6 2 2 3 2 4_נכסים" xfId="44385"/>
    <cellStyle name="Comma 6 2 2 3 2 5" xfId="10997"/>
    <cellStyle name="Comma 6 2 2 3 2 5 2" xfId="25984"/>
    <cellStyle name="Comma 6 2 2 3 2 5_נכסים" xfId="44388"/>
    <cellStyle name="Comma 6 2 2 3 2 6" xfId="19319"/>
    <cellStyle name="Comma 6 2 2 3 2 7" xfId="32391"/>
    <cellStyle name="Comma 6 2 2 3 2 7 2" xfId="33451"/>
    <cellStyle name="Comma 6 2 2 3 2 7 3" xfId="33713"/>
    <cellStyle name="Comma 6 2 2 3 2 7_נכסים" xfId="44389"/>
    <cellStyle name="Comma 6 2 2 3 2 8" xfId="32840"/>
    <cellStyle name="Comma 6 2 2 3 2 9" xfId="32550"/>
    <cellStyle name="Comma 6 2 2 3 2_נכסים" xfId="44366"/>
    <cellStyle name="Comma 6 2 2 3 3" xfId="4430"/>
    <cellStyle name="Comma 6 2 2 3 3 2" xfId="6220"/>
    <cellStyle name="Comma 6 2 2 3 3 2 2" xfId="9760"/>
    <cellStyle name="Comma 6 2 2 3 3 2 2 2" xfId="16412"/>
    <cellStyle name="Comma 6 2 2 3 3 2 2 2 2" xfId="31398"/>
    <cellStyle name="Comma 6 2 2 3 3 2 2 2_נכסים" xfId="44393"/>
    <cellStyle name="Comma 6 2 2 3 3 2 2 3" xfId="24733"/>
    <cellStyle name="Comma 6 2 2 3 3 2 2 4" xfId="32285"/>
    <cellStyle name="Comma 6 2 2 3 3 2 2 4 2" xfId="33393"/>
    <cellStyle name="Comma 6 2 2 3 3 2 2 4 3" xfId="33655"/>
    <cellStyle name="Comma 6 2 2 3 3 2 2 4_נכסים" xfId="44394"/>
    <cellStyle name="Comma 6 2 2 3 3 2 2 5" xfId="33212"/>
    <cellStyle name="Comma 6 2 2 3 3 2 2 6" xfId="32722"/>
    <cellStyle name="Comma 6 2 2 3 3 2 2_נכסים" xfId="44392"/>
    <cellStyle name="Comma 6 2 2 3 3 2 3" xfId="13080"/>
    <cellStyle name="Comma 6 2 2 3 3 2 3 2" xfId="28067"/>
    <cellStyle name="Comma 6 2 2 3 3 2 3_נכסים" xfId="44395"/>
    <cellStyle name="Comma 6 2 2 3 3 2 4" xfId="21402"/>
    <cellStyle name="Comma 6 2 2 3 3 2 5" xfId="32351"/>
    <cellStyle name="Comma 6 2 2 3 3 2 5 2" xfId="33429"/>
    <cellStyle name="Comma 6 2 2 3 3 2 5 3" xfId="33691"/>
    <cellStyle name="Comma 6 2 2 3 3 2 5_נכסים" xfId="44396"/>
    <cellStyle name="Comma 6 2 2 3 3 2 6" xfId="32947"/>
    <cellStyle name="Comma 6 2 2 3 3 2 7" xfId="32620"/>
    <cellStyle name="Comma 6 2 2 3 3 2_נכסים" xfId="44391"/>
    <cellStyle name="Comma 6 2 2 3 3 3" xfId="7968"/>
    <cellStyle name="Comma 6 2 2 3 3 3 2" xfId="14747"/>
    <cellStyle name="Comma 6 2 2 3 3 3 2 2" xfId="29733"/>
    <cellStyle name="Comma 6 2 2 3 3 3 2_נכסים" xfId="44398"/>
    <cellStyle name="Comma 6 2 2 3 3 3 3" xfId="23068"/>
    <cellStyle name="Comma 6 2 2 3 3 3 4" xfId="32399"/>
    <cellStyle name="Comma 6 2 2 3 3 3 4 2" xfId="33454"/>
    <cellStyle name="Comma 6 2 2 3 3 3 4 3" xfId="33716"/>
    <cellStyle name="Comma 6 2 2 3 3 3 4_נכסים" xfId="44399"/>
    <cellStyle name="Comma 6 2 2 3 3 3 5" xfId="33131"/>
    <cellStyle name="Comma 6 2 2 3 3 3 6" xfId="32671"/>
    <cellStyle name="Comma 6 2 2 3 3 3_נכסים" xfId="44397"/>
    <cellStyle name="Comma 6 2 2 3 3 4" xfId="11414"/>
    <cellStyle name="Comma 6 2 2 3 3 4 2" xfId="26401"/>
    <cellStyle name="Comma 6 2 2 3 3 4_נכסים" xfId="44400"/>
    <cellStyle name="Comma 6 2 2 3 3 5" xfId="19736"/>
    <cellStyle name="Comma 6 2 2 3 3 6" xfId="32133"/>
    <cellStyle name="Comma 6 2 2 3 3 6 2" xfId="33346"/>
    <cellStyle name="Comma 6 2 2 3 3 6 3" xfId="33608"/>
    <cellStyle name="Comma 6 2 2 3 3 6_נכסים" xfId="44401"/>
    <cellStyle name="Comma 6 2 2 3 3 7" xfId="32853"/>
    <cellStyle name="Comma 6 2 2 3 3 8" xfId="32558"/>
    <cellStyle name="Comma 6 2 2 3 3_נכסים" xfId="44390"/>
    <cellStyle name="Comma 6 2 2 3 4" xfId="5323"/>
    <cellStyle name="Comma 6 2 2 3 4 2" xfId="8927"/>
    <cellStyle name="Comma 6 2 2 3 4 2 2" xfId="15579"/>
    <cellStyle name="Comma 6 2 2 3 4 2 2 2" xfId="30565"/>
    <cellStyle name="Comma 6 2 2 3 4 2 2_נכסים" xfId="44404"/>
    <cellStyle name="Comma 6 2 2 3 4 2 3" xfId="23900"/>
    <cellStyle name="Comma 6 2 2 3 4 2 4" xfId="32211"/>
    <cellStyle name="Comma 6 2 2 3 4 2 4 2" xfId="33377"/>
    <cellStyle name="Comma 6 2 2 3 4 2 4 3" xfId="33639"/>
    <cellStyle name="Comma 6 2 2 3 4 2 4_נכסים" xfId="44405"/>
    <cellStyle name="Comma 6 2 2 3 4 2 5" xfId="33183"/>
    <cellStyle name="Comma 6 2 2 3 4 2 6" xfId="32706"/>
    <cellStyle name="Comma 6 2 2 3 4 2_נכסים" xfId="44403"/>
    <cellStyle name="Comma 6 2 2 3 4 3" xfId="12247"/>
    <cellStyle name="Comma 6 2 2 3 4 3 2" xfId="27234"/>
    <cellStyle name="Comma 6 2 2 3 4 3_נכסים" xfId="44406"/>
    <cellStyle name="Comma 6 2 2 3 4 4" xfId="20569"/>
    <cellStyle name="Comma 6 2 2 3 4 5" xfId="32053"/>
    <cellStyle name="Comma 6 2 2 3 4 5 2" xfId="33309"/>
    <cellStyle name="Comma 6 2 2 3 4 5 3" xfId="33571"/>
    <cellStyle name="Comma 6 2 2 3 4 5_נכסים" xfId="44407"/>
    <cellStyle name="Comma 6 2 2 3 4 6" xfId="32903"/>
    <cellStyle name="Comma 6 2 2 3 4 7" xfId="32604"/>
    <cellStyle name="Comma 6 2 2 3 4_נכסים" xfId="44402"/>
    <cellStyle name="Comma 6 2 2 3 5" xfId="7136"/>
    <cellStyle name="Comma 6 2 2 3 5 2" xfId="13914"/>
    <cellStyle name="Comma 6 2 2 3 5 2 2" xfId="28900"/>
    <cellStyle name="Comma 6 2 2 3 5 2_נכסים" xfId="44409"/>
    <cellStyle name="Comma 6 2 2 3 5 3" xfId="22235"/>
    <cellStyle name="Comma 6 2 2 3 5 4" xfId="32065"/>
    <cellStyle name="Comma 6 2 2 3 5 4 2" xfId="33316"/>
    <cellStyle name="Comma 6 2 2 3 5 4 3" xfId="33578"/>
    <cellStyle name="Comma 6 2 2 3 5 4_נכסים" xfId="44410"/>
    <cellStyle name="Comma 6 2 2 3 5 5" xfId="33105"/>
    <cellStyle name="Comma 6 2 2 3 5 6" xfId="32655"/>
    <cellStyle name="Comma 6 2 2 3 5_נכסים" xfId="44408"/>
    <cellStyle name="Comma 6 2 2 3 6" xfId="10582"/>
    <cellStyle name="Comma 6 2 2 3 6 2" xfId="25568"/>
    <cellStyle name="Comma 6 2 2 3 6_נכסים" xfId="44411"/>
    <cellStyle name="Comma 6 2 2 3 7" xfId="18903"/>
    <cellStyle name="Comma 6 2 2 3 8" xfId="32146"/>
    <cellStyle name="Comma 6 2 2 3 8 2" xfId="33353"/>
    <cellStyle name="Comma 6 2 2 3 8 3" xfId="33615"/>
    <cellStyle name="Comma 6 2 2 3 8_נכסים" xfId="44412"/>
    <cellStyle name="Comma 6 2 2 3 9" xfId="32812"/>
    <cellStyle name="Comma 6 2 2 3_נכסים" xfId="44365"/>
    <cellStyle name="Comma 6 2 2 4" xfId="3873"/>
    <cellStyle name="Comma 6 2 2 4 2" xfId="4636"/>
    <cellStyle name="Comma 6 2 2 4 2 2" xfId="6427"/>
    <cellStyle name="Comma 6 2 2 4 2 2 2" xfId="9967"/>
    <cellStyle name="Comma 6 2 2 4 2 2 2 2" xfId="16619"/>
    <cellStyle name="Comma 6 2 2 4 2 2 2 2 2" xfId="31605"/>
    <cellStyle name="Comma 6 2 2 4 2 2 2 2_נכסים" xfId="44417"/>
    <cellStyle name="Comma 6 2 2 4 2 2 2 3" xfId="24940"/>
    <cellStyle name="Comma 6 2 2 4 2 2 2 4" xfId="32168"/>
    <cellStyle name="Comma 6 2 2 4 2 2 2 4 2" xfId="33372"/>
    <cellStyle name="Comma 6 2 2 4 2 2 2 4 3" xfId="33634"/>
    <cellStyle name="Comma 6 2 2 4 2 2 2 4_נכסים" xfId="44418"/>
    <cellStyle name="Comma 6 2 2 4 2 2 2 5" xfId="33220"/>
    <cellStyle name="Comma 6 2 2 4 2 2 2 6" xfId="32726"/>
    <cellStyle name="Comma 6 2 2 4 2 2 2_נכסים" xfId="44416"/>
    <cellStyle name="Comma 6 2 2 4 2 2 3" xfId="13287"/>
    <cellStyle name="Comma 6 2 2 4 2 2 3 2" xfId="28274"/>
    <cellStyle name="Comma 6 2 2 4 2 2 3_נכסים" xfId="44419"/>
    <cellStyle name="Comma 6 2 2 4 2 2 4" xfId="21609"/>
    <cellStyle name="Comma 6 2 2 4 2 2 5" xfId="32443"/>
    <cellStyle name="Comma 6 2 2 4 2 2 5 2" xfId="33483"/>
    <cellStyle name="Comma 6 2 2 4 2 2 5 3" xfId="33745"/>
    <cellStyle name="Comma 6 2 2 4 2 2 5_נכסים" xfId="44420"/>
    <cellStyle name="Comma 6 2 2 4 2 2 6" xfId="32952"/>
    <cellStyle name="Comma 6 2 2 4 2 2 7" xfId="32624"/>
    <cellStyle name="Comma 6 2 2 4 2 2_נכסים" xfId="44415"/>
    <cellStyle name="Comma 6 2 2 4 2 3" xfId="8175"/>
    <cellStyle name="Comma 6 2 2 4 2 3 2" xfId="14954"/>
    <cellStyle name="Comma 6 2 2 4 2 3 2 2" xfId="29940"/>
    <cellStyle name="Comma 6 2 2 4 2 3 2_נכסים" xfId="44422"/>
    <cellStyle name="Comma 6 2 2 4 2 3 3" xfId="23275"/>
    <cellStyle name="Comma 6 2 2 4 2 3 4" xfId="32026"/>
    <cellStyle name="Comma 6 2 2 4 2 3 4 2" xfId="33294"/>
    <cellStyle name="Comma 6 2 2 4 2 3 4 3" xfId="33556"/>
    <cellStyle name="Comma 6 2 2 4 2 3 4_נכסים" xfId="44423"/>
    <cellStyle name="Comma 6 2 2 4 2 3 5" xfId="33137"/>
    <cellStyle name="Comma 6 2 2 4 2 3 6" xfId="32675"/>
    <cellStyle name="Comma 6 2 2 4 2 3_נכסים" xfId="44421"/>
    <cellStyle name="Comma 6 2 2 4 2 4" xfId="11621"/>
    <cellStyle name="Comma 6 2 2 4 2 4 2" xfId="26608"/>
    <cellStyle name="Comma 6 2 2 4 2 4_נכסים" xfId="44424"/>
    <cellStyle name="Comma 6 2 2 4 2 5" xfId="19943"/>
    <cellStyle name="Comma 6 2 2 4 2 6" xfId="32286"/>
    <cellStyle name="Comma 6 2 2 4 2 6 2" xfId="33394"/>
    <cellStyle name="Comma 6 2 2 4 2 6 3" xfId="33656"/>
    <cellStyle name="Comma 6 2 2 4 2 6_נכסים" xfId="44425"/>
    <cellStyle name="Comma 6 2 2 4 2 7" xfId="32859"/>
    <cellStyle name="Comma 6 2 2 4 2 8" xfId="32562"/>
    <cellStyle name="Comma 6 2 2 4 2_נכסים" xfId="44414"/>
    <cellStyle name="Comma 6 2 2 4 3" xfId="5593"/>
    <cellStyle name="Comma 6 2 2 4 3 2" xfId="9134"/>
    <cellStyle name="Comma 6 2 2 4 3 2 2" xfId="15786"/>
    <cellStyle name="Comma 6 2 2 4 3 2 2 2" xfId="30772"/>
    <cellStyle name="Comma 6 2 2 4 3 2 2_נכסים" xfId="44428"/>
    <cellStyle name="Comma 6 2 2 4 3 2 3" xfId="24107"/>
    <cellStyle name="Comma 6 2 2 4 3 2 4" xfId="32349"/>
    <cellStyle name="Comma 6 2 2 4 3 2 4 2" xfId="33428"/>
    <cellStyle name="Comma 6 2 2 4 3 2 4 3" xfId="33690"/>
    <cellStyle name="Comma 6 2 2 4 3 2 4_נכסים" xfId="44429"/>
    <cellStyle name="Comma 6 2 2 4 3 2 5" xfId="33188"/>
    <cellStyle name="Comma 6 2 2 4 3 2 6" xfId="32710"/>
    <cellStyle name="Comma 6 2 2 4 3 2_נכסים" xfId="44427"/>
    <cellStyle name="Comma 6 2 2 4 3 3" xfId="12454"/>
    <cellStyle name="Comma 6 2 2 4 3 3 2" xfId="27441"/>
    <cellStyle name="Comma 6 2 2 4 3 3_נכסים" xfId="44430"/>
    <cellStyle name="Comma 6 2 2 4 3 4" xfId="20776"/>
    <cellStyle name="Comma 6 2 2 4 3 5" xfId="32093"/>
    <cellStyle name="Comma 6 2 2 4 3 5 2" xfId="33331"/>
    <cellStyle name="Comma 6 2 2 4 3 5 3" xfId="33593"/>
    <cellStyle name="Comma 6 2 2 4 3 5_נכסים" xfId="44431"/>
    <cellStyle name="Comma 6 2 2 4 3 6" xfId="32923"/>
    <cellStyle name="Comma 6 2 2 4 3 7" xfId="32608"/>
    <cellStyle name="Comma 6 2 2 4 3_נכסים" xfId="44426"/>
    <cellStyle name="Comma 6 2 2 4 4" xfId="7342"/>
    <cellStyle name="Comma 6 2 2 4 4 2" xfId="14121"/>
    <cellStyle name="Comma 6 2 2 4 4 2 2" xfId="29107"/>
    <cellStyle name="Comma 6 2 2 4 4 2_נכסים" xfId="44433"/>
    <cellStyle name="Comma 6 2 2 4 4 3" xfId="22442"/>
    <cellStyle name="Comma 6 2 2 4 4 4" xfId="32345"/>
    <cellStyle name="Comma 6 2 2 4 4 4 2" xfId="33425"/>
    <cellStyle name="Comma 6 2 2 4 4 4 3" xfId="33687"/>
    <cellStyle name="Comma 6 2 2 4 4 4_נכסים" xfId="44434"/>
    <cellStyle name="Comma 6 2 2 4 4 5" xfId="33111"/>
    <cellStyle name="Comma 6 2 2 4 4 6" xfId="32659"/>
    <cellStyle name="Comma 6 2 2 4 4_נכסים" xfId="44432"/>
    <cellStyle name="Comma 6 2 2 4 5" xfId="10788"/>
    <cellStyle name="Comma 6 2 2 4 5 2" xfId="25775"/>
    <cellStyle name="Comma 6 2 2 4 5_נכסים" xfId="44435"/>
    <cellStyle name="Comma 6 2 2 4 6" xfId="19110"/>
    <cellStyle name="Comma 6 2 2 4 7" xfId="32424"/>
    <cellStyle name="Comma 6 2 2 4 7 2" xfId="33469"/>
    <cellStyle name="Comma 6 2 2 4 7 3" xfId="33731"/>
    <cellStyle name="Comma 6 2 2 4 7_נכסים" xfId="44436"/>
    <cellStyle name="Comma 6 2 2 4 8" xfId="32832"/>
    <cellStyle name="Comma 6 2 2 4 9" xfId="32546"/>
    <cellStyle name="Comma 6 2 2 4_נכסים" xfId="44413"/>
    <cellStyle name="Comma 6 2 2 5" xfId="4235"/>
    <cellStyle name="Comma 6 2 2 5 2" xfId="6010"/>
    <cellStyle name="Comma 6 2 2 5 2 2" xfId="9550"/>
    <cellStyle name="Comma 6 2 2 5 2 2 2" xfId="16202"/>
    <cellStyle name="Comma 6 2 2 5 2 2 2 2" xfId="31188"/>
    <cellStyle name="Comma 6 2 2 5 2 2 2_נכסים" xfId="44440"/>
    <cellStyle name="Comma 6 2 2 5 2 2 3" xfId="24523"/>
    <cellStyle name="Comma 6 2 2 5 2 2 4" xfId="32124"/>
    <cellStyle name="Comma 6 2 2 5 2 2 4 2" xfId="33342"/>
    <cellStyle name="Comma 6 2 2 5 2 2 4 3" xfId="33604"/>
    <cellStyle name="Comma 6 2 2 5 2 2 4_נכסים" xfId="44441"/>
    <cellStyle name="Comma 6 2 2 5 2 2 5" xfId="33203"/>
    <cellStyle name="Comma 6 2 2 5 2 2 6" xfId="32718"/>
    <cellStyle name="Comma 6 2 2 5 2 2_נכסים" xfId="44439"/>
    <cellStyle name="Comma 6 2 2 5 2 3" xfId="12870"/>
    <cellStyle name="Comma 6 2 2 5 2 3 2" xfId="27857"/>
    <cellStyle name="Comma 6 2 2 5 2 3_נכסים" xfId="44442"/>
    <cellStyle name="Comma 6 2 2 5 2 4" xfId="21192"/>
    <cellStyle name="Comma 6 2 2 5 2 5" xfId="32329"/>
    <cellStyle name="Comma 6 2 2 5 2 5 2" xfId="33416"/>
    <cellStyle name="Comma 6 2 2 5 2 5 3" xfId="33678"/>
    <cellStyle name="Comma 6 2 2 5 2 5_נכסים" xfId="44443"/>
    <cellStyle name="Comma 6 2 2 5 2 6" xfId="32938"/>
    <cellStyle name="Comma 6 2 2 5 2 7" xfId="32616"/>
    <cellStyle name="Comma 6 2 2 5 2_נכסים" xfId="44438"/>
    <cellStyle name="Comma 6 2 2 5 3" xfId="7758"/>
    <cellStyle name="Comma 6 2 2 5 3 2" xfId="14537"/>
    <cellStyle name="Comma 6 2 2 5 3 2 2" xfId="29523"/>
    <cellStyle name="Comma 6 2 2 5 3 2_נכסים" xfId="44445"/>
    <cellStyle name="Comma 6 2 2 5 3 3" xfId="22858"/>
    <cellStyle name="Comma 6 2 2 5 3 4" xfId="32425"/>
    <cellStyle name="Comma 6 2 2 5 3 4 2" xfId="33470"/>
    <cellStyle name="Comma 6 2 2 5 3 4 3" xfId="33732"/>
    <cellStyle name="Comma 6 2 2 5 3 4_נכסים" xfId="44446"/>
    <cellStyle name="Comma 6 2 2 5 3 5" xfId="33124"/>
    <cellStyle name="Comma 6 2 2 5 3 6" xfId="32667"/>
    <cellStyle name="Comma 6 2 2 5 3_נכסים" xfId="44444"/>
    <cellStyle name="Comma 6 2 2 5 4" xfId="11204"/>
    <cellStyle name="Comma 6 2 2 5 4 2" xfId="26191"/>
    <cellStyle name="Comma 6 2 2 5 4_נכסים" xfId="44447"/>
    <cellStyle name="Comma 6 2 2 5 5" xfId="19526"/>
    <cellStyle name="Comma 6 2 2 5 6" xfId="31972"/>
    <cellStyle name="Comma 6 2 2 5 6 2" xfId="33264"/>
    <cellStyle name="Comma 6 2 2 5 6 3" xfId="33526"/>
    <cellStyle name="Comma 6 2 2 5 6_נכסים" xfId="44448"/>
    <cellStyle name="Comma 6 2 2 5 7" xfId="32847"/>
    <cellStyle name="Comma 6 2 2 5 8" xfId="32554"/>
    <cellStyle name="Comma 6 2 2 5_נכסים" xfId="44437"/>
    <cellStyle name="Comma 6 2 2 6" xfId="5128"/>
    <cellStyle name="Comma 6 2 2 6 2" xfId="8717"/>
    <cellStyle name="Comma 6 2 2 6 2 2" xfId="15369"/>
    <cellStyle name="Comma 6 2 2 6 2 2 2" xfId="30355"/>
    <cellStyle name="Comma 6 2 2 6 2 2_נכסים" xfId="44451"/>
    <cellStyle name="Comma 6 2 2 6 2 3" xfId="23690"/>
    <cellStyle name="Comma 6 2 2 6 2 4" xfId="32033"/>
    <cellStyle name="Comma 6 2 2 6 2 4 2" xfId="33298"/>
    <cellStyle name="Comma 6 2 2 6 2 4 3" xfId="33560"/>
    <cellStyle name="Comma 6 2 2 6 2 4_נכסים" xfId="44452"/>
    <cellStyle name="Comma 6 2 2 6 2 5" xfId="33176"/>
    <cellStyle name="Comma 6 2 2 6 2 6" xfId="32702"/>
    <cellStyle name="Comma 6 2 2 6 2_נכסים" xfId="44450"/>
    <cellStyle name="Comma 6 2 2 6 3" xfId="12037"/>
    <cellStyle name="Comma 6 2 2 6 3 2" xfId="27024"/>
    <cellStyle name="Comma 6 2 2 6 3_נכסים" xfId="44453"/>
    <cellStyle name="Comma 6 2 2 6 4" xfId="20359"/>
    <cellStyle name="Comma 6 2 2 6 5" xfId="32441"/>
    <cellStyle name="Comma 6 2 2 6 5 2" xfId="33481"/>
    <cellStyle name="Comma 6 2 2 6 5 3" xfId="33743"/>
    <cellStyle name="Comma 6 2 2 6 5_נכסים" xfId="44454"/>
    <cellStyle name="Comma 6 2 2 6 6" xfId="32897"/>
    <cellStyle name="Comma 6 2 2 6 7" xfId="32600"/>
    <cellStyle name="Comma 6 2 2 6_נכסים" xfId="44449"/>
    <cellStyle name="Comma 6 2 2 7" xfId="6940"/>
    <cellStyle name="Comma 6 2 2 7 2" xfId="13704"/>
    <cellStyle name="Comma 6 2 2 7 2 2" xfId="28690"/>
    <cellStyle name="Comma 6 2 2 7 2_נכסים" xfId="44456"/>
    <cellStyle name="Comma 6 2 2 7 3" xfId="22025"/>
    <cellStyle name="Comma 6 2 2 7 4" xfId="32287"/>
    <cellStyle name="Comma 6 2 2 7 4 2" xfId="33395"/>
    <cellStyle name="Comma 6 2 2 7 4 3" xfId="33657"/>
    <cellStyle name="Comma 6 2 2 7 4_נכסים" xfId="44457"/>
    <cellStyle name="Comma 6 2 2 7 5" xfId="33097"/>
    <cellStyle name="Comma 6 2 2 7 6" xfId="32651"/>
    <cellStyle name="Comma 6 2 2 7_נכסים" xfId="44455"/>
    <cellStyle name="Comma 6 2 2 8" xfId="10410"/>
    <cellStyle name="Comma 6 2 2 8 2" xfId="25389"/>
    <cellStyle name="Comma 6 2 2 8_נכסים" xfId="44458"/>
    <cellStyle name="Comma 6 2 2 9" xfId="18694"/>
    <cellStyle name="Comma 6 2 2_נכסים" xfId="44267"/>
    <cellStyle name="Comma 6 2 3" xfId="1586"/>
    <cellStyle name="Comma 6 2 3 10" xfId="32067"/>
    <cellStyle name="Comma 6 2 3 10 2" xfId="33317"/>
    <cellStyle name="Comma 6 2 3 10 3" xfId="33579"/>
    <cellStyle name="Comma 6 2 3 10_נכסים" xfId="44460"/>
    <cellStyle name="Comma 6 2 3 11" xfId="32779"/>
    <cellStyle name="Comma 6 2 3 12" xfId="32767"/>
    <cellStyle name="Comma 6 2 3 13" xfId="32514"/>
    <cellStyle name="Comma 6 2 3 14" xfId="3451"/>
    <cellStyle name="Comma 6 2 3 2" xfId="3682"/>
    <cellStyle name="Comma 6 2 3 2 10" xfId="32532"/>
    <cellStyle name="Comma 6 2 3 2 2" xfId="4106"/>
    <cellStyle name="Comma 6 2 3 2 2 2" xfId="4879"/>
    <cellStyle name="Comma 6 2 3 2 2 2 2" xfId="6670"/>
    <cellStyle name="Comma 6 2 3 2 2 2 2 2" xfId="10210"/>
    <cellStyle name="Comma 6 2 3 2 2 2 2 2 2" xfId="16862"/>
    <cellStyle name="Comma 6 2 3 2 2 2 2 2 2 2" xfId="31848"/>
    <cellStyle name="Comma 6 2 3 2 2 2 2 2 2_נכסים" xfId="44466"/>
    <cellStyle name="Comma 6 2 3 2 2 2 2 2 3" xfId="25183"/>
    <cellStyle name="Comma 6 2 3 2 2 2 2 2 4" xfId="32426"/>
    <cellStyle name="Comma 6 2 3 2 2 2 2 2 4 2" xfId="33471"/>
    <cellStyle name="Comma 6 2 3 2 2 2 2 2 4 3" xfId="33733"/>
    <cellStyle name="Comma 6 2 3 2 2 2 2 2 4_נכסים" xfId="44467"/>
    <cellStyle name="Comma 6 2 3 2 2 2 2 2 5" xfId="33230"/>
    <cellStyle name="Comma 6 2 3 2 2 2 2 2 6" xfId="32731"/>
    <cellStyle name="Comma 6 2 3 2 2 2 2 2_נכסים" xfId="44465"/>
    <cellStyle name="Comma 6 2 3 2 2 2 2 3" xfId="13530"/>
    <cellStyle name="Comma 6 2 3 2 2 2 2 3 2" xfId="28517"/>
    <cellStyle name="Comma 6 2 3 2 2 2 2 3_נכסים" xfId="44468"/>
    <cellStyle name="Comma 6 2 3 2 2 2 2 4" xfId="21852"/>
    <cellStyle name="Comma 6 2 3 2 2 2 2 5" xfId="32266"/>
    <cellStyle name="Comma 6 2 3 2 2 2 2 5 2" xfId="33383"/>
    <cellStyle name="Comma 6 2 3 2 2 2 2 5 3" xfId="33645"/>
    <cellStyle name="Comma 6 2 3 2 2 2 2 5_נכסים" xfId="44469"/>
    <cellStyle name="Comma 6 2 3 2 2 2 2 6" xfId="32964"/>
    <cellStyle name="Comma 6 2 3 2 2 2 2 7" xfId="32629"/>
    <cellStyle name="Comma 6 2 3 2 2 2 2_נכסים" xfId="44464"/>
    <cellStyle name="Comma 6 2 3 2 2 2 3" xfId="8418"/>
    <cellStyle name="Comma 6 2 3 2 2 2 3 2" xfId="15197"/>
    <cellStyle name="Comma 6 2 3 2 2 2 3 2 2" xfId="30183"/>
    <cellStyle name="Comma 6 2 3 2 2 2 3 2_נכסים" xfId="44471"/>
    <cellStyle name="Comma 6 2 3 2 2 2 3 3" xfId="23518"/>
    <cellStyle name="Comma 6 2 3 2 2 2 3 4" xfId="32039"/>
    <cellStyle name="Comma 6 2 3 2 2 2 3 4 2" xfId="33302"/>
    <cellStyle name="Comma 6 2 3 2 2 2 3 4 3" xfId="33564"/>
    <cellStyle name="Comma 6 2 3 2 2 2 3 4_נכסים" xfId="44472"/>
    <cellStyle name="Comma 6 2 3 2 2 2 3 5" xfId="33147"/>
    <cellStyle name="Comma 6 2 3 2 2 2 3 6" xfId="32680"/>
    <cellStyle name="Comma 6 2 3 2 2 2 3_נכסים" xfId="44470"/>
    <cellStyle name="Comma 6 2 3 2 2 2 4" xfId="11864"/>
    <cellStyle name="Comma 6 2 3 2 2 2 4 2" xfId="26851"/>
    <cellStyle name="Comma 6 2 3 2 2 2 4_נכסים" xfId="44473"/>
    <cellStyle name="Comma 6 2 3 2 2 2 5" xfId="20186"/>
    <cellStyle name="Comma 6 2 3 2 2 2 6" xfId="32032"/>
    <cellStyle name="Comma 6 2 3 2 2 2 6 2" xfId="33297"/>
    <cellStyle name="Comma 6 2 3 2 2 2 6 3" xfId="33559"/>
    <cellStyle name="Comma 6 2 3 2 2 2 6_נכסים" xfId="44474"/>
    <cellStyle name="Comma 6 2 3 2 2 2 7" xfId="32868"/>
    <cellStyle name="Comma 6 2 3 2 2 2 8" xfId="32567"/>
    <cellStyle name="Comma 6 2 3 2 2 2_נכסים" xfId="44463"/>
    <cellStyle name="Comma 6 2 3 2 2 3" xfId="5836"/>
    <cellStyle name="Comma 6 2 3 2 2 3 2" xfId="9377"/>
    <cellStyle name="Comma 6 2 3 2 2 3 2 2" xfId="16029"/>
    <cellStyle name="Comma 6 2 3 2 2 3 2 2 2" xfId="31015"/>
    <cellStyle name="Comma 6 2 3 2 2 3 2 2_נכסים" xfId="44477"/>
    <cellStyle name="Comma 6 2 3 2 2 3 2 3" xfId="24350"/>
    <cellStyle name="Comma 6 2 3 2 2 3 2 4" xfId="32089"/>
    <cellStyle name="Comma 6 2 3 2 2 3 2 4 2" xfId="33329"/>
    <cellStyle name="Comma 6 2 3 2 2 3 2 4 3" xfId="33591"/>
    <cellStyle name="Comma 6 2 3 2 2 3 2 4_נכסים" xfId="44478"/>
    <cellStyle name="Comma 6 2 3 2 2 3 2 5" xfId="33196"/>
    <cellStyle name="Comma 6 2 3 2 2 3 2 6" xfId="32715"/>
    <cellStyle name="Comma 6 2 3 2 2 3 2_נכסים" xfId="44476"/>
    <cellStyle name="Comma 6 2 3 2 2 3 3" xfId="12697"/>
    <cellStyle name="Comma 6 2 3 2 2 3 3 2" xfId="27684"/>
    <cellStyle name="Comma 6 2 3 2 2 3 3_נכסים" xfId="44479"/>
    <cellStyle name="Comma 6 2 3 2 2 3 4" xfId="21019"/>
    <cellStyle name="Comma 6 2 3 2 2 3 5" xfId="32001"/>
    <cellStyle name="Comma 6 2 3 2 2 3 5 2" xfId="33280"/>
    <cellStyle name="Comma 6 2 3 2 2 3 5 3" xfId="33542"/>
    <cellStyle name="Comma 6 2 3 2 2 3 5_נכסים" xfId="44480"/>
    <cellStyle name="Comma 6 2 3 2 2 3 6" xfId="32933"/>
    <cellStyle name="Comma 6 2 3 2 2 3 7" xfId="32613"/>
    <cellStyle name="Comma 6 2 3 2 2 3_נכסים" xfId="44475"/>
    <cellStyle name="Comma 6 2 3 2 2 4" xfId="7585"/>
    <cellStyle name="Comma 6 2 3 2 2 4 2" xfId="14364"/>
    <cellStyle name="Comma 6 2 3 2 2 4 2 2" xfId="29350"/>
    <cellStyle name="Comma 6 2 3 2 2 4 2_נכסים" xfId="44482"/>
    <cellStyle name="Comma 6 2 3 2 2 4 3" xfId="22685"/>
    <cellStyle name="Comma 6 2 3 2 2 4 4" xfId="32167"/>
    <cellStyle name="Comma 6 2 3 2 2 4 4 2" xfId="33371"/>
    <cellStyle name="Comma 6 2 3 2 2 4 4 3" xfId="33633"/>
    <cellStyle name="Comma 6 2 3 2 2 4 4_נכסים" xfId="44483"/>
    <cellStyle name="Comma 6 2 3 2 2 4 5" xfId="33119"/>
    <cellStyle name="Comma 6 2 3 2 2 4 6" xfId="32664"/>
    <cellStyle name="Comma 6 2 3 2 2 4_נכסים" xfId="44481"/>
    <cellStyle name="Comma 6 2 3 2 2 5" xfId="11031"/>
    <cellStyle name="Comma 6 2 3 2 2 5 2" xfId="26018"/>
    <cellStyle name="Comma 6 2 3 2 2 5_נכסים" xfId="44484"/>
    <cellStyle name="Comma 6 2 3 2 2 6" xfId="19353"/>
    <cellStyle name="Comma 6 2 3 2 2 7" xfId="32108"/>
    <cellStyle name="Comma 6 2 3 2 2 7 2" xfId="33336"/>
    <cellStyle name="Comma 6 2 3 2 2 7 3" xfId="33598"/>
    <cellStyle name="Comma 6 2 3 2 2 7_נכסים" xfId="44485"/>
    <cellStyle name="Comma 6 2 3 2 2 8" xfId="32842"/>
    <cellStyle name="Comma 6 2 3 2 2 9" xfId="32551"/>
    <cellStyle name="Comma 6 2 3 2 2_נכסים" xfId="44462"/>
    <cellStyle name="Comma 6 2 3 2 3" xfId="4463"/>
    <cellStyle name="Comma 6 2 3 2 3 2" xfId="6254"/>
    <cellStyle name="Comma 6 2 3 2 3 2 2" xfId="9794"/>
    <cellStyle name="Comma 6 2 3 2 3 2 2 2" xfId="16446"/>
    <cellStyle name="Comma 6 2 3 2 3 2 2 2 2" xfId="31432"/>
    <cellStyle name="Comma 6 2 3 2 3 2 2 2_נכסים" xfId="44489"/>
    <cellStyle name="Comma 6 2 3 2 3 2 2 3" xfId="24767"/>
    <cellStyle name="Comma 6 2 3 2 3 2 2 4" xfId="32057"/>
    <cellStyle name="Comma 6 2 3 2 3 2 2 4 2" xfId="33312"/>
    <cellStyle name="Comma 6 2 3 2 3 2 2 4 3" xfId="33574"/>
    <cellStyle name="Comma 6 2 3 2 3 2 2 4_נכסים" xfId="44490"/>
    <cellStyle name="Comma 6 2 3 2 3 2 2 5" xfId="33213"/>
    <cellStyle name="Comma 6 2 3 2 3 2 2 6" xfId="32723"/>
    <cellStyle name="Comma 6 2 3 2 3 2 2_נכסים" xfId="44488"/>
    <cellStyle name="Comma 6 2 3 2 3 2 3" xfId="13114"/>
    <cellStyle name="Comma 6 2 3 2 3 2 3 2" xfId="28101"/>
    <cellStyle name="Comma 6 2 3 2 3 2 3_נכסים" xfId="44491"/>
    <cellStyle name="Comma 6 2 3 2 3 2 4" xfId="21436"/>
    <cellStyle name="Comma 6 2 3 2 3 2 5" xfId="32310"/>
    <cellStyle name="Comma 6 2 3 2 3 2 5 2" xfId="33405"/>
    <cellStyle name="Comma 6 2 3 2 3 2 5 3" xfId="33667"/>
    <cellStyle name="Comma 6 2 3 2 3 2 5_נכסים" xfId="44492"/>
    <cellStyle name="Comma 6 2 3 2 3 2 6" xfId="32948"/>
    <cellStyle name="Comma 6 2 3 2 3 2 7" xfId="32621"/>
    <cellStyle name="Comma 6 2 3 2 3 2_נכסים" xfId="44487"/>
    <cellStyle name="Comma 6 2 3 2 3 3" xfId="8002"/>
    <cellStyle name="Comma 6 2 3 2 3 3 2" xfId="14781"/>
    <cellStyle name="Comma 6 2 3 2 3 3 2 2" xfId="29767"/>
    <cellStyle name="Comma 6 2 3 2 3 3 2_נכסים" xfId="44494"/>
    <cellStyle name="Comma 6 2 3 2 3 3 3" xfId="23102"/>
    <cellStyle name="Comma 6 2 3 2 3 3 4" xfId="32337"/>
    <cellStyle name="Comma 6 2 3 2 3 3 4 2" xfId="33420"/>
    <cellStyle name="Comma 6 2 3 2 3 3 4 3" xfId="33682"/>
    <cellStyle name="Comma 6 2 3 2 3 3 4_נכסים" xfId="44495"/>
    <cellStyle name="Comma 6 2 3 2 3 3 5" xfId="33132"/>
    <cellStyle name="Comma 6 2 3 2 3 3 6" xfId="32672"/>
    <cellStyle name="Comma 6 2 3 2 3 3_נכסים" xfId="44493"/>
    <cellStyle name="Comma 6 2 3 2 3 4" xfId="11448"/>
    <cellStyle name="Comma 6 2 3 2 3 4 2" xfId="26435"/>
    <cellStyle name="Comma 6 2 3 2 3 4_נכסים" xfId="44496"/>
    <cellStyle name="Comma 6 2 3 2 3 5" xfId="19770"/>
    <cellStyle name="Comma 6 2 3 2 3 6" xfId="32049"/>
    <cellStyle name="Comma 6 2 3 2 3 6 2" xfId="33306"/>
    <cellStyle name="Comma 6 2 3 2 3 6 3" xfId="33568"/>
    <cellStyle name="Comma 6 2 3 2 3 6_נכסים" xfId="44497"/>
    <cellStyle name="Comma 6 2 3 2 3 7" xfId="32854"/>
    <cellStyle name="Comma 6 2 3 2 3 8" xfId="32559"/>
    <cellStyle name="Comma 6 2 3 2 3_נכסים" xfId="44486"/>
    <cellStyle name="Comma 6 2 3 2 4" xfId="5356"/>
    <cellStyle name="Comma 6 2 3 2 4 2" xfId="8961"/>
    <cellStyle name="Comma 6 2 3 2 4 2 2" xfId="15613"/>
    <cellStyle name="Comma 6 2 3 2 4 2 2 2" xfId="30599"/>
    <cellStyle name="Comma 6 2 3 2 4 2 2_נכסים" xfId="44500"/>
    <cellStyle name="Comma 6 2 3 2 4 2 3" xfId="23934"/>
    <cellStyle name="Comma 6 2 3 2 4 2 4" xfId="32394"/>
    <cellStyle name="Comma 6 2 3 2 4 2 4 2" xfId="33452"/>
    <cellStyle name="Comma 6 2 3 2 4 2 4 3" xfId="33714"/>
    <cellStyle name="Comma 6 2 3 2 4 2 4_נכסים" xfId="44501"/>
    <cellStyle name="Comma 6 2 3 2 4 2 5" xfId="33185"/>
    <cellStyle name="Comma 6 2 3 2 4 2 6" xfId="32707"/>
    <cellStyle name="Comma 6 2 3 2 4 2_נכסים" xfId="44499"/>
    <cellStyle name="Comma 6 2 3 2 4 3" xfId="12281"/>
    <cellStyle name="Comma 6 2 3 2 4 3 2" xfId="27268"/>
    <cellStyle name="Comma 6 2 3 2 4 3_נכסים" xfId="44502"/>
    <cellStyle name="Comma 6 2 3 2 4 4" xfId="20603"/>
    <cellStyle name="Comma 6 2 3 2 4 5" xfId="32355"/>
    <cellStyle name="Comma 6 2 3 2 4 5 2" xfId="33432"/>
    <cellStyle name="Comma 6 2 3 2 4 5 3" xfId="33694"/>
    <cellStyle name="Comma 6 2 3 2 4 5_נכסים" xfId="44503"/>
    <cellStyle name="Comma 6 2 3 2 4 6" xfId="32905"/>
    <cellStyle name="Comma 6 2 3 2 4 7" xfId="32605"/>
    <cellStyle name="Comma 6 2 3 2 4_נכסים" xfId="44498"/>
    <cellStyle name="Comma 6 2 3 2 5" xfId="7169"/>
    <cellStyle name="Comma 6 2 3 2 5 2" xfId="13948"/>
    <cellStyle name="Comma 6 2 3 2 5 2 2" xfId="28934"/>
    <cellStyle name="Comma 6 2 3 2 5 2_נכסים" xfId="44505"/>
    <cellStyle name="Comma 6 2 3 2 5 3" xfId="22269"/>
    <cellStyle name="Comma 6 2 3 2 5 4" xfId="32069"/>
    <cellStyle name="Comma 6 2 3 2 5 4 2" xfId="33319"/>
    <cellStyle name="Comma 6 2 3 2 5 4 3" xfId="33581"/>
    <cellStyle name="Comma 6 2 3 2 5 4_נכסים" xfId="44506"/>
    <cellStyle name="Comma 6 2 3 2 5 5" xfId="33107"/>
    <cellStyle name="Comma 6 2 3 2 5 6" xfId="32656"/>
    <cellStyle name="Comma 6 2 3 2 5_נכסים" xfId="44504"/>
    <cellStyle name="Comma 6 2 3 2 6" xfId="10615"/>
    <cellStyle name="Comma 6 2 3 2 6 2" xfId="25602"/>
    <cellStyle name="Comma 6 2 3 2 6_נכסים" xfId="44507"/>
    <cellStyle name="Comma 6 2 3 2 7" xfId="18937"/>
    <cellStyle name="Comma 6 2 3 2 8" xfId="32444"/>
    <cellStyle name="Comma 6 2 3 2 8 2" xfId="33484"/>
    <cellStyle name="Comma 6 2 3 2 8 3" xfId="33746"/>
    <cellStyle name="Comma 6 2 3 2 8_נכסים" xfId="44508"/>
    <cellStyle name="Comma 6 2 3 2 9" xfId="32814"/>
    <cellStyle name="Comma 6 2 3 2_נכסים" xfId="44461"/>
    <cellStyle name="Comma 6 2 3 3" xfId="3894"/>
    <cellStyle name="Comma 6 2 3 3 2" xfId="4670"/>
    <cellStyle name="Comma 6 2 3 3 2 2" xfId="6461"/>
    <cellStyle name="Comma 6 2 3 3 2 2 2" xfId="10001"/>
    <cellStyle name="Comma 6 2 3 3 2 2 2 2" xfId="16653"/>
    <cellStyle name="Comma 6 2 3 3 2 2 2 2 2" xfId="31639"/>
    <cellStyle name="Comma 6 2 3 3 2 2 2 2_נכסים" xfId="44513"/>
    <cellStyle name="Comma 6 2 3 3 2 2 2 3" xfId="24974"/>
    <cellStyle name="Comma 6 2 3 3 2 2 2 4" xfId="32445"/>
    <cellStyle name="Comma 6 2 3 3 2 2 2 4 2" xfId="33485"/>
    <cellStyle name="Comma 6 2 3 3 2 2 2 4 3" xfId="33747"/>
    <cellStyle name="Comma 6 2 3 3 2 2 2 4_נכסים" xfId="44514"/>
    <cellStyle name="Comma 6 2 3 3 2 2 2 5" xfId="33223"/>
    <cellStyle name="Comma 6 2 3 3 2 2 2 6" xfId="32727"/>
    <cellStyle name="Comma 6 2 3 3 2 2 2_נכסים" xfId="44512"/>
    <cellStyle name="Comma 6 2 3 3 2 2 3" xfId="13321"/>
    <cellStyle name="Comma 6 2 3 3 2 2 3 2" xfId="28308"/>
    <cellStyle name="Comma 6 2 3 3 2 2 3_נכסים" xfId="44515"/>
    <cellStyle name="Comma 6 2 3 3 2 2 4" xfId="21643"/>
    <cellStyle name="Comma 6 2 3 3 2 2 5" xfId="32063"/>
    <cellStyle name="Comma 6 2 3 3 2 2 5 2" xfId="33315"/>
    <cellStyle name="Comma 6 2 3 3 2 2 5 3" xfId="33577"/>
    <cellStyle name="Comma 6 2 3 3 2 2 5_נכסים" xfId="44516"/>
    <cellStyle name="Comma 6 2 3 3 2 2 6" xfId="32954"/>
    <cellStyle name="Comma 6 2 3 3 2 2 7" xfId="32625"/>
    <cellStyle name="Comma 6 2 3 3 2 2_נכסים" xfId="44511"/>
    <cellStyle name="Comma 6 2 3 3 2 3" xfId="8209"/>
    <cellStyle name="Comma 6 2 3 3 2 3 2" xfId="14988"/>
    <cellStyle name="Comma 6 2 3 3 2 3 2 2" xfId="29974"/>
    <cellStyle name="Comma 6 2 3 3 2 3 2_נכסים" xfId="44518"/>
    <cellStyle name="Comma 6 2 3 3 2 3 3" xfId="23309"/>
    <cellStyle name="Comma 6 2 3 3 2 3 4" xfId="32047"/>
    <cellStyle name="Comma 6 2 3 3 2 3 4 2" xfId="33305"/>
    <cellStyle name="Comma 6 2 3 3 2 3 4 3" xfId="33567"/>
    <cellStyle name="Comma 6 2 3 3 2 3 4_נכסים" xfId="44519"/>
    <cellStyle name="Comma 6 2 3 3 2 3 5" xfId="33139"/>
    <cellStyle name="Comma 6 2 3 3 2 3 6" xfId="32676"/>
    <cellStyle name="Comma 6 2 3 3 2 3_נכסים" xfId="44517"/>
    <cellStyle name="Comma 6 2 3 3 2 4" xfId="11655"/>
    <cellStyle name="Comma 6 2 3 3 2 4 2" xfId="26642"/>
    <cellStyle name="Comma 6 2 3 3 2 4_נכסים" xfId="44520"/>
    <cellStyle name="Comma 6 2 3 3 2 5" xfId="19977"/>
    <cellStyle name="Comma 6 2 3 3 2 6" xfId="31983"/>
    <cellStyle name="Comma 6 2 3 3 2 6 2" xfId="33269"/>
    <cellStyle name="Comma 6 2 3 3 2 6 3" xfId="33531"/>
    <cellStyle name="Comma 6 2 3 3 2 6_נכסים" xfId="44521"/>
    <cellStyle name="Comma 6 2 3 3 2 7" xfId="32861"/>
    <cellStyle name="Comma 6 2 3 3 2 8" xfId="32563"/>
    <cellStyle name="Comma 6 2 3 3 2_נכסים" xfId="44510"/>
    <cellStyle name="Comma 6 2 3 3 3" xfId="5627"/>
    <cellStyle name="Comma 6 2 3 3 3 2" xfId="9168"/>
    <cellStyle name="Comma 6 2 3 3 3 2 2" xfId="15820"/>
    <cellStyle name="Comma 6 2 3 3 3 2 2 2" xfId="30806"/>
    <cellStyle name="Comma 6 2 3 3 3 2 2_נכסים" xfId="44524"/>
    <cellStyle name="Comma 6 2 3 3 3 2 3" xfId="24141"/>
    <cellStyle name="Comma 6 2 3 3 3 2 4" xfId="31955"/>
    <cellStyle name="Comma 6 2 3 3 3 2 4 2" xfId="33250"/>
    <cellStyle name="Comma 6 2 3 3 3 2 4 3" xfId="33512"/>
    <cellStyle name="Comma 6 2 3 3 3 2 4_נכסים" xfId="44525"/>
    <cellStyle name="Comma 6 2 3 3 3 2 5" xfId="33191"/>
    <cellStyle name="Comma 6 2 3 3 3 2 6" xfId="32711"/>
    <cellStyle name="Comma 6 2 3 3 3 2_נכסים" xfId="44523"/>
    <cellStyle name="Comma 6 2 3 3 3 3" xfId="12488"/>
    <cellStyle name="Comma 6 2 3 3 3 3 2" xfId="27475"/>
    <cellStyle name="Comma 6 2 3 3 3 3_נכסים" xfId="44526"/>
    <cellStyle name="Comma 6 2 3 3 3 4" xfId="20810"/>
    <cellStyle name="Comma 6 2 3 3 3 5" xfId="32434"/>
    <cellStyle name="Comma 6 2 3 3 3 5 2" xfId="33477"/>
    <cellStyle name="Comma 6 2 3 3 3 5 3" xfId="33739"/>
    <cellStyle name="Comma 6 2 3 3 3 5_נכסים" xfId="44527"/>
    <cellStyle name="Comma 6 2 3 3 3 6" xfId="32926"/>
    <cellStyle name="Comma 6 2 3 3 3 7" xfId="32609"/>
    <cellStyle name="Comma 6 2 3 3 3_נכסים" xfId="44522"/>
    <cellStyle name="Comma 6 2 3 3 4" xfId="7376"/>
    <cellStyle name="Comma 6 2 3 3 4 2" xfId="14155"/>
    <cellStyle name="Comma 6 2 3 3 4 2 2" xfId="29141"/>
    <cellStyle name="Comma 6 2 3 3 4 2_נכסים" xfId="44529"/>
    <cellStyle name="Comma 6 2 3 3 4 3" xfId="22476"/>
    <cellStyle name="Comma 6 2 3 3 4 4" xfId="32121"/>
    <cellStyle name="Comma 6 2 3 3 4 4 2" xfId="33340"/>
    <cellStyle name="Comma 6 2 3 3 4 4 3" xfId="33602"/>
    <cellStyle name="Comma 6 2 3 3 4 4_נכסים" xfId="44530"/>
    <cellStyle name="Comma 6 2 3 3 4 5" xfId="33113"/>
    <cellStyle name="Comma 6 2 3 3 4 6" xfId="32660"/>
    <cellStyle name="Comma 6 2 3 3 4_נכסים" xfId="44528"/>
    <cellStyle name="Comma 6 2 3 3 5" xfId="10822"/>
    <cellStyle name="Comma 6 2 3 3 5 2" xfId="25809"/>
    <cellStyle name="Comma 6 2 3 3 5_נכסים" xfId="44531"/>
    <cellStyle name="Comma 6 2 3 3 6" xfId="19144"/>
    <cellStyle name="Comma 6 2 3 3 7" xfId="32358"/>
    <cellStyle name="Comma 6 2 3 3 7 2" xfId="33435"/>
    <cellStyle name="Comma 6 2 3 3 7 3" xfId="33697"/>
    <cellStyle name="Comma 6 2 3 3 7_נכסים" xfId="44532"/>
    <cellStyle name="Comma 6 2 3 3 8" xfId="32834"/>
    <cellStyle name="Comma 6 2 3 3 9" xfId="32547"/>
    <cellStyle name="Comma 6 2 3 3_נכסים" xfId="44509"/>
    <cellStyle name="Comma 6 2 3 4" xfId="4255"/>
    <cellStyle name="Comma 6 2 3 4 2" xfId="6044"/>
    <cellStyle name="Comma 6 2 3 4 2 2" xfId="9584"/>
    <cellStyle name="Comma 6 2 3 4 2 2 2" xfId="16236"/>
    <cellStyle name="Comma 6 2 3 4 2 2 2 2" xfId="31222"/>
    <cellStyle name="Comma 6 2 3 4 2 2 2_נכסים" xfId="44536"/>
    <cellStyle name="Comma 6 2 3 4 2 2 3" xfId="24557"/>
    <cellStyle name="Comma 6 2 3 4 2 2 4" xfId="31956"/>
    <cellStyle name="Comma 6 2 3 4 2 2 4 2" xfId="33251"/>
    <cellStyle name="Comma 6 2 3 4 2 2 4 3" xfId="33513"/>
    <cellStyle name="Comma 6 2 3 4 2 2 4_נכסים" xfId="44537"/>
    <cellStyle name="Comma 6 2 3 4 2 2 5" xfId="33205"/>
    <cellStyle name="Comma 6 2 3 4 2 2 6" xfId="32719"/>
    <cellStyle name="Comma 6 2 3 4 2 2_נכסים" xfId="44535"/>
    <cellStyle name="Comma 6 2 3 4 2 3" xfId="12904"/>
    <cellStyle name="Comma 6 2 3 4 2 3 2" xfId="27891"/>
    <cellStyle name="Comma 6 2 3 4 2 3_נכסים" xfId="44538"/>
    <cellStyle name="Comma 6 2 3 4 2 4" xfId="21226"/>
    <cellStyle name="Comma 6 2 3 4 2 5" xfId="32311"/>
    <cellStyle name="Comma 6 2 3 4 2 5 2" xfId="33406"/>
    <cellStyle name="Comma 6 2 3 4 2 5 3" xfId="33668"/>
    <cellStyle name="Comma 6 2 3 4 2 5_נכסים" xfId="44539"/>
    <cellStyle name="Comma 6 2 3 4 2 6" xfId="32940"/>
    <cellStyle name="Comma 6 2 3 4 2 7" xfId="32617"/>
    <cellStyle name="Comma 6 2 3 4 2_נכסים" xfId="44534"/>
    <cellStyle name="Comma 6 2 3 4 3" xfId="7792"/>
    <cellStyle name="Comma 6 2 3 4 3 2" xfId="14571"/>
    <cellStyle name="Comma 6 2 3 4 3 2 2" xfId="29557"/>
    <cellStyle name="Comma 6 2 3 4 3 2_נכסים" xfId="44541"/>
    <cellStyle name="Comma 6 2 3 4 3 3" xfId="22892"/>
    <cellStyle name="Comma 6 2 3 4 3 4" xfId="32128"/>
    <cellStyle name="Comma 6 2 3 4 3 4 2" xfId="33344"/>
    <cellStyle name="Comma 6 2 3 4 3 4 3" xfId="33606"/>
    <cellStyle name="Comma 6 2 3 4 3 4_נכסים" xfId="44542"/>
    <cellStyle name="Comma 6 2 3 4 3 5" xfId="33126"/>
    <cellStyle name="Comma 6 2 3 4 3 6" xfId="32668"/>
    <cellStyle name="Comma 6 2 3 4 3_נכסים" xfId="44540"/>
    <cellStyle name="Comma 6 2 3 4 4" xfId="11238"/>
    <cellStyle name="Comma 6 2 3 4 4 2" xfId="26225"/>
    <cellStyle name="Comma 6 2 3 4 4_נכסים" xfId="44543"/>
    <cellStyle name="Comma 6 2 3 4 5" xfId="19560"/>
    <cellStyle name="Comma 6 2 3 4 6" xfId="31976"/>
    <cellStyle name="Comma 6 2 3 4 6 2" xfId="33267"/>
    <cellStyle name="Comma 6 2 3 4 6 3" xfId="33529"/>
    <cellStyle name="Comma 6 2 3 4 6_נכסים" xfId="44544"/>
    <cellStyle name="Comma 6 2 3 4 7" xfId="32849"/>
    <cellStyle name="Comma 6 2 3 4 8" xfId="32555"/>
    <cellStyle name="Comma 6 2 3 4_נכסים" xfId="44533"/>
    <cellStyle name="Comma 6 2 3 5" xfId="5148"/>
    <cellStyle name="Comma 6 2 3 5 2" xfId="8751"/>
    <cellStyle name="Comma 6 2 3 5 2 2" xfId="15403"/>
    <cellStyle name="Comma 6 2 3 5 2 2 2" xfId="30389"/>
    <cellStyle name="Comma 6 2 3 5 2 2_נכסים" xfId="44547"/>
    <cellStyle name="Comma 6 2 3 5 2 3" xfId="23724"/>
    <cellStyle name="Comma 6 2 3 5 2 4" xfId="32291"/>
    <cellStyle name="Comma 6 2 3 5 2 4 2" xfId="33398"/>
    <cellStyle name="Comma 6 2 3 5 2 4 3" xfId="33660"/>
    <cellStyle name="Comma 6 2 3 5 2 4_נכסים" xfId="44548"/>
    <cellStyle name="Comma 6 2 3 5 2 5" xfId="33178"/>
    <cellStyle name="Comma 6 2 3 5 2 6" xfId="32703"/>
    <cellStyle name="Comma 6 2 3 5 2_נכסים" xfId="44546"/>
    <cellStyle name="Comma 6 2 3 5 3" xfId="12071"/>
    <cellStyle name="Comma 6 2 3 5 3 2" xfId="27058"/>
    <cellStyle name="Comma 6 2 3 5 3_נכסים" xfId="44549"/>
    <cellStyle name="Comma 6 2 3 5 4" xfId="20393"/>
    <cellStyle name="Comma 6 2 3 5 5" xfId="32282"/>
    <cellStyle name="Comma 6 2 3 5 5 2" xfId="33392"/>
    <cellStyle name="Comma 6 2 3 5 5 3" xfId="33654"/>
    <cellStyle name="Comma 6 2 3 5 5_נכסים" xfId="44550"/>
    <cellStyle name="Comma 6 2 3 5 6" xfId="32899"/>
    <cellStyle name="Comma 6 2 3 5 7" xfId="32601"/>
    <cellStyle name="Comma 6 2 3 5_נכסים" xfId="44545"/>
    <cellStyle name="Comma 6 2 3 6" xfId="6961"/>
    <cellStyle name="Comma 6 2 3 6 2" xfId="13738"/>
    <cellStyle name="Comma 6 2 3 6 2 2" xfId="28724"/>
    <cellStyle name="Comma 6 2 3 6 2_נכסים" xfId="44552"/>
    <cellStyle name="Comma 6 2 3 6 3" xfId="22059"/>
    <cellStyle name="Comma 6 2 3 6 4" xfId="31975"/>
    <cellStyle name="Comma 6 2 3 6 4 2" xfId="33266"/>
    <cellStyle name="Comma 6 2 3 6 4 3" xfId="33528"/>
    <cellStyle name="Comma 6 2 3 6 4_נכסים" xfId="44553"/>
    <cellStyle name="Comma 6 2 3 6 5" xfId="33099"/>
    <cellStyle name="Comma 6 2 3 6 6" xfId="32652"/>
    <cellStyle name="Comma 6 2 3 6_נכסים" xfId="44551"/>
    <cellStyle name="Comma 6 2 3 7" xfId="10519"/>
    <cellStyle name="Comma 6 2 3 7 2" xfId="25503"/>
    <cellStyle name="Comma 6 2 3 7_נכסים" xfId="44554"/>
    <cellStyle name="Comma 6 2 3 8" xfId="18219"/>
    <cellStyle name="Comma 6 2 3 9" xfId="18727"/>
    <cellStyle name="Comma 6 2 3_נכסים" xfId="44459"/>
    <cellStyle name="Comma 6 2 4" xfId="1365"/>
    <cellStyle name="Comma 6 2 4 10" xfId="32530"/>
    <cellStyle name="Comma 6 2 4 11" xfId="3635"/>
    <cellStyle name="Comma 6 2 4 2" xfId="4021"/>
    <cellStyle name="Comma 6 2 4 2 2" xfId="4792"/>
    <cellStyle name="Comma 6 2 4 2 2 2" xfId="6583"/>
    <cellStyle name="Comma 6 2 4 2 2 2 2" xfId="10123"/>
    <cellStyle name="Comma 6 2 4 2 2 2 2 2" xfId="16775"/>
    <cellStyle name="Comma 6 2 4 2 2 2 2 2 2" xfId="31761"/>
    <cellStyle name="Comma 6 2 4 2 2 2 2 2_נכסים" xfId="44560"/>
    <cellStyle name="Comma 6 2 4 2 2 2 2 3" xfId="25096"/>
    <cellStyle name="Comma 6 2 4 2 2 2 2 4" xfId="32447"/>
    <cellStyle name="Comma 6 2 4 2 2 2 2 4 2" xfId="33486"/>
    <cellStyle name="Comma 6 2 4 2 2 2 2 4 3" xfId="33748"/>
    <cellStyle name="Comma 6 2 4 2 2 2 2 4_נכסים" xfId="44561"/>
    <cellStyle name="Comma 6 2 4 2 2 2 2 5" xfId="33226"/>
    <cellStyle name="Comma 6 2 4 2 2 2 2 6" xfId="32729"/>
    <cellStyle name="Comma 6 2 4 2 2 2 2_נכסים" xfId="44559"/>
    <cellStyle name="Comma 6 2 4 2 2 2 3" xfId="13443"/>
    <cellStyle name="Comma 6 2 4 2 2 2 3 2" xfId="28430"/>
    <cellStyle name="Comma 6 2 4 2 2 2 3_נכסים" xfId="44562"/>
    <cellStyle name="Comma 6 2 4 2 2 2 4" xfId="21765"/>
    <cellStyle name="Comma 6 2 4 2 2 2 5" xfId="31986"/>
    <cellStyle name="Comma 6 2 4 2 2 2 5 2" xfId="33271"/>
    <cellStyle name="Comma 6 2 4 2 2 2 5 3" xfId="33533"/>
    <cellStyle name="Comma 6 2 4 2 2 2 5_נכסים" xfId="44563"/>
    <cellStyle name="Comma 6 2 4 2 2 2 6" xfId="32959"/>
    <cellStyle name="Comma 6 2 4 2 2 2 7" xfId="32627"/>
    <cellStyle name="Comma 6 2 4 2 2 2_נכסים" xfId="44558"/>
    <cellStyle name="Comma 6 2 4 2 2 3" xfId="8331"/>
    <cellStyle name="Comma 6 2 4 2 2 3 2" xfId="15110"/>
    <cellStyle name="Comma 6 2 4 2 2 3 2 2" xfId="30096"/>
    <cellStyle name="Comma 6 2 4 2 2 3 2_נכסים" xfId="44565"/>
    <cellStyle name="Comma 6 2 4 2 2 3 3" xfId="23431"/>
    <cellStyle name="Comma 6 2 4 2 2 3 4" xfId="32078"/>
    <cellStyle name="Comma 6 2 4 2 2 3 4 2" xfId="33323"/>
    <cellStyle name="Comma 6 2 4 2 2 3 4 3" xfId="33585"/>
    <cellStyle name="Comma 6 2 4 2 2 3 4_נכסים" xfId="44566"/>
    <cellStyle name="Comma 6 2 4 2 2 3 5" xfId="33144"/>
    <cellStyle name="Comma 6 2 4 2 2 3 6" xfId="32678"/>
    <cellStyle name="Comma 6 2 4 2 2 3_נכסים" xfId="44564"/>
    <cellStyle name="Comma 6 2 4 2 2 4" xfId="11777"/>
    <cellStyle name="Comma 6 2 4 2 2 4 2" xfId="26764"/>
    <cellStyle name="Comma 6 2 4 2 2 4_נכסים" xfId="44567"/>
    <cellStyle name="Comma 6 2 4 2 2 5" xfId="20099"/>
    <cellStyle name="Comma 6 2 4 2 2 6" xfId="32414"/>
    <cellStyle name="Comma 6 2 4 2 2 6 2" xfId="33464"/>
    <cellStyle name="Comma 6 2 4 2 2 6 3" xfId="33726"/>
    <cellStyle name="Comma 6 2 4 2 2 6_נכסים" xfId="44568"/>
    <cellStyle name="Comma 6 2 4 2 2 7" xfId="32865"/>
    <cellStyle name="Comma 6 2 4 2 2 8" xfId="32565"/>
    <cellStyle name="Comma 6 2 4 2 2_נכסים" xfId="44557"/>
    <cellStyle name="Comma 6 2 4 2 3" xfId="5749"/>
    <cellStyle name="Comma 6 2 4 2 3 2" xfId="9290"/>
    <cellStyle name="Comma 6 2 4 2 3 2 2" xfId="15942"/>
    <cellStyle name="Comma 6 2 4 2 3 2 2 2" xfId="30928"/>
    <cellStyle name="Comma 6 2 4 2 3 2 2_נכסים" xfId="44571"/>
    <cellStyle name="Comma 6 2 4 2 3 2 3" xfId="24263"/>
    <cellStyle name="Comma 6 2 4 2 3 2 4" xfId="32261"/>
    <cellStyle name="Comma 6 2 4 2 3 2 4 2" xfId="33381"/>
    <cellStyle name="Comma 6 2 4 2 3 2 4 3" xfId="33643"/>
    <cellStyle name="Comma 6 2 4 2 3 2 4_נכסים" xfId="44572"/>
    <cellStyle name="Comma 6 2 4 2 3 2 5" xfId="33193"/>
    <cellStyle name="Comma 6 2 4 2 3 2 6" xfId="32713"/>
    <cellStyle name="Comma 6 2 4 2 3 2_נכסים" xfId="44570"/>
    <cellStyle name="Comma 6 2 4 2 3 3" xfId="12610"/>
    <cellStyle name="Comma 6 2 4 2 3 3 2" xfId="27597"/>
    <cellStyle name="Comma 6 2 4 2 3 3_נכסים" xfId="44573"/>
    <cellStyle name="Comma 6 2 4 2 3 4" xfId="20932"/>
    <cellStyle name="Comma 6 2 4 2 3 5" xfId="32037"/>
    <cellStyle name="Comma 6 2 4 2 3 5 2" xfId="33301"/>
    <cellStyle name="Comma 6 2 4 2 3 5 3" xfId="33563"/>
    <cellStyle name="Comma 6 2 4 2 3 5_נכסים" xfId="44574"/>
    <cellStyle name="Comma 6 2 4 2 3 6" xfId="32930"/>
    <cellStyle name="Comma 6 2 4 2 3 7" xfId="32611"/>
    <cellStyle name="Comma 6 2 4 2 3_נכסים" xfId="44569"/>
    <cellStyle name="Comma 6 2 4 2 4" xfId="7498"/>
    <cellStyle name="Comma 6 2 4 2 4 2" xfId="14277"/>
    <cellStyle name="Comma 6 2 4 2 4 2 2" xfId="29263"/>
    <cellStyle name="Comma 6 2 4 2 4 2_נכסים" xfId="44576"/>
    <cellStyle name="Comma 6 2 4 2 4 3" xfId="22598"/>
    <cellStyle name="Comma 6 2 4 2 4 4" xfId="32324"/>
    <cellStyle name="Comma 6 2 4 2 4 4 2" xfId="33413"/>
    <cellStyle name="Comma 6 2 4 2 4 4 3" xfId="33675"/>
    <cellStyle name="Comma 6 2 4 2 4 4_נכסים" xfId="44577"/>
    <cellStyle name="Comma 6 2 4 2 4 5" xfId="33115"/>
    <cellStyle name="Comma 6 2 4 2 4 6" xfId="32662"/>
    <cellStyle name="Comma 6 2 4 2 4_נכסים" xfId="44575"/>
    <cellStyle name="Comma 6 2 4 2 5" xfId="10944"/>
    <cellStyle name="Comma 6 2 4 2 5 2" xfId="25931"/>
    <cellStyle name="Comma 6 2 4 2 5_נכסים" xfId="44578"/>
    <cellStyle name="Comma 6 2 4 2 6" xfId="19266"/>
    <cellStyle name="Comma 6 2 4 2 7" xfId="32373"/>
    <cellStyle name="Comma 6 2 4 2 7 2" xfId="33444"/>
    <cellStyle name="Comma 6 2 4 2 7 3" xfId="33706"/>
    <cellStyle name="Comma 6 2 4 2 7_נכסים" xfId="44579"/>
    <cellStyle name="Comma 6 2 4 2 8" xfId="32838"/>
    <cellStyle name="Comma 6 2 4 2 9" xfId="32549"/>
    <cellStyle name="Comma 6 2 4 2_נכסים" xfId="44556"/>
    <cellStyle name="Comma 6 2 4 3" xfId="4378"/>
    <cellStyle name="Comma 6 2 4 3 2" xfId="6167"/>
    <cellStyle name="Comma 6 2 4 3 2 2" xfId="9707"/>
    <cellStyle name="Comma 6 2 4 3 2 2 2" xfId="16359"/>
    <cellStyle name="Comma 6 2 4 3 2 2 2 2" xfId="31345"/>
    <cellStyle name="Comma 6 2 4 3 2 2 2_נכסים" xfId="44583"/>
    <cellStyle name="Comma 6 2 4 3 2 2 3" xfId="24680"/>
    <cellStyle name="Comma 6 2 4 3 2 2 4" xfId="32010"/>
    <cellStyle name="Comma 6 2 4 3 2 2 4 2" xfId="33286"/>
    <cellStyle name="Comma 6 2 4 3 2 2 4 3" xfId="33548"/>
    <cellStyle name="Comma 6 2 4 3 2 2 4_נכסים" xfId="44584"/>
    <cellStyle name="Comma 6 2 4 3 2 2 5" xfId="33210"/>
    <cellStyle name="Comma 6 2 4 3 2 2 6" xfId="32721"/>
    <cellStyle name="Comma 6 2 4 3 2 2_נכסים" xfId="44582"/>
    <cellStyle name="Comma 6 2 4 3 2 3" xfId="13027"/>
    <cellStyle name="Comma 6 2 4 3 2 3 2" xfId="28014"/>
    <cellStyle name="Comma 6 2 4 3 2 3_נכסים" xfId="44585"/>
    <cellStyle name="Comma 6 2 4 3 2 4" xfId="21349"/>
    <cellStyle name="Comma 6 2 4 3 2 5" xfId="32369"/>
    <cellStyle name="Comma 6 2 4 3 2 5 2" xfId="33442"/>
    <cellStyle name="Comma 6 2 4 3 2 5 3" xfId="33704"/>
    <cellStyle name="Comma 6 2 4 3 2 5_נכסים" xfId="44586"/>
    <cellStyle name="Comma 6 2 4 3 2 6" xfId="32944"/>
    <cellStyle name="Comma 6 2 4 3 2 7" xfId="32619"/>
    <cellStyle name="Comma 6 2 4 3 2_נכסים" xfId="44581"/>
    <cellStyle name="Comma 6 2 4 3 3" xfId="7915"/>
    <cellStyle name="Comma 6 2 4 3 3 2" xfId="14694"/>
    <cellStyle name="Comma 6 2 4 3 3 2 2" xfId="29680"/>
    <cellStyle name="Comma 6 2 4 3 3 2_נכסים" xfId="44588"/>
    <cellStyle name="Comma 6 2 4 3 3 3" xfId="23015"/>
    <cellStyle name="Comma 6 2 4 3 3 4" xfId="32129"/>
    <cellStyle name="Comma 6 2 4 3 3 4 2" xfId="33345"/>
    <cellStyle name="Comma 6 2 4 3 3 4 3" xfId="33607"/>
    <cellStyle name="Comma 6 2 4 3 3 4_נכסים" xfId="44589"/>
    <cellStyle name="Comma 6 2 4 3 3 5" xfId="33130"/>
    <cellStyle name="Comma 6 2 4 3 3 6" xfId="32670"/>
    <cellStyle name="Comma 6 2 4 3 3_נכסים" xfId="44587"/>
    <cellStyle name="Comma 6 2 4 3 4" xfId="11361"/>
    <cellStyle name="Comma 6 2 4 3 4 2" xfId="26348"/>
    <cellStyle name="Comma 6 2 4 3 4_נכסים" xfId="44590"/>
    <cellStyle name="Comma 6 2 4 3 5" xfId="19683"/>
    <cellStyle name="Comma 6 2 4 3 6" xfId="31948"/>
    <cellStyle name="Comma 6 2 4 3 6 2" xfId="33243"/>
    <cellStyle name="Comma 6 2 4 3 6 3" xfId="33505"/>
    <cellStyle name="Comma 6 2 4 3 6_נכסים" xfId="44591"/>
    <cellStyle name="Comma 6 2 4 3 7" xfId="32851"/>
    <cellStyle name="Comma 6 2 4 3 8" xfId="32557"/>
    <cellStyle name="Comma 6 2 4 3_נכסים" xfId="44580"/>
    <cellStyle name="Comma 6 2 4 4" xfId="5271"/>
    <cellStyle name="Comma 6 2 4 4 2" xfId="8874"/>
    <cellStyle name="Comma 6 2 4 4 2 2" xfId="15526"/>
    <cellStyle name="Comma 6 2 4 4 2 2 2" xfId="30512"/>
    <cellStyle name="Comma 6 2 4 4 2 2_נכסים" xfId="44594"/>
    <cellStyle name="Comma 6 2 4 4 2 3" xfId="23847"/>
    <cellStyle name="Comma 6 2 4 4 2 4" xfId="32114"/>
    <cellStyle name="Comma 6 2 4 4 2 4 2" xfId="33338"/>
    <cellStyle name="Comma 6 2 4 4 2 4 3" xfId="33600"/>
    <cellStyle name="Comma 6 2 4 4 2 4_נכסים" xfId="44595"/>
    <cellStyle name="Comma 6 2 4 4 2 5" xfId="33182"/>
    <cellStyle name="Comma 6 2 4 4 2 6" xfId="32705"/>
    <cellStyle name="Comma 6 2 4 4 2_נכסים" xfId="44593"/>
    <cellStyle name="Comma 6 2 4 4 3" xfId="12194"/>
    <cellStyle name="Comma 6 2 4 4 3 2" xfId="27181"/>
    <cellStyle name="Comma 6 2 4 4 3_נכסים" xfId="44596"/>
    <cellStyle name="Comma 6 2 4 4 4" xfId="20516"/>
    <cellStyle name="Comma 6 2 4 4 5" xfId="32409"/>
    <cellStyle name="Comma 6 2 4 4 5 2" xfId="33460"/>
    <cellStyle name="Comma 6 2 4 4 5 3" xfId="33722"/>
    <cellStyle name="Comma 6 2 4 4 5_נכסים" xfId="44597"/>
    <cellStyle name="Comma 6 2 4 4 6" xfId="32902"/>
    <cellStyle name="Comma 6 2 4 4 7" xfId="32603"/>
    <cellStyle name="Comma 6 2 4 4_נכסים" xfId="44592"/>
    <cellStyle name="Comma 6 2 4 5" xfId="7084"/>
    <cellStyle name="Comma 6 2 4 5 2" xfId="13861"/>
    <cellStyle name="Comma 6 2 4 5 2 2" xfId="28847"/>
    <cellStyle name="Comma 6 2 4 5 2_נכסים" xfId="44599"/>
    <cellStyle name="Comma 6 2 4 5 3" xfId="22182"/>
    <cellStyle name="Comma 6 2 4 5 4" xfId="32061"/>
    <cellStyle name="Comma 6 2 4 5 4 2" xfId="33314"/>
    <cellStyle name="Comma 6 2 4 5 4 3" xfId="33576"/>
    <cellStyle name="Comma 6 2 4 5 4_נכסים" xfId="44600"/>
    <cellStyle name="Comma 6 2 4 5 5" xfId="33104"/>
    <cellStyle name="Comma 6 2 4 5 6" xfId="32654"/>
    <cellStyle name="Comma 6 2 4 5_נכסים" xfId="44598"/>
    <cellStyle name="Comma 6 2 4 6" xfId="10311"/>
    <cellStyle name="Comma 6 2 4 6 2" xfId="25283"/>
    <cellStyle name="Comma 6 2 4 6_נכסים" xfId="44601"/>
    <cellStyle name="Comma 6 2 4 7" xfId="18850"/>
    <cellStyle name="Comma 6 2 4 8" xfId="32009"/>
    <cellStyle name="Comma 6 2 4 8 2" xfId="33285"/>
    <cellStyle name="Comma 6 2 4 8 3" xfId="33547"/>
    <cellStyle name="Comma 6 2 4 8_נכסים" xfId="44602"/>
    <cellStyle name="Comma 6 2 4 9" xfId="32809"/>
    <cellStyle name="Comma 6 2 4_נכסים" xfId="44555"/>
    <cellStyle name="Comma 6 2 5" xfId="1654"/>
    <cellStyle name="Comma 6 2 5 10" xfId="3846"/>
    <cellStyle name="Comma 6 2 5 2" xfId="4583"/>
    <cellStyle name="Comma 6 2 5 2 2" xfId="6374"/>
    <cellStyle name="Comma 6 2 5 2 2 2" xfId="9914"/>
    <cellStyle name="Comma 6 2 5 2 2 2 2" xfId="16566"/>
    <cellStyle name="Comma 6 2 5 2 2 2 2 2" xfId="31552"/>
    <cellStyle name="Comma 6 2 5 2 2 2 2_נכסים" xfId="44607"/>
    <cellStyle name="Comma 6 2 5 2 2 2 3" xfId="24887"/>
    <cellStyle name="Comma 6 2 5 2 2 2 4" xfId="32448"/>
    <cellStyle name="Comma 6 2 5 2 2 2 4 2" xfId="33487"/>
    <cellStyle name="Comma 6 2 5 2 2 2 4 3" xfId="33749"/>
    <cellStyle name="Comma 6 2 5 2 2 2 4_נכסים" xfId="44608"/>
    <cellStyle name="Comma 6 2 5 2 2 2 5" xfId="33217"/>
    <cellStyle name="Comma 6 2 5 2 2 2 6" xfId="32725"/>
    <cellStyle name="Comma 6 2 5 2 2 2_נכסים" xfId="44606"/>
    <cellStyle name="Comma 6 2 5 2 2 3" xfId="13234"/>
    <cellStyle name="Comma 6 2 5 2 2 3 2" xfId="28221"/>
    <cellStyle name="Comma 6 2 5 2 2 3_נכסים" xfId="44609"/>
    <cellStyle name="Comma 6 2 5 2 2 4" xfId="21556"/>
    <cellStyle name="Comma 6 2 5 2 2 5" xfId="32450"/>
    <cellStyle name="Comma 6 2 5 2 2 5 2" xfId="33489"/>
    <cellStyle name="Comma 6 2 5 2 2 5 3" xfId="33751"/>
    <cellStyle name="Comma 6 2 5 2 2 5_נכסים" xfId="44610"/>
    <cellStyle name="Comma 6 2 5 2 2 6" xfId="32951"/>
    <cellStyle name="Comma 6 2 5 2 2 7" xfId="32623"/>
    <cellStyle name="Comma 6 2 5 2 2_נכסים" xfId="44605"/>
    <cellStyle name="Comma 6 2 5 2 3" xfId="8122"/>
    <cellStyle name="Comma 6 2 5 2 3 2" xfId="14901"/>
    <cellStyle name="Comma 6 2 5 2 3 2 2" xfId="29887"/>
    <cellStyle name="Comma 6 2 5 2 3 2_נכסים" xfId="44612"/>
    <cellStyle name="Comma 6 2 5 2 3 3" xfId="23222"/>
    <cellStyle name="Comma 6 2 5 2 3 4" xfId="32416"/>
    <cellStyle name="Comma 6 2 5 2 3 4 2" xfId="33466"/>
    <cellStyle name="Comma 6 2 5 2 3 4 3" xfId="33728"/>
    <cellStyle name="Comma 6 2 5 2 3 4_נכסים" xfId="44613"/>
    <cellStyle name="Comma 6 2 5 2 3 5" xfId="33135"/>
    <cellStyle name="Comma 6 2 5 2 3 6" xfId="32674"/>
    <cellStyle name="Comma 6 2 5 2 3_נכסים" xfId="44611"/>
    <cellStyle name="Comma 6 2 5 2 4" xfId="11568"/>
    <cellStyle name="Comma 6 2 5 2 4 2" xfId="26555"/>
    <cellStyle name="Comma 6 2 5 2 4_נכסים" xfId="44614"/>
    <cellStyle name="Comma 6 2 5 2 5" xfId="19890"/>
    <cellStyle name="Comma 6 2 5 2 6" xfId="32082"/>
    <cellStyle name="Comma 6 2 5 2 6 2" xfId="33326"/>
    <cellStyle name="Comma 6 2 5 2 6 3" xfId="33588"/>
    <cellStyle name="Comma 6 2 5 2 6_נכסים" xfId="44615"/>
    <cellStyle name="Comma 6 2 5 2 7" xfId="32858"/>
    <cellStyle name="Comma 6 2 5 2 8" xfId="32561"/>
    <cellStyle name="Comma 6 2 5 2_נכסים" xfId="44604"/>
    <cellStyle name="Comma 6 2 5 3" xfId="5540"/>
    <cellStyle name="Comma 6 2 5 3 2" xfId="9081"/>
    <cellStyle name="Comma 6 2 5 3 2 2" xfId="15733"/>
    <cellStyle name="Comma 6 2 5 3 2 2 2" xfId="30719"/>
    <cellStyle name="Comma 6 2 5 3 2 2_נכסים" xfId="44618"/>
    <cellStyle name="Comma 6 2 5 3 2 3" xfId="24054"/>
    <cellStyle name="Comma 6 2 5 3 2 4" xfId="32365"/>
    <cellStyle name="Comma 6 2 5 3 2 4 2" xfId="33439"/>
    <cellStyle name="Comma 6 2 5 3 2 4 3" xfId="33701"/>
    <cellStyle name="Comma 6 2 5 3 2 4_נכסים" xfId="44619"/>
    <cellStyle name="Comma 6 2 5 3 2 5" xfId="33187"/>
    <cellStyle name="Comma 6 2 5 3 2 6" xfId="32709"/>
    <cellStyle name="Comma 6 2 5 3 2_נכסים" xfId="44617"/>
    <cellStyle name="Comma 6 2 5 3 3" xfId="12401"/>
    <cellStyle name="Comma 6 2 5 3 3 2" xfId="27388"/>
    <cellStyle name="Comma 6 2 5 3 3_נכסים" xfId="44620"/>
    <cellStyle name="Comma 6 2 5 3 4" xfId="20723"/>
    <cellStyle name="Comma 6 2 5 3 5" xfId="31959"/>
    <cellStyle name="Comma 6 2 5 3 5 2" xfId="33253"/>
    <cellStyle name="Comma 6 2 5 3 5 3" xfId="33515"/>
    <cellStyle name="Comma 6 2 5 3 5_נכסים" xfId="44621"/>
    <cellStyle name="Comma 6 2 5 3 6" xfId="32922"/>
    <cellStyle name="Comma 6 2 5 3 7" xfId="32607"/>
    <cellStyle name="Comma 6 2 5 3_נכסים" xfId="44616"/>
    <cellStyle name="Comma 6 2 5 4" xfId="7289"/>
    <cellStyle name="Comma 6 2 5 4 2" xfId="14068"/>
    <cellStyle name="Comma 6 2 5 4 2 2" xfId="29054"/>
    <cellStyle name="Comma 6 2 5 4 2_נכסים" xfId="44623"/>
    <cellStyle name="Comma 6 2 5 4 3" xfId="22389"/>
    <cellStyle name="Comma 6 2 5 4 4" xfId="32275"/>
    <cellStyle name="Comma 6 2 5 4 4 2" xfId="33387"/>
    <cellStyle name="Comma 6 2 5 4 4 3" xfId="33649"/>
    <cellStyle name="Comma 6 2 5 4 4_נכסים" xfId="44624"/>
    <cellStyle name="Comma 6 2 5 4 5" xfId="33109"/>
    <cellStyle name="Comma 6 2 5 4 6" xfId="32658"/>
    <cellStyle name="Comma 6 2 5 4_נכסים" xfId="44622"/>
    <cellStyle name="Comma 6 2 5 5" xfId="10735"/>
    <cellStyle name="Comma 6 2 5 5 2" xfId="25722"/>
    <cellStyle name="Comma 6 2 5 5_נכסים" xfId="44625"/>
    <cellStyle name="Comma 6 2 5 6" xfId="19057"/>
    <cellStyle name="Comma 6 2 5 7" xfId="32341"/>
    <cellStyle name="Comma 6 2 5 7 2" xfId="33423"/>
    <cellStyle name="Comma 6 2 5 7 3" xfId="33685"/>
    <cellStyle name="Comma 6 2 5 7_נכסים" xfId="44626"/>
    <cellStyle name="Comma 6 2 5 8" xfId="32831"/>
    <cellStyle name="Comma 6 2 5 9" xfId="32545"/>
    <cellStyle name="Comma 6 2 5_נכסים" xfId="44603"/>
    <cellStyle name="Comma 6 2 6" xfId="2554"/>
    <cellStyle name="Comma 6 2 6 2" xfId="5957"/>
    <cellStyle name="Comma 6 2 6 2 2" xfId="9497"/>
    <cellStyle name="Comma 6 2 6 2 2 2" xfId="16149"/>
    <cellStyle name="Comma 6 2 6 2 2 2 2" xfId="31135"/>
    <cellStyle name="Comma 6 2 6 2 2 2_נכסים" xfId="44630"/>
    <cellStyle name="Comma 6 2 6 2 2 3" xfId="24470"/>
    <cellStyle name="Comma 6 2 6 2 2 4" xfId="31980"/>
    <cellStyle name="Comma 6 2 6 2 2 4 2" xfId="33268"/>
    <cellStyle name="Comma 6 2 6 2 2 4 3" xfId="33530"/>
    <cellStyle name="Comma 6 2 6 2 2 4_נכסים" xfId="44631"/>
    <cellStyle name="Comma 6 2 6 2 2 5" xfId="33200"/>
    <cellStyle name="Comma 6 2 6 2 2 6" xfId="32717"/>
    <cellStyle name="Comma 6 2 6 2 2_נכסים" xfId="44629"/>
    <cellStyle name="Comma 6 2 6 2 3" xfId="12817"/>
    <cellStyle name="Comma 6 2 6 2 3 2" xfId="27804"/>
    <cellStyle name="Comma 6 2 6 2 3_נכסים" xfId="44632"/>
    <cellStyle name="Comma 6 2 6 2 4" xfId="21139"/>
    <cellStyle name="Comma 6 2 6 2 5" xfId="32389"/>
    <cellStyle name="Comma 6 2 6 2 5 2" xfId="33449"/>
    <cellStyle name="Comma 6 2 6 2 5 3" xfId="33711"/>
    <cellStyle name="Comma 6 2 6 2 5_נכסים" xfId="44633"/>
    <cellStyle name="Comma 6 2 6 2 6" xfId="32936"/>
    <cellStyle name="Comma 6 2 6 2 7" xfId="32615"/>
    <cellStyle name="Comma 6 2 6 2_נכסים" xfId="44628"/>
    <cellStyle name="Comma 6 2 6 3" xfId="7705"/>
    <cellStyle name="Comma 6 2 6 3 2" xfId="14484"/>
    <cellStyle name="Comma 6 2 6 3 2 2" xfId="29470"/>
    <cellStyle name="Comma 6 2 6 3 2_נכסים" xfId="44635"/>
    <cellStyle name="Comma 6 2 6 3 3" xfId="22805"/>
    <cellStyle name="Comma 6 2 6 3 4" xfId="32136"/>
    <cellStyle name="Comma 6 2 6 3 4 2" xfId="33348"/>
    <cellStyle name="Comma 6 2 6 3 4 3" xfId="33610"/>
    <cellStyle name="Comma 6 2 6 3 4_נכסים" xfId="44636"/>
    <cellStyle name="Comma 6 2 6 3 5" xfId="33123"/>
    <cellStyle name="Comma 6 2 6 3 6" xfId="32666"/>
    <cellStyle name="Comma 6 2 6 3_נכסים" xfId="44634"/>
    <cellStyle name="Comma 6 2 6 4" xfId="11151"/>
    <cellStyle name="Comma 6 2 6 4 2" xfId="26138"/>
    <cellStyle name="Comma 6 2 6 4_נכסים" xfId="44637"/>
    <cellStyle name="Comma 6 2 6 5" xfId="19473"/>
    <cellStyle name="Comma 6 2 6 6" xfId="32338"/>
    <cellStyle name="Comma 6 2 6 6 2" xfId="33421"/>
    <cellStyle name="Comma 6 2 6 6 3" xfId="33683"/>
    <cellStyle name="Comma 6 2 6 6_נכסים" xfId="44638"/>
    <cellStyle name="Comma 6 2 6 7" xfId="32846"/>
    <cellStyle name="Comma 6 2 6 8" xfId="32553"/>
    <cellStyle name="Comma 6 2 6 9" xfId="4208"/>
    <cellStyle name="Comma 6 2 6_נכסים" xfId="44627"/>
    <cellStyle name="Comma 6 2 7" xfId="5101"/>
    <cellStyle name="Comma 6 2 7 2" xfId="8664"/>
    <cellStyle name="Comma 6 2 7 2 2" xfId="15316"/>
    <cellStyle name="Comma 6 2 7 2 2 2" xfId="30302"/>
    <cellStyle name="Comma 6 2 7 2 2_נכסים" xfId="44641"/>
    <cellStyle name="Comma 6 2 7 2 3" xfId="23637"/>
    <cellStyle name="Comma 6 2 7 2 4" xfId="32022"/>
    <cellStyle name="Comma 6 2 7 2 4 2" xfId="33292"/>
    <cellStyle name="Comma 6 2 7 2 4 3" xfId="33554"/>
    <cellStyle name="Comma 6 2 7 2 4_נכסים" xfId="44642"/>
    <cellStyle name="Comma 6 2 7 2 5" xfId="33174"/>
    <cellStyle name="Comma 6 2 7 2 6" xfId="32701"/>
    <cellStyle name="Comma 6 2 7 2_נכסים" xfId="44640"/>
    <cellStyle name="Comma 6 2 7 3" xfId="11984"/>
    <cellStyle name="Comma 6 2 7 3 2" xfId="26971"/>
    <cellStyle name="Comma 6 2 7 3_נכסים" xfId="44643"/>
    <cellStyle name="Comma 6 2 7 4" xfId="20306"/>
    <cellStyle name="Comma 6 2 7 5" xfId="32442"/>
    <cellStyle name="Comma 6 2 7 5 2" xfId="33482"/>
    <cellStyle name="Comma 6 2 7 5 3" xfId="33744"/>
    <cellStyle name="Comma 6 2 7 5_נכסים" xfId="44644"/>
    <cellStyle name="Comma 6 2 7 6" xfId="32895"/>
    <cellStyle name="Comma 6 2 7 7" xfId="32599"/>
    <cellStyle name="Comma 6 2 7_נכסים" xfId="44639"/>
    <cellStyle name="Comma 6 2 8" xfId="6912"/>
    <cellStyle name="Comma 6 2 8 2" xfId="13651"/>
    <cellStyle name="Comma 6 2 8 2 2" xfId="28637"/>
    <cellStyle name="Comma 6 2 8 2_נכסים" xfId="44646"/>
    <cellStyle name="Comma 6 2 8 3" xfId="21972"/>
    <cellStyle name="Comma 6 2 8 4" xfId="32453"/>
    <cellStyle name="Comma 6 2 8 4 2" xfId="33492"/>
    <cellStyle name="Comma 6 2 8 4 3" xfId="33754"/>
    <cellStyle name="Comma 6 2 8 4_נכסים" xfId="44647"/>
    <cellStyle name="Comma 6 2 8 5" xfId="33096"/>
    <cellStyle name="Comma 6 2 8 6" xfId="32650"/>
    <cellStyle name="Comma 6 2 8_נכסים" xfId="44645"/>
    <cellStyle name="Comma 6 2 9" xfId="10445"/>
    <cellStyle name="Comma 6 2 9 2" xfId="25425"/>
    <cellStyle name="Comma 6 2 9_נכסים" xfId="44648"/>
    <cellStyle name="Comma 6 2_נכסים" xfId="44265"/>
    <cellStyle name="Comma 6 3" xfId="836"/>
    <cellStyle name="Comma 6 3 2" xfId="1259"/>
    <cellStyle name="Comma 6 3 3" xfId="1777"/>
    <cellStyle name="Comma 6 3 4" xfId="1466"/>
    <cellStyle name="Comma 6 3 5" xfId="2455"/>
    <cellStyle name="Comma 6 3 6" xfId="2367"/>
    <cellStyle name="Comma 6 3 7" xfId="3174"/>
    <cellStyle name="Comma 6 4" xfId="1832"/>
    <cellStyle name="Comma 6 4 2" xfId="17904"/>
    <cellStyle name="Comma 6 5" xfId="1544"/>
    <cellStyle name="Comma 6 5 2" xfId="33360"/>
    <cellStyle name="Comma 6 5 3" xfId="33622"/>
    <cellStyle name="Comma 6 5 4" xfId="32156"/>
    <cellStyle name="Comma 6 5_נכסים" xfId="44649"/>
    <cellStyle name="Comma 6 6" xfId="2230"/>
    <cellStyle name="Comma 6 7" xfId="1533"/>
    <cellStyle name="Comma 6 8" xfId="2505"/>
    <cellStyle name="Comma 6 9" xfId="50227"/>
    <cellStyle name="Comma 6_נכסים" xfId="44264"/>
    <cellStyle name="Comma 7" xfId="380"/>
    <cellStyle name="Comma 7 10" xfId="6899"/>
    <cellStyle name="Comma 7 10 2" xfId="13626"/>
    <cellStyle name="Comma 7 10 2 2" xfId="28612"/>
    <cellStyle name="Comma 7 10 2_נכסים" xfId="44652"/>
    <cellStyle name="Comma 7 10 3" xfId="21947"/>
    <cellStyle name="Comma 7 10_נכסים" xfId="44651"/>
    <cellStyle name="Comma 7 11" xfId="10353"/>
    <cellStyle name="Comma 7 11 2" xfId="25330"/>
    <cellStyle name="Comma 7 11_נכסים" xfId="44653"/>
    <cellStyle name="Comma 7 12" xfId="18616"/>
    <cellStyle name="Comma 7 13" xfId="32262"/>
    <cellStyle name="Comma 7 14" xfId="32172"/>
    <cellStyle name="Comma 7 14 2" xfId="33374"/>
    <cellStyle name="Comma 7 14 3" xfId="33636"/>
    <cellStyle name="Comma 7 14_נכסים" xfId="44654"/>
    <cellStyle name="Comma 7 15" xfId="50240"/>
    <cellStyle name="Comma 7 16" xfId="50251"/>
    <cellStyle name="Comma 7 2" xfId="1213"/>
    <cellStyle name="Comma 7 2 10" xfId="32753"/>
    <cellStyle name="Comma 7 2 11" xfId="32498"/>
    <cellStyle name="Comma 7 2 12" xfId="3026"/>
    <cellStyle name="Comma 7 2 2" xfId="2306"/>
    <cellStyle name="Comma 7 2 2 2" xfId="32339"/>
    <cellStyle name="Comma 7 2 2 3" xfId="32159"/>
    <cellStyle name="Comma 7 2 2 3 2" xfId="33363"/>
    <cellStyle name="Comma 7 2 2 3 3" xfId="33625"/>
    <cellStyle name="Comma 7 2 2 3_נכסים" xfId="44657"/>
    <cellStyle name="Comma 7 2 2 4" xfId="32764"/>
    <cellStyle name="Comma 7 2 2 5" xfId="32507"/>
    <cellStyle name="Comma 7 2 2 6" xfId="3062"/>
    <cellStyle name="Comma 7 2 2_נכסים" xfId="44656"/>
    <cellStyle name="Comma 7 2 3" xfId="3510"/>
    <cellStyle name="Comma 7 2 3 2" xfId="32040"/>
    <cellStyle name="Comma 7 2 3 2 2" xfId="33303"/>
    <cellStyle name="Comma 7 2 3 2 3" xfId="33565"/>
    <cellStyle name="Comma 7 2 3 2_נכסים" xfId="44659"/>
    <cellStyle name="Comma 7 2 3 3" xfId="32790"/>
    <cellStyle name="Comma 7 2 3 4" xfId="32522"/>
    <cellStyle name="Comma 7 2 3_נכסים" xfId="44658"/>
    <cellStyle name="Comma 7 2 4" xfId="3470"/>
    <cellStyle name="Comma 7 2 4 2" xfId="3596"/>
    <cellStyle name="Comma 7 2 4 2 2" xfId="32367"/>
    <cellStyle name="Comma 7 2 4 2 2 2" xfId="33440"/>
    <cellStyle name="Comma 7 2 4 2 2 3" xfId="33702"/>
    <cellStyle name="Comma 7 2 4 2 2_נכסים" xfId="44662"/>
    <cellStyle name="Comma 7 2 4 2 3" xfId="32803"/>
    <cellStyle name="Comma 7 2 4 2 4" xfId="32526"/>
    <cellStyle name="Comma 7 2 4 2_נכסים" xfId="44661"/>
    <cellStyle name="Comma 7 2 4 3" xfId="3811"/>
    <cellStyle name="Comma 7 2 4 3 2" xfId="5480"/>
    <cellStyle name="Comma 7 2 4 3 2 2" xfId="31947"/>
    <cellStyle name="Comma 7 2 4 3 2 2 2" xfId="33242"/>
    <cellStyle name="Comma 7 2 4 3 2 2 3" xfId="33504"/>
    <cellStyle name="Comma 7 2 4 3 2 2_נכסים" xfId="44665"/>
    <cellStyle name="Comma 7 2 4 3 2 3" xfId="32916"/>
    <cellStyle name="Comma 7 2 4 3 2 4" xfId="32575"/>
    <cellStyle name="Comma 7 2 4 3 2_נכסים" xfId="44664"/>
    <cellStyle name="Comma 7 2 4 3 3" xfId="5065"/>
    <cellStyle name="Comma 7 2 4 3 3 2" xfId="8604"/>
    <cellStyle name="Comma 7 2 4 3 3 2 2" xfId="32372"/>
    <cellStyle name="Comma 7 2 4 3 3 2 2 2" xfId="33443"/>
    <cellStyle name="Comma 7 2 4 3 3 2 2 3" xfId="33705"/>
    <cellStyle name="Comma 7 2 4 3 3 2 2_נכסים" xfId="44668"/>
    <cellStyle name="Comma 7 2 4 3 3 2 3" xfId="33169"/>
    <cellStyle name="Comma 7 2 4 3 3 2 4" xfId="32697"/>
    <cellStyle name="Comma 7 2 4 3 3 2_נכסים" xfId="44667"/>
    <cellStyle name="Comma 7 2 4 3 3 3" xfId="32404"/>
    <cellStyle name="Comma 7 2 4 3 3 3 2" xfId="33457"/>
    <cellStyle name="Comma 7 2 4 3 3 3 3" xfId="33719"/>
    <cellStyle name="Comma 7 2 4 3 3 3_נכסים" xfId="44669"/>
    <cellStyle name="Comma 7 2 4 3 3 4" xfId="32889"/>
    <cellStyle name="Comma 7 2 4 3 3 5" xfId="32595"/>
    <cellStyle name="Comma 7 2 4 3 3_נכסים" xfId="44666"/>
    <cellStyle name="Comma 7 2 4 3 4" xfId="6862"/>
    <cellStyle name="Comma 7 2 4 3 4 2" xfId="17051"/>
    <cellStyle name="Comma 7 2 4 3 4 3" xfId="32257"/>
    <cellStyle name="Comma 7 2 4 3 4 3 2" xfId="33380"/>
    <cellStyle name="Comma 7 2 4 3 4 3 3" xfId="33642"/>
    <cellStyle name="Comma 7 2 4 3 4 3_נכסים" xfId="44671"/>
    <cellStyle name="Comma 7 2 4 3 4 4" xfId="33063"/>
    <cellStyle name="Comma 7 2 4 3 4 5" xfId="32646"/>
    <cellStyle name="Comma 7 2 4 3 4_נכסים" xfId="44670"/>
    <cellStyle name="Comma 7 2 4 3 5" xfId="32036"/>
    <cellStyle name="Comma 7 2 4 3 5 2" xfId="33300"/>
    <cellStyle name="Comma 7 2 4 3 5 3" xfId="33562"/>
    <cellStyle name="Comma 7 2 4 3 5_נכסים" xfId="44672"/>
    <cellStyle name="Comma 7 2 4 3 6" xfId="32826"/>
    <cellStyle name="Comma 7 2 4 3 7" xfId="32541"/>
    <cellStyle name="Comma 7 2 4 3_נכסים" xfId="44663"/>
    <cellStyle name="Comma 7 2 4 4" xfId="5001"/>
    <cellStyle name="Comma 7 2 4 4 2" xfId="8540"/>
    <cellStyle name="Comma 7 2 4 4 2 2" xfId="32357"/>
    <cellStyle name="Comma 7 2 4 4 2 2 2" xfId="33434"/>
    <cellStyle name="Comma 7 2 4 4 2 2 3" xfId="33696"/>
    <cellStyle name="Comma 7 2 4 4 2 2_נכסים" xfId="44675"/>
    <cellStyle name="Comma 7 2 4 4 2 3" xfId="33158"/>
    <cellStyle name="Comma 7 2 4 4 2 4" xfId="32687"/>
    <cellStyle name="Comma 7 2 4 4 2_נכסים" xfId="44674"/>
    <cellStyle name="Comma 7 2 4 4 3" xfId="31999"/>
    <cellStyle name="Comma 7 2 4 4 3 2" xfId="33279"/>
    <cellStyle name="Comma 7 2 4 4 3 3" xfId="33541"/>
    <cellStyle name="Comma 7 2 4 4 3_נכסים" xfId="44676"/>
    <cellStyle name="Comma 7 2 4 4 4" xfId="32879"/>
    <cellStyle name="Comma 7 2 4 4 5" xfId="32585"/>
    <cellStyle name="Comma 7 2 4 4_נכסים" xfId="44673"/>
    <cellStyle name="Comma 7 2 4 5" xfId="6798"/>
    <cellStyle name="Comma 7 2 4 5 2" xfId="17050"/>
    <cellStyle name="Comma 7 2 4 5 3" xfId="32269"/>
    <cellStyle name="Comma 7 2 4 5 3 2" xfId="33385"/>
    <cellStyle name="Comma 7 2 4 5 3 3" xfId="33647"/>
    <cellStyle name="Comma 7 2 4 5 3_נכסים" xfId="44678"/>
    <cellStyle name="Comma 7 2 4 5 4" xfId="32999"/>
    <cellStyle name="Comma 7 2 4 5 5" xfId="32636"/>
    <cellStyle name="Comma 7 2 4 5_נכסים" xfId="44677"/>
    <cellStyle name="Comma 7 2 4 6" xfId="31940"/>
    <cellStyle name="Comma 7 2 4 6 2" xfId="33236"/>
    <cellStyle name="Comma 7 2 4 6 3" xfId="33499"/>
    <cellStyle name="Comma 7 2 4 6_נכסים" xfId="44679"/>
    <cellStyle name="Comma 7 2 4 7" xfId="32782"/>
    <cellStyle name="Comma 7 2 4 8" xfId="32517"/>
    <cellStyle name="Comma 7 2 4_נכסים" xfId="44660"/>
    <cellStyle name="Comma 7 2 5" xfId="3788"/>
    <cellStyle name="Comma 7 2 5 2" xfId="5457"/>
    <cellStyle name="Comma 7 2 5 2 2" xfId="32094"/>
    <cellStyle name="Comma 7 2 5 2 2 2" xfId="33332"/>
    <cellStyle name="Comma 7 2 5 2 2 3" xfId="33594"/>
    <cellStyle name="Comma 7 2 5 2 2_נכסים" xfId="44682"/>
    <cellStyle name="Comma 7 2 5 2 3" xfId="32911"/>
    <cellStyle name="Comma 7 2 5 2 4" xfId="32572"/>
    <cellStyle name="Comma 7 2 5 2_נכסים" xfId="44681"/>
    <cellStyle name="Comma 7 2 5 3" xfId="5042"/>
    <cellStyle name="Comma 7 2 5 3 2" xfId="8581"/>
    <cellStyle name="Comma 7 2 5 3 2 2" xfId="32411"/>
    <cellStyle name="Comma 7 2 5 3 2 2 2" xfId="33462"/>
    <cellStyle name="Comma 7 2 5 3 2 2 3" xfId="33724"/>
    <cellStyle name="Comma 7 2 5 3 2 2_נכסים" xfId="44685"/>
    <cellStyle name="Comma 7 2 5 3 2 3" xfId="33166"/>
    <cellStyle name="Comma 7 2 5 3 2 4" xfId="32694"/>
    <cellStyle name="Comma 7 2 5 3 2_נכסים" xfId="44684"/>
    <cellStyle name="Comma 7 2 5 3 3" xfId="32055"/>
    <cellStyle name="Comma 7 2 5 3 3 2" xfId="33310"/>
    <cellStyle name="Comma 7 2 5 3 3 3" xfId="33572"/>
    <cellStyle name="Comma 7 2 5 3 3_נכסים" xfId="44686"/>
    <cellStyle name="Comma 7 2 5 3 4" xfId="32886"/>
    <cellStyle name="Comma 7 2 5 3 5" xfId="32592"/>
    <cellStyle name="Comma 7 2 5 3_נכסים" xfId="44683"/>
    <cellStyle name="Comma 7 2 5 4" xfId="6839"/>
    <cellStyle name="Comma 7 2 5 4 2" xfId="16992"/>
    <cellStyle name="Comma 7 2 5 4 3" xfId="32003"/>
    <cellStyle name="Comma 7 2 5 4 3 2" xfId="33281"/>
    <cellStyle name="Comma 7 2 5 4 3 3" xfId="33543"/>
    <cellStyle name="Comma 7 2 5 4 3_נכסים" xfId="44688"/>
    <cellStyle name="Comma 7 2 5 4 4" xfId="33040"/>
    <cellStyle name="Comma 7 2 5 4 5" xfId="32643"/>
    <cellStyle name="Comma 7 2 5 4_נכסים" xfId="44687"/>
    <cellStyle name="Comma 7 2 5 5" xfId="32322"/>
    <cellStyle name="Comma 7 2 5 5 2" xfId="33412"/>
    <cellStyle name="Comma 7 2 5 5 3" xfId="33674"/>
    <cellStyle name="Comma 7 2 5 5_נכסים" xfId="44689"/>
    <cellStyle name="Comma 7 2 5 6" xfId="32821"/>
    <cellStyle name="Comma 7 2 5 7" xfId="32538"/>
    <cellStyle name="Comma 7 2 5_נכסים" xfId="44680"/>
    <cellStyle name="Comma 7 2 6" xfId="4978"/>
    <cellStyle name="Comma 7 2 6 2" xfId="8517"/>
    <cellStyle name="Comma 7 2 6 2 2" xfId="32030"/>
    <cellStyle name="Comma 7 2 6 2 2 2" xfId="33296"/>
    <cellStyle name="Comma 7 2 6 2 2 3" xfId="33558"/>
    <cellStyle name="Comma 7 2 6 2 2_נכסים" xfId="44692"/>
    <cellStyle name="Comma 7 2 6 2 3" xfId="33152"/>
    <cellStyle name="Comma 7 2 6 2 4" xfId="32684"/>
    <cellStyle name="Comma 7 2 6 2_נכסים" xfId="44691"/>
    <cellStyle name="Comma 7 2 6 3" xfId="32362"/>
    <cellStyle name="Comma 7 2 6 3 2" xfId="33437"/>
    <cellStyle name="Comma 7 2 6 3 3" xfId="33699"/>
    <cellStyle name="Comma 7 2 6 3_נכסים" xfId="44693"/>
    <cellStyle name="Comma 7 2 6 4" xfId="32874"/>
    <cellStyle name="Comma 7 2 6 5" xfId="32582"/>
    <cellStyle name="Comma 7 2 6_נכסים" xfId="44690"/>
    <cellStyle name="Comma 7 2 7" xfId="6775"/>
    <cellStyle name="Comma 7 2 7 2" xfId="16954"/>
    <cellStyle name="Comma 7 2 7 3" xfId="32306"/>
    <cellStyle name="Comma 7 2 7 3 2" xfId="33403"/>
    <cellStyle name="Comma 7 2 7 3 3" xfId="33665"/>
    <cellStyle name="Comma 7 2 7 3_נכסים" xfId="44695"/>
    <cellStyle name="Comma 7 2 7 4" xfId="32976"/>
    <cellStyle name="Comma 7 2 7 5" xfId="32633"/>
    <cellStyle name="Comma 7 2 7_נכסים" xfId="44694"/>
    <cellStyle name="Comma 7 2 8" xfId="32375"/>
    <cellStyle name="Comma 7 2 9" xfId="32160"/>
    <cellStyle name="Comma 7 2 9 2" xfId="33364"/>
    <cellStyle name="Comma 7 2 9 3" xfId="33626"/>
    <cellStyle name="Comma 7 2 9_נכסים" xfId="44696"/>
    <cellStyle name="Comma 7 2_נכסים" xfId="44655"/>
    <cellStyle name="Comma 7 3" xfId="1290"/>
    <cellStyle name="Comma 7 3 10" xfId="32101"/>
    <cellStyle name="Comma 7 3 11" xfId="3032"/>
    <cellStyle name="Comma 7 3 2" xfId="3515"/>
    <cellStyle name="Comma 7 3 2 2" xfId="3759"/>
    <cellStyle name="Comma 7 3 2 2 2" xfId="4183"/>
    <cellStyle name="Comma 7 3 2 2 2 2" xfId="4956"/>
    <cellStyle name="Comma 7 3 2 2 2 2 2" xfId="6747"/>
    <cellStyle name="Comma 7 3 2 2 2 2 2 2" xfId="10287"/>
    <cellStyle name="Comma 7 3 2 2 2 2 2 2 2" xfId="16939"/>
    <cellStyle name="Comma 7 3 2 2 2 2 2 2 2 2" xfId="31925"/>
    <cellStyle name="Comma 7 3 2 2 2 2 2 2 2_נכסים" xfId="44704"/>
    <cellStyle name="Comma 7 3 2 2 2 2 2 2 3" xfId="25260"/>
    <cellStyle name="Comma 7 3 2 2 2 2 2 2_נכסים" xfId="44703"/>
    <cellStyle name="Comma 7 3 2 2 2 2 2 3" xfId="13607"/>
    <cellStyle name="Comma 7 3 2 2 2 2 2 3 2" xfId="28594"/>
    <cellStyle name="Comma 7 3 2 2 2 2 2 3_נכסים" xfId="44705"/>
    <cellStyle name="Comma 7 3 2 2 2 2 2 4" xfId="21929"/>
    <cellStyle name="Comma 7 3 2 2 2 2 2_נכסים" xfId="44702"/>
    <cellStyle name="Comma 7 3 2 2 2 2 3" xfId="8495"/>
    <cellStyle name="Comma 7 3 2 2 2 2 3 2" xfId="15274"/>
    <cellStyle name="Comma 7 3 2 2 2 2 3 2 2" xfId="30260"/>
    <cellStyle name="Comma 7 3 2 2 2 2 3 2_נכסים" xfId="44707"/>
    <cellStyle name="Comma 7 3 2 2 2 2 3 3" xfId="23595"/>
    <cellStyle name="Comma 7 3 2 2 2 2 3_נכסים" xfId="44706"/>
    <cellStyle name="Comma 7 3 2 2 2 2 4" xfId="11941"/>
    <cellStyle name="Comma 7 3 2 2 2 2 4 2" xfId="26928"/>
    <cellStyle name="Comma 7 3 2 2 2 2 4_נכסים" xfId="44708"/>
    <cellStyle name="Comma 7 3 2 2 2 2 5" xfId="20263"/>
    <cellStyle name="Comma 7 3 2 2 2 2_נכסים" xfId="44701"/>
    <cellStyle name="Comma 7 3 2 2 2 3" xfId="5913"/>
    <cellStyle name="Comma 7 3 2 2 2 3 2" xfId="9454"/>
    <cellStyle name="Comma 7 3 2 2 2 3 2 2" xfId="16106"/>
    <cellStyle name="Comma 7 3 2 2 2 3 2 2 2" xfId="31092"/>
    <cellStyle name="Comma 7 3 2 2 2 3 2 2_נכסים" xfId="44711"/>
    <cellStyle name="Comma 7 3 2 2 2 3 2 3" xfId="24427"/>
    <cellStyle name="Comma 7 3 2 2 2 3 2_נכסים" xfId="44710"/>
    <cellStyle name="Comma 7 3 2 2 2 3 3" xfId="12774"/>
    <cellStyle name="Comma 7 3 2 2 2 3 3 2" xfId="27761"/>
    <cellStyle name="Comma 7 3 2 2 2 3 3_נכסים" xfId="44712"/>
    <cellStyle name="Comma 7 3 2 2 2 3 4" xfId="21096"/>
    <cellStyle name="Comma 7 3 2 2 2 3_נכסים" xfId="44709"/>
    <cellStyle name="Comma 7 3 2 2 2 4" xfId="7662"/>
    <cellStyle name="Comma 7 3 2 2 2 4 2" xfId="14441"/>
    <cellStyle name="Comma 7 3 2 2 2 4 2 2" xfId="29427"/>
    <cellStyle name="Comma 7 3 2 2 2 4 2_נכסים" xfId="44714"/>
    <cellStyle name="Comma 7 3 2 2 2 4 3" xfId="22762"/>
    <cellStyle name="Comma 7 3 2 2 2 4_נכסים" xfId="44713"/>
    <cellStyle name="Comma 7 3 2 2 2 5" xfId="11108"/>
    <cellStyle name="Comma 7 3 2 2 2 5 2" xfId="26095"/>
    <cellStyle name="Comma 7 3 2 2 2 5_נכסים" xfId="44715"/>
    <cellStyle name="Comma 7 3 2 2 2 6" xfId="19430"/>
    <cellStyle name="Comma 7 3 2 2 2_נכסים" xfId="44700"/>
    <cellStyle name="Comma 7 3 2 2 3" xfId="4540"/>
    <cellStyle name="Comma 7 3 2 2 3 2" xfId="6331"/>
    <cellStyle name="Comma 7 3 2 2 3 2 2" xfId="9871"/>
    <cellStyle name="Comma 7 3 2 2 3 2 2 2" xfId="16523"/>
    <cellStyle name="Comma 7 3 2 2 3 2 2 2 2" xfId="31509"/>
    <cellStyle name="Comma 7 3 2 2 3 2 2 2_נכסים" xfId="44719"/>
    <cellStyle name="Comma 7 3 2 2 3 2 2 3" xfId="24844"/>
    <cellStyle name="Comma 7 3 2 2 3 2 2_נכסים" xfId="44718"/>
    <cellStyle name="Comma 7 3 2 2 3 2 3" xfId="13191"/>
    <cellStyle name="Comma 7 3 2 2 3 2 3 2" xfId="28178"/>
    <cellStyle name="Comma 7 3 2 2 3 2 3_נכסים" xfId="44720"/>
    <cellStyle name="Comma 7 3 2 2 3 2 4" xfId="21513"/>
    <cellStyle name="Comma 7 3 2 2 3 2_נכסים" xfId="44717"/>
    <cellStyle name="Comma 7 3 2 2 3 3" xfId="8079"/>
    <cellStyle name="Comma 7 3 2 2 3 3 2" xfId="14858"/>
    <cellStyle name="Comma 7 3 2 2 3 3 2 2" xfId="29844"/>
    <cellStyle name="Comma 7 3 2 2 3 3 2_נכסים" xfId="44722"/>
    <cellStyle name="Comma 7 3 2 2 3 3 3" xfId="23179"/>
    <cellStyle name="Comma 7 3 2 2 3 3_נכסים" xfId="44721"/>
    <cellStyle name="Comma 7 3 2 2 3 4" xfId="11525"/>
    <cellStyle name="Comma 7 3 2 2 3 4 2" xfId="26512"/>
    <cellStyle name="Comma 7 3 2 2 3 4_נכסים" xfId="44723"/>
    <cellStyle name="Comma 7 3 2 2 3 5" xfId="19847"/>
    <cellStyle name="Comma 7 3 2 2 3_נכסים" xfId="44716"/>
    <cellStyle name="Comma 7 3 2 2 4" xfId="5433"/>
    <cellStyle name="Comma 7 3 2 2 4 2" xfId="9038"/>
    <cellStyle name="Comma 7 3 2 2 4 2 2" xfId="15690"/>
    <cellStyle name="Comma 7 3 2 2 4 2 2 2" xfId="30676"/>
    <cellStyle name="Comma 7 3 2 2 4 2 2_נכסים" xfId="44726"/>
    <cellStyle name="Comma 7 3 2 2 4 2 3" xfId="24011"/>
    <cellStyle name="Comma 7 3 2 2 4 2_נכסים" xfId="44725"/>
    <cellStyle name="Comma 7 3 2 2 4 3" xfId="12358"/>
    <cellStyle name="Comma 7 3 2 2 4 3 2" xfId="27345"/>
    <cellStyle name="Comma 7 3 2 2 4 3_נכסים" xfId="44727"/>
    <cellStyle name="Comma 7 3 2 2 4 4" xfId="20680"/>
    <cellStyle name="Comma 7 3 2 2 4_נכסים" xfId="44724"/>
    <cellStyle name="Comma 7 3 2 2 5" xfId="7246"/>
    <cellStyle name="Comma 7 3 2 2 5 2" xfId="14025"/>
    <cellStyle name="Comma 7 3 2 2 5 2 2" xfId="29011"/>
    <cellStyle name="Comma 7 3 2 2 5 2_נכסים" xfId="44729"/>
    <cellStyle name="Comma 7 3 2 2 5 3" xfId="22346"/>
    <cellStyle name="Comma 7 3 2 2 5_נכסים" xfId="44728"/>
    <cellStyle name="Comma 7 3 2 2 6" xfId="10692"/>
    <cellStyle name="Comma 7 3 2 2 6 2" xfId="25679"/>
    <cellStyle name="Comma 7 3 2 2 6_נכסים" xfId="44730"/>
    <cellStyle name="Comma 7 3 2 2 7" xfId="19014"/>
    <cellStyle name="Comma 7 3 2 2_נכסים" xfId="44699"/>
    <cellStyle name="Comma 7 3 2 3" xfId="3972"/>
    <cellStyle name="Comma 7 3 2 3 2" xfId="4748"/>
    <cellStyle name="Comma 7 3 2 3 2 2" xfId="6539"/>
    <cellStyle name="Comma 7 3 2 3 2 2 2" xfId="10079"/>
    <cellStyle name="Comma 7 3 2 3 2 2 2 2" xfId="16731"/>
    <cellStyle name="Comma 7 3 2 3 2 2 2 2 2" xfId="31717"/>
    <cellStyle name="Comma 7 3 2 3 2 2 2 2_נכסים" xfId="44735"/>
    <cellStyle name="Comma 7 3 2 3 2 2 2 3" xfId="25052"/>
    <cellStyle name="Comma 7 3 2 3 2 2 2_נכסים" xfId="44734"/>
    <cellStyle name="Comma 7 3 2 3 2 2 3" xfId="13399"/>
    <cellStyle name="Comma 7 3 2 3 2 2 3 2" xfId="28386"/>
    <cellStyle name="Comma 7 3 2 3 2 2 3_נכסים" xfId="44736"/>
    <cellStyle name="Comma 7 3 2 3 2 2 4" xfId="21721"/>
    <cellStyle name="Comma 7 3 2 3 2 2_נכסים" xfId="44733"/>
    <cellStyle name="Comma 7 3 2 3 2 3" xfId="8287"/>
    <cellStyle name="Comma 7 3 2 3 2 3 2" xfId="15066"/>
    <cellStyle name="Comma 7 3 2 3 2 3 2 2" xfId="30052"/>
    <cellStyle name="Comma 7 3 2 3 2 3 2_נכסים" xfId="44738"/>
    <cellStyle name="Comma 7 3 2 3 2 3 3" xfId="23387"/>
    <cellStyle name="Comma 7 3 2 3 2 3_נכסים" xfId="44737"/>
    <cellStyle name="Comma 7 3 2 3 2 4" xfId="11733"/>
    <cellStyle name="Comma 7 3 2 3 2 4 2" xfId="26720"/>
    <cellStyle name="Comma 7 3 2 3 2 4_נכסים" xfId="44739"/>
    <cellStyle name="Comma 7 3 2 3 2 5" xfId="20055"/>
    <cellStyle name="Comma 7 3 2 3 2_נכסים" xfId="44732"/>
    <cellStyle name="Comma 7 3 2 3 3" xfId="5705"/>
    <cellStyle name="Comma 7 3 2 3 3 2" xfId="9246"/>
    <cellStyle name="Comma 7 3 2 3 3 2 2" xfId="15898"/>
    <cellStyle name="Comma 7 3 2 3 3 2 2 2" xfId="30884"/>
    <cellStyle name="Comma 7 3 2 3 3 2 2_נכסים" xfId="44742"/>
    <cellStyle name="Comma 7 3 2 3 3 2 3" xfId="24219"/>
    <cellStyle name="Comma 7 3 2 3 3 2_נכסים" xfId="44741"/>
    <cellStyle name="Comma 7 3 2 3 3 3" xfId="12566"/>
    <cellStyle name="Comma 7 3 2 3 3 3 2" xfId="27553"/>
    <cellStyle name="Comma 7 3 2 3 3 3_נכסים" xfId="44743"/>
    <cellStyle name="Comma 7 3 2 3 3 4" xfId="20888"/>
    <cellStyle name="Comma 7 3 2 3 3_נכסים" xfId="44740"/>
    <cellStyle name="Comma 7 3 2 3 4" xfId="7454"/>
    <cellStyle name="Comma 7 3 2 3 4 2" xfId="14233"/>
    <cellStyle name="Comma 7 3 2 3 4 2 2" xfId="29219"/>
    <cellStyle name="Comma 7 3 2 3 4 2_נכסים" xfId="44745"/>
    <cellStyle name="Comma 7 3 2 3 4 3" xfId="22554"/>
    <cellStyle name="Comma 7 3 2 3 4_נכסים" xfId="44744"/>
    <cellStyle name="Comma 7 3 2 3 5" xfId="10900"/>
    <cellStyle name="Comma 7 3 2 3 5 2" xfId="25887"/>
    <cellStyle name="Comma 7 3 2 3 5_נכסים" xfId="44746"/>
    <cellStyle name="Comma 7 3 2 3 6" xfId="19222"/>
    <cellStyle name="Comma 7 3 2 3_נכסים" xfId="44731"/>
    <cellStyle name="Comma 7 3 2 4" xfId="4333"/>
    <cellStyle name="Comma 7 3 2 4 2" xfId="6122"/>
    <cellStyle name="Comma 7 3 2 4 2 2" xfId="9662"/>
    <cellStyle name="Comma 7 3 2 4 2 2 2" xfId="16314"/>
    <cellStyle name="Comma 7 3 2 4 2 2 2 2" xfId="31300"/>
    <cellStyle name="Comma 7 3 2 4 2 2 2_נכסים" xfId="44750"/>
    <cellStyle name="Comma 7 3 2 4 2 2 3" xfId="24635"/>
    <cellStyle name="Comma 7 3 2 4 2 2_נכסים" xfId="44749"/>
    <cellStyle name="Comma 7 3 2 4 2 3" xfId="12982"/>
    <cellStyle name="Comma 7 3 2 4 2 3 2" xfId="27969"/>
    <cellStyle name="Comma 7 3 2 4 2 3_נכסים" xfId="44751"/>
    <cellStyle name="Comma 7 3 2 4 2 4" xfId="21304"/>
    <cellStyle name="Comma 7 3 2 4 2_נכסים" xfId="44748"/>
    <cellStyle name="Comma 7 3 2 4 3" xfId="7870"/>
    <cellStyle name="Comma 7 3 2 4 3 2" xfId="14649"/>
    <cellStyle name="Comma 7 3 2 4 3 2 2" xfId="29635"/>
    <cellStyle name="Comma 7 3 2 4 3 2_נכסים" xfId="44753"/>
    <cellStyle name="Comma 7 3 2 4 3 3" xfId="22970"/>
    <cellStyle name="Comma 7 3 2 4 3_נכסים" xfId="44752"/>
    <cellStyle name="Comma 7 3 2 4 4" xfId="11316"/>
    <cellStyle name="Comma 7 3 2 4 4 2" xfId="26303"/>
    <cellStyle name="Comma 7 3 2 4 4_נכסים" xfId="44754"/>
    <cellStyle name="Comma 7 3 2 4 5" xfId="19638"/>
    <cellStyle name="Comma 7 3 2 4_נכסים" xfId="44747"/>
    <cellStyle name="Comma 7 3 2 5" xfId="5226"/>
    <cellStyle name="Comma 7 3 2 5 2" xfId="8829"/>
    <cellStyle name="Comma 7 3 2 5 2 2" xfId="15481"/>
    <cellStyle name="Comma 7 3 2 5 2 2 2" xfId="30467"/>
    <cellStyle name="Comma 7 3 2 5 2 2_נכסים" xfId="44757"/>
    <cellStyle name="Comma 7 3 2 5 2 3" xfId="23802"/>
    <cellStyle name="Comma 7 3 2 5 2_נכסים" xfId="44756"/>
    <cellStyle name="Comma 7 3 2 5 3" xfId="12149"/>
    <cellStyle name="Comma 7 3 2 5 3 2" xfId="27136"/>
    <cellStyle name="Comma 7 3 2 5 3_נכסים" xfId="44758"/>
    <cellStyle name="Comma 7 3 2 5 4" xfId="20471"/>
    <cellStyle name="Comma 7 3 2 5_נכסים" xfId="44755"/>
    <cellStyle name="Comma 7 3 2 6" xfId="7039"/>
    <cellStyle name="Comma 7 3 2 6 2" xfId="13816"/>
    <cellStyle name="Comma 7 3 2 6 2 2" xfId="28802"/>
    <cellStyle name="Comma 7 3 2 6 2_נכסים" xfId="44760"/>
    <cellStyle name="Comma 7 3 2 6 3" xfId="22137"/>
    <cellStyle name="Comma 7 3 2 6_נכסים" xfId="44759"/>
    <cellStyle name="Comma 7 3 2 7" xfId="10528"/>
    <cellStyle name="Comma 7 3 2 7 2" xfId="25512"/>
    <cellStyle name="Comma 7 3 2 7_נכסים" xfId="44761"/>
    <cellStyle name="Comma 7 3 2 8" xfId="18222"/>
    <cellStyle name="Comma 7 3 2 9" xfId="18805"/>
    <cellStyle name="Comma 7 3 2_נכסים" xfId="44698"/>
    <cellStyle name="Comma 7 3 3" xfId="3650"/>
    <cellStyle name="Comma 7 3 3 2" xfId="4055"/>
    <cellStyle name="Comma 7 3 3 2 2" xfId="4827"/>
    <cellStyle name="Comma 7 3 3 2 2 2" xfId="6618"/>
    <cellStyle name="Comma 7 3 3 2 2 2 2" xfId="10158"/>
    <cellStyle name="Comma 7 3 3 2 2 2 2 2" xfId="16810"/>
    <cellStyle name="Comma 7 3 3 2 2 2 2 2 2" xfId="31796"/>
    <cellStyle name="Comma 7 3 3 2 2 2 2 2_נכסים" xfId="44767"/>
    <cellStyle name="Comma 7 3 3 2 2 2 2 3" xfId="25131"/>
    <cellStyle name="Comma 7 3 3 2 2 2 2_נכסים" xfId="44766"/>
    <cellStyle name="Comma 7 3 3 2 2 2 3" xfId="13478"/>
    <cellStyle name="Comma 7 3 3 2 2 2 3 2" xfId="28465"/>
    <cellStyle name="Comma 7 3 3 2 2 2 3_נכסים" xfId="44768"/>
    <cellStyle name="Comma 7 3 3 2 2 2 4" xfId="21800"/>
    <cellStyle name="Comma 7 3 3 2 2 2_נכסים" xfId="44765"/>
    <cellStyle name="Comma 7 3 3 2 2 3" xfId="8366"/>
    <cellStyle name="Comma 7 3 3 2 2 3 2" xfId="15145"/>
    <cellStyle name="Comma 7 3 3 2 2 3 2 2" xfId="30131"/>
    <cellStyle name="Comma 7 3 3 2 2 3 2_נכסים" xfId="44770"/>
    <cellStyle name="Comma 7 3 3 2 2 3 3" xfId="23466"/>
    <cellStyle name="Comma 7 3 3 2 2 3_נכסים" xfId="44769"/>
    <cellStyle name="Comma 7 3 3 2 2 4" xfId="11812"/>
    <cellStyle name="Comma 7 3 3 2 2 4 2" xfId="26799"/>
    <cellStyle name="Comma 7 3 3 2 2 4_נכסים" xfId="44771"/>
    <cellStyle name="Comma 7 3 3 2 2 5" xfId="20134"/>
    <cellStyle name="Comma 7 3 3 2 2_נכסים" xfId="44764"/>
    <cellStyle name="Comma 7 3 3 2 3" xfId="5784"/>
    <cellStyle name="Comma 7 3 3 2 3 2" xfId="9325"/>
    <cellStyle name="Comma 7 3 3 2 3 2 2" xfId="15977"/>
    <cellStyle name="Comma 7 3 3 2 3 2 2 2" xfId="30963"/>
    <cellStyle name="Comma 7 3 3 2 3 2 2_נכסים" xfId="44774"/>
    <cellStyle name="Comma 7 3 3 2 3 2 3" xfId="24298"/>
    <cellStyle name="Comma 7 3 3 2 3 2_נכסים" xfId="44773"/>
    <cellStyle name="Comma 7 3 3 2 3 3" xfId="12645"/>
    <cellStyle name="Comma 7 3 3 2 3 3 2" xfId="27632"/>
    <cellStyle name="Comma 7 3 3 2 3 3_נכסים" xfId="44775"/>
    <cellStyle name="Comma 7 3 3 2 3 4" xfId="20967"/>
    <cellStyle name="Comma 7 3 3 2 3_נכסים" xfId="44772"/>
    <cellStyle name="Comma 7 3 3 2 4" xfId="7533"/>
    <cellStyle name="Comma 7 3 3 2 4 2" xfId="14312"/>
    <cellStyle name="Comma 7 3 3 2 4 2 2" xfId="29298"/>
    <cellStyle name="Comma 7 3 3 2 4 2_נכסים" xfId="44777"/>
    <cellStyle name="Comma 7 3 3 2 4 3" xfId="22633"/>
    <cellStyle name="Comma 7 3 3 2 4_נכסים" xfId="44776"/>
    <cellStyle name="Comma 7 3 3 2 5" xfId="10979"/>
    <cellStyle name="Comma 7 3 3 2 5 2" xfId="25966"/>
    <cellStyle name="Comma 7 3 3 2 5_נכסים" xfId="44778"/>
    <cellStyle name="Comma 7 3 3 2 6" xfId="19301"/>
    <cellStyle name="Comma 7 3 3 2_נכסים" xfId="44763"/>
    <cellStyle name="Comma 7 3 3 3" xfId="4412"/>
    <cellStyle name="Comma 7 3 3 3 2" xfId="6202"/>
    <cellStyle name="Comma 7 3 3 3 2 2" xfId="9742"/>
    <cellStyle name="Comma 7 3 3 3 2 2 2" xfId="16394"/>
    <cellStyle name="Comma 7 3 3 3 2 2 2 2" xfId="31380"/>
    <cellStyle name="Comma 7 3 3 3 2 2 2_נכסים" xfId="44782"/>
    <cellStyle name="Comma 7 3 3 3 2 2 3" xfId="24715"/>
    <cellStyle name="Comma 7 3 3 3 2 2_נכסים" xfId="44781"/>
    <cellStyle name="Comma 7 3 3 3 2 3" xfId="13062"/>
    <cellStyle name="Comma 7 3 3 3 2 3 2" xfId="28049"/>
    <cellStyle name="Comma 7 3 3 3 2 3_נכסים" xfId="44783"/>
    <cellStyle name="Comma 7 3 3 3 2 4" xfId="21384"/>
    <cellStyle name="Comma 7 3 3 3 2_נכסים" xfId="44780"/>
    <cellStyle name="Comma 7 3 3 3 3" xfId="7950"/>
    <cellStyle name="Comma 7 3 3 3 3 2" xfId="14729"/>
    <cellStyle name="Comma 7 3 3 3 3 2 2" xfId="29715"/>
    <cellStyle name="Comma 7 3 3 3 3 2_נכסים" xfId="44785"/>
    <cellStyle name="Comma 7 3 3 3 3 3" xfId="23050"/>
    <cellStyle name="Comma 7 3 3 3 3_נכסים" xfId="44784"/>
    <cellStyle name="Comma 7 3 3 3 4" xfId="11396"/>
    <cellStyle name="Comma 7 3 3 3 4 2" xfId="26383"/>
    <cellStyle name="Comma 7 3 3 3 4_נכסים" xfId="44786"/>
    <cellStyle name="Comma 7 3 3 3 5" xfId="19718"/>
    <cellStyle name="Comma 7 3 3 3_נכסים" xfId="44779"/>
    <cellStyle name="Comma 7 3 3 4" xfId="5305"/>
    <cellStyle name="Comma 7 3 3 4 2" xfId="8909"/>
    <cellStyle name="Comma 7 3 3 4 2 2" xfId="15561"/>
    <cellStyle name="Comma 7 3 3 4 2 2 2" xfId="30547"/>
    <cellStyle name="Comma 7 3 3 4 2 2_נכסים" xfId="44789"/>
    <cellStyle name="Comma 7 3 3 4 2 3" xfId="23882"/>
    <cellStyle name="Comma 7 3 3 4 2_נכסים" xfId="44788"/>
    <cellStyle name="Comma 7 3 3 4 3" xfId="12229"/>
    <cellStyle name="Comma 7 3 3 4 3 2" xfId="27216"/>
    <cellStyle name="Comma 7 3 3 4 3_נכסים" xfId="44790"/>
    <cellStyle name="Comma 7 3 3 4 4" xfId="20551"/>
    <cellStyle name="Comma 7 3 3 4_נכסים" xfId="44787"/>
    <cellStyle name="Comma 7 3 3 5" xfId="7118"/>
    <cellStyle name="Comma 7 3 3 5 2" xfId="13896"/>
    <cellStyle name="Comma 7 3 3 5 2 2" xfId="28882"/>
    <cellStyle name="Comma 7 3 3 5 2_נכסים" xfId="44792"/>
    <cellStyle name="Comma 7 3 3 5 3" xfId="22217"/>
    <cellStyle name="Comma 7 3 3 5_נכסים" xfId="44791"/>
    <cellStyle name="Comma 7 3 3 6" xfId="10564"/>
    <cellStyle name="Comma 7 3 3 6 2" xfId="25550"/>
    <cellStyle name="Comma 7 3 3 6_נכסים" xfId="44793"/>
    <cellStyle name="Comma 7 3 3 7" xfId="18885"/>
    <cellStyle name="Comma 7 3 3_נכסים" xfId="44762"/>
    <cellStyle name="Comma 7 3 4" xfId="3861"/>
    <cellStyle name="Comma 7 3 4 2" xfId="4618"/>
    <cellStyle name="Comma 7 3 4 2 2" xfId="6409"/>
    <cellStyle name="Comma 7 3 4 2 2 2" xfId="9949"/>
    <cellStyle name="Comma 7 3 4 2 2 2 2" xfId="16601"/>
    <cellStyle name="Comma 7 3 4 2 2 2 2 2" xfId="31587"/>
    <cellStyle name="Comma 7 3 4 2 2 2 2_נכסים" xfId="44798"/>
    <cellStyle name="Comma 7 3 4 2 2 2 3" xfId="24922"/>
    <cellStyle name="Comma 7 3 4 2 2 2_נכסים" xfId="44797"/>
    <cellStyle name="Comma 7 3 4 2 2 3" xfId="13269"/>
    <cellStyle name="Comma 7 3 4 2 2 3 2" xfId="28256"/>
    <cellStyle name="Comma 7 3 4 2 2 3_נכסים" xfId="44799"/>
    <cellStyle name="Comma 7 3 4 2 2 4" xfId="21591"/>
    <cellStyle name="Comma 7 3 4 2 2_נכסים" xfId="44796"/>
    <cellStyle name="Comma 7 3 4 2 3" xfId="8157"/>
    <cellStyle name="Comma 7 3 4 2 3 2" xfId="14936"/>
    <cellStyle name="Comma 7 3 4 2 3 2 2" xfId="29922"/>
    <cellStyle name="Comma 7 3 4 2 3 2_נכסים" xfId="44801"/>
    <cellStyle name="Comma 7 3 4 2 3 3" xfId="23257"/>
    <cellStyle name="Comma 7 3 4 2 3_נכסים" xfId="44800"/>
    <cellStyle name="Comma 7 3 4 2 4" xfId="11603"/>
    <cellStyle name="Comma 7 3 4 2 4 2" xfId="26590"/>
    <cellStyle name="Comma 7 3 4 2 4_נכסים" xfId="44802"/>
    <cellStyle name="Comma 7 3 4 2 5" xfId="19925"/>
    <cellStyle name="Comma 7 3 4 2_נכסים" xfId="44795"/>
    <cellStyle name="Comma 7 3 4 3" xfId="5575"/>
    <cellStyle name="Comma 7 3 4 3 2" xfId="9116"/>
    <cellStyle name="Comma 7 3 4 3 2 2" xfId="15768"/>
    <cellStyle name="Comma 7 3 4 3 2 2 2" xfId="30754"/>
    <cellStyle name="Comma 7 3 4 3 2 2_נכסים" xfId="44805"/>
    <cellStyle name="Comma 7 3 4 3 2 3" xfId="24089"/>
    <cellStyle name="Comma 7 3 4 3 2_נכסים" xfId="44804"/>
    <cellStyle name="Comma 7 3 4 3 3" xfId="12436"/>
    <cellStyle name="Comma 7 3 4 3 3 2" xfId="27423"/>
    <cellStyle name="Comma 7 3 4 3 3_נכסים" xfId="44806"/>
    <cellStyle name="Comma 7 3 4 3 4" xfId="20758"/>
    <cellStyle name="Comma 7 3 4 3_נכסים" xfId="44803"/>
    <cellStyle name="Comma 7 3 4 4" xfId="7324"/>
    <cellStyle name="Comma 7 3 4 4 2" xfId="14103"/>
    <cellStyle name="Comma 7 3 4 4 2 2" xfId="29089"/>
    <cellStyle name="Comma 7 3 4 4 2_נכסים" xfId="44808"/>
    <cellStyle name="Comma 7 3 4 4 3" xfId="22424"/>
    <cellStyle name="Comma 7 3 4 4_נכסים" xfId="44807"/>
    <cellStyle name="Comma 7 3 4 5" xfId="10770"/>
    <cellStyle name="Comma 7 3 4 5 2" xfId="25757"/>
    <cellStyle name="Comma 7 3 4 5_נכסים" xfId="44809"/>
    <cellStyle name="Comma 7 3 4 6" xfId="19092"/>
    <cellStyle name="Comma 7 3 4_נכסים" xfId="44794"/>
    <cellStyle name="Comma 7 3 5" xfId="4223"/>
    <cellStyle name="Comma 7 3 5 2" xfId="5992"/>
    <cellStyle name="Comma 7 3 5 2 2" xfId="9532"/>
    <cellStyle name="Comma 7 3 5 2 2 2" xfId="16184"/>
    <cellStyle name="Comma 7 3 5 2 2 2 2" xfId="31170"/>
    <cellStyle name="Comma 7 3 5 2 2 2_נכסים" xfId="44813"/>
    <cellStyle name="Comma 7 3 5 2 2 3" xfId="24505"/>
    <cellStyle name="Comma 7 3 5 2 2_נכסים" xfId="44812"/>
    <cellStyle name="Comma 7 3 5 2 3" xfId="12852"/>
    <cellStyle name="Comma 7 3 5 2 3 2" xfId="27839"/>
    <cellStyle name="Comma 7 3 5 2 3_נכסים" xfId="44814"/>
    <cellStyle name="Comma 7 3 5 2 4" xfId="21174"/>
    <cellStyle name="Comma 7 3 5 2_נכסים" xfId="44811"/>
    <cellStyle name="Comma 7 3 5 3" xfId="7740"/>
    <cellStyle name="Comma 7 3 5 3 2" xfId="14519"/>
    <cellStyle name="Comma 7 3 5 3 2 2" xfId="29505"/>
    <cellStyle name="Comma 7 3 5 3 2_נכסים" xfId="44816"/>
    <cellStyle name="Comma 7 3 5 3 3" xfId="22840"/>
    <cellStyle name="Comma 7 3 5 3_נכסים" xfId="44815"/>
    <cellStyle name="Comma 7 3 5 4" xfId="11186"/>
    <cellStyle name="Comma 7 3 5 4 2" xfId="26173"/>
    <cellStyle name="Comma 7 3 5 4_נכסים" xfId="44817"/>
    <cellStyle name="Comma 7 3 5 5" xfId="19508"/>
    <cellStyle name="Comma 7 3 5_נכסים" xfId="44810"/>
    <cellStyle name="Comma 7 3 6" xfId="5116"/>
    <cellStyle name="Comma 7 3 6 2" xfId="8699"/>
    <cellStyle name="Comma 7 3 6 2 2" xfId="15351"/>
    <cellStyle name="Comma 7 3 6 2 2 2" xfId="30337"/>
    <cellStyle name="Comma 7 3 6 2 2_נכסים" xfId="44820"/>
    <cellStyle name="Comma 7 3 6 2 3" xfId="23672"/>
    <cellStyle name="Comma 7 3 6 2_נכסים" xfId="44819"/>
    <cellStyle name="Comma 7 3 6 3" xfId="12019"/>
    <cellStyle name="Comma 7 3 6 3 2" xfId="27006"/>
    <cellStyle name="Comma 7 3 6 3_נכסים" xfId="44821"/>
    <cellStyle name="Comma 7 3 6 4" xfId="20341"/>
    <cellStyle name="Comma 7 3 6_נכסים" xfId="44818"/>
    <cellStyle name="Comma 7 3 7" xfId="6928"/>
    <cellStyle name="Comma 7 3 7 2" xfId="13686"/>
    <cellStyle name="Comma 7 3 7 2 2" xfId="28672"/>
    <cellStyle name="Comma 7 3 7 2_נכסים" xfId="44823"/>
    <cellStyle name="Comma 7 3 7 3" xfId="22007"/>
    <cellStyle name="Comma 7 3 7_נכסים" xfId="44822"/>
    <cellStyle name="Comma 7 3 8" xfId="10472"/>
    <cellStyle name="Comma 7 3 8 2" xfId="25453"/>
    <cellStyle name="Comma 7 3 8_נכסים" xfId="44824"/>
    <cellStyle name="Comma 7 3 9" xfId="18676"/>
    <cellStyle name="Comma 7 3_נכסים" xfId="44697"/>
    <cellStyle name="Comma 7 4" xfId="1309"/>
    <cellStyle name="Comma 7 4 10" xfId="32392"/>
    <cellStyle name="Comma 7 4 2" xfId="3674"/>
    <cellStyle name="Comma 7 4 2 2" xfId="4086"/>
    <cellStyle name="Comma 7 4 2 2 2" xfId="4859"/>
    <cellStyle name="Comma 7 4 2 2 2 2" xfId="6650"/>
    <cellStyle name="Comma 7 4 2 2 2 2 2" xfId="10190"/>
    <cellStyle name="Comma 7 4 2 2 2 2 2 2" xfId="16842"/>
    <cellStyle name="Comma 7 4 2 2 2 2 2 2 2" xfId="31828"/>
    <cellStyle name="Comma 7 4 2 2 2 2 2 2_נכסים" xfId="44831"/>
    <cellStyle name="Comma 7 4 2 2 2 2 2 3" xfId="25163"/>
    <cellStyle name="Comma 7 4 2 2 2 2 2_נכסים" xfId="44830"/>
    <cellStyle name="Comma 7 4 2 2 2 2 3" xfId="13510"/>
    <cellStyle name="Comma 7 4 2 2 2 2 3 2" xfId="28497"/>
    <cellStyle name="Comma 7 4 2 2 2 2 3_נכסים" xfId="44832"/>
    <cellStyle name="Comma 7 4 2 2 2 2 4" xfId="21832"/>
    <cellStyle name="Comma 7 4 2 2 2 2_נכסים" xfId="44829"/>
    <cellStyle name="Comma 7 4 2 2 2 3" xfId="8398"/>
    <cellStyle name="Comma 7 4 2 2 2 3 2" xfId="15177"/>
    <cellStyle name="Comma 7 4 2 2 2 3 2 2" xfId="30163"/>
    <cellStyle name="Comma 7 4 2 2 2 3 2_נכסים" xfId="44834"/>
    <cellStyle name="Comma 7 4 2 2 2 3 3" xfId="23498"/>
    <cellStyle name="Comma 7 4 2 2 2 3_נכסים" xfId="44833"/>
    <cellStyle name="Comma 7 4 2 2 2 4" xfId="11844"/>
    <cellStyle name="Comma 7 4 2 2 2 4 2" xfId="26831"/>
    <cellStyle name="Comma 7 4 2 2 2 4_נכסים" xfId="44835"/>
    <cellStyle name="Comma 7 4 2 2 2 5" xfId="20166"/>
    <cellStyle name="Comma 7 4 2 2 2_נכסים" xfId="44828"/>
    <cellStyle name="Comma 7 4 2 2 3" xfId="5816"/>
    <cellStyle name="Comma 7 4 2 2 3 2" xfId="9357"/>
    <cellStyle name="Comma 7 4 2 2 3 2 2" xfId="16009"/>
    <cellStyle name="Comma 7 4 2 2 3 2 2 2" xfId="30995"/>
    <cellStyle name="Comma 7 4 2 2 3 2 2_נכסים" xfId="44838"/>
    <cellStyle name="Comma 7 4 2 2 3 2 3" xfId="24330"/>
    <cellStyle name="Comma 7 4 2 2 3 2_נכסים" xfId="44837"/>
    <cellStyle name="Comma 7 4 2 2 3 3" xfId="12677"/>
    <cellStyle name="Comma 7 4 2 2 3 3 2" xfId="27664"/>
    <cellStyle name="Comma 7 4 2 2 3 3_נכסים" xfId="44839"/>
    <cellStyle name="Comma 7 4 2 2 3 4" xfId="20999"/>
    <cellStyle name="Comma 7 4 2 2 3_נכסים" xfId="44836"/>
    <cellStyle name="Comma 7 4 2 2 4" xfId="7565"/>
    <cellStyle name="Comma 7 4 2 2 4 2" xfId="14344"/>
    <cellStyle name="Comma 7 4 2 2 4 2 2" xfId="29330"/>
    <cellStyle name="Comma 7 4 2 2 4 2_נכסים" xfId="44841"/>
    <cellStyle name="Comma 7 4 2 2 4 3" xfId="22665"/>
    <cellStyle name="Comma 7 4 2 2 4_נכסים" xfId="44840"/>
    <cellStyle name="Comma 7 4 2 2 5" xfId="11011"/>
    <cellStyle name="Comma 7 4 2 2 5 2" xfId="25998"/>
    <cellStyle name="Comma 7 4 2 2 5_נכסים" xfId="44842"/>
    <cellStyle name="Comma 7 4 2 2 6" xfId="19333"/>
    <cellStyle name="Comma 7 4 2 2_נכסים" xfId="44827"/>
    <cellStyle name="Comma 7 4 2 3" xfId="4443"/>
    <cellStyle name="Comma 7 4 2 3 2" xfId="6234"/>
    <cellStyle name="Comma 7 4 2 3 2 2" xfId="9774"/>
    <cellStyle name="Comma 7 4 2 3 2 2 2" xfId="16426"/>
    <cellStyle name="Comma 7 4 2 3 2 2 2 2" xfId="31412"/>
    <cellStyle name="Comma 7 4 2 3 2 2 2_נכסים" xfId="44846"/>
    <cellStyle name="Comma 7 4 2 3 2 2 3" xfId="24747"/>
    <cellStyle name="Comma 7 4 2 3 2 2_נכסים" xfId="44845"/>
    <cellStyle name="Comma 7 4 2 3 2 3" xfId="13094"/>
    <cellStyle name="Comma 7 4 2 3 2 3 2" xfId="28081"/>
    <cellStyle name="Comma 7 4 2 3 2 3_נכסים" xfId="44847"/>
    <cellStyle name="Comma 7 4 2 3 2 4" xfId="21416"/>
    <cellStyle name="Comma 7 4 2 3 2_נכסים" xfId="44844"/>
    <cellStyle name="Comma 7 4 2 3 3" xfId="7982"/>
    <cellStyle name="Comma 7 4 2 3 3 2" xfId="14761"/>
    <cellStyle name="Comma 7 4 2 3 3 2 2" xfId="29747"/>
    <cellStyle name="Comma 7 4 2 3 3 2_נכסים" xfId="44849"/>
    <cellStyle name="Comma 7 4 2 3 3 3" xfId="23082"/>
    <cellStyle name="Comma 7 4 2 3 3_נכסים" xfId="44848"/>
    <cellStyle name="Comma 7 4 2 3 4" xfId="11428"/>
    <cellStyle name="Comma 7 4 2 3 4 2" xfId="26415"/>
    <cellStyle name="Comma 7 4 2 3 4_נכסים" xfId="44850"/>
    <cellStyle name="Comma 7 4 2 3 5" xfId="19750"/>
    <cellStyle name="Comma 7 4 2 3_נכסים" xfId="44843"/>
    <cellStyle name="Comma 7 4 2 4" xfId="5336"/>
    <cellStyle name="Comma 7 4 2 4 2" xfId="8941"/>
    <cellStyle name="Comma 7 4 2 4 2 2" xfId="15593"/>
    <cellStyle name="Comma 7 4 2 4 2 2 2" xfId="30579"/>
    <cellStyle name="Comma 7 4 2 4 2 2_נכסים" xfId="44853"/>
    <cellStyle name="Comma 7 4 2 4 2 3" xfId="23914"/>
    <cellStyle name="Comma 7 4 2 4 2_נכסים" xfId="44852"/>
    <cellStyle name="Comma 7 4 2 4 3" xfId="12261"/>
    <cellStyle name="Comma 7 4 2 4 3 2" xfId="27248"/>
    <cellStyle name="Comma 7 4 2 4 3_נכסים" xfId="44854"/>
    <cellStyle name="Comma 7 4 2 4 4" xfId="20583"/>
    <cellStyle name="Comma 7 4 2 4_נכסים" xfId="44851"/>
    <cellStyle name="Comma 7 4 2 5" xfId="7149"/>
    <cellStyle name="Comma 7 4 2 5 2" xfId="13928"/>
    <cellStyle name="Comma 7 4 2 5 2 2" xfId="28914"/>
    <cellStyle name="Comma 7 4 2 5 2_נכסים" xfId="44856"/>
    <cellStyle name="Comma 7 4 2 5 3" xfId="22249"/>
    <cellStyle name="Comma 7 4 2 5_נכסים" xfId="44855"/>
    <cellStyle name="Comma 7 4 2 6" xfId="10595"/>
    <cellStyle name="Comma 7 4 2 6 2" xfId="25582"/>
    <cellStyle name="Comma 7 4 2 6_נכסים" xfId="44857"/>
    <cellStyle name="Comma 7 4 2 7" xfId="18917"/>
    <cellStyle name="Comma 7 4 2_נכסים" xfId="44826"/>
    <cellStyle name="Comma 7 4 3" xfId="3886"/>
    <cellStyle name="Comma 7 4 3 2" xfId="4650"/>
    <cellStyle name="Comma 7 4 3 2 2" xfId="6441"/>
    <cellStyle name="Comma 7 4 3 2 2 2" xfId="9981"/>
    <cellStyle name="Comma 7 4 3 2 2 2 2" xfId="16633"/>
    <cellStyle name="Comma 7 4 3 2 2 2 2 2" xfId="31619"/>
    <cellStyle name="Comma 7 4 3 2 2 2 2_נכסים" xfId="44862"/>
    <cellStyle name="Comma 7 4 3 2 2 2 3" xfId="24954"/>
    <cellStyle name="Comma 7 4 3 2 2 2_נכסים" xfId="44861"/>
    <cellStyle name="Comma 7 4 3 2 2 3" xfId="13301"/>
    <cellStyle name="Comma 7 4 3 2 2 3 2" xfId="28288"/>
    <cellStyle name="Comma 7 4 3 2 2 3_נכסים" xfId="44863"/>
    <cellStyle name="Comma 7 4 3 2 2 4" xfId="21623"/>
    <cellStyle name="Comma 7 4 3 2 2_נכסים" xfId="44860"/>
    <cellStyle name="Comma 7 4 3 2 3" xfId="8189"/>
    <cellStyle name="Comma 7 4 3 2 3 2" xfId="14968"/>
    <cellStyle name="Comma 7 4 3 2 3 2 2" xfId="29954"/>
    <cellStyle name="Comma 7 4 3 2 3 2_נכסים" xfId="44865"/>
    <cellStyle name="Comma 7 4 3 2 3 3" xfId="23289"/>
    <cellStyle name="Comma 7 4 3 2 3_נכסים" xfId="44864"/>
    <cellStyle name="Comma 7 4 3 2 4" xfId="11635"/>
    <cellStyle name="Comma 7 4 3 2 4 2" xfId="26622"/>
    <cellStyle name="Comma 7 4 3 2 4_נכסים" xfId="44866"/>
    <cellStyle name="Comma 7 4 3 2 5" xfId="19957"/>
    <cellStyle name="Comma 7 4 3 2_נכסים" xfId="44859"/>
    <cellStyle name="Comma 7 4 3 3" xfId="5607"/>
    <cellStyle name="Comma 7 4 3 3 2" xfId="9148"/>
    <cellStyle name="Comma 7 4 3 3 2 2" xfId="15800"/>
    <cellStyle name="Comma 7 4 3 3 2 2 2" xfId="30786"/>
    <cellStyle name="Comma 7 4 3 3 2 2_נכסים" xfId="44869"/>
    <cellStyle name="Comma 7 4 3 3 2 3" xfId="24121"/>
    <cellStyle name="Comma 7 4 3 3 2_נכסים" xfId="44868"/>
    <cellStyle name="Comma 7 4 3 3 3" xfId="12468"/>
    <cellStyle name="Comma 7 4 3 3 3 2" xfId="27455"/>
    <cellStyle name="Comma 7 4 3 3 3_נכסים" xfId="44870"/>
    <cellStyle name="Comma 7 4 3 3 4" xfId="20790"/>
    <cellStyle name="Comma 7 4 3 3_נכסים" xfId="44867"/>
    <cellStyle name="Comma 7 4 3 4" xfId="7356"/>
    <cellStyle name="Comma 7 4 3 4 2" xfId="14135"/>
    <cellStyle name="Comma 7 4 3 4 2 2" xfId="29121"/>
    <cellStyle name="Comma 7 4 3 4 2_נכסים" xfId="44872"/>
    <cellStyle name="Comma 7 4 3 4 3" xfId="22456"/>
    <cellStyle name="Comma 7 4 3 4_נכסים" xfId="44871"/>
    <cellStyle name="Comma 7 4 3 5" xfId="10802"/>
    <cellStyle name="Comma 7 4 3 5 2" xfId="25789"/>
    <cellStyle name="Comma 7 4 3 5_נכסים" xfId="44873"/>
    <cellStyle name="Comma 7 4 3 6" xfId="19124"/>
    <cellStyle name="Comma 7 4 3_נכסים" xfId="44858"/>
    <cellStyle name="Comma 7 4 4" xfId="4247"/>
    <cellStyle name="Comma 7 4 4 2" xfId="6024"/>
    <cellStyle name="Comma 7 4 4 2 2" xfId="9564"/>
    <cellStyle name="Comma 7 4 4 2 2 2" xfId="16216"/>
    <cellStyle name="Comma 7 4 4 2 2 2 2" xfId="31202"/>
    <cellStyle name="Comma 7 4 4 2 2 2_נכסים" xfId="44877"/>
    <cellStyle name="Comma 7 4 4 2 2 3" xfId="24537"/>
    <cellStyle name="Comma 7 4 4 2 2_נכסים" xfId="44876"/>
    <cellStyle name="Comma 7 4 4 2 3" xfId="12884"/>
    <cellStyle name="Comma 7 4 4 2 3 2" xfId="27871"/>
    <cellStyle name="Comma 7 4 4 2 3_נכסים" xfId="44878"/>
    <cellStyle name="Comma 7 4 4 2 4" xfId="21206"/>
    <cellStyle name="Comma 7 4 4 2_נכסים" xfId="44875"/>
    <cellStyle name="Comma 7 4 4 3" xfId="7772"/>
    <cellStyle name="Comma 7 4 4 3 2" xfId="14551"/>
    <cellStyle name="Comma 7 4 4 3 2 2" xfId="29537"/>
    <cellStyle name="Comma 7 4 4 3 2_נכסים" xfId="44880"/>
    <cellStyle name="Comma 7 4 4 3 3" xfId="22872"/>
    <cellStyle name="Comma 7 4 4 3_נכסים" xfId="44879"/>
    <cellStyle name="Comma 7 4 4 4" xfId="11218"/>
    <cellStyle name="Comma 7 4 4 4 2" xfId="26205"/>
    <cellStyle name="Comma 7 4 4 4_נכסים" xfId="44881"/>
    <cellStyle name="Comma 7 4 4 5" xfId="19540"/>
    <cellStyle name="Comma 7 4 4_נכסים" xfId="44874"/>
    <cellStyle name="Comma 7 4 5" xfId="5140"/>
    <cellStyle name="Comma 7 4 5 2" xfId="8731"/>
    <cellStyle name="Comma 7 4 5 2 2" xfId="15383"/>
    <cellStyle name="Comma 7 4 5 2 2 2" xfId="30369"/>
    <cellStyle name="Comma 7 4 5 2 2_נכסים" xfId="44884"/>
    <cellStyle name="Comma 7 4 5 2 3" xfId="23704"/>
    <cellStyle name="Comma 7 4 5 2_נכסים" xfId="44883"/>
    <cellStyle name="Comma 7 4 5 3" xfId="12051"/>
    <cellStyle name="Comma 7 4 5 3 2" xfId="27038"/>
    <cellStyle name="Comma 7 4 5 3_נכסים" xfId="44885"/>
    <cellStyle name="Comma 7 4 5 4" xfId="20373"/>
    <cellStyle name="Comma 7 4 5_נכסים" xfId="44882"/>
    <cellStyle name="Comma 7 4 6" xfId="6953"/>
    <cellStyle name="Comma 7 4 6 2" xfId="13718"/>
    <cellStyle name="Comma 7 4 6 2 2" xfId="28704"/>
    <cellStyle name="Comma 7 4 6 2_נכסים" xfId="44887"/>
    <cellStyle name="Comma 7 4 6 3" xfId="22039"/>
    <cellStyle name="Comma 7 4 6_נכסים" xfId="44886"/>
    <cellStyle name="Comma 7 4 7" xfId="10532"/>
    <cellStyle name="Comma 7 4 7 2" xfId="25517"/>
    <cellStyle name="Comma 7 4 7_נכסים" xfId="44888"/>
    <cellStyle name="Comma 7 4 8" xfId="18221"/>
    <cellStyle name="Comma 7 4 9" xfId="18707"/>
    <cellStyle name="Comma 7 4_נכסים" xfId="44825"/>
    <cellStyle name="Comma 7 5" xfId="1919"/>
    <cellStyle name="Comma 7 5 2" xfId="3733"/>
    <cellStyle name="Comma 7 5 2 2" xfId="4157"/>
    <cellStyle name="Comma 7 5 2 2 2" xfId="4930"/>
    <cellStyle name="Comma 7 5 2 2 2 2" xfId="6721"/>
    <cellStyle name="Comma 7 5 2 2 2 2 2" xfId="10261"/>
    <cellStyle name="Comma 7 5 2 2 2 2 2 2" xfId="16913"/>
    <cellStyle name="Comma 7 5 2 2 2 2 2 2 2" xfId="31899"/>
    <cellStyle name="Comma 7 5 2 2 2 2 2 2_נכסים" xfId="44895"/>
    <cellStyle name="Comma 7 5 2 2 2 2 2 3" xfId="25234"/>
    <cellStyle name="Comma 7 5 2 2 2 2 2_נכסים" xfId="44894"/>
    <cellStyle name="Comma 7 5 2 2 2 2 3" xfId="13581"/>
    <cellStyle name="Comma 7 5 2 2 2 2 3 2" xfId="28568"/>
    <cellStyle name="Comma 7 5 2 2 2 2 3_נכסים" xfId="44896"/>
    <cellStyle name="Comma 7 5 2 2 2 2 4" xfId="21903"/>
    <cellStyle name="Comma 7 5 2 2 2 2_נכסים" xfId="44893"/>
    <cellStyle name="Comma 7 5 2 2 2 3" xfId="8469"/>
    <cellStyle name="Comma 7 5 2 2 2 3 2" xfId="15248"/>
    <cellStyle name="Comma 7 5 2 2 2 3 2 2" xfId="30234"/>
    <cellStyle name="Comma 7 5 2 2 2 3 2_נכסים" xfId="44898"/>
    <cellStyle name="Comma 7 5 2 2 2 3 3" xfId="23569"/>
    <cellStyle name="Comma 7 5 2 2 2 3_נכסים" xfId="44897"/>
    <cellStyle name="Comma 7 5 2 2 2 4" xfId="11915"/>
    <cellStyle name="Comma 7 5 2 2 2 4 2" xfId="26902"/>
    <cellStyle name="Comma 7 5 2 2 2 4_נכסים" xfId="44899"/>
    <cellStyle name="Comma 7 5 2 2 2 5" xfId="20237"/>
    <cellStyle name="Comma 7 5 2 2 2_נכסים" xfId="44892"/>
    <cellStyle name="Comma 7 5 2 2 3" xfId="5887"/>
    <cellStyle name="Comma 7 5 2 2 3 2" xfId="9428"/>
    <cellStyle name="Comma 7 5 2 2 3 2 2" xfId="16080"/>
    <cellStyle name="Comma 7 5 2 2 3 2 2 2" xfId="31066"/>
    <cellStyle name="Comma 7 5 2 2 3 2 2_נכסים" xfId="44902"/>
    <cellStyle name="Comma 7 5 2 2 3 2 3" xfId="24401"/>
    <cellStyle name="Comma 7 5 2 2 3 2_נכסים" xfId="44901"/>
    <cellStyle name="Comma 7 5 2 2 3 3" xfId="12748"/>
    <cellStyle name="Comma 7 5 2 2 3 3 2" xfId="27735"/>
    <cellStyle name="Comma 7 5 2 2 3 3_נכסים" xfId="44903"/>
    <cellStyle name="Comma 7 5 2 2 3 4" xfId="21070"/>
    <cellStyle name="Comma 7 5 2 2 3_נכסים" xfId="44900"/>
    <cellStyle name="Comma 7 5 2 2 4" xfId="7636"/>
    <cellStyle name="Comma 7 5 2 2 4 2" xfId="14415"/>
    <cellStyle name="Comma 7 5 2 2 4 2 2" xfId="29401"/>
    <cellStyle name="Comma 7 5 2 2 4 2_נכסים" xfId="44905"/>
    <cellStyle name="Comma 7 5 2 2 4 3" xfId="22736"/>
    <cellStyle name="Comma 7 5 2 2 4_נכסים" xfId="44904"/>
    <cellStyle name="Comma 7 5 2 2 5" xfId="11082"/>
    <cellStyle name="Comma 7 5 2 2 5 2" xfId="26069"/>
    <cellStyle name="Comma 7 5 2 2 5_נכסים" xfId="44906"/>
    <cellStyle name="Comma 7 5 2 2 6" xfId="19404"/>
    <cellStyle name="Comma 7 5 2 2_נכסים" xfId="44891"/>
    <cellStyle name="Comma 7 5 2 3" xfId="4514"/>
    <cellStyle name="Comma 7 5 2 3 2" xfId="6305"/>
    <cellStyle name="Comma 7 5 2 3 2 2" xfId="9845"/>
    <cellStyle name="Comma 7 5 2 3 2 2 2" xfId="16497"/>
    <cellStyle name="Comma 7 5 2 3 2 2 2 2" xfId="31483"/>
    <cellStyle name="Comma 7 5 2 3 2 2 2_נכסים" xfId="44910"/>
    <cellStyle name="Comma 7 5 2 3 2 2 3" xfId="24818"/>
    <cellStyle name="Comma 7 5 2 3 2 2_נכסים" xfId="44909"/>
    <cellStyle name="Comma 7 5 2 3 2 3" xfId="13165"/>
    <cellStyle name="Comma 7 5 2 3 2 3 2" xfId="28152"/>
    <cellStyle name="Comma 7 5 2 3 2 3_נכסים" xfId="44911"/>
    <cellStyle name="Comma 7 5 2 3 2 4" xfId="21487"/>
    <cellStyle name="Comma 7 5 2 3 2_נכסים" xfId="44908"/>
    <cellStyle name="Comma 7 5 2 3 3" xfId="8053"/>
    <cellStyle name="Comma 7 5 2 3 3 2" xfId="14832"/>
    <cellStyle name="Comma 7 5 2 3 3 2 2" xfId="29818"/>
    <cellStyle name="Comma 7 5 2 3 3 2_נכסים" xfId="44913"/>
    <cellStyle name="Comma 7 5 2 3 3 3" xfId="23153"/>
    <cellStyle name="Comma 7 5 2 3 3_נכסים" xfId="44912"/>
    <cellStyle name="Comma 7 5 2 3 4" xfId="11499"/>
    <cellStyle name="Comma 7 5 2 3 4 2" xfId="26486"/>
    <cellStyle name="Comma 7 5 2 3 4_נכסים" xfId="44914"/>
    <cellStyle name="Comma 7 5 2 3 5" xfId="19821"/>
    <cellStyle name="Comma 7 5 2 3_נכסים" xfId="44907"/>
    <cellStyle name="Comma 7 5 2 4" xfId="5407"/>
    <cellStyle name="Comma 7 5 2 4 2" xfId="9012"/>
    <cellStyle name="Comma 7 5 2 4 2 2" xfId="15664"/>
    <cellStyle name="Comma 7 5 2 4 2 2 2" xfId="30650"/>
    <cellStyle name="Comma 7 5 2 4 2 2_נכסים" xfId="44917"/>
    <cellStyle name="Comma 7 5 2 4 2 3" xfId="23985"/>
    <cellStyle name="Comma 7 5 2 4 2_נכסים" xfId="44916"/>
    <cellStyle name="Comma 7 5 2 4 3" xfId="12332"/>
    <cellStyle name="Comma 7 5 2 4 3 2" xfId="27319"/>
    <cellStyle name="Comma 7 5 2 4 3_נכסים" xfId="44918"/>
    <cellStyle name="Comma 7 5 2 4 4" xfId="20654"/>
    <cellStyle name="Comma 7 5 2 4_נכסים" xfId="44915"/>
    <cellStyle name="Comma 7 5 2 5" xfId="7220"/>
    <cellStyle name="Comma 7 5 2 5 2" xfId="13999"/>
    <cellStyle name="Comma 7 5 2 5 2 2" xfId="28985"/>
    <cellStyle name="Comma 7 5 2 5 2_נכסים" xfId="44920"/>
    <cellStyle name="Comma 7 5 2 5 3" xfId="22320"/>
    <cellStyle name="Comma 7 5 2 5_נכסים" xfId="44919"/>
    <cellStyle name="Comma 7 5 2 6" xfId="10666"/>
    <cellStyle name="Comma 7 5 2 6 2" xfId="25653"/>
    <cellStyle name="Comma 7 5 2 6_נכסים" xfId="44921"/>
    <cellStyle name="Comma 7 5 2 7" xfId="18988"/>
    <cellStyle name="Comma 7 5 2_נכסים" xfId="44890"/>
    <cellStyle name="Comma 7 5 3" xfId="3946"/>
    <cellStyle name="Comma 7 5 3 2" xfId="4722"/>
    <cellStyle name="Comma 7 5 3 2 2" xfId="6513"/>
    <cellStyle name="Comma 7 5 3 2 2 2" xfId="10053"/>
    <cellStyle name="Comma 7 5 3 2 2 2 2" xfId="16705"/>
    <cellStyle name="Comma 7 5 3 2 2 2 2 2" xfId="31691"/>
    <cellStyle name="Comma 7 5 3 2 2 2 2_נכסים" xfId="44926"/>
    <cellStyle name="Comma 7 5 3 2 2 2 3" xfId="25026"/>
    <cellStyle name="Comma 7 5 3 2 2 2_נכסים" xfId="44925"/>
    <cellStyle name="Comma 7 5 3 2 2 3" xfId="13373"/>
    <cellStyle name="Comma 7 5 3 2 2 3 2" xfId="28360"/>
    <cellStyle name="Comma 7 5 3 2 2 3_נכסים" xfId="44927"/>
    <cellStyle name="Comma 7 5 3 2 2 4" xfId="21695"/>
    <cellStyle name="Comma 7 5 3 2 2_נכסים" xfId="44924"/>
    <cellStyle name="Comma 7 5 3 2 3" xfId="8261"/>
    <cellStyle name="Comma 7 5 3 2 3 2" xfId="15040"/>
    <cellStyle name="Comma 7 5 3 2 3 2 2" xfId="30026"/>
    <cellStyle name="Comma 7 5 3 2 3 2_נכסים" xfId="44929"/>
    <cellStyle name="Comma 7 5 3 2 3 3" xfId="23361"/>
    <cellStyle name="Comma 7 5 3 2 3_נכסים" xfId="44928"/>
    <cellStyle name="Comma 7 5 3 2 4" xfId="11707"/>
    <cellStyle name="Comma 7 5 3 2 4 2" xfId="26694"/>
    <cellStyle name="Comma 7 5 3 2 4_נכסים" xfId="44930"/>
    <cellStyle name="Comma 7 5 3 2 5" xfId="20029"/>
    <cellStyle name="Comma 7 5 3 2_נכסים" xfId="44923"/>
    <cellStyle name="Comma 7 5 3 3" xfId="5679"/>
    <cellStyle name="Comma 7 5 3 3 2" xfId="9220"/>
    <cellStyle name="Comma 7 5 3 3 2 2" xfId="15872"/>
    <cellStyle name="Comma 7 5 3 3 2 2 2" xfId="30858"/>
    <cellStyle name="Comma 7 5 3 3 2 2_נכסים" xfId="44933"/>
    <cellStyle name="Comma 7 5 3 3 2 3" xfId="24193"/>
    <cellStyle name="Comma 7 5 3 3 2_נכסים" xfId="44932"/>
    <cellStyle name="Comma 7 5 3 3 3" xfId="12540"/>
    <cellStyle name="Comma 7 5 3 3 3 2" xfId="27527"/>
    <cellStyle name="Comma 7 5 3 3 3_נכסים" xfId="44934"/>
    <cellStyle name="Comma 7 5 3 3 4" xfId="20862"/>
    <cellStyle name="Comma 7 5 3 3_נכסים" xfId="44931"/>
    <cellStyle name="Comma 7 5 3 4" xfId="7428"/>
    <cellStyle name="Comma 7 5 3 4 2" xfId="14207"/>
    <cellStyle name="Comma 7 5 3 4 2 2" xfId="29193"/>
    <cellStyle name="Comma 7 5 3 4 2_נכסים" xfId="44936"/>
    <cellStyle name="Comma 7 5 3 4 3" xfId="22528"/>
    <cellStyle name="Comma 7 5 3 4_נכסים" xfId="44935"/>
    <cellStyle name="Comma 7 5 3 5" xfId="10874"/>
    <cellStyle name="Comma 7 5 3 5 2" xfId="25861"/>
    <cellStyle name="Comma 7 5 3 5_נכסים" xfId="44937"/>
    <cellStyle name="Comma 7 5 3 6" xfId="19196"/>
    <cellStyle name="Comma 7 5 3_נכסים" xfId="44922"/>
    <cellStyle name="Comma 7 5 4" xfId="4307"/>
    <cellStyle name="Comma 7 5 4 2" xfId="6096"/>
    <cellStyle name="Comma 7 5 4 2 2" xfId="9636"/>
    <cellStyle name="Comma 7 5 4 2 2 2" xfId="16288"/>
    <cellStyle name="Comma 7 5 4 2 2 2 2" xfId="31274"/>
    <cellStyle name="Comma 7 5 4 2 2 2_נכסים" xfId="44941"/>
    <cellStyle name="Comma 7 5 4 2 2 3" xfId="24609"/>
    <cellStyle name="Comma 7 5 4 2 2_נכסים" xfId="44940"/>
    <cellStyle name="Comma 7 5 4 2 3" xfId="12956"/>
    <cellStyle name="Comma 7 5 4 2 3 2" xfId="27943"/>
    <cellStyle name="Comma 7 5 4 2 3_נכסים" xfId="44942"/>
    <cellStyle name="Comma 7 5 4 2 4" xfId="21278"/>
    <cellStyle name="Comma 7 5 4 2_נכסים" xfId="44939"/>
    <cellStyle name="Comma 7 5 4 3" xfId="7844"/>
    <cellStyle name="Comma 7 5 4 3 2" xfId="14623"/>
    <cellStyle name="Comma 7 5 4 3 2 2" xfId="29609"/>
    <cellStyle name="Comma 7 5 4 3 2_נכסים" xfId="44944"/>
    <cellStyle name="Comma 7 5 4 3 3" xfId="22944"/>
    <cellStyle name="Comma 7 5 4 3_נכסים" xfId="44943"/>
    <cellStyle name="Comma 7 5 4 4" xfId="11290"/>
    <cellStyle name="Comma 7 5 4 4 2" xfId="26277"/>
    <cellStyle name="Comma 7 5 4 4_נכסים" xfId="44945"/>
    <cellStyle name="Comma 7 5 4 5" xfId="19612"/>
    <cellStyle name="Comma 7 5 4_נכסים" xfId="44938"/>
    <cellStyle name="Comma 7 5 5" xfId="5200"/>
    <cellStyle name="Comma 7 5 5 2" xfId="8803"/>
    <cellStyle name="Comma 7 5 5 2 2" xfId="15455"/>
    <cellStyle name="Comma 7 5 5 2 2 2" xfId="30441"/>
    <cellStyle name="Comma 7 5 5 2 2_נכסים" xfId="44948"/>
    <cellStyle name="Comma 7 5 5 2 3" xfId="23776"/>
    <cellStyle name="Comma 7 5 5 2_נכסים" xfId="44947"/>
    <cellStyle name="Comma 7 5 5 3" xfId="12123"/>
    <cellStyle name="Comma 7 5 5 3 2" xfId="27110"/>
    <cellStyle name="Comma 7 5 5 3_נכסים" xfId="44949"/>
    <cellStyle name="Comma 7 5 5 4" xfId="20445"/>
    <cellStyle name="Comma 7 5 5_נכסים" xfId="44946"/>
    <cellStyle name="Comma 7 5 6" xfId="7013"/>
    <cellStyle name="Comma 7 5 6 2" xfId="13790"/>
    <cellStyle name="Comma 7 5 6 2 2" xfId="28776"/>
    <cellStyle name="Comma 7 5 6 2_נכסים" xfId="44951"/>
    <cellStyle name="Comma 7 5 6 3" xfId="22111"/>
    <cellStyle name="Comma 7 5 6_נכסים" xfId="44950"/>
    <cellStyle name="Comma 7 5 7" xfId="10487"/>
    <cellStyle name="Comma 7 5 7 2" xfId="25469"/>
    <cellStyle name="Comma 7 5 7_נכסים" xfId="44952"/>
    <cellStyle name="Comma 7 5 8" xfId="18779"/>
    <cellStyle name="Comma 7 5_נכסים" xfId="44889"/>
    <cellStyle name="Comma 7 6" xfId="1497"/>
    <cellStyle name="Comma 7 6 2" xfId="3996"/>
    <cellStyle name="Comma 7 6 2 2" xfId="4767"/>
    <cellStyle name="Comma 7 6 2 2 2" xfId="6558"/>
    <cellStyle name="Comma 7 6 2 2 2 2" xfId="10098"/>
    <cellStyle name="Comma 7 6 2 2 2 2 2" xfId="16750"/>
    <cellStyle name="Comma 7 6 2 2 2 2 2 2" xfId="31736"/>
    <cellStyle name="Comma 7 6 2 2 2 2 2_נכסים" xfId="44958"/>
    <cellStyle name="Comma 7 6 2 2 2 2 3" xfId="25071"/>
    <cellStyle name="Comma 7 6 2 2 2 2_נכסים" xfId="44957"/>
    <cellStyle name="Comma 7 6 2 2 2 3" xfId="13418"/>
    <cellStyle name="Comma 7 6 2 2 2 3 2" xfId="28405"/>
    <cellStyle name="Comma 7 6 2 2 2 3_נכסים" xfId="44959"/>
    <cellStyle name="Comma 7 6 2 2 2 4" xfId="21740"/>
    <cellStyle name="Comma 7 6 2 2 2_נכסים" xfId="44956"/>
    <cellStyle name="Comma 7 6 2 2 3" xfId="8306"/>
    <cellStyle name="Comma 7 6 2 2 3 2" xfId="15085"/>
    <cellStyle name="Comma 7 6 2 2 3 2 2" xfId="30071"/>
    <cellStyle name="Comma 7 6 2 2 3 2_נכסים" xfId="44961"/>
    <cellStyle name="Comma 7 6 2 2 3 3" xfId="23406"/>
    <cellStyle name="Comma 7 6 2 2 3_נכסים" xfId="44960"/>
    <cellStyle name="Comma 7 6 2 2 4" xfId="11752"/>
    <cellStyle name="Comma 7 6 2 2 4 2" xfId="26739"/>
    <cellStyle name="Comma 7 6 2 2 4_נכסים" xfId="44962"/>
    <cellStyle name="Comma 7 6 2 2 5" xfId="20074"/>
    <cellStyle name="Comma 7 6 2 2_נכסים" xfId="44955"/>
    <cellStyle name="Comma 7 6 2 3" xfId="5724"/>
    <cellStyle name="Comma 7 6 2 3 2" xfId="9265"/>
    <cellStyle name="Comma 7 6 2 3 2 2" xfId="15917"/>
    <cellStyle name="Comma 7 6 2 3 2 2 2" xfId="30903"/>
    <cellStyle name="Comma 7 6 2 3 2 2_נכסים" xfId="44965"/>
    <cellStyle name="Comma 7 6 2 3 2 3" xfId="24238"/>
    <cellStyle name="Comma 7 6 2 3 2_נכסים" xfId="44964"/>
    <cellStyle name="Comma 7 6 2 3 3" xfId="12585"/>
    <cellStyle name="Comma 7 6 2 3 3 2" xfId="27572"/>
    <cellStyle name="Comma 7 6 2 3 3_נכסים" xfId="44966"/>
    <cellStyle name="Comma 7 6 2 3 4" xfId="20907"/>
    <cellStyle name="Comma 7 6 2 3_נכסים" xfId="44963"/>
    <cellStyle name="Comma 7 6 2 4" xfId="7473"/>
    <cellStyle name="Comma 7 6 2 4 2" xfId="14252"/>
    <cellStyle name="Comma 7 6 2 4 2 2" xfId="29238"/>
    <cellStyle name="Comma 7 6 2 4 2_נכסים" xfId="44968"/>
    <cellStyle name="Comma 7 6 2 4 3" xfId="22573"/>
    <cellStyle name="Comma 7 6 2 4_נכסים" xfId="44967"/>
    <cellStyle name="Comma 7 6 2 5" xfId="10919"/>
    <cellStyle name="Comma 7 6 2 5 2" xfId="25906"/>
    <cellStyle name="Comma 7 6 2 5_נכסים" xfId="44969"/>
    <cellStyle name="Comma 7 6 2 6" xfId="19241"/>
    <cellStyle name="Comma 7 6 2_נכסים" xfId="44954"/>
    <cellStyle name="Comma 7 6 3" xfId="4353"/>
    <cellStyle name="Comma 7 6 3 2" xfId="6142"/>
    <cellStyle name="Comma 7 6 3 2 2" xfId="9682"/>
    <cellStyle name="Comma 7 6 3 2 2 2" xfId="16334"/>
    <cellStyle name="Comma 7 6 3 2 2 2 2" xfId="31320"/>
    <cellStyle name="Comma 7 6 3 2 2 2_נכסים" xfId="44973"/>
    <cellStyle name="Comma 7 6 3 2 2 3" xfId="24655"/>
    <cellStyle name="Comma 7 6 3 2 2_נכסים" xfId="44972"/>
    <cellStyle name="Comma 7 6 3 2 3" xfId="13002"/>
    <cellStyle name="Comma 7 6 3 2 3 2" xfId="27989"/>
    <cellStyle name="Comma 7 6 3 2 3_נכסים" xfId="44974"/>
    <cellStyle name="Comma 7 6 3 2 4" xfId="21324"/>
    <cellStyle name="Comma 7 6 3 2_נכסים" xfId="44971"/>
    <cellStyle name="Comma 7 6 3 3" xfId="7890"/>
    <cellStyle name="Comma 7 6 3 3 2" xfId="14669"/>
    <cellStyle name="Comma 7 6 3 3 2 2" xfId="29655"/>
    <cellStyle name="Comma 7 6 3 3 2_נכסים" xfId="44976"/>
    <cellStyle name="Comma 7 6 3 3 3" xfId="22990"/>
    <cellStyle name="Comma 7 6 3 3_נכסים" xfId="44975"/>
    <cellStyle name="Comma 7 6 3 4" xfId="11336"/>
    <cellStyle name="Comma 7 6 3 4 2" xfId="26323"/>
    <cellStyle name="Comma 7 6 3 4_נכסים" xfId="44977"/>
    <cellStyle name="Comma 7 6 3 5" xfId="19658"/>
    <cellStyle name="Comma 7 6 3_נכסים" xfId="44970"/>
    <cellStyle name="Comma 7 6 4" xfId="5246"/>
    <cellStyle name="Comma 7 6 4 2" xfId="8849"/>
    <cellStyle name="Comma 7 6 4 2 2" xfId="15501"/>
    <cellStyle name="Comma 7 6 4 2 2 2" xfId="30487"/>
    <cellStyle name="Comma 7 6 4 2 2_נכסים" xfId="44980"/>
    <cellStyle name="Comma 7 6 4 2 3" xfId="23822"/>
    <cellStyle name="Comma 7 6 4 2_נכסים" xfId="44979"/>
    <cellStyle name="Comma 7 6 4 3" xfId="12169"/>
    <cellStyle name="Comma 7 6 4 3 2" xfId="27156"/>
    <cellStyle name="Comma 7 6 4 3_נכסים" xfId="44981"/>
    <cellStyle name="Comma 7 6 4 4" xfId="20491"/>
    <cellStyle name="Comma 7 6 4_נכסים" xfId="44978"/>
    <cellStyle name="Comma 7 6 5" xfId="7059"/>
    <cellStyle name="Comma 7 6 5 2" xfId="13836"/>
    <cellStyle name="Comma 7 6 5 2 2" xfId="28822"/>
    <cellStyle name="Comma 7 6 5 2_נכסים" xfId="44983"/>
    <cellStyle name="Comma 7 6 5 3" xfId="22157"/>
    <cellStyle name="Comma 7 6 5_נכסים" xfId="44982"/>
    <cellStyle name="Comma 7 6 6" xfId="10510"/>
    <cellStyle name="Comma 7 6 6 2" xfId="25493"/>
    <cellStyle name="Comma 7 6 6_נכסים" xfId="44984"/>
    <cellStyle name="Comma 7 6 7" xfId="18825"/>
    <cellStyle name="Comma 7 6_נכסים" xfId="44953"/>
    <cellStyle name="Comma 7 7" xfId="1972"/>
    <cellStyle name="Comma 7 7 2" xfId="4558"/>
    <cellStyle name="Comma 7 7 2 2" xfId="6349"/>
    <cellStyle name="Comma 7 7 2 2 2" xfId="9889"/>
    <cellStyle name="Comma 7 7 2 2 2 2" xfId="16541"/>
    <cellStyle name="Comma 7 7 2 2 2 2 2" xfId="31527"/>
    <cellStyle name="Comma 7 7 2 2 2 2_נכסים" xfId="44989"/>
    <cellStyle name="Comma 7 7 2 2 2 3" xfId="24862"/>
    <cellStyle name="Comma 7 7 2 2 2_נכסים" xfId="44988"/>
    <cellStyle name="Comma 7 7 2 2 3" xfId="13209"/>
    <cellStyle name="Comma 7 7 2 2 3 2" xfId="28196"/>
    <cellStyle name="Comma 7 7 2 2 3_נכסים" xfId="44990"/>
    <cellStyle name="Comma 7 7 2 2 4" xfId="21531"/>
    <cellStyle name="Comma 7 7 2 2_נכסים" xfId="44987"/>
    <cellStyle name="Comma 7 7 2 3" xfId="8097"/>
    <cellStyle name="Comma 7 7 2 3 2" xfId="14876"/>
    <cellStyle name="Comma 7 7 2 3 2 2" xfId="29862"/>
    <cellStyle name="Comma 7 7 2 3 2_נכסים" xfId="44992"/>
    <cellStyle name="Comma 7 7 2 3 3" xfId="23197"/>
    <cellStyle name="Comma 7 7 2 3_נכסים" xfId="44991"/>
    <cellStyle name="Comma 7 7 2 4" xfId="11543"/>
    <cellStyle name="Comma 7 7 2 4 2" xfId="26530"/>
    <cellStyle name="Comma 7 7 2 4_נכסים" xfId="44993"/>
    <cellStyle name="Comma 7 7 2 5" xfId="19865"/>
    <cellStyle name="Comma 7 7 2_נכסים" xfId="44986"/>
    <cellStyle name="Comma 7 7 3" xfId="5515"/>
    <cellStyle name="Comma 7 7 3 2" xfId="9056"/>
    <cellStyle name="Comma 7 7 3 2 2" xfId="15708"/>
    <cellStyle name="Comma 7 7 3 2 2 2" xfId="30694"/>
    <cellStyle name="Comma 7 7 3 2 2_נכסים" xfId="44996"/>
    <cellStyle name="Comma 7 7 3 2 3" xfId="24029"/>
    <cellStyle name="Comma 7 7 3 2_נכסים" xfId="44995"/>
    <cellStyle name="Comma 7 7 3 3" xfId="12376"/>
    <cellStyle name="Comma 7 7 3 3 2" xfId="27363"/>
    <cellStyle name="Comma 7 7 3 3_נכסים" xfId="44997"/>
    <cellStyle name="Comma 7 7 3 4" xfId="20698"/>
    <cellStyle name="Comma 7 7 3_נכסים" xfId="44994"/>
    <cellStyle name="Comma 7 7 4" xfId="7264"/>
    <cellStyle name="Comma 7 7 4 2" xfId="14043"/>
    <cellStyle name="Comma 7 7 4 2 2" xfId="29029"/>
    <cellStyle name="Comma 7 7 4 2_נכסים" xfId="44999"/>
    <cellStyle name="Comma 7 7 4 3" xfId="22364"/>
    <cellStyle name="Comma 7 7 4_נכסים" xfId="44998"/>
    <cellStyle name="Comma 7 7 5" xfId="10710"/>
    <cellStyle name="Comma 7 7 5 2" xfId="25697"/>
    <cellStyle name="Comma 7 7 5_נכסים" xfId="45000"/>
    <cellStyle name="Comma 7 7 6" xfId="19032"/>
    <cellStyle name="Comma 7 7_נכסים" xfId="44985"/>
    <cellStyle name="Comma 7 8" xfId="2485"/>
    <cellStyle name="Comma 7 8 2" xfId="5932"/>
    <cellStyle name="Comma 7 8 2 2" xfId="9472"/>
    <cellStyle name="Comma 7 8 2 2 2" xfId="16124"/>
    <cellStyle name="Comma 7 8 2 2 2 2" xfId="31110"/>
    <cellStyle name="Comma 7 8 2 2 2_נכסים" xfId="45004"/>
    <cellStyle name="Comma 7 8 2 2 3" xfId="24445"/>
    <cellStyle name="Comma 7 8 2 2_נכסים" xfId="45003"/>
    <cellStyle name="Comma 7 8 2 3" xfId="12792"/>
    <cellStyle name="Comma 7 8 2 3 2" xfId="27779"/>
    <cellStyle name="Comma 7 8 2 3_נכסים" xfId="45005"/>
    <cellStyle name="Comma 7 8 2 4" xfId="21114"/>
    <cellStyle name="Comma 7 8 2_נכסים" xfId="45002"/>
    <cellStyle name="Comma 7 8 3" xfId="7680"/>
    <cellStyle name="Comma 7 8 3 2" xfId="14459"/>
    <cellStyle name="Comma 7 8 3 2 2" xfId="29445"/>
    <cellStyle name="Comma 7 8 3 2_נכסים" xfId="45007"/>
    <cellStyle name="Comma 7 8 3 3" xfId="22780"/>
    <cellStyle name="Comma 7 8 3_נכסים" xfId="45006"/>
    <cellStyle name="Comma 7 8 4" xfId="11126"/>
    <cellStyle name="Comma 7 8 4 2" xfId="26113"/>
    <cellStyle name="Comma 7 8 4_נכסים" xfId="45008"/>
    <cellStyle name="Comma 7 8 5" xfId="19448"/>
    <cellStyle name="Comma 7 8_נכסים" xfId="45001"/>
    <cellStyle name="Comma 7 9" xfId="2535"/>
    <cellStyle name="Comma 7 9 2" xfId="8639"/>
    <cellStyle name="Comma 7 9 2 2" xfId="15291"/>
    <cellStyle name="Comma 7 9 2 2 2" xfId="30277"/>
    <cellStyle name="Comma 7 9 2 2_נכסים" xfId="45011"/>
    <cellStyle name="Comma 7 9 2 3" xfId="23612"/>
    <cellStyle name="Comma 7 9 2_נכסים" xfId="45010"/>
    <cellStyle name="Comma 7 9 3" xfId="11959"/>
    <cellStyle name="Comma 7 9 3 2" xfId="26946"/>
    <cellStyle name="Comma 7 9 3_נכסים" xfId="45012"/>
    <cellStyle name="Comma 7 9 4" xfId="20281"/>
    <cellStyle name="Comma 7 9_נכסים" xfId="45009"/>
    <cellStyle name="Comma 7_נכסים" xfId="44650"/>
    <cellStyle name="Comma 8" xfId="573"/>
    <cellStyle name="Comma 8 10" xfId="2768"/>
    <cellStyle name="Comma 8 2" xfId="1227"/>
    <cellStyle name="Comma 8 2 2" xfId="1465"/>
    <cellStyle name="Comma 8 3" xfId="1297"/>
    <cellStyle name="Comma 8 4" xfId="1314"/>
    <cellStyle name="Comma 8 5" xfId="1936"/>
    <cellStyle name="Comma 8 6" xfId="2176"/>
    <cellStyle name="Comma 8 7" xfId="2195"/>
    <cellStyle name="Comma 8 8" xfId="1578"/>
    <cellStyle name="Comma 8 9" xfId="2387"/>
    <cellStyle name="Comma 9" xfId="592"/>
    <cellStyle name="Comma 9 10" xfId="32091"/>
    <cellStyle name="Comma 9 11" xfId="31962"/>
    <cellStyle name="Comma 9 11 2" xfId="33256"/>
    <cellStyle name="Comma 9 11 3" xfId="33518"/>
    <cellStyle name="Comma 9 11_נכסים" xfId="45014"/>
    <cellStyle name="Comma 9 12" xfId="32743"/>
    <cellStyle name="Comma 9 13" xfId="32495"/>
    <cellStyle name="Comma 9 14" xfId="2879"/>
    <cellStyle name="Comma 9 2" xfId="1229"/>
    <cellStyle name="Comma 9 2 2" xfId="1500"/>
    <cellStyle name="Comma 9 2 2 2" xfId="32333"/>
    <cellStyle name="Comma 9 2 3" xfId="31961"/>
    <cellStyle name="Comma 9 2 3 2" xfId="33255"/>
    <cellStyle name="Comma 9 2 3 3" xfId="33517"/>
    <cellStyle name="Comma 9 2 3_נכסים" xfId="45016"/>
    <cellStyle name="Comma 9 2 4" xfId="32751"/>
    <cellStyle name="Comma 9 2 5" xfId="32496"/>
    <cellStyle name="Comma 9 2 6" xfId="3020"/>
    <cellStyle name="Comma 9 2_נכסים" xfId="45015"/>
    <cellStyle name="Comma 9 3" xfId="1299"/>
    <cellStyle name="Comma 9 3 10" xfId="32759"/>
    <cellStyle name="Comma 9 3 11" xfId="32502"/>
    <cellStyle name="Comma 9 3 12" xfId="3043"/>
    <cellStyle name="Comma 9 3 2" xfId="3065"/>
    <cellStyle name="Comma 9 3 2 2" xfId="32446"/>
    <cellStyle name="Comma 9 3 2 3" xfId="32158"/>
    <cellStyle name="Comma 9 3 2 3 2" xfId="33362"/>
    <cellStyle name="Comma 9 3 2 3 3" xfId="33624"/>
    <cellStyle name="Comma 9 3 2 3_נכסים" xfId="45019"/>
    <cellStyle name="Comma 9 3 2 4" xfId="32765"/>
    <cellStyle name="Comma 9 3 2 5" xfId="32508"/>
    <cellStyle name="Comma 9 3 2_נכסים" xfId="45018"/>
    <cellStyle name="Comma 9 3 3" xfId="3460"/>
    <cellStyle name="Comma 9 3 3 2" xfId="32430"/>
    <cellStyle name="Comma 9 3 3 2 2" xfId="33474"/>
    <cellStyle name="Comma 9 3 3 2 3" xfId="33736"/>
    <cellStyle name="Comma 9 3 3 2_נכסים" xfId="45021"/>
    <cellStyle name="Comma 9 3 3 3" xfId="32781"/>
    <cellStyle name="Comma 9 3 3 4" xfId="32516"/>
    <cellStyle name="Comma 9 3 3_נכסים" xfId="45020"/>
    <cellStyle name="Comma 9 3 4" xfId="3489"/>
    <cellStyle name="Comma 9 3 4 2" xfId="3604"/>
    <cellStyle name="Comma 9 3 4 2 2" xfId="32109"/>
    <cellStyle name="Comma 9 3 4 2 2 2" xfId="33337"/>
    <cellStyle name="Comma 9 3 4 2 2 3" xfId="33599"/>
    <cellStyle name="Comma 9 3 4 2 2_נכסים" xfId="45024"/>
    <cellStyle name="Comma 9 3 4 2 3" xfId="32806"/>
    <cellStyle name="Comma 9 3 4 2 4" xfId="32529"/>
    <cellStyle name="Comma 9 3 4 2_נכסים" xfId="45023"/>
    <cellStyle name="Comma 9 3 4 3" xfId="3819"/>
    <cellStyle name="Comma 9 3 4 3 2" xfId="5488"/>
    <cellStyle name="Comma 9 3 4 3 2 2" xfId="32336"/>
    <cellStyle name="Comma 9 3 4 3 2 2 2" xfId="33419"/>
    <cellStyle name="Comma 9 3 4 3 2 2 3" xfId="33681"/>
    <cellStyle name="Comma 9 3 4 3 2 2_נכסים" xfId="45027"/>
    <cellStyle name="Comma 9 3 4 3 2 3" xfId="32919"/>
    <cellStyle name="Comma 9 3 4 3 2 4" xfId="32578"/>
    <cellStyle name="Comma 9 3 4 3 2_נכסים" xfId="45026"/>
    <cellStyle name="Comma 9 3 4 3 3" xfId="5073"/>
    <cellStyle name="Comma 9 3 4 3 3 2" xfId="8612"/>
    <cellStyle name="Comma 9 3 4 3 3 2 2" xfId="32456"/>
    <cellStyle name="Comma 9 3 4 3 3 2 2 2" xfId="33495"/>
    <cellStyle name="Comma 9 3 4 3 3 2 2 3" xfId="33757"/>
    <cellStyle name="Comma 9 3 4 3 3 2 2_נכסים" xfId="45030"/>
    <cellStyle name="Comma 9 3 4 3 3 2 3" xfId="33173"/>
    <cellStyle name="Comma 9 3 4 3 3 2 4" xfId="32700"/>
    <cellStyle name="Comma 9 3 4 3 3 2_נכסים" xfId="45029"/>
    <cellStyle name="Comma 9 3 4 3 3 3" xfId="32382"/>
    <cellStyle name="Comma 9 3 4 3 3 3 2" xfId="33446"/>
    <cellStyle name="Comma 9 3 4 3 3 3 3" xfId="33708"/>
    <cellStyle name="Comma 9 3 4 3 3 3_נכסים" xfId="45031"/>
    <cellStyle name="Comma 9 3 4 3 3 4" xfId="32893"/>
    <cellStyle name="Comma 9 3 4 3 3 5" xfId="32598"/>
    <cellStyle name="Comma 9 3 4 3 3_נכסים" xfId="45028"/>
    <cellStyle name="Comma 9 3 4 3 4" xfId="6870"/>
    <cellStyle name="Comma 9 3 4 3 4 2" xfId="17053"/>
    <cellStyle name="Comma 9 3 4 3 4 3" xfId="32454"/>
    <cellStyle name="Comma 9 3 4 3 4 3 2" xfId="33493"/>
    <cellStyle name="Comma 9 3 4 3 4 3 3" xfId="33755"/>
    <cellStyle name="Comma 9 3 4 3 4 3_נכסים" xfId="45033"/>
    <cellStyle name="Comma 9 3 4 3 4 4" xfId="33071"/>
    <cellStyle name="Comma 9 3 4 3 4 5" xfId="32649"/>
    <cellStyle name="Comma 9 3 4 3 4_נכסים" xfId="45032"/>
    <cellStyle name="Comma 9 3 4 3 5" xfId="31950"/>
    <cellStyle name="Comma 9 3 4 3 5 2" xfId="33245"/>
    <cellStyle name="Comma 9 3 4 3 5 3" xfId="33507"/>
    <cellStyle name="Comma 9 3 4 3 5_נכסים" xfId="45034"/>
    <cellStyle name="Comma 9 3 4 3 6" xfId="32829"/>
    <cellStyle name="Comma 9 3 4 3 7" xfId="32544"/>
    <cellStyle name="Comma 9 3 4 3_נכסים" xfId="45025"/>
    <cellStyle name="Comma 9 3 4 4" xfId="5009"/>
    <cellStyle name="Comma 9 3 4 4 2" xfId="8548"/>
    <cellStyle name="Comma 9 3 4 4 2 2" xfId="32099"/>
    <cellStyle name="Comma 9 3 4 4 2 2 2" xfId="33333"/>
    <cellStyle name="Comma 9 3 4 4 2 2 3" xfId="33595"/>
    <cellStyle name="Comma 9 3 4 4 2 2_נכסים" xfId="45037"/>
    <cellStyle name="Comma 9 3 4 4 2 3" xfId="33161"/>
    <cellStyle name="Comma 9 3 4 4 2 4" xfId="32690"/>
    <cellStyle name="Comma 9 3 4 4 2_נכסים" xfId="45036"/>
    <cellStyle name="Comma 9 3 4 4 3" xfId="32378"/>
    <cellStyle name="Comma 9 3 4 4 3 2" xfId="33445"/>
    <cellStyle name="Comma 9 3 4 4 3 3" xfId="33707"/>
    <cellStyle name="Comma 9 3 4 4 3_נכסים" xfId="45038"/>
    <cellStyle name="Comma 9 3 4 4 4" xfId="32882"/>
    <cellStyle name="Comma 9 3 4 4 5" xfId="32588"/>
    <cellStyle name="Comma 9 3 4 4_נכסים" xfId="45035"/>
    <cellStyle name="Comma 9 3 4 5" xfId="6806"/>
    <cellStyle name="Comma 9 3 4 5 2" xfId="16993"/>
    <cellStyle name="Comma 9 3 4 5 3" xfId="32334"/>
    <cellStyle name="Comma 9 3 4 5 3 2" xfId="33417"/>
    <cellStyle name="Comma 9 3 4 5 3 3" xfId="33679"/>
    <cellStyle name="Comma 9 3 4 5 3_נכסים" xfId="45040"/>
    <cellStyle name="Comma 9 3 4 5 4" xfId="33007"/>
    <cellStyle name="Comma 9 3 4 5 5" xfId="32639"/>
    <cellStyle name="Comma 9 3 4 5_נכסים" xfId="45039"/>
    <cellStyle name="Comma 9 3 4 6" xfId="32384"/>
    <cellStyle name="Comma 9 3 4 6 2" xfId="33447"/>
    <cellStyle name="Comma 9 3 4 6 3" xfId="33709"/>
    <cellStyle name="Comma 9 3 4 6_נכסים" xfId="45041"/>
    <cellStyle name="Comma 9 3 4 7" xfId="32787"/>
    <cellStyle name="Comma 9 3 4 8" xfId="32521"/>
    <cellStyle name="Comma 9 3 4_נכסים" xfId="45022"/>
    <cellStyle name="Comma 9 3 5" xfId="3791"/>
    <cellStyle name="Comma 9 3 5 2" xfId="5460"/>
    <cellStyle name="Comma 9 3 5 2 2" xfId="32423"/>
    <cellStyle name="Comma 9 3 5 2 2 2" xfId="33468"/>
    <cellStyle name="Comma 9 3 5 2 2 3" xfId="33730"/>
    <cellStyle name="Comma 9 3 5 2 2_נכסים" xfId="45044"/>
    <cellStyle name="Comma 9 3 5 2 3" xfId="32912"/>
    <cellStyle name="Comma 9 3 5 2 4" xfId="32573"/>
    <cellStyle name="Comma 9 3 5 2_נכסים" xfId="45043"/>
    <cellStyle name="Comma 9 3 5 3" xfId="5045"/>
    <cellStyle name="Comma 9 3 5 3 2" xfId="8584"/>
    <cellStyle name="Comma 9 3 5 3 2 2" xfId="31954"/>
    <cellStyle name="Comma 9 3 5 3 2 2 2" xfId="33249"/>
    <cellStyle name="Comma 9 3 5 3 2 2 3" xfId="33511"/>
    <cellStyle name="Comma 9 3 5 3 2 2_נכסים" xfId="45047"/>
    <cellStyle name="Comma 9 3 5 3 2 3" xfId="33167"/>
    <cellStyle name="Comma 9 3 5 3 2 4" xfId="32695"/>
    <cellStyle name="Comma 9 3 5 3 2_נכסים" xfId="45046"/>
    <cellStyle name="Comma 9 3 5 3 3" xfId="31968"/>
    <cellStyle name="Comma 9 3 5 3 3 2" xfId="33262"/>
    <cellStyle name="Comma 9 3 5 3 3 3" xfId="33524"/>
    <cellStyle name="Comma 9 3 5 3 3_נכסים" xfId="45048"/>
    <cellStyle name="Comma 9 3 5 3 4" xfId="32887"/>
    <cellStyle name="Comma 9 3 5 3 5" xfId="32593"/>
    <cellStyle name="Comma 9 3 5 3_נכסים" xfId="45045"/>
    <cellStyle name="Comma 9 3 5 4" xfId="6842"/>
    <cellStyle name="Comma 9 3 5 4 2" xfId="17008"/>
    <cellStyle name="Comma 9 3 5 4 3" xfId="32419"/>
    <cellStyle name="Comma 9 3 5 4 3 2" xfId="33467"/>
    <cellStyle name="Comma 9 3 5 4 3 3" xfId="33729"/>
    <cellStyle name="Comma 9 3 5 4 3_נכסים" xfId="45050"/>
    <cellStyle name="Comma 9 3 5 4 4" xfId="33043"/>
    <cellStyle name="Comma 9 3 5 4 5" xfId="32644"/>
    <cellStyle name="Comma 9 3 5 4_נכסים" xfId="45049"/>
    <cellStyle name="Comma 9 3 5 5" xfId="32347"/>
    <cellStyle name="Comma 9 3 5 5 2" xfId="33426"/>
    <cellStyle name="Comma 9 3 5 5 3" xfId="33688"/>
    <cellStyle name="Comma 9 3 5 5_נכסים" xfId="45051"/>
    <cellStyle name="Comma 9 3 5 6" xfId="32822"/>
    <cellStyle name="Comma 9 3 5 7" xfId="32539"/>
    <cellStyle name="Comma 9 3 5_נכסים" xfId="45042"/>
    <cellStyle name="Comma 9 3 6" xfId="4981"/>
    <cellStyle name="Comma 9 3 6 2" xfId="8520"/>
    <cellStyle name="Comma 9 3 6 2 2" xfId="32302"/>
    <cellStyle name="Comma 9 3 6 2 2 2" xfId="33402"/>
    <cellStyle name="Comma 9 3 6 2 2 3" xfId="33664"/>
    <cellStyle name="Comma 9 3 6 2 2_נכסים" xfId="45054"/>
    <cellStyle name="Comma 9 3 6 2 3" xfId="33153"/>
    <cellStyle name="Comma 9 3 6 2 4" xfId="32685"/>
    <cellStyle name="Comma 9 3 6 2_נכסים" xfId="45053"/>
    <cellStyle name="Comma 9 3 6 3" xfId="32436"/>
    <cellStyle name="Comma 9 3 6 3 2" xfId="33479"/>
    <cellStyle name="Comma 9 3 6 3 3" xfId="33741"/>
    <cellStyle name="Comma 9 3 6 3_נכסים" xfId="45055"/>
    <cellStyle name="Comma 9 3 6 4" xfId="32875"/>
    <cellStyle name="Comma 9 3 6 5" xfId="32583"/>
    <cellStyle name="Comma 9 3 6_נכסים" xfId="45052"/>
    <cellStyle name="Comma 9 3 7" xfId="6778"/>
    <cellStyle name="Comma 9 3 7 2" xfId="17007"/>
    <cellStyle name="Comma 9 3 7 3" xfId="32294"/>
    <cellStyle name="Comma 9 3 7 3 2" xfId="33400"/>
    <cellStyle name="Comma 9 3 7 3 3" xfId="33662"/>
    <cellStyle name="Comma 9 3 7 3_נכסים" xfId="45057"/>
    <cellStyle name="Comma 9 3 7 4" xfId="32979"/>
    <cellStyle name="Comma 9 3 7 5" xfId="32634"/>
    <cellStyle name="Comma 9 3 7_נכסים" xfId="45056"/>
    <cellStyle name="Comma 9 3 8" xfId="32137"/>
    <cellStyle name="Comma 9 3 9" xfId="32165"/>
    <cellStyle name="Comma 9 3 9 2" xfId="33369"/>
    <cellStyle name="Comma 9 3 9 3" xfId="33631"/>
    <cellStyle name="Comma 9 3 9_נכסים" xfId="45058"/>
    <cellStyle name="Comma 9 3_נכסים" xfId="45017"/>
    <cellStyle name="Comma 9 4" xfId="1316"/>
    <cellStyle name="Comma 9 4 2" xfId="32422"/>
    <cellStyle name="Comma 9 4 3" xfId="31960"/>
    <cellStyle name="Comma 9 4 3 2" xfId="33254"/>
    <cellStyle name="Comma 9 4 3 3" xfId="33516"/>
    <cellStyle name="Comma 9 4 3_נכסים" xfId="45060"/>
    <cellStyle name="Comma 9 4 4" xfId="32755"/>
    <cellStyle name="Comma 9 4 5" xfId="32500"/>
    <cellStyle name="Comma 9 4 6" xfId="3030"/>
    <cellStyle name="Comma 9 4_נכסים" xfId="45059"/>
    <cellStyle name="Comma 9 5" xfId="1939"/>
    <cellStyle name="Comma 9 5 2" xfId="3602"/>
    <cellStyle name="Comma 9 5 2 2" xfId="32320"/>
    <cellStyle name="Comma 9 5 2 2 2" xfId="33411"/>
    <cellStyle name="Comma 9 5 2 2 3" xfId="33673"/>
    <cellStyle name="Comma 9 5 2 2_נכסים" xfId="45063"/>
    <cellStyle name="Comma 9 5 2 3" xfId="32805"/>
    <cellStyle name="Comma 9 5 2 4" xfId="32528"/>
    <cellStyle name="Comma 9 5 2_נכסים" xfId="45062"/>
    <cellStyle name="Comma 9 5 3" xfId="3817"/>
    <cellStyle name="Comma 9 5 3 2" xfId="5486"/>
    <cellStyle name="Comma 9 5 3 2 2" xfId="32406"/>
    <cellStyle name="Comma 9 5 3 2 2 2" xfId="33459"/>
    <cellStyle name="Comma 9 5 3 2 2 3" xfId="33721"/>
    <cellStyle name="Comma 9 5 3 2 2_נכסים" xfId="45066"/>
    <cellStyle name="Comma 9 5 3 2 3" xfId="32918"/>
    <cellStyle name="Comma 9 5 3 2 4" xfId="32577"/>
    <cellStyle name="Comma 9 5 3 2_נכסים" xfId="45065"/>
    <cellStyle name="Comma 9 5 3 3" xfId="5071"/>
    <cellStyle name="Comma 9 5 3 3 2" xfId="8610"/>
    <cellStyle name="Comma 9 5 3 3 2 2" xfId="32452"/>
    <cellStyle name="Comma 9 5 3 3 2 2 2" xfId="33491"/>
    <cellStyle name="Comma 9 5 3 3 2 2 3" xfId="33753"/>
    <cellStyle name="Comma 9 5 3 3 2 2_נכסים" xfId="45069"/>
    <cellStyle name="Comma 9 5 3 3 2 3" xfId="33172"/>
    <cellStyle name="Comma 9 5 3 3 2 4" xfId="32699"/>
    <cellStyle name="Comma 9 5 3 3 2_נכסים" xfId="45068"/>
    <cellStyle name="Comma 9 5 3 3 3" xfId="32353"/>
    <cellStyle name="Comma 9 5 3 3 3 2" xfId="33431"/>
    <cellStyle name="Comma 9 5 3 3 3 3" xfId="33693"/>
    <cellStyle name="Comma 9 5 3 3 3_נכסים" xfId="45070"/>
    <cellStyle name="Comma 9 5 3 3 4" xfId="32892"/>
    <cellStyle name="Comma 9 5 3 3 5" xfId="32597"/>
    <cellStyle name="Comma 9 5 3 3_נכסים" xfId="45067"/>
    <cellStyle name="Comma 9 5 3 4" xfId="6868"/>
    <cellStyle name="Comma 9 5 3 4 2" xfId="16957"/>
    <cellStyle name="Comma 9 5 3 4 3" xfId="32017"/>
    <cellStyle name="Comma 9 5 3 4 3 2" xfId="33290"/>
    <cellStyle name="Comma 9 5 3 4 3 3" xfId="33552"/>
    <cellStyle name="Comma 9 5 3 4 3_נכסים" xfId="45072"/>
    <cellStyle name="Comma 9 5 3 4 4" xfId="33069"/>
    <cellStyle name="Comma 9 5 3 4 5" xfId="32648"/>
    <cellStyle name="Comma 9 5 3 4_נכסים" xfId="45071"/>
    <cellStyle name="Comma 9 5 3 5" xfId="32060"/>
    <cellStyle name="Comma 9 5 3 5 2" xfId="33313"/>
    <cellStyle name="Comma 9 5 3 5 3" xfId="33575"/>
    <cellStyle name="Comma 9 5 3 5_נכסים" xfId="45073"/>
    <cellStyle name="Comma 9 5 3 6" xfId="32828"/>
    <cellStyle name="Comma 9 5 3 7" xfId="32543"/>
    <cellStyle name="Comma 9 5 3_נכסים" xfId="45064"/>
    <cellStyle name="Comma 9 5 4" xfId="5007"/>
    <cellStyle name="Comma 9 5 4 2" xfId="8546"/>
    <cellStyle name="Comma 9 5 4 2 2" xfId="32356"/>
    <cellStyle name="Comma 9 5 4 2 2 2" xfId="33433"/>
    <cellStyle name="Comma 9 5 4 2 2 3" xfId="33695"/>
    <cellStyle name="Comma 9 5 4 2 2_נכסים" xfId="45076"/>
    <cellStyle name="Comma 9 5 4 2 3" xfId="33160"/>
    <cellStyle name="Comma 9 5 4 2 4" xfId="32689"/>
    <cellStyle name="Comma 9 5 4 2_נכסים" xfId="45075"/>
    <cellStyle name="Comma 9 5 4 3" xfId="32050"/>
    <cellStyle name="Comma 9 5 4 3 2" xfId="33307"/>
    <cellStyle name="Comma 9 5 4 3 3" xfId="33569"/>
    <cellStyle name="Comma 9 5 4 3_נכסים" xfId="45077"/>
    <cellStyle name="Comma 9 5 4 4" xfId="32881"/>
    <cellStyle name="Comma 9 5 4 5" xfId="32587"/>
    <cellStyle name="Comma 9 5 4_נכסים" xfId="45074"/>
    <cellStyle name="Comma 9 5 5" xfId="6804"/>
    <cellStyle name="Comma 9 5 5 2" xfId="17025"/>
    <cellStyle name="Comma 9 5 5 3" xfId="32451"/>
    <cellStyle name="Comma 9 5 5 3 2" xfId="33490"/>
    <cellStyle name="Comma 9 5 5 3 3" xfId="33752"/>
    <cellStyle name="Comma 9 5 5 3_נכסים" xfId="45079"/>
    <cellStyle name="Comma 9 5 5 4" xfId="33005"/>
    <cellStyle name="Comma 9 5 5 5" xfId="32638"/>
    <cellStyle name="Comma 9 5 5_נכסים" xfId="45078"/>
    <cellStyle name="Comma 9 5 6" xfId="32088"/>
    <cellStyle name="Comma 9 5 6 2" xfId="33328"/>
    <cellStyle name="Comma 9 5 6 3" xfId="33590"/>
    <cellStyle name="Comma 9 5 6_נכסים" xfId="45080"/>
    <cellStyle name="Comma 9 5 7" xfId="32785"/>
    <cellStyle name="Comma 9 5 8" xfId="32519"/>
    <cellStyle name="Comma 9 5 9" xfId="3482"/>
    <cellStyle name="Comma 9 5_נכסים" xfId="45061"/>
    <cellStyle name="Comma 9 6" xfId="2011"/>
    <cellStyle name="Comma 9 6 2" xfId="5451"/>
    <cellStyle name="Comma 9 6 2 2" xfId="18297"/>
    <cellStyle name="Comma 9 6 2 3" xfId="18224"/>
    <cellStyle name="Comma 9 6 2 4" xfId="32455"/>
    <cellStyle name="Comma 9 6 2 4 2" xfId="33494"/>
    <cellStyle name="Comma 9 6 2 4 3" xfId="33756"/>
    <cellStyle name="Comma 9 6 2 4_נכסים" xfId="45083"/>
    <cellStyle name="Comma 9 6 2 5" xfId="32909"/>
    <cellStyle name="Comma 9 6 2 6" xfId="32570"/>
    <cellStyle name="Comma 9 6 2_נכסים" xfId="45082"/>
    <cellStyle name="Comma 9 6 3" xfId="5036"/>
    <cellStyle name="Comma 9 6 3 2" xfId="8575"/>
    <cellStyle name="Comma 9 6 3 2 2" xfId="32342"/>
    <cellStyle name="Comma 9 6 3 2 2 2" xfId="33424"/>
    <cellStyle name="Comma 9 6 3 2 2 3" xfId="33686"/>
    <cellStyle name="Comma 9 6 3 2 2_נכסים" xfId="45086"/>
    <cellStyle name="Comma 9 6 3 2 3" xfId="33163"/>
    <cellStyle name="Comma 9 6 3 2 4" xfId="32692"/>
    <cellStyle name="Comma 9 6 3 2_נכסים" xfId="45085"/>
    <cellStyle name="Comma 9 6 3 3" xfId="32006"/>
    <cellStyle name="Comma 9 6 3 3 2" xfId="33282"/>
    <cellStyle name="Comma 9 6 3 3 3" xfId="33544"/>
    <cellStyle name="Comma 9 6 3 3_נכסים" xfId="45087"/>
    <cellStyle name="Comma 9 6 3 4" xfId="32884"/>
    <cellStyle name="Comma 9 6 3 5" xfId="32590"/>
    <cellStyle name="Comma 9 6 3_נכסים" xfId="45084"/>
    <cellStyle name="Comma 9 6 4" xfId="6833"/>
    <cellStyle name="Comma 9 6 4 2" xfId="16970"/>
    <cellStyle name="Comma 9 6 4 3" xfId="32396"/>
    <cellStyle name="Comma 9 6 4 3 2" xfId="33453"/>
    <cellStyle name="Comma 9 6 4 3 3" xfId="33715"/>
    <cellStyle name="Comma 9 6 4 3_נכסים" xfId="45089"/>
    <cellStyle name="Comma 9 6 4 4" xfId="33034"/>
    <cellStyle name="Comma 9 6 4 5" xfId="32641"/>
    <cellStyle name="Comma 9 6 4_נכסים" xfId="45088"/>
    <cellStyle name="Comma 9 6 5" xfId="17326"/>
    <cellStyle name="Comma 9 6 6" xfId="32314"/>
    <cellStyle name="Comma 9 6 6 2" xfId="33408"/>
    <cellStyle name="Comma 9 6 6 3" xfId="33670"/>
    <cellStyle name="Comma 9 6 6_נכסים" xfId="45090"/>
    <cellStyle name="Comma 9 6 7" xfId="32819"/>
    <cellStyle name="Comma 9 6 8" xfId="32536"/>
    <cellStyle name="Comma 9 6 9" xfId="3782"/>
    <cellStyle name="Comma 9 6_נכסים" xfId="45081"/>
    <cellStyle name="Comma 9 7" xfId="2139"/>
    <cellStyle name="Comma 9 7 2" xfId="8511"/>
    <cellStyle name="Comma 9 7 2 2" xfId="18328"/>
    <cellStyle name="Comma 9 7 2 3" xfId="32319"/>
    <cellStyle name="Comma 9 7 2 3 2" xfId="33410"/>
    <cellStyle name="Comma 9 7 2 3 3" xfId="33672"/>
    <cellStyle name="Comma 9 7 2 3_נכסים" xfId="45093"/>
    <cellStyle name="Comma 9 7 2 4" xfId="33150"/>
    <cellStyle name="Comma 9 7 2 5" xfId="32682"/>
    <cellStyle name="Comma 9 7 2_נכסים" xfId="45092"/>
    <cellStyle name="Comma 9 7 3" xfId="18223"/>
    <cellStyle name="Comma 9 7 4" xfId="32325"/>
    <cellStyle name="Comma 9 7 4 2" xfId="33414"/>
    <cellStyle name="Comma 9 7 4 3" xfId="33676"/>
    <cellStyle name="Comma 9 7 4_נכסים" xfId="45094"/>
    <cellStyle name="Comma 9 7 5" xfId="32871"/>
    <cellStyle name="Comma 9 7 6" xfId="32580"/>
    <cellStyle name="Comma 9 7 7" xfId="4972"/>
    <cellStyle name="Comma 9 7_נכסים" xfId="45091"/>
    <cellStyle name="Comma 9 8" xfId="2274"/>
    <cellStyle name="Comma 9 8 2" xfId="16955"/>
    <cellStyle name="Comma 9 8 3" xfId="32142"/>
    <cellStyle name="Comma 9 8 3 2" xfId="33351"/>
    <cellStyle name="Comma 9 8 3 3" xfId="33613"/>
    <cellStyle name="Comma 9 8 3_נכסים" xfId="45096"/>
    <cellStyle name="Comma 9 8 4" xfId="32970"/>
    <cellStyle name="Comma 9 8 5" xfId="32631"/>
    <cellStyle name="Comma 9 8 6" xfId="6769"/>
    <cellStyle name="Comma 9 8_נכסים" xfId="45095"/>
    <cellStyle name="Comma 9 9" xfId="1613"/>
    <cellStyle name="Comma 9_נכסים" xfId="45013"/>
    <cellStyle name="Currency [0] " xfId="17882"/>
    <cellStyle name="Currency [0]  2" xfId="17906"/>
    <cellStyle name="Currency [0]  3" xfId="17905"/>
    <cellStyle name="Currency [0] _1" xfId="2"/>
    <cellStyle name="Emphasis 1" xfId="150"/>
    <cellStyle name="Emphasis 1 2" xfId="3251"/>
    <cellStyle name="Emphasis 1 3" xfId="2593"/>
    <cellStyle name="Emphasis 1_נכסים" xfId="45097"/>
    <cellStyle name="Emphasis 2" xfId="151"/>
    <cellStyle name="Emphasis 2 2" xfId="3252"/>
    <cellStyle name="Emphasis 2 3" xfId="2594"/>
    <cellStyle name="Emphasis 2_נכסים" xfId="45098"/>
    <cellStyle name="Emphasis 3" xfId="152"/>
    <cellStyle name="Euro" xfId="511"/>
    <cellStyle name="Euro 2" xfId="537"/>
    <cellStyle name="Euro 3" xfId="50349"/>
    <cellStyle name="Explanatory Text" xfId="89"/>
    <cellStyle name="Explanatory Text 2" xfId="153"/>
    <cellStyle name="Explanatory Text 3" xfId="434"/>
    <cellStyle name="Explanatory Text 3 2" xfId="17883"/>
    <cellStyle name="Explanatory Text 4" xfId="874"/>
    <cellStyle name="Explanatory Text 5" xfId="799"/>
    <cellStyle name="Explanatory Text_נכסים" xfId="45099"/>
    <cellStyle name="Good" xfId="90"/>
    <cellStyle name="Good 2" xfId="154"/>
    <cellStyle name="Good 3" xfId="419"/>
    <cellStyle name="Good 3 2" xfId="17884"/>
    <cellStyle name="Good 4" xfId="873"/>
    <cellStyle name="Good 5" xfId="800"/>
    <cellStyle name="Good_נכסים" xfId="45100"/>
    <cellStyle name="Header1" xfId="17885"/>
    <cellStyle name="Header1 2" xfId="32489"/>
    <cellStyle name="Header1_נכסים" xfId="45101"/>
    <cellStyle name="Header2" xfId="17886"/>
    <cellStyle name="Header2 2" xfId="34274"/>
    <cellStyle name="Header2_נכסים" xfId="45102"/>
    <cellStyle name="Heading 1" xfId="91"/>
    <cellStyle name="Heading 1 2" xfId="155"/>
    <cellStyle name="Heading 1 3" xfId="435"/>
    <cellStyle name="Heading 1 3 2" xfId="17887"/>
    <cellStyle name="Heading 1 4" xfId="872"/>
    <cellStyle name="Heading 1 5" xfId="801"/>
    <cellStyle name="Heading 1_נכסים" xfId="45103"/>
    <cellStyle name="Heading 2" xfId="92"/>
    <cellStyle name="Heading 2 2" xfId="156"/>
    <cellStyle name="Heading 2 3" xfId="408"/>
    <cellStyle name="Heading 2 3 2" xfId="17888"/>
    <cellStyle name="Heading 2 4" xfId="871"/>
    <cellStyle name="Heading 2 5" xfId="802"/>
    <cellStyle name="Heading 2_נכסים" xfId="45104"/>
    <cellStyle name="Heading 3" xfId="93"/>
    <cellStyle name="Heading 3 2" xfId="157"/>
    <cellStyle name="Heading 3 3" xfId="436"/>
    <cellStyle name="Heading 3 3 2" xfId="17889"/>
    <cellStyle name="Heading 3 4" xfId="870"/>
    <cellStyle name="Heading 3 5" xfId="803"/>
    <cellStyle name="Heading 3_נכסים" xfId="45105"/>
    <cellStyle name="Heading 4" xfId="94"/>
    <cellStyle name="Heading 4 2" xfId="158"/>
    <cellStyle name="Heading 4 3" xfId="405"/>
    <cellStyle name="Heading 4 3 2" xfId="17890"/>
    <cellStyle name="Heading 4 4" xfId="869"/>
    <cellStyle name="Heading 4 5" xfId="804"/>
    <cellStyle name="Heading 4_נכסים" xfId="45106"/>
    <cellStyle name="Hyperlink 2" xfId="3"/>
    <cellStyle name="Input" xfId="95"/>
    <cellStyle name="Input 2" xfId="159"/>
    <cellStyle name="Input 2 2" xfId="320"/>
    <cellStyle name="Input 2 2 2" xfId="34251"/>
    <cellStyle name="Input 2 2 3" xfId="17390"/>
    <cellStyle name="Input 2 2_נכסים" xfId="45109"/>
    <cellStyle name="Input 2 3" xfId="17316"/>
    <cellStyle name="Input 2 3 2" xfId="34248"/>
    <cellStyle name="Input 2 3_נכסים" xfId="45110"/>
    <cellStyle name="Input 2 4" xfId="17086"/>
    <cellStyle name="Input 2 4 2" xfId="34225"/>
    <cellStyle name="Input 2 4_נכסים" xfId="45111"/>
    <cellStyle name="Input 2 5" xfId="34100"/>
    <cellStyle name="Input 2_נכסים" xfId="45108"/>
    <cellStyle name="Input 3" xfId="437"/>
    <cellStyle name="Input 3 2" xfId="34275"/>
    <cellStyle name="Input 3 3" xfId="17891"/>
    <cellStyle name="Input 3_נכסים" xfId="45112"/>
    <cellStyle name="Input 4" xfId="868"/>
    <cellStyle name="Input 5" xfId="805"/>
    <cellStyle name="Input 6" xfId="50211"/>
    <cellStyle name="Input 7" xfId="50210"/>
    <cellStyle name="Input_נכסים" xfId="45107"/>
    <cellStyle name="Linked Cell" xfId="96"/>
    <cellStyle name="Linked Cell 2" xfId="160"/>
    <cellStyle name="Linked Cell 3" xfId="420"/>
    <cellStyle name="Linked Cell 3 2" xfId="17892"/>
    <cellStyle name="Linked Cell 4" xfId="867"/>
    <cellStyle name="Linked Cell 5" xfId="806"/>
    <cellStyle name="Linked Cell_נכסים" xfId="45113"/>
    <cellStyle name="Neutral" xfId="97"/>
    <cellStyle name="Neutral 2" xfId="161"/>
    <cellStyle name="Neutral 3" xfId="438"/>
    <cellStyle name="Neutral 3 2" xfId="17893"/>
    <cellStyle name="Neutral 4" xfId="866"/>
    <cellStyle name="Neutral 5" xfId="807"/>
    <cellStyle name="Neutral_נכסים" xfId="45114"/>
    <cellStyle name="new" xfId="17894"/>
    <cellStyle name="Normal" xfId="0" builtinId="0"/>
    <cellStyle name="Normal 10" xfId="321"/>
    <cellStyle name="Normal 10 10" xfId="1524"/>
    <cellStyle name="Normal 10 11" xfId="2759"/>
    <cellStyle name="Normal 10 2" xfId="322"/>
    <cellStyle name="Normal 10 2 10" xfId="2951"/>
    <cellStyle name="Normal 10 2 2" xfId="929"/>
    <cellStyle name="Normal 10 2 2 2" xfId="1267"/>
    <cellStyle name="Normal 10 2 2 3" xfId="1703"/>
    <cellStyle name="Normal 10 2 2 4" xfId="2049"/>
    <cellStyle name="Normal 10 2 2 5" xfId="2443"/>
    <cellStyle name="Normal 10 2 2 6" xfId="1788"/>
    <cellStyle name="Normal 10 2 2 7" xfId="17273"/>
    <cellStyle name="Normal 10 2 3" xfId="905"/>
    <cellStyle name="Normal 10 2 3 2" xfId="1016"/>
    <cellStyle name="Normal 10 2 3 2 2" xfId="18330"/>
    <cellStyle name="Normal 10 2 3 3" xfId="1324"/>
    <cellStyle name="Normal 10 2 3 4" xfId="1688"/>
    <cellStyle name="Normal 10 2 3 5" xfId="17312"/>
    <cellStyle name="Normal 10 2 3_נכסים" xfId="45117"/>
    <cellStyle name="Normal 10 2 4" xfId="1195"/>
    <cellStyle name="Normal 10 2 4 2" xfId="18509"/>
    <cellStyle name="Normal 10 2 4_נכסים" xfId="45118"/>
    <cellStyle name="Normal 10 2 5" xfId="1897"/>
    <cellStyle name="Normal 10 2 6" xfId="1334"/>
    <cellStyle name="Normal 10 2 7" xfId="2060"/>
    <cellStyle name="Normal 10 2 8" xfId="2092"/>
    <cellStyle name="Normal 10 2 9" xfId="2050"/>
    <cellStyle name="Normal 10 2_נכסים" xfId="45116"/>
    <cellStyle name="Normal 10 3" xfId="928"/>
    <cellStyle name="Normal 10 3 2" xfId="1194"/>
    <cellStyle name="Normal 10 3 3" xfId="2045"/>
    <cellStyle name="Normal 10 3 4" xfId="1763"/>
    <cellStyle name="Normal 10 3 5" xfId="2127"/>
    <cellStyle name="Normal 10 3 6" xfId="2326"/>
    <cellStyle name="Normal 10 3 7" xfId="1482"/>
    <cellStyle name="Normal 10 3 8" xfId="17189"/>
    <cellStyle name="Normal 10 4" xfId="841"/>
    <cellStyle name="Normal 10 4 2" xfId="18332"/>
    <cellStyle name="Normal 10 4 3" xfId="17311"/>
    <cellStyle name="Normal 10 4_נכסים" xfId="45119"/>
    <cellStyle name="Normal 10 5" xfId="1056"/>
    <cellStyle name="Normal 10 5 2" xfId="1113"/>
    <cellStyle name="Normal 10 5 3" xfId="1998"/>
    <cellStyle name="Normal 10 5 4" xfId="2284"/>
    <cellStyle name="Normal 10 6" xfId="1896"/>
    <cellStyle name="Normal 10 6 2" xfId="18225"/>
    <cellStyle name="Normal 10 6 3" xfId="17574"/>
    <cellStyle name="Normal 10 6_נכסים" xfId="45120"/>
    <cellStyle name="Normal 10 7" xfId="1981"/>
    <cellStyle name="Normal 10 7 2" xfId="18514"/>
    <cellStyle name="Normal 10 7_נכסים" xfId="45121"/>
    <cellStyle name="Normal 10 8" xfId="2188"/>
    <cellStyle name="Normal 10 8 2" xfId="18520"/>
    <cellStyle name="Normal 10 8_נכסים" xfId="45122"/>
    <cellStyle name="Normal 10 9" xfId="1597"/>
    <cellStyle name="Normal 10_נכסים" xfId="45115"/>
    <cellStyle name="Normal 100" xfId="3627"/>
    <cellStyle name="Normal 100 2" xfId="3776"/>
    <cellStyle name="Normal 100 3" xfId="3989"/>
    <cellStyle name="Normal 100 4" xfId="3840"/>
    <cellStyle name="Normal 100 4 2" xfId="5509"/>
    <cellStyle name="Normal 100 4 3" xfId="5094"/>
    <cellStyle name="Normal 100 4 3 2" xfId="8633"/>
    <cellStyle name="Normal 100 4 3_נכסים" xfId="45125"/>
    <cellStyle name="Normal 100 4 4" xfId="6891"/>
    <cellStyle name="Normal 100 4 4 2" xfId="17034"/>
    <cellStyle name="Normal 100 4 4 3" xfId="33092"/>
    <cellStyle name="Normal 100 4 4_נכסים" xfId="45126"/>
    <cellStyle name="Normal 100 4_נכסים" xfId="45124"/>
    <cellStyle name="Normal 100 5" xfId="5030"/>
    <cellStyle name="Normal 100 5 2" xfId="8569"/>
    <cellStyle name="Normal 100 5_נכסים" xfId="45127"/>
    <cellStyle name="Normal 100 6" xfId="6827"/>
    <cellStyle name="Normal 100 6 2" xfId="17068"/>
    <cellStyle name="Normal 100 6 3" xfId="33028"/>
    <cellStyle name="Normal 100 6_נכסים" xfId="45128"/>
    <cellStyle name="Normal 100_נכסים" xfId="45123"/>
    <cellStyle name="Normal 101" xfId="3630"/>
    <cellStyle name="Normal 101 2" xfId="3991"/>
    <cellStyle name="Normal 101 2 2" xfId="4762"/>
    <cellStyle name="Normal 101 2 2 2" xfId="6553"/>
    <cellStyle name="Normal 101 2 2 2 2" xfId="10093"/>
    <cellStyle name="Normal 101 2 2 2 2 2" xfId="16745"/>
    <cellStyle name="Normal 101 2 2 2 2 2 2" xfId="31731"/>
    <cellStyle name="Normal 101 2 2 2 2 2_נכסים" xfId="45134"/>
    <cellStyle name="Normal 101 2 2 2 2 3" xfId="25066"/>
    <cellStyle name="Normal 101 2 2 2 2_נכסים" xfId="45133"/>
    <cellStyle name="Normal 101 2 2 2 3" xfId="13413"/>
    <cellStyle name="Normal 101 2 2 2 3 2" xfId="28400"/>
    <cellStyle name="Normal 101 2 2 2 3_נכסים" xfId="45135"/>
    <cellStyle name="Normal 101 2 2 2 4" xfId="21735"/>
    <cellStyle name="Normal 101 2 2 2_נכסים" xfId="45132"/>
    <cellStyle name="Normal 101 2 2 3" xfId="8301"/>
    <cellStyle name="Normal 101 2 2 3 2" xfId="15080"/>
    <cellStyle name="Normal 101 2 2 3 2 2" xfId="30066"/>
    <cellStyle name="Normal 101 2 2 3 2_נכסים" xfId="45137"/>
    <cellStyle name="Normal 101 2 2 3 3" xfId="23401"/>
    <cellStyle name="Normal 101 2 2 3_נכסים" xfId="45136"/>
    <cellStyle name="Normal 101 2 2 4" xfId="11747"/>
    <cellStyle name="Normal 101 2 2 4 2" xfId="26734"/>
    <cellStyle name="Normal 101 2 2 4_נכסים" xfId="45138"/>
    <cellStyle name="Normal 101 2 2 5" xfId="20069"/>
    <cellStyle name="Normal 101 2 2_נכסים" xfId="45131"/>
    <cellStyle name="Normal 101 2 3" xfId="5719"/>
    <cellStyle name="Normal 101 2 3 2" xfId="9260"/>
    <cellStyle name="Normal 101 2 3 2 2" xfId="15912"/>
    <cellStyle name="Normal 101 2 3 2 2 2" xfId="30898"/>
    <cellStyle name="Normal 101 2 3 2 2_נכסים" xfId="45141"/>
    <cellStyle name="Normal 101 2 3 2 3" xfId="24233"/>
    <cellStyle name="Normal 101 2 3 2_נכסים" xfId="45140"/>
    <cellStyle name="Normal 101 2 3 3" xfId="12580"/>
    <cellStyle name="Normal 101 2 3 3 2" xfId="27567"/>
    <cellStyle name="Normal 101 2 3 3_נכסים" xfId="45142"/>
    <cellStyle name="Normal 101 2 3 4" xfId="20902"/>
    <cellStyle name="Normal 101 2 3_נכסים" xfId="45139"/>
    <cellStyle name="Normal 101 2 4" xfId="7468"/>
    <cellStyle name="Normal 101 2 4 2" xfId="14247"/>
    <cellStyle name="Normal 101 2 4 2 2" xfId="29233"/>
    <cellStyle name="Normal 101 2 4 2_נכסים" xfId="45144"/>
    <cellStyle name="Normal 101 2 4 3" xfId="22568"/>
    <cellStyle name="Normal 101 2 4_נכסים" xfId="45143"/>
    <cellStyle name="Normal 101 2 5" xfId="10914"/>
    <cellStyle name="Normal 101 2 5 2" xfId="25901"/>
    <cellStyle name="Normal 101 2 5_נכסים" xfId="45145"/>
    <cellStyle name="Normal 101 2 6" xfId="19236"/>
    <cellStyle name="Normal 101 2_נכסים" xfId="45130"/>
    <cellStyle name="Normal 101 3" xfId="4348"/>
    <cellStyle name="Normal 101 3 2" xfId="6137"/>
    <cellStyle name="Normal 101 3 2 2" xfId="9677"/>
    <cellStyle name="Normal 101 3 2 2 2" xfId="16329"/>
    <cellStyle name="Normal 101 3 2 2 2 2" xfId="31315"/>
    <cellStyle name="Normal 101 3 2 2 2_נכסים" xfId="45149"/>
    <cellStyle name="Normal 101 3 2 2 3" xfId="24650"/>
    <cellStyle name="Normal 101 3 2 2_נכסים" xfId="45148"/>
    <cellStyle name="Normal 101 3 2 3" xfId="12997"/>
    <cellStyle name="Normal 101 3 2 3 2" xfId="27984"/>
    <cellStyle name="Normal 101 3 2 3_נכסים" xfId="45150"/>
    <cellStyle name="Normal 101 3 2 4" xfId="21319"/>
    <cellStyle name="Normal 101 3 2_נכסים" xfId="45147"/>
    <cellStyle name="Normal 101 3 3" xfId="7885"/>
    <cellStyle name="Normal 101 3 3 2" xfId="14664"/>
    <cellStyle name="Normal 101 3 3 2 2" xfId="29650"/>
    <cellStyle name="Normal 101 3 3 2_נכסים" xfId="45152"/>
    <cellStyle name="Normal 101 3 3 3" xfId="22985"/>
    <cellStyle name="Normal 101 3 3_נכסים" xfId="45151"/>
    <cellStyle name="Normal 101 3 4" xfId="11331"/>
    <cellStyle name="Normal 101 3 4 2" xfId="26318"/>
    <cellStyle name="Normal 101 3 4_נכסים" xfId="45153"/>
    <cellStyle name="Normal 101 3 5" xfId="19653"/>
    <cellStyle name="Normal 101 3_נכסים" xfId="45146"/>
    <cellStyle name="Normal 101 4" xfId="5241"/>
    <cellStyle name="Normal 101 4 2" xfId="8844"/>
    <cellStyle name="Normal 101 4 2 2" xfId="15496"/>
    <cellStyle name="Normal 101 4 2 2 2" xfId="30482"/>
    <cellStyle name="Normal 101 4 2 2_נכסים" xfId="45156"/>
    <cellStyle name="Normal 101 4 2 3" xfId="23817"/>
    <cellStyle name="Normal 101 4 2_נכסים" xfId="45155"/>
    <cellStyle name="Normal 101 4 3" xfId="12164"/>
    <cellStyle name="Normal 101 4 3 2" xfId="27151"/>
    <cellStyle name="Normal 101 4 3_נכסים" xfId="45157"/>
    <cellStyle name="Normal 101 4 4" xfId="20486"/>
    <cellStyle name="Normal 101 4_נכסים" xfId="45154"/>
    <cellStyle name="Normal 101 5" xfId="7054"/>
    <cellStyle name="Normal 101 5 2" xfId="13831"/>
    <cellStyle name="Normal 101 5 2 2" xfId="28817"/>
    <cellStyle name="Normal 101 5 2_נכסים" xfId="45159"/>
    <cellStyle name="Normal 101 5 3" xfId="22152"/>
    <cellStyle name="Normal 101 5_נכסים" xfId="45158"/>
    <cellStyle name="Normal 101 6" xfId="10467"/>
    <cellStyle name="Normal 101 6 2" xfId="25448"/>
    <cellStyle name="Normal 101 6_נכסים" xfId="45160"/>
    <cellStyle name="Normal 101 7" xfId="18820"/>
    <cellStyle name="Normal 101_נכסים" xfId="45129"/>
    <cellStyle name="Normal 102" xfId="3628"/>
    <cellStyle name="Normal 102 2" xfId="3990"/>
    <cellStyle name="Normal 102 3" xfId="4197"/>
    <cellStyle name="Normal 102 3 2" xfId="5926"/>
    <cellStyle name="Normal 102 3 3" xfId="5095"/>
    <cellStyle name="Normal 102 3 3 2" xfId="8634"/>
    <cellStyle name="Normal 102 3 3_נכסים" xfId="45163"/>
    <cellStyle name="Normal 102 3 4" xfId="6892"/>
    <cellStyle name="Normal 102 3 4 2" xfId="17065"/>
    <cellStyle name="Normal 102 3 4 3" xfId="33093"/>
    <cellStyle name="Normal 102 3 4_נכסים" xfId="45164"/>
    <cellStyle name="Normal 102 3_נכסים" xfId="45162"/>
    <cellStyle name="Normal 102 4" xfId="4201"/>
    <cellStyle name="Normal 102_נכסים" xfId="45161"/>
    <cellStyle name="Normal 103" xfId="3777"/>
    <cellStyle name="Normal 103 2" xfId="5446"/>
    <cellStyle name="Normal 103 3" xfId="5031"/>
    <cellStyle name="Normal 103 3 2" xfId="8570"/>
    <cellStyle name="Normal 103 3_נכסים" xfId="45166"/>
    <cellStyle name="Normal 103 4" xfId="6828"/>
    <cellStyle name="Normal 103 4 2" xfId="17005"/>
    <cellStyle name="Normal 103 4 3" xfId="33029"/>
    <cellStyle name="Normal 103 4_נכסים" xfId="45167"/>
    <cellStyle name="Normal 103_נכסים" xfId="45165"/>
    <cellStyle name="Normal 104" xfId="3778"/>
    <cellStyle name="Normal 104 2" xfId="5447"/>
    <cellStyle name="Normal 104 3" xfId="5032"/>
    <cellStyle name="Normal 104 3 2" xfId="8571"/>
    <cellStyle name="Normal 104 3_נכסים" xfId="45169"/>
    <cellStyle name="Normal 104 4" xfId="6829"/>
    <cellStyle name="Normal 104 4 2" xfId="17052"/>
    <cellStyle name="Normal 104 4 3" xfId="33030"/>
    <cellStyle name="Normal 104 4_נכסים" xfId="45170"/>
    <cellStyle name="Normal 104_נכסים" xfId="45168"/>
    <cellStyle name="Normal 105" xfId="3841"/>
    <cellStyle name="Normal 105 2" xfId="4553"/>
    <cellStyle name="Normal 105 2 2" xfId="6344"/>
    <cellStyle name="Normal 105 2 2 2" xfId="9884"/>
    <cellStyle name="Normal 105 2 2 2 2" xfId="16536"/>
    <cellStyle name="Normal 105 2 2 2 2 2" xfId="31522"/>
    <cellStyle name="Normal 105 2 2 2 2_נכסים" xfId="45175"/>
    <cellStyle name="Normal 105 2 2 2 3" xfId="24857"/>
    <cellStyle name="Normal 105 2 2 2_נכסים" xfId="45174"/>
    <cellStyle name="Normal 105 2 2 3" xfId="13204"/>
    <cellStyle name="Normal 105 2 2 3 2" xfId="28191"/>
    <cellStyle name="Normal 105 2 2 3_נכסים" xfId="45176"/>
    <cellStyle name="Normal 105 2 2 4" xfId="21526"/>
    <cellStyle name="Normal 105 2 2_נכסים" xfId="45173"/>
    <cellStyle name="Normal 105 2 3" xfId="8092"/>
    <cellStyle name="Normal 105 2 3 2" xfId="14871"/>
    <cellStyle name="Normal 105 2 3 2 2" xfId="29857"/>
    <cellStyle name="Normal 105 2 3 2_נכסים" xfId="45178"/>
    <cellStyle name="Normal 105 2 3 3" xfId="23192"/>
    <cellStyle name="Normal 105 2 3_נכסים" xfId="45177"/>
    <cellStyle name="Normal 105 2 4" xfId="11538"/>
    <cellStyle name="Normal 105 2 4 2" xfId="26525"/>
    <cellStyle name="Normal 105 2 4_נכסים" xfId="45179"/>
    <cellStyle name="Normal 105 2 5" xfId="19860"/>
    <cellStyle name="Normal 105 2_נכסים" xfId="45172"/>
    <cellStyle name="Normal 105 3" xfId="5510"/>
    <cellStyle name="Normal 105 3 2" xfId="9051"/>
    <cellStyle name="Normal 105 3 2 2" xfId="15703"/>
    <cellStyle name="Normal 105 3 2 2 2" xfId="30689"/>
    <cellStyle name="Normal 105 3 2 2_נכסים" xfId="45182"/>
    <cellStyle name="Normal 105 3 2 3" xfId="24024"/>
    <cellStyle name="Normal 105 3 2_נכסים" xfId="45181"/>
    <cellStyle name="Normal 105 3 3" xfId="12371"/>
    <cellStyle name="Normal 105 3 3 2" xfId="27358"/>
    <cellStyle name="Normal 105 3 3_נכסים" xfId="45183"/>
    <cellStyle name="Normal 105 3 4" xfId="20693"/>
    <cellStyle name="Normal 105 3_נכסים" xfId="45180"/>
    <cellStyle name="Normal 105 4" xfId="7259"/>
    <cellStyle name="Normal 105 4 2" xfId="14038"/>
    <cellStyle name="Normal 105 4 2 2" xfId="29024"/>
    <cellStyle name="Normal 105 4 2_נכסים" xfId="45185"/>
    <cellStyle name="Normal 105 4 3" xfId="22359"/>
    <cellStyle name="Normal 105 4_נכסים" xfId="45184"/>
    <cellStyle name="Normal 105 5" xfId="10705"/>
    <cellStyle name="Normal 105 5 2" xfId="25692"/>
    <cellStyle name="Normal 105 5_נכסים" xfId="45186"/>
    <cellStyle name="Normal 105 6" xfId="19027"/>
    <cellStyle name="Normal 105_נכסים" xfId="45171"/>
    <cellStyle name="Normal 106" xfId="4203"/>
    <cellStyle name="Normal 106 2" xfId="5927"/>
    <cellStyle name="Normal 106 2 2" xfId="9467"/>
    <cellStyle name="Normal 106 2 2 2" xfId="16119"/>
    <cellStyle name="Normal 106 2 2 2 2" xfId="31105"/>
    <cellStyle name="Normal 106 2 2 2_נכסים" xfId="45190"/>
    <cellStyle name="Normal 106 2 2 3" xfId="24440"/>
    <cellStyle name="Normal 106 2 2_נכסים" xfId="45189"/>
    <cellStyle name="Normal 106 2 3" xfId="12787"/>
    <cellStyle name="Normal 106 2 3 2" xfId="27774"/>
    <cellStyle name="Normal 106 2 3_נכסים" xfId="45191"/>
    <cellStyle name="Normal 106 2 4" xfId="21109"/>
    <cellStyle name="Normal 106 2_נכסים" xfId="45188"/>
    <cellStyle name="Normal 106 3" xfId="7675"/>
    <cellStyle name="Normal 106 3 2" xfId="14454"/>
    <cellStyle name="Normal 106 3 2 2" xfId="29440"/>
    <cellStyle name="Normal 106 3 2_נכסים" xfId="45193"/>
    <cellStyle name="Normal 106 3 3" xfId="22775"/>
    <cellStyle name="Normal 106 3_נכסים" xfId="45192"/>
    <cellStyle name="Normal 106 4" xfId="11121"/>
    <cellStyle name="Normal 106 4 2" xfId="26108"/>
    <cellStyle name="Normal 106 4_נכסים" xfId="45194"/>
    <cellStyle name="Normal 106 5" xfId="19443"/>
    <cellStyle name="Normal 106_נכסים" xfId="45187"/>
    <cellStyle name="Normal 107" xfId="4969"/>
    <cellStyle name="Normal 107 2" xfId="6760"/>
    <cellStyle name="Normal 107 2 2" xfId="6762"/>
    <cellStyle name="Normal 107 2 3" xfId="10300"/>
    <cellStyle name="Normal 107 2 4" xfId="6893"/>
    <cellStyle name="Normal 107 2 4 2" xfId="17002"/>
    <cellStyle name="Normal 107 2 4 3" xfId="33094"/>
    <cellStyle name="Normal 107 2 4_נכסים" xfId="45197"/>
    <cellStyle name="Normal 107 2 5" xfId="17021"/>
    <cellStyle name="Normal 107 2_נכסים" xfId="45196"/>
    <cellStyle name="Normal 107 3" xfId="5096"/>
    <cellStyle name="Normal 107 3 2" xfId="11954"/>
    <cellStyle name="Normal 107 3 2 2" xfId="26941"/>
    <cellStyle name="Normal 107 3 2_נכסים" xfId="45199"/>
    <cellStyle name="Normal 107 3 3" xfId="20276"/>
    <cellStyle name="Normal 107 3_נכסים" xfId="45198"/>
    <cellStyle name="Normal 107 4" xfId="6761"/>
    <cellStyle name="Normal 107 5" xfId="8508"/>
    <cellStyle name="Normal 107 6" xfId="16988"/>
    <cellStyle name="Normal 107_נכסים" xfId="45195"/>
    <cellStyle name="Normal 108" xfId="4970"/>
    <cellStyle name="Normal 108 2" xfId="6766"/>
    <cellStyle name="Normal 108 3" xfId="8509"/>
    <cellStyle name="Normal 108 4" xfId="16989"/>
    <cellStyle name="Normal 108_נכסים" xfId="45200"/>
    <cellStyle name="Normal 109" xfId="6894"/>
    <cellStyle name="Normal 109 2" xfId="13621"/>
    <cellStyle name="Normal 109 2 2" xfId="28607"/>
    <cellStyle name="Normal 109 2_נכסים" xfId="45202"/>
    <cellStyle name="Normal 109 3" xfId="16987"/>
    <cellStyle name="Normal 109 3 2" xfId="32152"/>
    <cellStyle name="Normal 109 3_נכסים" xfId="45203"/>
    <cellStyle name="Normal 109 4" xfId="16986"/>
    <cellStyle name="Normal 109 5" xfId="21942"/>
    <cellStyle name="Normal 109_נכסים" xfId="45201"/>
    <cellStyle name="Normal 11" xfId="4"/>
    <cellStyle name="Normal 11 10" xfId="1826"/>
    <cellStyle name="Normal 11 11" xfId="1610"/>
    <cellStyle name="Normal 11 12" xfId="2231"/>
    <cellStyle name="Normal 11 13" xfId="1776"/>
    <cellStyle name="Normal 11 14" xfId="2282"/>
    <cellStyle name="Normal 11 15" xfId="215"/>
    <cellStyle name="Normal 11 2" xfId="228"/>
    <cellStyle name="Normal 11 2 10" xfId="2082"/>
    <cellStyle name="Normal 11 2 11" xfId="2490"/>
    <cellStyle name="Normal 11 2 12" xfId="3173"/>
    <cellStyle name="Normal 11 2 2" xfId="482"/>
    <cellStyle name="Normal 11 2 2 2" xfId="602"/>
    <cellStyle name="Normal 11 2 2 2 2" xfId="1238"/>
    <cellStyle name="Normal 11 2 2 2 3" xfId="1948"/>
    <cellStyle name="Normal 11 2 2 2 4" xfId="2172"/>
    <cellStyle name="Normal 11 2 2 2 5" xfId="2086"/>
    <cellStyle name="Normal 11 2 2 2 6" xfId="2456"/>
    <cellStyle name="Normal 11 2 2 2 7" xfId="2369"/>
    <cellStyle name="Normal 11 2 2 3" xfId="1218"/>
    <cellStyle name="Normal 11 2 2 4" xfId="1926"/>
    <cellStyle name="Normal 11 2 2 5" xfId="1770"/>
    <cellStyle name="Normal 11 2 2 6" xfId="2104"/>
    <cellStyle name="Normal 11 2 2 7" xfId="2191"/>
    <cellStyle name="Normal 11 2 2 8" xfId="1647"/>
    <cellStyle name="Normal 11 2 2 9" xfId="17323"/>
    <cellStyle name="Normal 11 2 3" xfId="620"/>
    <cellStyle name="Normal 11 2 3 2" xfId="1251"/>
    <cellStyle name="Normal 11 2 3 3" xfId="1962"/>
    <cellStyle name="Normal 11 2 3 4" xfId="1775"/>
    <cellStyle name="Normal 11 2 3 5" xfId="1705"/>
    <cellStyle name="Normal 11 2 3 6" xfId="1645"/>
    <cellStyle name="Normal 11 2 3 7" xfId="1628"/>
    <cellStyle name="Normal 11 2 3 8" xfId="17491"/>
    <cellStyle name="Normal 11 2 4" xfId="611"/>
    <cellStyle name="Normal 11 2 4 2" xfId="1245"/>
    <cellStyle name="Normal 11 2 4 3" xfId="1956"/>
    <cellStyle name="Normal 11 2 4 4" xfId="1795"/>
    <cellStyle name="Normal 11 2 4 5" xfId="1433"/>
    <cellStyle name="Normal 11 2 4 6" xfId="2475"/>
    <cellStyle name="Normal 11 2 4 7" xfId="2384"/>
    <cellStyle name="Normal 11 2 4 8" xfId="17745"/>
    <cellStyle name="Normal 11 2 5" xfId="913"/>
    <cellStyle name="Normal 11 2 5 2" xfId="1265"/>
    <cellStyle name="Normal 11 2 5 3" xfId="1360"/>
    <cellStyle name="Normal 11 2 5 4" xfId="2247"/>
    <cellStyle name="Normal 11 2 5 5" xfId="2468"/>
    <cellStyle name="Normal 11 2 5 6" xfId="1363"/>
    <cellStyle name="Normal 11 2 5 7" xfId="17117"/>
    <cellStyle name="Normal 11 2 6" xfId="1130"/>
    <cellStyle name="Normal 11 2 7" xfId="1831"/>
    <cellStyle name="Normal 11 2 8" xfId="1652"/>
    <cellStyle name="Normal 11 2 9" xfId="2232"/>
    <cellStyle name="Normal 11 2_נכסים" xfId="45204"/>
    <cellStyle name="Normal 11 3" xfId="323"/>
    <cellStyle name="Normal 11 3 2" xfId="481"/>
    <cellStyle name="Normal 11 3 2 2" xfId="1217"/>
    <cellStyle name="Normal 11 3 2 3" xfId="1925"/>
    <cellStyle name="Normal 11 3 2 4" xfId="2178"/>
    <cellStyle name="Normal 11 3 2 5" xfId="1381"/>
    <cellStyle name="Normal 11 3 2 6" xfId="2324"/>
    <cellStyle name="Normal 11 3 2 7" xfId="2103"/>
    <cellStyle name="Normal 11 3 3" xfId="588"/>
    <cellStyle name="Normal 11 3 4" xfId="930"/>
    <cellStyle name="Normal 11 3 5" xfId="3172"/>
    <cellStyle name="Normal 11 4" xfId="382"/>
    <cellStyle name="Normal 11 4 2" xfId="603"/>
    <cellStyle name="Normal 11 4 2 2" xfId="1239"/>
    <cellStyle name="Normal 11 4 2 3" xfId="1949"/>
    <cellStyle name="Normal 11 4 2 4" xfId="1793"/>
    <cellStyle name="Normal 11 4 2 5" xfId="1354"/>
    <cellStyle name="Normal 11 4 2 6" xfId="2283"/>
    <cellStyle name="Normal 11 4 2 7" xfId="1629"/>
    <cellStyle name="Normal 11 4 2 8" xfId="18226"/>
    <cellStyle name="Normal 11 4 3" xfId="1214"/>
    <cellStyle name="Normal 11 4 4" xfId="1920"/>
    <cellStyle name="Normal 11 4 5" xfId="2180"/>
    <cellStyle name="Normal 11 4 6" xfId="1369"/>
    <cellStyle name="Normal 11 4 7" xfId="2116"/>
    <cellStyle name="Normal 11 4 8" xfId="2382"/>
    <cellStyle name="Normal 11 4 9" xfId="17623"/>
    <cellStyle name="Normal 11 4_נכסים" xfId="45205"/>
    <cellStyle name="Normal 11 5" xfId="596"/>
    <cellStyle name="Normal 11 5 2" xfId="1232"/>
    <cellStyle name="Normal 11 5 3" xfId="1942"/>
    <cellStyle name="Normal 11 5 4" xfId="2174"/>
    <cellStyle name="Normal 11 5 5" xfId="1686"/>
    <cellStyle name="Normal 11 5 6" xfId="2478"/>
    <cellStyle name="Normal 11 5 7" xfId="1725"/>
    <cellStyle name="Normal 11 5 8" xfId="17487"/>
    <cellStyle name="Normal 11 6" xfId="595"/>
    <cellStyle name="Normal 11 6 2" xfId="1231"/>
    <cellStyle name="Normal 11 6 3" xfId="1941"/>
    <cellStyle name="Normal 11 6 4" xfId="1787"/>
    <cellStyle name="Normal 11 6 5" xfId="1403"/>
    <cellStyle name="Normal 11 6 6" xfId="2414"/>
    <cellStyle name="Normal 11 6 7" xfId="2417"/>
    <cellStyle name="Normal 11 6 8" xfId="17758"/>
    <cellStyle name="Normal 11 7" xfId="782"/>
    <cellStyle name="Normal 11 7 2" xfId="1256"/>
    <cellStyle name="Normal 11 7 3" xfId="1989"/>
    <cellStyle name="Normal 11 7 4" xfId="2164"/>
    <cellStyle name="Normal 11 7 5" xfId="1551"/>
    <cellStyle name="Normal 11 7 6" xfId="2346"/>
    <cellStyle name="Normal 11 7 7" xfId="2334"/>
    <cellStyle name="Normal 11 7 8" xfId="18091"/>
    <cellStyle name="Normal 11 8" xfId="1003"/>
    <cellStyle name="Normal 11 8 2" xfId="2151"/>
    <cellStyle name="Normal 11 8 3" xfId="2255"/>
    <cellStyle name="Normal 11 8 4" xfId="2297"/>
    <cellStyle name="Normal 11 8 5" xfId="2129"/>
    <cellStyle name="Normal 11 9" xfId="1122"/>
    <cellStyle name="Normal 11_הלוואות" xfId="50231"/>
    <cellStyle name="Normal 110" xfId="6767"/>
    <cellStyle name="Normal 110 2" xfId="13620"/>
    <cellStyle name="Normal 110 2 2" xfId="32107"/>
    <cellStyle name="Normal 110 2_נכסים" xfId="45207"/>
    <cellStyle name="Normal 110 3" xfId="10498"/>
    <cellStyle name="Normal 110 4" xfId="16963"/>
    <cellStyle name="Normal 110 5" xfId="32968"/>
    <cellStyle name="Normal 110_נכסים" xfId="45206"/>
    <cellStyle name="Normal 111" xfId="18611"/>
    <cellStyle name="Normal 112" xfId="31938"/>
    <cellStyle name="Normal 113" xfId="31939"/>
    <cellStyle name="Normal 113 2" xfId="33235"/>
    <cellStyle name="Normal 113 3" xfId="33498"/>
    <cellStyle name="Normal 113 4" xfId="33832"/>
    <cellStyle name="Normal 113_נכסים" xfId="45208"/>
    <cellStyle name="Normal 114" xfId="32210"/>
    <cellStyle name="Normal 114 2" xfId="33376"/>
    <cellStyle name="Normal 114 3" xfId="33638"/>
    <cellStyle name="Normal 114 4" xfId="33835"/>
    <cellStyle name="Normal 114_נכסים" xfId="45209"/>
    <cellStyle name="Normal 115" xfId="49571"/>
    <cellStyle name="Normal 116" xfId="49637"/>
    <cellStyle name="Normal 117" xfId="49606"/>
    <cellStyle name="Normal 118" xfId="49652"/>
    <cellStyle name="Normal 119" xfId="49615"/>
    <cellStyle name="Normal 12" xfId="324"/>
    <cellStyle name="Normal 12 10" xfId="2743"/>
    <cellStyle name="Normal 12 2" xfId="1196"/>
    <cellStyle name="Normal 12 2 2" xfId="3171"/>
    <cellStyle name="Normal 12 3" xfId="1898"/>
    <cellStyle name="Normal 12 3 2" xfId="18334"/>
    <cellStyle name="Normal 12 3_נכסים" xfId="45211"/>
    <cellStyle name="Normal 12 4" xfId="1748"/>
    <cellStyle name="Normal 12 4 2" xfId="17296"/>
    <cellStyle name="Normal 12 5" xfId="2044"/>
    <cellStyle name="Normal 12 5 2" xfId="18227"/>
    <cellStyle name="Normal 12 5 3" xfId="17636"/>
    <cellStyle name="Normal 12 5_נכסים" xfId="45212"/>
    <cellStyle name="Normal 12 6" xfId="2204"/>
    <cellStyle name="Normal 12 6 2" xfId="18350"/>
    <cellStyle name="Normal 12 6_נכסים" xfId="45213"/>
    <cellStyle name="Normal 12 7" xfId="1550"/>
    <cellStyle name="Normal 12 7 2" xfId="18527"/>
    <cellStyle name="Normal 12 7_נכסים" xfId="45214"/>
    <cellStyle name="Normal 12 8" xfId="18092"/>
    <cellStyle name="Normal 12 9" xfId="17088"/>
    <cellStyle name="Normal 12_נכסים" xfId="45210"/>
    <cellStyle name="Normal 120" xfId="49574"/>
    <cellStyle name="Normal 121" xfId="49658"/>
    <cellStyle name="Normal 122" xfId="49660"/>
    <cellStyle name="Normal 123" xfId="49661"/>
    <cellStyle name="Normal 124" xfId="49662"/>
    <cellStyle name="Normal 125" xfId="49663"/>
    <cellStyle name="Normal 126" xfId="49664"/>
    <cellStyle name="Normal 127" xfId="49665"/>
    <cellStyle name="Normal 128" xfId="49666"/>
    <cellStyle name="Normal 129" xfId="49667"/>
    <cellStyle name="Normal 13" xfId="372"/>
    <cellStyle name="Normal 13 10" xfId="50409"/>
    <cellStyle name="Normal 13 2" xfId="3170"/>
    <cellStyle name="Normal 13 2 2" xfId="17246"/>
    <cellStyle name="Normal 13 2 3" xfId="17683"/>
    <cellStyle name="Normal 13 2 4" xfId="17118"/>
    <cellStyle name="Normal 13 2_נכסים" xfId="45216"/>
    <cellStyle name="Normal 13 3" xfId="3169"/>
    <cellStyle name="Normal 13 4" xfId="17310"/>
    <cellStyle name="Normal 13 5" xfId="17465"/>
    <cellStyle name="Normal 13 5 2" xfId="17754"/>
    <cellStyle name="Normal 13 5 3" xfId="17719"/>
    <cellStyle name="Normal 13 5 3 2" xfId="17802"/>
    <cellStyle name="Normal 13 5 3 2 2" xfId="17842"/>
    <cellStyle name="Normal 13 5 3 2 3" xfId="17948"/>
    <cellStyle name="Normal 13 5 3 2 3 2" xfId="18038"/>
    <cellStyle name="Normal 13 5 3 2 3 3" xfId="18189"/>
    <cellStyle name="Normal 13 5 3 2 3 4" xfId="18293"/>
    <cellStyle name="Normal 13 5 3 2 3 4 2" xfId="32216"/>
    <cellStyle name="Normal 13 5 3 2 3 4 3" xfId="33128"/>
    <cellStyle name="Normal 13 5 3 2 3 4 3 2" xfId="33814"/>
    <cellStyle name="Normal 13 5 3 2 3 4_נכסים" xfId="45221"/>
    <cellStyle name="Normal 13 5 3 2 3_נכסים" xfId="45220"/>
    <cellStyle name="Normal 13 5 3 2 4" xfId="18094"/>
    <cellStyle name="Normal 13 5 3 2 4 2" xfId="32183"/>
    <cellStyle name="Normal 13 5 3 2 4 3" xfId="33208"/>
    <cellStyle name="Normal 13 5 3 2 4 3 2" xfId="33828"/>
    <cellStyle name="Normal 13 5 3 2 4_נכסים" xfId="45222"/>
    <cellStyle name="Normal 13 5 3 2_נכסים" xfId="45219"/>
    <cellStyle name="Normal 13 5 3 3" xfId="17787"/>
    <cellStyle name="Normal 13 5 3 4" xfId="17933"/>
    <cellStyle name="Normal 13 5 3 4 2" xfId="18023"/>
    <cellStyle name="Normal 13 5 3 4 3" xfId="18173"/>
    <cellStyle name="Normal 13 5 3 4 4" xfId="18387"/>
    <cellStyle name="Normal 13 5 3 4 4 2" xfId="32242"/>
    <cellStyle name="Normal 13 5 3 4 4 3" xfId="32957"/>
    <cellStyle name="Normal 13 5 3 4 4 3 2" xfId="33806"/>
    <cellStyle name="Normal 13 5 3 4 4_נכסים" xfId="45224"/>
    <cellStyle name="Normal 13 5 3 4_נכסים" xfId="45223"/>
    <cellStyle name="Normal 13 5 3 5" xfId="18093"/>
    <cellStyle name="Normal 13 5 3 5 2" xfId="32182"/>
    <cellStyle name="Normal 13 5 3 5 3" xfId="32863"/>
    <cellStyle name="Normal 13 5 3 5 3 2" xfId="33788"/>
    <cellStyle name="Normal 13 5 3 5_נכסים" xfId="45225"/>
    <cellStyle name="Normal 13 5 3_נכסים" xfId="45218"/>
    <cellStyle name="Normal 13 5_נכסים" xfId="45217"/>
    <cellStyle name="Normal 13 6" xfId="17759"/>
    <cellStyle name="Normal 13 7" xfId="17961"/>
    <cellStyle name="Normal 13 7 2" xfId="18228"/>
    <cellStyle name="Normal 13 7_נכסים" xfId="45226"/>
    <cellStyle name="Normal 13 8" xfId="17931"/>
    <cellStyle name="Normal 13 9" xfId="50293"/>
    <cellStyle name="Normal 13_נכסים" xfId="45215"/>
    <cellStyle name="Normal 130" xfId="49668"/>
    <cellStyle name="Normal 131" xfId="49670"/>
    <cellStyle name="Normal 132" xfId="49671"/>
    <cellStyle name="Normal 133" xfId="49672"/>
    <cellStyle name="Normal 134" xfId="49673"/>
    <cellStyle name="Normal 135" xfId="49675"/>
    <cellStyle name="Normal 136" xfId="49676"/>
    <cellStyle name="Normal 137" xfId="49677"/>
    <cellStyle name="Normal 138" xfId="49678"/>
    <cellStyle name="Normal 139" xfId="49680"/>
    <cellStyle name="Normal 14" xfId="375"/>
    <cellStyle name="Normal 14 10" xfId="50250"/>
    <cellStyle name="Normal 14 2" xfId="1212"/>
    <cellStyle name="Normal 14 2 2" xfId="2952"/>
    <cellStyle name="Normal 14 3" xfId="1917"/>
    <cellStyle name="Normal 14 3 2" xfId="18525"/>
    <cellStyle name="Normal 14 3_נכסים" xfId="45228"/>
    <cellStyle name="Normal 14 4" xfId="1760"/>
    <cellStyle name="Normal 14 4 2" xfId="18229"/>
    <cellStyle name="Normal 14 4 3" xfId="17975"/>
    <cellStyle name="Normal 14 4_נכסים" xfId="45229"/>
    <cellStyle name="Normal 14 5" xfId="1973"/>
    <cellStyle name="Normal 14 5 2" xfId="17922"/>
    <cellStyle name="Normal 14 6" xfId="1382"/>
    <cellStyle name="Normal 14 7" xfId="2543"/>
    <cellStyle name="Normal 14 8" xfId="2760"/>
    <cellStyle name="Normal 14 9" xfId="50234"/>
    <cellStyle name="Normal 14_נכסים" xfId="45227"/>
    <cellStyle name="Normal 140" xfId="49681"/>
    <cellStyle name="Normal 141" xfId="49682"/>
    <cellStyle name="Normal 142" xfId="49684"/>
    <cellStyle name="Normal 143" xfId="49685"/>
    <cellStyle name="Normal 144" xfId="49686"/>
    <cellStyle name="Normal 145" xfId="49687"/>
    <cellStyle name="Normal 146" xfId="49689"/>
    <cellStyle name="Normal 147" xfId="49690"/>
    <cellStyle name="Normal 148" xfId="49692"/>
    <cellStyle name="Normal 149" xfId="49693"/>
    <cellStyle name="Normal 15" xfId="374"/>
    <cellStyle name="Normal 15 10" xfId="2552"/>
    <cellStyle name="Normal 15 2" xfId="950"/>
    <cellStyle name="Normal 15 2 2" xfId="1275"/>
    <cellStyle name="Normal 15 2 2 2" xfId="17295"/>
    <cellStyle name="Normal 15 2 2 3" xfId="3168"/>
    <cellStyle name="Normal 15 2 2_נכסים" xfId="45232"/>
    <cellStyle name="Normal 15 2 3" xfId="2057"/>
    <cellStyle name="Normal 15 2 3 2" xfId="17308"/>
    <cellStyle name="Normal 15 2 4" xfId="1779"/>
    <cellStyle name="Normal 15 2 5" xfId="2259"/>
    <cellStyle name="Normal 15 2 6" xfId="2463"/>
    <cellStyle name="Normal 15 2 7" xfId="1406"/>
    <cellStyle name="Normal 15 2 8" xfId="2953"/>
    <cellStyle name="Normal 15 2_נכסים" xfId="45231"/>
    <cellStyle name="Normal 15 3" xfId="842"/>
    <cellStyle name="Normal 15 3 2" xfId="17190"/>
    <cellStyle name="Normal 15 3 3" xfId="3167"/>
    <cellStyle name="Normal 15 3_נכסים" xfId="45233"/>
    <cellStyle name="Normal 15 4" xfId="1055"/>
    <cellStyle name="Normal 15 4 2" xfId="1660"/>
    <cellStyle name="Normal 15 4 3" xfId="1491"/>
    <cellStyle name="Normal 15 4 4" xfId="17307"/>
    <cellStyle name="Normal 15 5" xfId="1211"/>
    <cellStyle name="Normal 15 5 2" xfId="18230"/>
    <cellStyle name="Normal 15 5 3" xfId="18049"/>
    <cellStyle name="Normal 15 5_נכסים" xfId="45234"/>
    <cellStyle name="Normal 15 6" xfId="1916"/>
    <cellStyle name="Normal 15 7" xfId="2088"/>
    <cellStyle name="Normal 15 8" xfId="1611"/>
    <cellStyle name="Normal 15 9" xfId="2290"/>
    <cellStyle name="Normal 15_נכסים" xfId="45230"/>
    <cellStyle name="Normal 150" xfId="49694"/>
    <cellStyle name="Normal 151" xfId="49695"/>
    <cellStyle name="Normal 152" xfId="49696"/>
    <cellStyle name="Normal 153" xfId="49700"/>
    <cellStyle name="Normal 154" xfId="49702"/>
    <cellStyle name="Normal 155" xfId="49697"/>
    <cellStyle name="Normal 156" xfId="49703"/>
    <cellStyle name="Normal 157" xfId="49706"/>
    <cellStyle name="Normal 158" xfId="49707"/>
    <cellStyle name="Normal 159" xfId="49708"/>
    <cellStyle name="Normal 16" xfId="386"/>
    <cellStyle name="Normal 16 2" xfId="610"/>
    <cellStyle name="Normal 16 2 2" xfId="2954"/>
    <cellStyle name="Normal 16 3" xfId="18149"/>
    <cellStyle name="Normal 16 4" xfId="2761"/>
    <cellStyle name="Normal 16_נכסים" xfId="45235"/>
    <cellStyle name="Normal 160" xfId="49709"/>
    <cellStyle name="Normal 161" xfId="49711"/>
    <cellStyle name="Normal 162" xfId="49710"/>
    <cellStyle name="Normal 163" xfId="49712"/>
    <cellStyle name="Normal 164" xfId="49713"/>
    <cellStyle name="Normal 165" xfId="49714"/>
    <cellStyle name="Normal 166" xfId="49715"/>
    <cellStyle name="Normal 167" xfId="49716"/>
    <cellStyle name="Normal 168" xfId="49719"/>
    <cellStyle name="Normal 169" xfId="49717"/>
    <cellStyle name="Normal 17" xfId="572"/>
    <cellStyle name="Normal 17 2" xfId="1226"/>
    <cellStyle name="Normal 17 2 2" xfId="2961"/>
    <cellStyle name="Normal 17 2 3" xfId="50237"/>
    <cellStyle name="Normal 17 3" xfId="1935"/>
    <cellStyle name="Normal 17 4" xfId="2175"/>
    <cellStyle name="Normal 17 5" xfId="2021"/>
    <cellStyle name="Normal 17 6" xfId="2416"/>
    <cellStyle name="Normal 17 7" xfId="2351"/>
    <cellStyle name="Normal 17 8" xfId="2772"/>
    <cellStyle name="Normal 17_נכסים" xfId="45236"/>
    <cellStyle name="Normal 170" xfId="49720"/>
    <cellStyle name="Normal 171" xfId="49718"/>
    <cellStyle name="Normal 172" xfId="49721"/>
    <cellStyle name="Normal 173" xfId="49722"/>
    <cellStyle name="Normal 174" xfId="49723"/>
    <cellStyle name="Normal 175" xfId="49724"/>
    <cellStyle name="Normal 176" xfId="49725"/>
    <cellStyle name="Normal 177" xfId="49726"/>
    <cellStyle name="Normal 178" xfId="49727"/>
    <cellStyle name="Normal 179" xfId="49728"/>
    <cellStyle name="Normal 18" xfId="593"/>
    <cellStyle name="Normal 18 2" xfId="1230"/>
    <cellStyle name="Normal 18 2 2" xfId="3166"/>
    <cellStyle name="Normal 18 2 2 2" xfId="17298"/>
    <cellStyle name="Normal 18 2 2_נכסים" xfId="45239"/>
    <cellStyle name="Normal 18 2 3" xfId="17305"/>
    <cellStyle name="Normal 18 2 4" xfId="2962"/>
    <cellStyle name="Normal 18 2_נכסים" xfId="45238"/>
    <cellStyle name="Normal 18 3" xfId="1940"/>
    <cellStyle name="Normal 18 3 2" xfId="17191"/>
    <cellStyle name="Normal 18 3 3" xfId="3165"/>
    <cellStyle name="Normal 18 3_נכסים" xfId="45240"/>
    <cellStyle name="Normal 18 4" xfId="2173"/>
    <cellStyle name="Normal 18 4 2" xfId="17303"/>
    <cellStyle name="Normal 18 5" xfId="1616"/>
    <cellStyle name="Normal 18 6" xfId="1477"/>
    <cellStyle name="Normal 18 7" xfId="2527"/>
    <cellStyle name="Normal 18 8" xfId="2773"/>
    <cellStyle name="Normal 18_נכסים" xfId="45237"/>
    <cellStyle name="Normal 180" xfId="49729"/>
    <cellStyle name="Normal 181" xfId="49730"/>
    <cellStyle name="Normal 182" xfId="49771"/>
    <cellStyle name="Normal 183" xfId="49772"/>
    <cellStyle name="Normal 184" xfId="49807"/>
    <cellStyle name="Normal 185" xfId="49818"/>
    <cellStyle name="Normal 186" xfId="49814"/>
    <cellStyle name="Normal 187" xfId="49859"/>
    <cellStyle name="Normal 188" xfId="49897"/>
    <cellStyle name="Normal 189" xfId="49923"/>
    <cellStyle name="Normal 19" xfId="696"/>
    <cellStyle name="Normal 19 2" xfId="971"/>
    <cellStyle name="Normal 19 2 2" xfId="2969"/>
    <cellStyle name="Normal 19 3" xfId="1322"/>
    <cellStyle name="Normal 19 4" xfId="2780"/>
    <cellStyle name="Normal 19_נכסים" xfId="45241"/>
    <cellStyle name="Normal 190" xfId="49924"/>
    <cellStyle name="Normal 191" xfId="49925"/>
    <cellStyle name="Normal 192" xfId="49926"/>
    <cellStyle name="Normal 193" xfId="49929"/>
    <cellStyle name="Normal 194" xfId="49932"/>
    <cellStyle name="Normal 195" xfId="49927"/>
    <cellStyle name="Normal 196" xfId="49934"/>
    <cellStyle name="Normal 197" xfId="49936"/>
    <cellStyle name="Normal 198" xfId="49941"/>
    <cellStyle name="Normal 199" xfId="49942"/>
    <cellStyle name="Normal 2" xfId="5"/>
    <cellStyle name="Normal 2 10" xfId="17723"/>
    <cellStyle name="Normal 2 10 2" xfId="17772"/>
    <cellStyle name="Normal 2 10 3" xfId="17796"/>
    <cellStyle name="Normal 2 10 3 2" xfId="17853"/>
    <cellStyle name="Normal 2 10 3 3" xfId="17916"/>
    <cellStyle name="Normal 2 10 3 3 2" xfId="17959"/>
    <cellStyle name="Normal 2 10 3 3_נכסים" xfId="45244"/>
    <cellStyle name="Normal 2 10 3 4" xfId="17918"/>
    <cellStyle name="Normal 2 10 3 4 2" xfId="18016"/>
    <cellStyle name="Normal 2 10 3 4 3" xfId="18163"/>
    <cellStyle name="Normal 2 10 3 4 4" xfId="18308"/>
    <cellStyle name="Normal 2 10 3 4 4 2" xfId="32222"/>
    <cellStyle name="Normal 2 10 3 4 4 3" xfId="33154"/>
    <cellStyle name="Normal 2 10 3 4 4 3 2" xfId="33817"/>
    <cellStyle name="Normal 2 10 3 4 4_נכסים" xfId="45246"/>
    <cellStyle name="Normal 2 10 3 4_נכסים" xfId="45245"/>
    <cellStyle name="Normal 2 10 3_נכסים" xfId="45243"/>
    <cellStyle name="Normal 2 10 4" xfId="17806"/>
    <cellStyle name="Normal 2 10 4 2" xfId="17846"/>
    <cellStyle name="Normal 2 10 4 3" xfId="17952"/>
    <cellStyle name="Normal 2 10 4 3 2" xfId="18042"/>
    <cellStyle name="Normal 2 10 4 3 3" xfId="18193"/>
    <cellStyle name="Normal 2 10 4 3 4" xfId="18307"/>
    <cellStyle name="Normal 2 10 4 3 4 2" xfId="32221"/>
    <cellStyle name="Normal 2 10 4 3 4 3" xfId="33156"/>
    <cellStyle name="Normal 2 10 4 3 4 3 2" xfId="33819"/>
    <cellStyle name="Normal 2 10 4 3 4_נכסים" xfId="45249"/>
    <cellStyle name="Normal 2 10 4 3_נכסים" xfId="45248"/>
    <cellStyle name="Normal 2 10 4 4" xfId="18096"/>
    <cellStyle name="Normal 2 10 4 4 2" xfId="32185"/>
    <cellStyle name="Normal 2 10 4 4 3" xfId="32877"/>
    <cellStyle name="Normal 2 10 4 4 3 2" xfId="33792"/>
    <cellStyle name="Normal 2 10 4 4_נכסים" xfId="45250"/>
    <cellStyle name="Normal 2 10 4_נכסים" xfId="45247"/>
    <cellStyle name="Normal 2 10 5" xfId="17937"/>
    <cellStyle name="Normal 2 10 5 2" xfId="18027"/>
    <cellStyle name="Normal 2 10 5 3" xfId="18177"/>
    <cellStyle name="Normal 2 10 5 4" xfId="18373"/>
    <cellStyle name="Normal 2 10 5 4 2" xfId="32236"/>
    <cellStyle name="Normal 2 10 5 4 3" xfId="33155"/>
    <cellStyle name="Normal 2 10 5 4 3 2" xfId="33818"/>
    <cellStyle name="Normal 2 10 5 4_נכסים" xfId="45252"/>
    <cellStyle name="Normal 2 10 5_נכסים" xfId="45251"/>
    <cellStyle name="Normal 2 10 6" xfId="18095"/>
    <cellStyle name="Normal 2 10 6 2" xfId="32184"/>
    <cellStyle name="Normal 2 10 6 3" xfId="32876"/>
    <cellStyle name="Normal 2 10 6 3 2" xfId="33791"/>
    <cellStyle name="Normal 2 10 6_נכסים" xfId="45253"/>
    <cellStyle name="Normal 2 10_נכסים" xfId="45242"/>
    <cellStyle name="Normal 2 11" xfId="17726"/>
    <cellStyle name="Normal 2 12" xfId="17900"/>
    <cellStyle name="Normal 2 13" xfId="18097"/>
    <cellStyle name="Normal 2 14" xfId="33837"/>
    <cellStyle name="Normal 2 15" xfId="33839"/>
    <cellStyle name="Normal 2 16" xfId="49975"/>
    <cellStyle name="Normal 2 17" xfId="2576"/>
    <cellStyle name="Normal 2 18" xfId="50292"/>
    <cellStyle name="Normal 2 19" xfId="50412"/>
    <cellStyle name="Normal 2 2" xfId="18"/>
    <cellStyle name="Normal 2 2 2" xfId="325"/>
    <cellStyle name="Normal 2 2 2 10" xfId="50212"/>
    <cellStyle name="Normal 2 2 2 2" xfId="931"/>
    <cellStyle name="Normal 2 2 2 2 2" xfId="1197"/>
    <cellStyle name="Normal 2 2 2 2 2 2" xfId="4858"/>
    <cellStyle name="Normal 2 2 2 2 2 2 2" xfId="6649"/>
    <cellStyle name="Normal 2 2 2 2 2 2 2 2" xfId="10189"/>
    <cellStyle name="Normal 2 2 2 2 2 2 2 2 2" xfId="16841"/>
    <cellStyle name="Normal 2 2 2 2 2 2 2 2 2 2" xfId="31827"/>
    <cellStyle name="Normal 2 2 2 2 2 2 2 2 2_נכסים" xfId="45260"/>
    <cellStyle name="Normal 2 2 2 2 2 2 2 2 3" xfId="25162"/>
    <cellStyle name="Normal 2 2 2 2 2 2 2 2_נכסים" xfId="45259"/>
    <cellStyle name="Normal 2 2 2 2 2 2 2 3" xfId="13509"/>
    <cellStyle name="Normal 2 2 2 2 2 2 2 3 2" xfId="28496"/>
    <cellStyle name="Normal 2 2 2 2 2 2 2 3_נכסים" xfId="45261"/>
    <cellStyle name="Normal 2 2 2 2 2 2 2 4" xfId="21831"/>
    <cellStyle name="Normal 2 2 2 2 2 2 2_נכסים" xfId="45258"/>
    <cellStyle name="Normal 2 2 2 2 2 2 3" xfId="8397"/>
    <cellStyle name="Normal 2 2 2 2 2 2 3 2" xfId="15176"/>
    <cellStyle name="Normal 2 2 2 2 2 2 3 2 2" xfId="30162"/>
    <cellStyle name="Normal 2 2 2 2 2 2 3 2_נכסים" xfId="45263"/>
    <cellStyle name="Normal 2 2 2 2 2 2 3 3" xfId="23497"/>
    <cellStyle name="Normal 2 2 2 2 2 2 3_נכסים" xfId="45262"/>
    <cellStyle name="Normal 2 2 2 2 2 2 4" xfId="11843"/>
    <cellStyle name="Normal 2 2 2 2 2 2 4 2" xfId="26830"/>
    <cellStyle name="Normal 2 2 2 2 2 2 4_נכסים" xfId="45264"/>
    <cellStyle name="Normal 2 2 2 2 2 2 5" xfId="20165"/>
    <cellStyle name="Normal 2 2 2 2 2 2_נכסים" xfId="45257"/>
    <cellStyle name="Normal 2 2 2 2 2 3" xfId="5815"/>
    <cellStyle name="Normal 2 2 2 2 2 3 2" xfId="9356"/>
    <cellStyle name="Normal 2 2 2 2 2 3 2 2" xfId="16008"/>
    <cellStyle name="Normal 2 2 2 2 2 3 2 2 2" xfId="30994"/>
    <cellStyle name="Normal 2 2 2 2 2 3 2 2_נכסים" xfId="45267"/>
    <cellStyle name="Normal 2 2 2 2 2 3 2 3" xfId="24329"/>
    <cellStyle name="Normal 2 2 2 2 2 3 2_נכסים" xfId="45266"/>
    <cellStyle name="Normal 2 2 2 2 2 3 3" xfId="12676"/>
    <cellStyle name="Normal 2 2 2 2 2 3 3 2" xfId="27663"/>
    <cellStyle name="Normal 2 2 2 2 2 3 3_נכסים" xfId="45268"/>
    <cellStyle name="Normal 2 2 2 2 2 3 4" xfId="20998"/>
    <cellStyle name="Normal 2 2 2 2 2 3_נכסים" xfId="45265"/>
    <cellStyle name="Normal 2 2 2 2 2 4" xfId="7564"/>
    <cellStyle name="Normal 2 2 2 2 2 4 2" xfId="14343"/>
    <cellStyle name="Normal 2 2 2 2 2 4 2 2" xfId="29329"/>
    <cellStyle name="Normal 2 2 2 2 2 4 2_נכסים" xfId="45270"/>
    <cellStyle name="Normal 2 2 2 2 2 4 3" xfId="22664"/>
    <cellStyle name="Normal 2 2 2 2 2 4_נכסים" xfId="45269"/>
    <cellStyle name="Normal 2 2 2 2 2 5" xfId="11010"/>
    <cellStyle name="Normal 2 2 2 2 2 5 2" xfId="25997"/>
    <cellStyle name="Normal 2 2 2 2 2 5_נכסים" xfId="45271"/>
    <cellStyle name="Normal 2 2 2 2 2 6" xfId="19332"/>
    <cellStyle name="Normal 2 2 2 2 2_נכסים" xfId="45256"/>
    <cellStyle name="Normal 2 2 2 2 3" xfId="2048"/>
    <cellStyle name="Normal 2 2 2 2 3 2" xfId="6233"/>
    <cellStyle name="Normal 2 2 2 2 3 2 2" xfId="9773"/>
    <cellStyle name="Normal 2 2 2 2 3 2 2 2" xfId="16425"/>
    <cellStyle name="Normal 2 2 2 2 3 2 2 2 2" xfId="31411"/>
    <cellStyle name="Normal 2 2 2 2 3 2 2 2_נכסים" xfId="45275"/>
    <cellStyle name="Normal 2 2 2 2 3 2 2 3" xfId="24746"/>
    <cellStyle name="Normal 2 2 2 2 3 2 2_נכסים" xfId="45274"/>
    <cellStyle name="Normal 2 2 2 2 3 2 3" xfId="13093"/>
    <cellStyle name="Normal 2 2 2 2 3 2 3 2" xfId="28080"/>
    <cellStyle name="Normal 2 2 2 2 3 2 3_נכסים" xfId="45276"/>
    <cellStyle name="Normal 2 2 2 2 3 2 4" xfId="21415"/>
    <cellStyle name="Normal 2 2 2 2 3 2_נכסים" xfId="45273"/>
    <cellStyle name="Normal 2 2 2 2 3 3" xfId="7981"/>
    <cellStyle name="Normal 2 2 2 2 3 3 2" xfId="14760"/>
    <cellStyle name="Normal 2 2 2 2 3 3 2 2" xfId="29746"/>
    <cellStyle name="Normal 2 2 2 2 3 3 2_נכסים" xfId="45278"/>
    <cellStyle name="Normal 2 2 2 2 3 3 3" xfId="23081"/>
    <cellStyle name="Normal 2 2 2 2 3 3_נכסים" xfId="45277"/>
    <cellStyle name="Normal 2 2 2 2 3 4" xfId="11427"/>
    <cellStyle name="Normal 2 2 2 2 3 4 2" xfId="26414"/>
    <cellStyle name="Normal 2 2 2 2 3 4_נכסים" xfId="45279"/>
    <cellStyle name="Normal 2 2 2 2 3 5" xfId="19749"/>
    <cellStyle name="Normal 2 2 2 2 3_נכסים" xfId="45272"/>
    <cellStyle name="Normal 2 2 2 2 4" xfId="1672"/>
    <cellStyle name="Normal 2 2 2 2 4 2" xfId="8940"/>
    <cellStyle name="Normal 2 2 2 2 4 2 2" xfId="15592"/>
    <cellStyle name="Normal 2 2 2 2 4 2 2 2" xfId="30578"/>
    <cellStyle name="Normal 2 2 2 2 4 2 2_נכסים" xfId="45282"/>
    <cellStyle name="Normal 2 2 2 2 4 2 3" xfId="23913"/>
    <cellStyle name="Normal 2 2 2 2 4 2_נכסים" xfId="45281"/>
    <cellStyle name="Normal 2 2 2 2 4 3" xfId="12260"/>
    <cellStyle name="Normal 2 2 2 2 4 3 2" xfId="27247"/>
    <cellStyle name="Normal 2 2 2 2 4 3_נכסים" xfId="45283"/>
    <cellStyle name="Normal 2 2 2 2 4 4" xfId="20582"/>
    <cellStyle name="Normal 2 2 2 2 4_נכסים" xfId="45280"/>
    <cellStyle name="Normal 2 2 2 2 5" xfId="1507"/>
    <cellStyle name="Normal 2 2 2 2 5 2" xfId="13927"/>
    <cellStyle name="Normal 2 2 2 2 5 2 2" xfId="28913"/>
    <cellStyle name="Normal 2 2 2 2 5 2_נכסים" xfId="45285"/>
    <cellStyle name="Normal 2 2 2 2 5 3" xfId="22248"/>
    <cellStyle name="Normal 2 2 2 2 5_נכסים" xfId="45284"/>
    <cellStyle name="Normal 2 2 2 2 6" xfId="2467"/>
    <cellStyle name="Normal 2 2 2 2 6 2" xfId="25581"/>
    <cellStyle name="Normal 2 2 2 2 6_נכסים" xfId="45286"/>
    <cellStyle name="Normal 2 2 2 2 7" xfId="2510"/>
    <cellStyle name="Normal 2 2 2 2 7 2" xfId="17924"/>
    <cellStyle name="Normal 2 2 2 2 8" xfId="18916"/>
    <cellStyle name="Normal 2 2 2 2_נכסים" xfId="45255"/>
    <cellStyle name="Normal 2 2 2 3" xfId="808"/>
    <cellStyle name="Normal 2 2 2 3 2" xfId="4649"/>
    <cellStyle name="Normal 2 2 2 3 2 2" xfId="6440"/>
    <cellStyle name="Normal 2 2 2 3 2 2 2" xfId="9980"/>
    <cellStyle name="Normal 2 2 2 3 2 2 2 2" xfId="16632"/>
    <cellStyle name="Normal 2 2 2 3 2 2 2 2 2" xfId="31618"/>
    <cellStyle name="Normal 2 2 2 3 2 2 2 2_נכסים" xfId="45291"/>
    <cellStyle name="Normal 2 2 2 3 2 2 2 3" xfId="24953"/>
    <cellStyle name="Normal 2 2 2 3 2 2 2_נכסים" xfId="45290"/>
    <cellStyle name="Normal 2 2 2 3 2 2 3" xfId="13300"/>
    <cellStyle name="Normal 2 2 2 3 2 2 3 2" xfId="28287"/>
    <cellStyle name="Normal 2 2 2 3 2 2 3_נכסים" xfId="45292"/>
    <cellStyle name="Normal 2 2 2 3 2 2 4" xfId="21622"/>
    <cellStyle name="Normal 2 2 2 3 2 2_נכסים" xfId="45289"/>
    <cellStyle name="Normal 2 2 2 3 2 3" xfId="8188"/>
    <cellStyle name="Normal 2 2 2 3 2 3 2" xfId="14967"/>
    <cellStyle name="Normal 2 2 2 3 2 3 2 2" xfId="29953"/>
    <cellStyle name="Normal 2 2 2 3 2 3 2_נכסים" xfId="45294"/>
    <cellStyle name="Normal 2 2 2 3 2 3 3" xfId="23288"/>
    <cellStyle name="Normal 2 2 2 3 2 3_נכסים" xfId="45293"/>
    <cellStyle name="Normal 2 2 2 3 2 4" xfId="11634"/>
    <cellStyle name="Normal 2 2 2 3 2 4 2" xfId="26621"/>
    <cellStyle name="Normal 2 2 2 3 2 4_נכסים" xfId="45295"/>
    <cellStyle name="Normal 2 2 2 3 2 5" xfId="19956"/>
    <cellStyle name="Normal 2 2 2 3 2_נכסים" xfId="45288"/>
    <cellStyle name="Normal 2 2 2 3 3" xfId="5606"/>
    <cellStyle name="Normal 2 2 2 3 3 2" xfId="9147"/>
    <cellStyle name="Normal 2 2 2 3 3 2 2" xfId="15799"/>
    <cellStyle name="Normal 2 2 2 3 3 2 2 2" xfId="30785"/>
    <cellStyle name="Normal 2 2 2 3 3 2 2_נכסים" xfId="45298"/>
    <cellStyle name="Normal 2 2 2 3 3 2 3" xfId="24120"/>
    <cellStyle name="Normal 2 2 2 3 3 2_נכסים" xfId="45297"/>
    <cellStyle name="Normal 2 2 2 3 3 3" xfId="12467"/>
    <cellStyle name="Normal 2 2 2 3 3 3 2" xfId="27454"/>
    <cellStyle name="Normal 2 2 2 3 3 3_נכסים" xfId="45299"/>
    <cellStyle name="Normal 2 2 2 3 3 4" xfId="20789"/>
    <cellStyle name="Normal 2 2 2 3 3_נכסים" xfId="45296"/>
    <cellStyle name="Normal 2 2 2 3 4" xfId="7355"/>
    <cellStyle name="Normal 2 2 2 3 4 2" xfId="14134"/>
    <cellStyle name="Normal 2 2 2 3 4 2 2" xfId="29120"/>
    <cellStyle name="Normal 2 2 2 3 4 2_נכסים" xfId="45301"/>
    <cellStyle name="Normal 2 2 2 3 4 3" xfId="22455"/>
    <cellStyle name="Normal 2 2 2 3 4_נכסים" xfId="45300"/>
    <cellStyle name="Normal 2 2 2 3 5" xfId="10801"/>
    <cellStyle name="Normal 2 2 2 3 5 2" xfId="25788"/>
    <cellStyle name="Normal 2 2 2 3 5_נכסים" xfId="45302"/>
    <cellStyle name="Normal 2 2 2 3 6" xfId="19123"/>
    <cellStyle name="Normal 2 2 2 3 7" xfId="3885"/>
    <cellStyle name="Normal 2 2 2 3_נכסים" xfId="45287"/>
    <cellStyle name="Normal 2 2 2 4" xfId="1899"/>
    <cellStyle name="Normal 2 2 2 4 2" xfId="6023"/>
    <cellStyle name="Normal 2 2 2 4 2 2" xfId="9563"/>
    <cellStyle name="Normal 2 2 2 4 2 2 2" xfId="16215"/>
    <cellStyle name="Normal 2 2 2 4 2 2 2 2" xfId="31201"/>
    <cellStyle name="Normal 2 2 2 4 2 2 2_נכסים" xfId="45306"/>
    <cellStyle name="Normal 2 2 2 4 2 2 3" xfId="24536"/>
    <cellStyle name="Normal 2 2 2 4 2 2_נכסים" xfId="45305"/>
    <cellStyle name="Normal 2 2 2 4 2 3" xfId="12883"/>
    <cellStyle name="Normal 2 2 2 4 2 3 2" xfId="27870"/>
    <cellStyle name="Normal 2 2 2 4 2 3_נכסים" xfId="45307"/>
    <cellStyle name="Normal 2 2 2 4 2 4" xfId="21205"/>
    <cellStyle name="Normal 2 2 2 4 2_נכסים" xfId="45304"/>
    <cellStyle name="Normal 2 2 2 4 3" xfId="7771"/>
    <cellStyle name="Normal 2 2 2 4 3 2" xfId="14550"/>
    <cellStyle name="Normal 2 2 2 4 3 2 2" xfId="29536"/>
    <cellStyle name="Normal 2 2 2 4 3 2_נכסים" xfId="45309"/>
    <cellStyle name="Normal 2 2 2 4 3 3" xfId="22871"/>
    <cellStyle name="Normal 2 2 2 4 3_נכסים" xfId="45308"/>
    <cellStyle name="Normal 2 2 2 4 4" xfId="11217"/>
    <cellStyle name="Normal 2 2 2 4 4 2" xfId="26204"/>
    <cellStyle name="Normal 2 2 2 4 4_נכסים" xfId="45310"/>
    <cellStyle name="Normal 2 2 2 4 5" xfId="19539"/>
    <cellStyle name="Normal 2 2 2 4_נכסים" xfId="45303"/>
    <cellStyle name="Normal 2 2 2 5" xfId="1555"/>
    <cellStyle name="Normal 2 2 2 5 2" xfId="6764"/>
    <cellStyle name="Normal 2 2 2 5 3" xfId="8730"/>
    <cellStyle name="Normal 2 2 2 5 3 2" xfId="15382"/>
    <cellStyle name="Normal 2 2 2 5 3 2 2" xfId="30368"/>
    <cellStyle name="Normal 2 2 2 5 3 2_נכסים" xfId="45313"/>
    <cellStyle name="Normal 2 2 2 5 3 3" xfId="23703"/>
    <cellStyle name="Normal 2 2 2 5 3_נכסים" xfId="45312"/>
    <cellStyle name="Normal 2 2 2 5 4" xfId="12050"/>
    <cellStyle name="Normal 2 2 2 5 4 2" xfId="27037"/>
    <cellStyle name="Normal 2 2 2 5 4_נכסים" xfId="45314"/>
    <cellStyle name="Normal 2 2 2 5 5" xfId="20372"/>
    <cellStyle name="Normal 2 2 2 5_נכסים" xfId="45311"/>
    <cellStyle name="Normal 2 2 2 6" xfId="1792"/>
    <cellStyle name="Normal 2 2 2 6 2" xfId="13717"/>
    <cellStyle name="Normal 2 2 2 6 2 2" xfId="28703"/>
    <cellStyle name="Normal 2 2 2 6 2_נכסים" xfId="45316"/>
    <cellStyle name="Normal 2 2 2 6 3" xfId="22038"/>
    <cellStyle name="Normal 2 2 2 6_נכסים" xfId="45315"/>
    <cellStyle name="Normal 2 2 2 7" xfId="2378"/>
    <cellStyle name="Normal 2 2 2 7 2" xfId="25457"/>
    <cellStyle name="Normal 2 2 2 7_נכסים" xfId="45317"/>
    <cellStyle name="Normal 2 2 2 8" xfId="2058"/>
    <cellStyle name="Normal 2 2 2 9" xfId="32299"/>
    <cellStyle name="Normal 2 2 2_נכסים" xfId="45254"/>
    <cellStyle name="Normal 2 2 3" xfId="17299"/>
    <cellStyle name="Normal 2 2 3 2" xfId="18336"/>
    <cellStyle name="Normal 2 2 3_נכסים" xfId="45318"/>
    <cellStyle name="Normal 2 2 4" xfId="17474"/>
    <cellStyle name="Normal 2 2 5" xfId="17761"/>
    <cellStyle name="Normal 2 2 5 2" xfId="18526"/>
    <cellStyle name="Normal 2 2 5_נכסים" xfId="45319"/>
    <cellStyle name="Normal 2 2 6" xfId="18098"/>
    <cellStyle name="Normal 2 2_גולמי" xfId="818"/>
    <cellStyle name="Normal 2 3" xfId="379"/>
    <cellStyle name="Normal 2 3 2" xfId="3164"/>
    <cellStyle name="Normal 2 3 2 2" xfId="17372"/>
    <cellStyle name="Normal 2 3 2_נכסים" xfId="45321"/>
    <cellStyle name="Normal 2 3 3" xfId="17243"/>
    <cellStyle name="Normal 2 3 4" xfId="17225"/>
    <cellStyle name="Normal 2 3 5" xfId="17749"/>
    <cellStyle name="Normal 2 3 6" xfId="18099"/>
    <cellStyle name="Normal 2 3 7" xfId="2735"/>
    <cellStyle name="Normal 2 3 8" xfId="50351"/>
    <cellStyle name="Normal 2 3 9" xfId="50418"/>
    <cellStyle name="Normal 2 3_נכסים" xfId="45320"/>
    <cellStyle name="Normal 2 4" xfId="575"/>
    <cellStyle name="Normal 2 4 10" xfId="10412"/>
    <cellStyle name="Normal 2 4 10 2" xfId="25391"/>
    <cellStyle name="Normal 2 4 10_נכסים" xfId="45323"/>
    <cellStyle name="Normal 2 4 11" xfId="18615"/>
    <cellStyle name="Normal 2 4 12" xfId="31989"/>
    <cellStyle name="Normal 2 4 13" xfId="2736"/>
    <cellStyle name="Normal 2 4 2" xfId="3033"/>
    <cellStyle name="Normal 2 4 2 10" xfId="32331"/>
    <cellStyle name="Normal 2 4 2 2" xfId="3479"/>
    <cellStyle name="Normal 2 4 2 2 2" xfId="3711"/>
    <cellStyle name="Normal 2 4 2 2 2 2" xfId="4135"/>
    <cellStyle name="Normal 2 4 2 2 2 2 2" xfId="4908"/>
    <cellStyle name="Normal 2 4 2 2 2 2 2 2" xfId="6699"/>
    <cellStyle name="Normal 2 4 2 2 2 2 2 2 2" xfId="10239"/>
    <cellStyle name="Normal 2 4 2 2 2 2 2 2 2 2" xfId="16891"/>
    <cellStyle name="Normal 2 4 2 2 2 2 2 2 2 2 2" xfId="31877"/>
    <cellStyle name="Normal 2 4 2 2 2 2 2 2 2 2_נכסים" xfId="45331"/>
    <cellStyle name="Normal 2 4 2 2 2 2 2 2 2 3" xfId="25212"/>
    <cellStyle name="Normal 2 4 2 2 2 2 2 2 2_נכסים" xfId="45330"/>
    <cellStyle name="Normal 2 4 2 2 2 2 2 2 3" xfId="13559"/>
    <cellStyle name="Normal 2 4 2 2 2 2 2 2 3 2" xfId="28546"/>
    <cellStyle name="Normal 2 4 2 2 2 2 2 2 3_נכסים" xfId="45332"/>
    <cellStyle name="Normal 2 4 2 2 2 2 2 2 4" xfId="21881"/>
    <cellStyle name="Normal 2 4 2 2 2 2 2 2_נכסים" xfId="45329"/>
    <cellStyle name="Normal 2 4 2 2 2 2 2 3" xfId="8447"/>
    <cellStyle name="Normal 2 4 2 2 2 2 2 3 2" xfId="15226"/>
    <cellStyle name="Normal 2 4 2 2 2 2 2 3 2 2" xfId="30212"/>
    <cellStyle name="Normal 2 4 2 2 2 2 2 3 2_נכסים" xfId="45334"/>
    <cellStyle name="Normal 2 4 2 2 2 2 2 3 3" xfId="23547"/>
    <cellStyle name="Normal 2 4 2 2 2 2 2 3_נכסים" xfId="45333"/>
    <cellStyle name="Normal 2 4 2 2 2 2 2 4" xfId="11893"/>
    <cellStyle name="Normal 2 4 2 2 2 2 2 4 2" xfId="26880"/>
    <cellStyle name="Normal 2 4 2 2 2 2 2 4_נכסים" xfId="45335"/>
    <cellStyle name="Normal 2 4 2 2 2 2 2 5" xfId="20215"/>
    <cellStyle name="Normal 2 4 2 2 2 2 2_נכסים" xfId="45328"/>
    <cellStyle name="Normal 2 4 2 2 2 2 3" xfId="5865"/>
    <cellStyle name="Normal 2 4 2 2 2 2 3 2" xfId="9406"/>
    <cellStyle name="Normal 2 4 2 2 2 2 3 2 2" xfId="16058"/>
    <cellStyle name="Normal 2 4 2 2 2 2 3 2 2 2" xfId="31044"/>
    <cellStyle name="Normal 2 4 2 2 2 2 3 2 2_נכסים" xfId="45338"/>
    <cellStyle name="Normal 2 4 2 2 2 2 3 2 3" xfId="24379"/>
    <cellStyle name="Normal 2 4 2 2 2 2 3 2_נכסים" xfId="45337"/>
    <cellStyle name="Normal 2 4 2 2 2 2 3 3" xfId="12726"/>
    <cellStyle name="Normal 2 4 2 2 2 2 3 3 2" xfId="27713"/>
    <cellStyle name="Normal 2 4 2 2 2 2 3 3_נכסים" xfId="45339"/>
    <cellStyle name="Normal 2 4 2 2 2 2 3 4" xfId="21048"/>
    <cellStyle name="Normal 2 4 2 2 2 2 3_נכסים" xfId="45336"/>
    <cellStyle name="Normal 2 4 2 2 2 2 4" xfId="7614"/>
    <cellStyle name="Normal 2 4 2 2 2 2 4 2" xfId="14393"/>
    <cellStyle name="Normal 2 4 2 2 2 2 4 2 2" xfId="29379"/>
    <cellStyle name="Normal 2 4 2 2 2 2 4 2_נכסים" xfId="45341"/>
    <cellStyle name="Normal 2 4 2 2 2 2 4 3" xfId="22714"/>
    <cellStyle name="Normal 2 4 2 2 2 2 4_נכסים" xfId="45340"/>
    <cellStyle name="Normal 2 4 2 2 2 2 5" xfId="11060"/>
    <cellStyle name="Normal 2 4 2 2 2 2 5 2" xfId="26047"/>
    <cellStyle name="Normal 2 4 2 2 2 2 5_נכסים" xfId="45342"/>
    <cellStyle name="Normal 2 4 2 2 2 2 6" xfId="19382"/>
    <cellStyle name="Normal 2 4 2 2 2 2_נכסים" xfId="45327"/>
    <cellStyle name="Normal 2 4 2 2 2 3" xfId="4492"/>
    <cellStyle name="Normal 2 4 2 2 2 3 2" xfId="6283"/>
    <cellStyle name="Normal 2 4 2 2 2 3 2 2" xfId="9823"/>
    <cellStyle name="Normal 2 4 2 2 2 3 2 2 2" xfId="16475"/>
    <cellStyle name="Normal 2 4 2 2 2 3 2 2 2 2" xfId="31461"/>
    <cellStyle name="Normal 2 4 2 2 2 3 2 2 2_נכסים" xfId="45346"/>
    <cellStyle name="Normal 2 4 2 2 2 3 2 2 3" xfId="24796"/>
    <cellStyle name="Normal 2 4 2 2 2 3 2 2_נכסים" xfId="45345"/>
    <cellStyle name="Normal 2 4 2 2 2 3 2 3" xfId="13143"/>
    <cellStyle name="Normal 2 4 2 2 2 3 2 3 2" xfId="28130"/>
    <cellStyle name="Normal 2 4 2 2 2 3 2 3_נכסים" xfId="45347"/>
    <cellStyle name="Normal 2 4 2 2 2 3 2 4" xfId="21465"/>
    <cellStyle name="Normal 2 4 2 2 2 3 2_נכסים" xfId="45344"/>
    <cellStyle name="Normal 2 4 2 2 2 3 3" xfId="8031"/>
    <cellStyle name="Normal 2 4 2 2 2 3 3 2" xfId="14810"/>
    <cellStyle name="Normal 2 4 2 2 2 3 3 2 2" xfId="29796"/>
    <cellStyle name="Normal 2 4 2 2 2 3 3 2_נכסים" xfId="45349"/>
    <cellStyle name="Normal 2 4 2 2 2 3 3 3" xfId="23131"/>
    <cellStyle name="Normal 2 4 2 2 2 3 3_נכסים" xfId="45348"/>
    <cellStyle name="Normal 2 4 2 2 2 3 4" xfId="11477"/>
    <cellStyle name="Normal 2 4 2 2 2 3 4 2" xfId="26464"/>
    <cellStyle name="Normal 2 4 2 2 2 3 4_נכסים" xfId="45350"/>
    <cellStyle name="Normal 2 4 2 2 2 3 5" xfId="19799"/>
    <cellStyle name="Normal 2 4 2 2 2 3_נכסים" xfId="45343"/>
    <cellStyle name="Normal 2 4 2 2 2 4" xfId="5385"/>
    <cellStyle name="Normal 2 4 2 2 2 4 2" xfId="8990"/>
    <cellStyle name="Normal 2 4 2 2 2 4 2 2" xfId="15642"/>
    <cellStyle name="Normal 2 4 2 2 2 4 2 2 2" xfId="30628"/>
    <cellStyle name="Normal 2 4 2 2 2 4 2 2_נכסים" xfId="45353"/>
    <cellStyle name="Normal 2 4 2 2 2 4 2 3" xfId="23963"/>
    <cellStyle name="Normal 2 4 2 2 2 4 2_נכסים" xfId="45352"/>
    <cellStyle name="Normal 2 4 2 2 2 4 3" xfId="12310"/>
    <cellStyle name="Normal 2 4 2 2 2 4 3 2" xfId="27297"/>
    <cellStyle name="Normal 2 4 2 2 2 4 3_נכסים" xfId="45354"/>
    <cellStyle name="Normal 2 4 2 2 2 4 4" xfId="20632"/>
    <cellStyle name="Normal 2 4 2 2 2 4_נכסים" xfId="45351"/>
    <cellStyle name="Normal 2 4 2 2 2 5" xfId="7198"/>
    <cellStyle name="Normal 2 4 2 2 2 5 2" xfId="13977"/>
    <cellStyle name="Normal 2 4 2 2 2 5 2 2" xfId="28963"/>
    <cellStyle name="Normal 2 4 2 2 2 5 2_נכסים" xfId="45356"/>
    <cellStyle name="Normal 2 4 2 2 2 5 3" xfId="22298"/>
    <cellStyle name="Normal 2 4 2 2 2 5_נכסים" xfId="45355"/>
    <cellStyle name="Normal 2 4 2 2 2 6" xfId="10644"/>
    <cellStyle name="Normal 2 4 2 2 2 6 2" xfId="25631"/>
    <cellStyle name="Normal 2 4 2 2 2 6_נכסים" xfId="45357"/>
    <cellStyle name="Normal 2 4 2 2 2 7" xfId="18966"/>
    <cellStyle name="Normal 2 4 2 2 2_נכסים" xfId="45326"/>
    <cellStyle name="Normal 2 4 2 2 3" xfId="3924"/>
    <cellStyle name="Normal 2 4 2 2 3 2" xfId="4700"/>
    <cellStyle name="Normal 2 4 2 2 3 2 2" xfId="6491"/>
    <cellStyle name="Normal 2 4 2 2 3 2 2 2" xfId="10031"/>
    <cellStyle name="Normal 2 4 2 2 3 2 2 2 2" xfId="16683"/>
    <cellStyle name="Normal 2 4 2 2 3 2 2 2 2 2" xfId="31669"/>
    <cellStyle name="Normal 2 4 2 2 3 2 2 2 2_נכסים" xfId="45362"/>
    <cellStyle name="Normal 2 4 2 2 3 2 2 2 3" xfId="25004"/>
    <cellStyle name="Normal 2 4 2 2 3 2 2 2_נכסים" xfId="45361"/>
    <cellStyle name="Normal 2 4 2 2 3 2 2 3" xfId="13351"/>
    <cellStyle name="Normal 2 4 2 2 3 2 2 3 2" xfId="28338"/>
    <cellStyle name="Normal 2 4 2 2 3 2 2 3_נכסים" xfId="45363"/>
    <cellStyle name="Normal 2 4 2 2 3 2 2 4" xfId="21673"/>
    <cellStyle name="Normal 2 4 2 2 3 2 2_נכסים" xfId="45360"/>
    <cellStyle name="Normal 2 4 2 2 3 2 3" xfId="8239"/>
    <cellStyle name="Normal 2 4 2 2 3 2 3 2" xfId="15018"/>
    <cellStyle name="Normal 2 4 2 2 3 2 3 2 2" xfId="30004"/>
    <cellStyle name="Normal 2 4 2 2 3 2 3 2_נכסים" xfId="45365"/>
    <cellStyle name="Normal 2 4 2 2 3 2 3 3" xfId="23339"/>
    <cellStyle name="Normal 2 4 2 2 3 2 3_נכסים" xfId="45364"/>
    <cellStyle name="Normal 2 4 2 2 3 2 4" xfId="11685"/>
    <cellStyle name="Normal 2 4 2 2 3 2 4 2" xfId="26672"/>
    <cellStyle name="Normal 2 4 2 2 3 2 4_נכסים" xfId="45366"/>
    <cellStyle name="Normal 2 4 2 2 3 2 5" xfId="20007"/>
    <cellStyle name="Normal 2 4 2 2 3 2_נכסים" xfId="45359"/>
    <cellStyle name="Normal 2 4 2 2 3 3" xfId="5657"/>
    <cellStyle name="Normal 2 4 2 2 3 3 2" xfId="9198"/>
    <cellStyle name="Normal 2 4 2 2 3 3 2 2" xfId="15850"/>
    <cellStyle name="Normal 2 4 2 2 3 3 2 2 2" xfId="30836"/>
    <cellStyle name="Normal 2 4 2 2 3 3 2 2_נכסים" xfId="45369"/>
    <cellStyle name="Normal 2 4 2 2 3 3 2 3" xfId="24171"/>
    <cellStyle name="Normal 2 4 2 2 3 3 2_נכסים" xfId="45368"/>
    <cellStyle name="Normal 2 4 2 2 3 3 3" xfId="12518"/>
    <cellStyle name="Normal 2 4 2 2 3 3 3 2" xfId="27505"/>
    <cellStyle name="Normal 2 4 2 2 3 3 3_נכסים" xfId="45370"/>
    <cellStyle name="Normal 2 4 2 2 3 3 4" xfId="20840"/>
    <cellStyle name="Normal 2 4 2 2 3 3_נכסים" xfId="45367"/>
    <cellStyle name="Normal 2 4 2 2 3 4" xfId="7406"/>
    <cellStyle name="Normal 2 4 2 2 3 4 2" xfId="14185"/>
    <cellStyle name="Normal 2 4 2 2 3 4 2 2" xfId="29171"/>
    <cellStyle name="Normal 2 4 2 2 3 4 2_נכסים" xfId="45372"/>
    <cellStyle name="Normal 2 4 2 2 3 4 3" xfId="22506"/>
    <cellStyle name="Normal 2 4 2 2 3 4_נכסים" xfId="45371"/>
    <cellStyle name="Normal 2 4 2 2 3 5" xfId="10852"/>
    <cellStyle name="Normal 2 4 2 2 3 5 2" xfId="25839"/>
    <cellStyle name="Normal 2 4 2 2 3 5_נכסים" xfId="45373"/>
    <cellStyle name="Normal 2 4 2 2 3 6" xfId="19174"/>
    <cellStyle name="Normal 2 4 2 2 3_נכסים" xfId="45358"/>
    <cellStyle name="Normal 2 4 2 2 4" xfId="4285"/>
    <cellStyle name="Normal 2 4 2 2 4 2" xfId="6074"/>
    <cellStyle name="Normal 2 4 2 2 4 2 2" xfId="9614"/>
    <cellStyle name="Normal 2 4 2 2 4 2 2 2" xfId="16266"/>
    <cellStyle name="Normal 2 4 2 2 4 2 2 2 2" xfId="31252"/>
    <cellStyle name="Normal 2 4 2 2 4 2 2 2_נכסים" xfId="45377"/>
    <cellStyle name="Normal 2 4 2 2 4 2 2 3" xfId="24587"/>
    <cellStyle name="Normal 2 4 2 2 4 2 2_נכסים" xfId="45376"/>
    <cellStyle name="Normal 2 4 2 2 4 2 3" xfId="12934"/>
    <cellStyle name="Normal 2 4 2 2 4 2 3 2" xfId="27921"/>
    <cellStyle name="Normal 2 4 2 2 4 2 3_נכסים" xfId="45378"/>
    <cellStyle name="Normal 2 4 2 2 4 2 4" xfId="21256"/>
    <cellStyle name="Normal 2 4 2 2 4 2_נכסים" xfId="45375"/>
    <cellStyle name="Normal 2 4 2 2 4 3" xfId="7822"/>
    <cellStyle name="Normal 2 4 2 2 4 3 2" xfId="14601"/>
    <cellStyle name="Normal 2 4 2 2 4 3 2 2" xfId="29587"/>
    <cellStyle name="Normal 2 4 2 2 4 3 2_נכסים" xfId="45380"/>
    <cellStyle name="Normal 2 4 2 2 4 3 3" xfId="22922"/>
    <cellStyle name="Normal 2 4 2 2 4 3_נכסים" xfId="45379"/>
    <cellStyle name="Normal 2 4 2 2 4 4" xfId="11268"/>
    <cellStyle name="Normal 2 4 2 2 4 4 2" xfId="26255"/>
    <cellStyle name="Normal 2 4 2 2 4 4_נכסים" xfId="45381"/>
    <cellStyle name="Normal 2 4 2 2 4 5" xfId="19590"/>
    <cellStyle name="Normal 2 4 2 2 4_נכסים" xfId="45374"/>
    <cellStyle name="Normal 2 4 2 2 5" xfId="5178"/>
    <cellStyle name="Normal 2 4 2 2 5 2" xfId="8781"/>
    <cellStyle name="Normal 2 4 2 2 5 2 2" xfId="15433"/>
    <cellStyle name="Normal 2 4 2 2 5 2 2 2" xfId="30419"/>
    <cellStyle name="Normal 2 4 2 2 5 2 2_נכסים" xfId="45384"/>
    <cellStyle name="Normal 2 4 2 2 5 2 3" xfId="23754"/>
    <cellStyle name="Normal 2 4 2 2 5 2_נכסים" xfId="45383"/>
    <cellStyle name="Normal 2 4 2 2 5 3" xfId="12101"/>
    <cellStyle name="Normal 2 4 2 2 5 3 2" xfId="27088"/>
    <cellStyle name="Normal 2 4 2 2 5 3_נכסים" xfId="45385"/>
    <cellStyle name="Normal 2 4 2 2 5 4" xfId="20423"/>
    <cellStyle name="Normal 2 4 2 2 5_נכסים" xfId="45382"/>
    <cellStyle name="Normal 2 4 2 2 6" xfId="6991"/>
    <cellStyle name="Normal 2 4 2 2 6 2" xfId="13768"/>
    <cellStyle name="Normal 2 4 2 2 6 2 2" xfId="28754"/>
    <cellStyle name="Normal 2 4 2 2 6 2_נכסים" xfId="45387"/>
    <cellStyle name="Normal 2 4 2 2 6 3" xfId="22089"/>
    <cellStyle name="Normal 2 4 2 2 6_נכסים" xfId="45386"/>
    <cellStyle name="Normal 2 4 2 2 7" xfId="10465"/>
    <cellStyle name="Normal 2 4 2 2 7 2" xfId="25446"/>
    <cellStyle name="Normal 2 4 2 2 7_נכסים" xfId="45388"/>
    <cellStyle name="Normal 2 4 2 2 8" xfId="18757"/>
    <cellStyle name="Normal 2 4 2 2_נכסים" xfId="45325"/>
    <cellStyle name="Normal 2 4 2 3" xfId="3651"/>
    <cellStyle name="Normal 2 4 2 3 2" xfId="4056"/>
    <cellStyle name="Normal 2 4 2 3 2 2" xfId="4828"/>
    <cellStyle name="Normal 2 4 2 3 2 2 2" xfId="6619"/>
    <cellStyle name="Normal 2 4 2 3 2 2 2 2" xfId="10159"/>
    <cellStyle name="Normal 2 4 2 3 2 2 2 2 2" xfId="16811"/>
    <cellStyle name="Normal 2 4 2 3 2 2 2 2 2 2" xfId="31797"/>
    <cellStyle name="Normal 2 4 2 3 2 2 2 2 2_נכסים" xfId="45394"/>
    <cellStyle name="Normal 2 4 2 3 2 2 2 2 3" xfId="25132"/>
    <cellStyle name="Normal 2 4 2 3 2 2 2 2_נכסים" xfId="45393"/>
    <cellStyle name="Normal 2 4 2 3 2 2 2 3" xfId="13479"/>
    <cellStyle name="Normal 2 4 2 3 2 2 2 3 2" xfId="28466"/>
    <cellStyle name="Normal 2 4 2 3 2 2 2 3_נכסים" xfId="45395"/>
    <cellStyle name="Normal 2 4 2 3 2 2 2 4" xfId="21801"/>
    <cellStyle name="Normal 2 4 2 3 2 2 2_נכסים" xfId="45392"/>
    <cellStyle name="Normal 2 4 2 3 2 2 3" xfId="8367"/>
    <cellStyle name="Normal 2 4 2 3 2 2 3 2" xfId="15146"/>
    <cellStyle name="Normal 2 4 2 3 2 2 3 2 2" xfId="30132"/>
    <cellStyle name="Normal 2 4 2 3 2 2 3 2_נכסים" xfId="45397"/>
    <cellStyle name="Normal 2 4 2 3 2 2 3 3" xfId="23467"/>
    <cellStyle name="Normal 2 4 2 3 2 2 3_נכסים" xfId="45396"/>
    <cellStyle name="Normal 2 4 2 3 2 2 4" xfId="11813"/>
    <cellStyle name="Normal 2 4 2 3 2 2 4 2" xfId="26800"/>
    <cellStyle name="Normal 2 4 2 3 2 2 4_נכסים" xfId="45398"/>
    <cellStyle name="Normal 2 4 2 3 2 2 5" xfId="20135"/>
    <cellStyle name="Normal 2 4 2 3 2 2_נכסים" xfId="45391"/>
    <cellStyle name="Normal 2 4 2 3 2 3" xfId="5785"/>
    <cellStyle name="Normal 2 4 2 3 2 3 2" xfId="9326"/>
    <cellStyle name="Normal 2 4 2 3 2 3 2 2" xfId="15978"/>
    <cellStyle name="Normal 2 4 2 3 2 3 2 2 2" xfId="30964"/>
    <cellStyle name="Normal 2 4 2 3 2 3 2 2_נכסים" xfId="45401"/>
    <cellStyle name="Normal 2 4 2 3 2 3 2 3" xfId="24299"/>
    <cellStyle name="Normal 2 4 2 3 2 3 2_נכסים" xfId="45400"/>
    <cellStyle name="Normal 2 4 2 3 2 3 3" xfId="12646"/>
    <cellStyle name="Normal 2 4 2 3 2 3 3 2" xfId="27633"/>
    <cellStyle name="Normal 2 4 2 3 2 3 3_נכסים" xfId="45402"/>
    <cellStyle name="Normal 2 4 2 3 2 3 4" xfId="20968"/>
    <cellStyle name="Normal 2 4 2 3 2 3_נכסים" xfId="45399"/>
    <cellStyle name="Normal 2 4 2 3 2 4" xfId="7534"/>
    <cellStyle name="Normal 2 4 2 3 2 4 2" xfId="14313"/>
    <cellStyle name="Normal 2 4 2 3 2 4 2 2" xfId="29299"/>
    <cellStyle name="Normal 2 4 2 3 2 4 2_נכסים" xfId="45404"/>
    <cellStyle name="Normal 2 4 2 3 2 4 3" xfId="22634"/>
    <cellStyle name="Normal 2 4 2 3 2 4_נכסים" xfId="45403"/>
    <cellStyle name="Normal 2 4 2 3 2 5" xfId="10980"/>
    <cellStyle name="Normal 2 4 2 3 2 5 2" xfId="25967"/>
    <cellStyle name="Normal 2 4 2 3 2 5_נכסים" xfId="45405"/>
    <cellStyle name="Normal 2 4 2 3 2 6" xfId="19302"/>
    <cellStyle name="Normal 2 4 2 3 2_נכסים" xfId="45390"/>
    <cellStyle name="Normal 2 4 2 3 3" xfId="4413"/>
    <cellStyle name="Normal 2 4 2 3 3 2" xfId="6203"/>
    <cellStyle name="Normal 2 4 2 3 3 2 2" xfId="9743"/>
    <cellStyle name="Normal 2 4 2 3 3 2 2 2" xfId="16395"/>
    <cellStyle name="Normal 2 4 2 3 3 2 2 2 2" xfId="31381"/>
    <cellStyle name="Normal 2 4 2 3 3 2 2 2_נכסים" xfId="45409"/>
    <cellStyle name="Normal 2 4 2 3 3 2 2 3" xfId="24716"/>
    <cellStyle name="Normal 2 4 2 3 3 2 2_נכסים" xfId="45408"/>
    <cellStyle name="Normal 2 4 2 3 3 2 3" xfId="13063"/>
    <cellStyle name="Normal 2 4 2 3 3 2 3 2" xfId="28050"/>
    <cellStyle name="Normal 2 4 2 3 3 2 3_נכסים" xfId="45410"/>
    <cellStyle name="Normal 2 4 2 3 3 2 4" xfId="21385"/>
    <cellStyle name="Normal 2 4 2 3 3 2_נכסים" xfId="45407"/>
    <cellStyle name="Normal 2 4 2 3 3 3" xfId="7951"/>
    <cellStyle name="Normal 2 4 2 3 3 3 2" xfId="14730"/>
    <cellStyle name="Normal 2 4 2 3 3 3 2 2" xfId="29716"/>
    <cellStyle name="Normal 2 4 2 3 3 3 2_נכסים" xfId="45412"/>
    <cellStyle name="Normal 2 4 2 3 3 3 3" xfId="23051"/>
    <cellStyle name="Normal 2 4 2 3 3 3_נכסים" xfId="45411"/>
    <cellStyle name="Normal 2 4 2 3 3 4" xfId="11397"/>
    <cellStyle name="Normal 2 4 2 3 3 4 2" xfId="26384"/>
    <cellStyle name="Normal 2 4 2 3 3 4_נכסים" xfId="45413"/>
    <cellStyle name="Normal 2 4 2 3 3 5" xfId="19719"/>
    <cellStyle name="Normal 2 4 2 3 3_נכסים" xfId="45406"/>
    <cellStyle name="Normal 2 4 2 3 4" xfId="5306"/>
    <cellStyle name="Normal 2 4 2 3 4 2" xfId="8910"/>
    <cellStyle name="Normal 2 4 2 3 4 2 2" xfId="15562"/>
    <cellStyle name="Normal 2 4 2 3 4 2 2 2" xfId="30548"/>
    <cellStyle name="Normal 2 4 2 3 4 2 2_נכסים" xfId="45416"/>
    <cellStyle name="Normal 2 4 2 3 4 2 3" xfId="23883"/>
    <cellStyle name="Normal 2 4 2 3 4 2_נכסים" xfId="45415"/>
    <cellStyle name="Normal 2 4 2 3 4 3" xfId="12230"/>
    <cellStyle name="Normal 2 4 2 3 4 3 2" xfId="27217"/>
    <cellStyle name="Normal 2 4 2 3 4 3_נכסים" xfId="45417"/>
    <cellStyle name="Normal 2 4 2 3 4 4" xfId="20552"/>
    <cellStyle name="Normal 2 4 2 3 4_נכסים" xfId="45414"/>
    <cellStyle name="Normal 2 4 2 3 5" xfId="7119"/>
    <cellStyle name="Normal 2 4 2 3 5 2" xfId="13897"/>
    <cellStyle name="Normal 2 4 2 3 5 2 2" xfId="28883"/>
    <cellStyle name="Normal 2 4 2 3 5 2_נכסים" xfId="45419"/>
    <cellStyle name="Normal 2 4 2 3 5 3" xfId="22218"/>
    <cellStyle name="Normal 2 4 2 3 5_נכסים" xfId="45418"/>
    <cellStyle name="Normal 2 4 2 3 6" xfId="10565"/>
    <cellStyle name="Normal 2 4 2 3 6 2" xfId="25551"/>
    <cellStyle name="Normal 2 4 2 3 6_נכסים" xfId="45420"/>
    <cellStyle name="Normal 2 4 2 3 7" xfId="18886"/>
    <cellStyle name="Normal 2 4 2 3_נכסים" xfId="45389"/>
    <cellStyle name="Normal 2 4 2 4" xfId="3862"/>
    <cellStyle name="Normal 2 4 2 4 2" xfId="4619"/>
    <cellStyle name="Normal 2 4 2 4 2 2" xfId="6410"/>
    <cellStyle name="Normal 2 4 2 4 2 2 2" xfId="9950"/>
    <cellStyle name="Normal 2 4 2 4 2 2 2 2" xfId="16602"/>
    <cellStyle name="Normal 2 4 2 4 2 2 2 2 2" xfId="31588"/>
    <cellStyle name="Normal 2 4 2 4 2 2 2 2_נכסים" xfId="45425"/>
    <cellStyle name="Normal 2 4 2 4 2 2 2 3" xfId="24923"/>
    <cellStyle name="Normal 2 4 2 4 2 2 2_נכסים" xfId="45424"/>
    <cellStyle name="Normal 2 4 2 4 2 2 3" xfId="13270"/>
    <cellStyle name="Normal 2 4 2 4 2 2 3 2" xfId="28257"/>
    <cellStyle name="Normal 2 4 2 4 2 2 3_נכסים" xfId="45426"/>
    <cellStyle name="Normal 2 4 2 4 2 2 4" xfId="21592"/>
    <cellStyle name="Normal 2 4 2 4 2 2_נכסים" xfId="45423"/>
    <cellStyle name="Normal 2 4 2 4 2 3" xfId="8158"/>
    <cellStyle name="Normal 2 4 2 4 2 3 2" xfId="14937"/>
    <cellStyle name="Normal 2 4 2 4 2 3 2 2" xfId="29923"/>
    <cellStyle name="Normal 2 4 2 4 2 3 2_נכסים" xfId="45428"/>
    <cellStyle name="Normal 2 4 2 4 2 3 3" xfId="23258"/>
    <cellStyle name="Normal 2 4 2 4 2 3_נכסים" xfId="45427"/>
    <cellStyle name="Normal 2 4 2 4 2 4" xfId="11604"/>
    <cellStyle name="Normal 2 4 2 4 2 4 2" xfId="26591"/>
    <cellStyle name="Normal 2 4 2 4 2 4_נכסים" xfId="45429"/>
    <cellStyle name="Normal 2 4 2 4 2 5" xfId="19926"/>
    <cellStyle name="Normal 2 4 2 4 2_נכסים" xfId="45422"/>
    <cellStyle name="Normal 2 4 2 4 3" xfId="5576"/>
    <cellStyle name="Normal 2 4 2 4 3 2" xfId="9117"/>
    <cellStyle name="Normal 2 4 2 4 3 2 2" xfId="15769"/>
    <cellStyle name="Normal 2 4 2 4 3 2 2 2" xfId="30755"/>
    <cellStyle name="Normal 2 4 2 4 3 2 2_נכסים" xfId="45432"/>
    <cellStyle name="Normal 2 4 2 4 3 2 3" xfId="24090"/>
    <cellStyle name="Normal 2 4 2 4 3 2_נכסים" xfId="45431"/>
    <cellStyle name="Normal 2 4 2 4 3 3" xfId="12437"/>
    <cellStyle name="Normal 2 4 2 4 3 3 2" xfId="27424"/>
    <cellStyle name="Normal 2 4 2 4 3 3_נכסים" xfId="45433"/>
    <cellStyle name="Normal 2 4 2 4 3 4" xfId="20759"/>
    <cellStyle name="Normal 2 4 2 4 3_נכסים" xfId="45430"/>
    <cellStyle name="Normal 2 4 2 4 4" xfId="7325"/>
    <cellStyle name="Normal 2 4 2 4 4 2" xfId="14104"/>
    <cellStyle name="Normal 2 4 2 4 4 2 2" xfId="29090"/>
    <cellStyle name="Normal 2 4 2 4 4 2_נכסים" xfId="45435"/>
    <cellStyle name="Normal 2 4 2 4 4 3" xfId="22425"/>
    <cellStyle name="Normal 2 4 2 4 4_נכסים" xfId="45434"/>
    <cellStyle name="Normal 2 4 2 4 5" xfId="10771"/>
    <cellStyle name="Normal 2 4 2 4 5 2" xfId="25758"/>
    <cellStyle name="Normal 2 4 2 4 5_נכסים" xfId="45436"/>
    <cellStyle name="Normal 2 4 2 4 6" xfId="19093"/>
    <cellStyle name="Normal 2 4 2 4_נכסים" xfId="45421"/>
    <cellStyle name="Normal 2 4 2 5" xfId="4224"/>
    <cellStyle name="Normal 2 4 2 5 2" xfId="5993"/>
    <cellStyle name="Normal 2 4 2 5 2 2" xfId="9533"/>
    <cellStyle name="Normal 2 4 2 5 2 2 2" xfId="16185"/>
    <cellStyle name="Normal 2 4 2 5 2 2 2 2" xfId="31171"/>
    <cellStyle name="Normal 2 4 2 5 2 2 2_נכסים" xfId="45440"/>
    <cellStyle name="Normal 2 4 2 5 2 2 3" xfId="24506"/>
    <cellStyle name="Normal 2 4 2 5 2 2_נכסים" xfId="45439"/>
    <cellStyle name="Normal 2 4 2 5 2 3" xfId="12853"/>
    <cellStyle name="Normal 2 4 2 5 2 3 2" xfId="27840"/>
    <cellStyle name="Normal 2 4 2 5 2 3_נכסים" xfId="45441"/>
    <cellStyle name="Normal 2 4 2 5 2 4" xfId="21175"/>
    <cellStyle name="Normal 2 4 2 5 2_נכסים" xfId="45438"/>
    <cellStyle name="Normal 2 4 2 5 3" xfId="7741"/>
    <cellStyle name="Normal 2 4 2 5 3 2" xfId="14520"/>
    <cellStyle name="Normal 2 4 2 5 3 2 2" xfId="29506"/>
    <cellStyle name="Normal 2 4 2 5 3 2_נכסים" xfId="45443"/>
    <cellStyle name="Normal 2 4 2 5 3 3" xfId="22841"/>
    <cellStyle name="Normal 2 4 2 5 3_נכסים" xfId="45442"/>
    <cellStyle name="Normal 2 4 2 5 4" xfId="11187"/>
    <cellStyle name="Normal 2 4 2 5 4 2" xfId="26174"/>
    <cellStyle name="Normal 2 4 2 5 4_נכסים" xfId="45444"/>
    <cellStyle name="Normal 2 4 2 5 5" xfId="19509"/>
    <cellStyle name="Normal 2 4 2 5_נכסים" xfId="45437"/>
    <cellStyle name="Normal 2 4 2 6" xfId="5117"/>
    <cellStyle name="Normal 2 4 2 6 2" xfId="8700"/>
    <cellStyle name="Normal 2 4 2 6 2 2" xfId="15352"/>
    <cellStyle name="Normal 2 4 2 6 2 2 2" xfId="30338"/>
    <cellStyle name="Normal 2 4 2 6 2 2_נכסים" xfId="45447"/>
    <cellStyle name="Normal 2 4 2 6 2 3" xfId="23673"/>
    <cellStyle name="Normal 2 4 2 6 2_נכסים" xfId="45446"/>
    <cellStyle name="Normal 2 4 2 6 3" xfId="12020"/>
    <cellStyle name="Normal 2 4 2 6 3 2" xfId="27007"/>
    <cellStyle name="Normal 2 4 2 6 3_נכסים" xfId="45448"/>
    <cellStyle name="Normal 2 4 2 6 4" xfId="20342"/>
    <cellStyle name="Normal 2 4 2 6_נכסים" xfId="45445"/>
    <cellStyle name="Normal 2 4 2 7" xfId="6929"/>
    <cellStyle name="Normal 2 4 2 7 2" xfId="13687"/>
    <cellStyle name="Normal 2 4 2 7 2 2" xfId="28673"/>
    <cellStyle name="Normal 2 4 2 7 2_נכסים" xfId="45450"/>
    <cellStyle name="Normal 2 4 2 7 3" xfId="22008"/>
    <cellStyle name="Normal 2 4 2 7_נכסים" xfId="45449"/>
    <cellStyle name="Normal 2 4 2 8" xfId="10529"/>
    <cellStyle name="Normal 2 4 2 8 2" xfId="25513"/>
    <cellStyle name="Normal 2 4 2 8_נכסים" xfId="45451"/>
    <cellStyle name="Normal 2 4 2 9" xfId="18677"/>
    <cellStyle name="Normal 2 4 2_נכסים" xfId="45324"/>
    <cellStyle name="Normal 2 4 3" xfId="3163"/>
    <cellStyle name="Normal 2 4 3 2" xfId="18353"/>
    <cellStyle name="Normal 2 4 3 3" xfId="17256"/>
    <cellStyle name="Normal 2 4 3_נכסים" xfId="45452"/>
    <cellStyle name="Normal 2 4 4" xfId="3467"/>
    <cellStyle name="Normal 2 4 4 2" xfId="3709"/>
    <cellStyle name="Normal 2 4 4 2 2" xfId="4133"/>
    <cellStyle name="Normal 2 4 4 2 2 2" xfId="4906"/>
    <cellStyle name="Normal 2 4 4 2 2 2 2" xfId="6697"/>
    <cellStyle name="Normal 2 4 4 2 2 2 2 2" xfId="10237"/>
    <cellStyle name="Normal 2 4 4 2 2 2 2 2 2" xfId="16889"/>
    <cellStyle name="Normal 2 4 4 2 2 2 2 2 2 2" xfId="31875"/>
    <cellStyle name="Normal 2 4 4 2 2 2 2 2 2_נכסים" xfId="45459"/>
    <cellStyle name="Normal 2 4 4 2 2 2 2 2 3" xfId="25210"/>
    <cellStyle name="Normal 2 4 4 2 2 2 2 2_נכסים" xfId="45458"/>
    <cellStyle name="Normal 2 4 4 2 2 2 2 3" xfId="13557"/>
    <cellStyle name="Normal 2 4 4 2 2 2 2 3 2" xfId="28544"/>
    <cellStyle name="Normal 2 4 4 2 2 2 2 3_נכסים" xfId="45460"/>
    <cellStyle name="Normal 2 4 4 2 2 2 2 4" xfId="21879"/>
    <cellStyle name="Normal 2 4 4 2 2 2 2_נכסים" xfId="45457"/>
    <cellStyle name="Normal 2 4 4 2 2 2 3" xfId="8445"/>
    <cellStyle name="Normal 2 4 4 2 2 2 3 2" xfId="15224"/>
    <cellStyle name="Normal 2 4 4 2 2 2 3 2 2" xfId="30210"/>
    <cellStyle name="Normal 2 4 4 2 2 2 3 2_נכסים" xfId="45462"/>
    <cellStyle name="Normal 2 4 4 2 2 2 3 3" xfId="23545"/>
    <cellStyle name="Normal 2 4 4 2 2 2 3_נכסים" xfId="45461"/>
    <cellStyle name="Normal 2 4 4 2 2 2 4" xfId="11891"/>
    <cellStyle name="Normal 2 4 4 2 2 2 4 2" xfId="26878"/>
    <cellStyle name="Normal 2 4 4 2 2 2 4_נכסים" xfId="45463"/>
    <cellStyle name="Normal 2 4 4 2 2 2 5" xfId="20213"/>
    <cellStyle name="Normal 2 4 4 2 2 2_נכסים" xfId="45456"/>
    <cellStyle name="Normal 2 4 4 2 2 3" xfId="5863"/>
    <cellStyle name="Normal 2 4 4 2 2 3 2" xfId="9404"/>
    <cellStyle name="Normal 2 4 4 2 2 3 2 2" xfId="16056"/>
    <cellStyle name="Normal 2 4 4 2 2 3 2 2 2" xfId="31042"/>
    <cellStyle name="Normal 2 4 4 2 2 3 2 2_נכסים" xfId="45466"/>
    <cellStyle name="Normal 2 4 4 2 2 3 2 3" xfId="24377"/>
    <cellStyle name="Normal 2 4 4 2 2 3 2_נכסים" xfId="45465"/>
    <cellStyle name="Normal 2 4 4 2 2 3 3" xfId="12724"/>
    <cellStyle name="Normal 2 4 4 2 2 3 3 2" xfId="27711"/>
    <cellStyle name="Normal 2 4 4 2 2 3 3_נכסים" xfId="45467"/>
    <cellStyle name="Normal 2 4 4 2 2 3 4" xfId="21046"/>
    <cellStyle name="Normal 2 4 4 2 2 3_נכסים" xfId="45464"/>
    <cellStyle name="Normal 2 4 4 2 2 4" xfId="7612"/>
    <cellStyle name="Normal 2 4 4 2 2 4 2" xfId="14391"/>
    <cellStyle name="Normal 2 4 4 2 2 4 2 2" xfId="29377"/>
    <cellStyle name="Normal 2 4 4 2 2 4 2_נכסים" xfId="45469"/>
    <cellStyle name="Normal 2 4 4 2 2 4 3" xfId="22712"/>
    <cellStyle name="Normal 2 4 4 2 2 4_נכסים" xfId="45468"/>
    <cellStyle name="Normal 2 4 4 2 2 5" xfId="11058"/>
    <cellStyle name="Normal 2 4 4 2 2 5 2" xfId="26045"/>
    <cellStyle name="Normal 2 4 4 2 2 5_נכסים" xfId="45470"/>
    <cellStyle name="Normal 2 4 4 2 2 6" xfId="19380"/>
    <cellStyle name="Normal 2 4 4 2 2_נכסים" xfId="45455"/>
    <cellStyle name="Normal 2 4 4 2 3" xfId="4490"/>
    <cellStyle name="Normal 2 4 4 2 3 2" xfId="6281"/>
    <cellStyle name="Normal 2 4 4 2 3 2 2" xfId="9821"/>
    <cellStyle name="Normal 2 4 4 2 3 2 2 2" xfId="16473"/>
    <cellStyle name="Normal 2 4 4 2 3 2 2 2 2" xfId="31459"/>
    <cellStyle name="Normal 2 4 4 2 3 2 2 2_נכסים" xfId="45474"/>
    <cellStyle name="Normal 2 4 4 2 3 2 2 3" xfId="24794"/>
    <cellStyle name="Normal 2 4 4 2 3 2 2_נכסים" xfId="45473"/>
    <cellStyle name="Normal 2 4 4 2 3 2 3" xfId="13141"/>
    <cellStyle name="Normal 2 4 4 2 3 2 3 2" xfId="28128"/>
    <cellStyle name="Normal 2 4 4 2 3 2 3_נכסים" xfId="45475"/>
    <cellStyle name="Normal 2 4 4 2 3 2 4" xfId="21463"/>
    <cellStyle name="Normal 2 4 4 2 3 2_נכסים" xfId="45472"/>
    <cellStyle name="Normal 2 4 4 2 3 3" xfId="8029"/>
    <cellStyle name="Normal 2 4 4 2 3 3 2" xfId="14808"/>
    <cellStyle name="Normal 2 4 4 2 3 3 2 2" xfId="29794"/>
    <cellStyle name="Normal 2 4 4 2 3 3 2_נכסים" xfId="45477"/>
    <cellStyle name="Normal 2 4 4 2 3 3 3" xfId="23129"/>
    <cellStyle name="Normal 2 4 4 2 3 3_נכסים" xfId="45476"/>
    <cellStyle name="Normal 2 4 4 2 3 4" xfId="11475"/>
    <cellStyle name="Normal 2 4 4 2 3 4 2" xfId="26462"/>
    <cellStyle name="Normal 2 4 4 2 3 4_נכסים" xfId="45478"/>
    <cellStyle name="Normal 2 4 4 2 3 5" xfId="19797"/>
    <cellStyle name="Normal 2 4 4 2 3_נכסים" xfId="45471"/>
    <cellStyle name="Normal 2 4 4 2 4" xfId="5383"/>
    <cellStyle name="Normal 2 4 4 2 4 2" xfId="8988"/>
    <cellStyle name="Normal 2 4 4 2 4 2 2" xfId="15640"/>
    <cellStyle name="Normal 2 4 4 2 4 2 2 2" xfId="30626"/>
    <cellStyle name="Normal 2 4 4 2 4 2 2_נכסים" xfId="45481"/>
    <cellStyle name="Normal 2 4 4 2 4 2 3" xfId="23961"/>
    <cellStyle name="Normal 2 4 4 2 4 2_נכסים" xfId="45480"/>
    <cellStyle name="Normal 2 4 4 2 4 3" xfId="12308"/>
    <cellStyle name="Normal 2 4 4 2 4 3 2" xfId="27295"/>
    <cellStyle name="Normal 2 4 4 2 4 3_נכסים" xfId="45482"/>
    <cellStyle name="Normal 2 4 4 2 4 4" xfId="20630"/>
    <cellStyle name="Normal 2 4 4 2 4_נכסים" xfId="45479"/>
    <cellStyle name="Normal 2 4 4 2 5" xfId="7196"/>
    <cellStyle name="Normal 2 4 4 2 5 2" xfId="13975"/>
    <cellStyle name="Normal 2 4 4 2 5 2 2" xfId="28961"/>
    <cellStyle name="Normal 2 4 4 2 5 2_נכסים" xfId="45484"/>
    <cellStyle name="Normal 2 4 4 2 5 3" xfId="22296"/>
    <cellStyle name="Normal 2 4 4 2 5_נכסים" xfId="45483"/>
    <cellStyle name="Normal 2 4 4 2 6" xfId="10642"/>
    <cellStyle name="Normal 2 4 4 2 6 2" xfId="25629"/>
    <cellStyle name="Normal 2 4 4 2 6_נכסים" xfId="45485"/>
    <cellStyle name="Normal 2 4 4 2 7" xfId="18964"/>
    <cellStyle name="Normal 2 4 4 2_נכסים" xfId="45454"/>
    <cellStyle name="Normal 2 4 4 3" xfId="3921"/>
    <cellStyle name="Normal 2 4 4 3 2" xfId="4697"/>
    <cellStyle name="Normal 2 4 4 3 2 2" xfId="6488"/>
    <cellStyle name="Normal 2 4 4 3 2 2 2" xfId="10028"/>
    <cellStyle name="Normal 2 4 4 3 2 2 2 2" xfId="16680"/>
    <cellStyle name="Normal 2 4 4 3 2 2 2 2 2" xfId="31666"/>
    <cellStyle name="Normal 2 4 4 3 2 2 2 2_נכסים" xfId="45490"/>
    <cellStyle name="Normal 2 4 4 3 2 2 2 3" xfId="25001"/>
    <cellStyle name="Normal 2 4 4 3 2 2 2_נכסים" xfId="45489"/>
    <cellStyle name="Normal 2 4 4 3 2 2 3" xfId="13348"/>
    <cellStyle name="Normal 2 4 4 3 2 2 3 2" xfId="28335"/>
    <cellStyle name="Normal 2 4 4 3 2 2 3_נכסים" xfId="45491"/>
    <cellStyle name="Normal 2 4 4 3 2 2 4" xfId="21670"/>
    <cellStyle name="Normal 2 4 4 3 2 2_נכסים" xfId="45488"/>
    <cellStyle name="Normal 2 4 4 3 2 3" xfId="8236"/>
    <cellStyle name="Normal 2 4 4 3 2 3 2" xfId="15015"/>
    <cellStyle name="Normal 2 4 4 3 2 3 2 2" xfId="30001"/>
    <cellStyle name="Normal 2 4 4 3 2 3 2_נכסים" xfId="45493"/>
    <cellStyle name="Normal 2 4 4 3 2 3 3" xfId="23336"/>
    <cellStyle name="Normal 2 4 4 3 2 3_נכסים" xfId="45492"/>
    <cellStyle name="Normal 2 4 4 3 2 4" xfId="11682"/>
    <cellStyle name="Normal 2 4 4 3 2 4 2" xfId="26669"/>
    <cellStyle name="Normal 2 4 4 3 2 4_נכסים" xfId="45494"/>
    <cellStyle name="Normal 2 4 4 3 2 5" xfId="20004"/>
    <cellStyle name="Normal 2 4 4 3 2_נכסים" xfId="45487"/>
    <cellStyle name="Normal 2 4 4 3 3" xfId="5654"/>
    <cellStyle name="Normal 2 4 4 3 3 2" xfId="9195"/>
    <cellStyle name="Normal 2 4 4 3 3 2 2" xfId="15847"/>
    <cellStyle name="Normal 2 4 4 3 3 2 2 2" xfId="30833"/>
    <cellStyle name="Normal 2 4 4 3 3 2 2_נכסים" xfId="45497"/>
    <cellStyle name="Normal 2 4 4 3 3 2 3" xfId="24168"/>
    <cellStyle name="Normal 2 4 4 3 3 2_נכסים" xfId="45496"/>
    <cellStyle name="Normal 2 4 4 3 3 3" xfId="12515"/>
    <cellStyle name="Normal 2 4 4 3 3 3 2" xfId="27502"/>
    <cellStyle name="Normal 2 4 4 3 3 3_נכסים" xfId="45498"/>
    <cellStyle name="Normal 2 4 4 3 3 4" xfId="20837"/>
    <cellStyle name="Normal 2 4 4 3 3_נכסים" xfId="45495"/>
    <cellStyle name="Normal 2 4 4 3 4" xfId="7403"/>
    <cellStyle name="Normal 2 4 4 3 4 2" xfId="14182"/>
    <cellStyle name="Normal 2 4 4 3 4 2 2" xfId="29168"/>
    <cellStyle name="Normal 2 4 4 3 4 2_נכסים" xfId="45500"/>
    <cellStyle name="Normal 2 4 4 3 4 3" xfId="22503"/>
    <cellStyle name="Normal 2 4 4 3 4_נכסים" xfId="45499"/>
    <cellStyle name="Normal 2 4 4 3 5" xfId="10849"/>
    <cellStyle name="Normal 2 4 4 3 5 2" xfId="25836"/>
    <cellStyle name="Normal 2 4 4 3 5_נכסים" xfId="45501"/>
    <cellStyle name="Normal 2 4 4 3 6" xfId="19171"/>
    <cellStyle name="Normal 2 4 4 3_נכסים" xfId="45486"/>
    <cellStyle name="Normal 2 4 4 4" xfId="4282"/>
    <cellStyle name="Normal 2 4 4 4 2" xfId="6071"/>
    <cellStyle name="Normal 2 4 4 4 2 2" xfId="9611"/>
    <cellStyle name="Normal 2 4 4 4 2 2 2" xfId="16263"/>
    <cellStyle name="Normal 2 4 4 4 2 2 2 2" xfId="31249"/>
    <cellStyle name="Normal 2 4 4 4 2 2 2_נכסים" xfId="45505"/>
    <cellStyle name="Normal 2 4 4 4 2 2 3" xfId="24584"/>
    <cellStyle name="Normal 2 4 4 4 2 2_נכסים" xfId="45504"/>
    <cellStyle name="Normal 2 4 4 4 2 3" xfId="12931"/>
    <cellStyle name="Normal 2 4 4 4 2 3 2" xfId="27918"/>
    <cellStyle name="Normal 2 4 4 4 2 3_נכסים" xfId="45506"/>
    <cellStyle name="Normal 2 4 4 4 2 4" xfId="21253"/>
    <cellStyle name="Normal 2 4 4 4 2_נכסים" xfId="45503"/>
    <cellStyle name="Normal 2 4 4 4 3" xfId="7819"/>
    <cellStyle name="Normal 2 4 4 4 3 2" xfId="14598"/>
    <cellStyle name="Normal 2 4 4 4 3 2 2" xfId="29584"/>
    <cellStyle name="Normal 2 4 4 4 3 2_נכסים" xfId="45508"/>
    <cellStyle name="Normal 2 4 4 4 3 3" xfId="22919"/>
    <cellStyle name="Normal 2 4 4 4 3_נכסים" xfId="45507"/>
    <cellStyle name="Normal 2 4 4 4 4" xfId="11265"/>
    <cellStyle name="Normal 2 4 4 4 4 2" xfId="26252"/>
    <cellStyle name="Normal 2 4 4 4 4_נכסים" xfId="45509"/>
    <cellStyle name="Normal 2 4 4 4 5" xfId="19587"/>
    <cellStyle name="Normal 2 4 4 4_נכסים" xfId="45502"/>
    <cellStyle name="Normal 2 4 4 5" xfId="5175"/>
    <cellStyle name="Normal 2 4 4 5 2" xfId="8778"/>
    <cellStyle name="Normal 2 4 4 5 2 2" xfId="15430"/>
    <cellStyle name="Normal 2 4 4 5 2 2 2" xfId="30416"/>
    <cellStyle name="Normal 2 4 4 5 2 2_נכסים" xfId="45512"/>
    <cellStyle name="Normal 2 4 4 5 2 3" xfId="23751"/>
    <cellStyle name="Normal 2 4 4 5 2_נכסים" xfId="45511"/>
    <cellStyle name="Normal 2 4 4 5 3" xfId="12098"/>
    <cellStyle name="Normal 2 4 4 5 3 2" xfId="27085"/>
    <cellStyle name="Normal 2 4 4 5 3_נכסים" xfId="45513"/>
    <cellStyle name="Normal 2 4 4 5 4" xfId="20420"/>
    <cellStyle name="Normal 2 4 4 5_נכסים" xfId="45510"/>
    <cellStyle name="Normal 2 4 4 6" xfId="6988"/>
    <cellStyle name="Normal 2 4 4 6 2" xfId="13765"/>
    <cellStyle name="Normal 2 4 4 6 2 2" xfId="28751"/>
    <cellStyle name="Normal 2 4 4 6 2_נכסים" xfId="45515"/>
    <cellStyle name="Normal 2 4 4 6 3" xfId="22086"/>
    <cellStyle name="Normal 2 4 4 6_נכסים" xfId="45514"/>
    <cellStyle name="Normal 2 4 4 7" xfId="10437"/>
    <cellStyle name="Normal 2 4 4 7 2" xfId="25417"/>
    <cellStyle name="Normal 2 4 4 7_נכסים" xfId="45516"/>
    <cellStyle name="Normal 2 4 4 8" xfId="17506"/>
    <cellStyle name="Normal 2 4 4 9" xfId="18754"/>
    <cellStyle name="Normal 2 4 4_נכסים" xfId="45453"/>
    <cellStyle name="Normal 2 4 5" xfId="3634"/>
    <cellStyle name="Normal 2 4 5 2" xfId="3995"/>
    <cellStyle name="Normal 2 4 5 2 2" xfId="4766"/>
    <cellStyle name="Normal 2 4 5 2 2 2" xfId="6557"/>
    <cellStyle name="Normal 2 4 5 2 2 2 2" xfId="10097"/>
    <cellStyle name="Normal 2 4 5 2 2 2 2 2" xfId="16749"/>
    <cellStyle name="Normal 2 4 5 2 2 2 2 2 2" xfId="31735"/>
    <cellStyle name="Normal 2 4 5 2 2 2 2 2_נכסים" xfId="45522"/>
    <cellStyle name="Normal 2 4 5 2 2 2 2 3" xfId="25070"/>
    <cellStyle name="Normal 2 4 5 2 2 2 2_נכסים" xfId="45521"/>
    <cellStyle name="Normal 2 4 5 2 2 2 3" xfId="13417"/>
    <cellStyle name="Normal 2 4 5 2 2 2 3 2" xfId="28404"/>
    <cellStyle name="Normal 2 4 5 2 2 2 3_נכסים" xfId="45523"/>
    <cellStyle name="Normal 2 4 5 2 2 2 4" xfId="21739"/>
    <cellStyle name="Normal 2 4 5 2 2 2_נכסים" xfId="45520"/>
    <cellStyle name="Normal 2 4 5 2 2 3" xfId="8305"/>
    <cellStyle name="Normal 2 4 5 2 2 3 2" xfId="15084"/>
    <cellStyle name="Normal 2 4 5 2 2 3 2 2" xfId="30070"/>
    <cellStyle name="Normal 2 4 5 2 2 3 2_נכסים" xfId="45525"/>
    <cellStyle name="Normal 2 4 5 2 2 3 3" xfId="23405"/>
    <cellStyle name="Normal 2 4 5 2 2 3_נכסים" xfId="45524"/>
    <cellStyle name="Normal 2 4 5 2 2 4" xfId="11751"/>
    <cellStyle name="Normal 2 4 5 2 2 4 2" xfId="26738"/>
    <cellStyle name="Normal 2 4 5 2 2 4_נכסים" xfId="45526"/>
    <cellStyle name="Normal 2 4 5 2 2 5" xfId="20073"/>
    <cellStyle name="Normal 2 4 5 2 2_נכסים" xfId="45519"/>
    <cellStyle name="Normal 2 4 5 2 3" xfId="5723"/>
    <cellStyle name="Normal 2 4 5 2 3 2" xfId="9264"/>
    <cellStyle name="Normal 2 4 5 2 3 2 2" xfId="15916"/>
    <cellStyle name="Normal 2 4 5 2 3 2 2 2" xfId="30902"/>
    <cellStyle name="Normal 2 4 5 2 3 2 2_נכסים" xfId="45529"/>
    <cellStyle name="Normal 2 4 5 2 3 2 3" xfId="24237"/>
    <cellStyle name="Normal 2 4 5 2 3 2_נכסים" xfId="45528"/>
    <cellStyle name="Normal 2 4 5 2 3 3" xfId="12584"/>
    <cellStyle name="Normal 2 4 5 2 3 3 2" xfId="27571"/>
    <cellStyle name="Normal 2 4 5 2 3 3_נכסים" xfId="45530"/>
    <cellStyle name="Normal 2 4 5 2 3 4" xfId="20906"/>
    <cellStyle name="Normal 2 4 5 2 3_נכסים" xfId="45527"/>
    <cellStyle name="Normal 2 4 5 2 4" xfId="7472"/>
    <cellStyle name="Normal 2 4 5 2 4 2" xfId="14251"/>
    <cellStyle name="Normal 2 4 5 2 4 2 2" xfId="29237"/>
    <cellStyle name="Normal 2 4 5 2 4 2_נכסים" xfId="45532"/>
    <cellStyle name="Normal 2 4 5 2 4 3" xfId="22572"/>
    <cellStyle name="Normal 2 4 5 2 4_נכסים" xfId="45531"/>
    <cellStyle name="Normal 2 4 5 2 5" xfId="10918"/>
    <cellStyle name="Normal 2 4 5 2 5 2" xfId="25905"/>
    <cellStyle name="Normal 2 4 5 2 5_נכסים" xfId="45533"/>
    <cellStyle name="Normal 2 4 5 2 6" xfId="19240"/>
    <cellStyle name="Normal 2 4 5 2_נכסים" xfId="45518"/>
    <cellStyle name="Normal 2 4 5 3" xfId="4352"/>
    <cellStyle name="Normal 2 4 5 3 2" xfId="6141"/>
    <cellStyle name="Normal 2 4 5 3 2 2" xfId="9681"/>
    <cellStyle name="Normal 2 4 5 3 2 2 2" xfId="16333"/>
    <cellStyle name="Normal 2 4 5 3 2 2 2 2" xfId="31319"/>
    <cellStyle name="Normal 2 4 5 3 2 2 2_נכסים" xfId="45537"/>
    <cellStyle name="Normal 2 4 5 3 2 2 3" xfId="24654"/>
    <cellStyle name="Normal 2 4 5 3 2 2_נכסים" xfId="45536"/>
    <cellStyle name="Normal 2 4 5 3 2 3" xfId="13001"/>
    <cellStyle name="Normal 2 4 5 3 2 3 2" xfId="27988"/>
    <cellStyle name="Normal 2 4 5 3 2 3_נכסים" xfId="45538"/>
    <cellStyle name="Normal 2 4 5 3 2 4" xfId="21323"/>
    <cellStyle name="Normal 2 4 5 3 2_נכסים" xfId="45535"/>
    <cellStyle name="Normal 2 4 5 3 3" xfId="7889"/>
    <cellStyle name="Normal 2 4 5 3 3 2" xfId="14668"/>
    <cellStyle name="Normal 2 4 5 3 3 2 2" xfId="29654"/>
    <cellStyle name="Normal 2 4 5 3 3 2_נכסים" xfId="45540"/>
    <cellStyle name="Normal 2 4 5 3 3 3" xfId="22989"/>
    <cellStyle name="Normal 2 4 5 3 3_נכסים" xfId="45539"/>
    <cellStyle name="Normal 2 4 5 3 4" xfId="11335"/>
    <cellStyle name="Normal 2 4 5 3 4 2" xfId="26322"/>
    <cellStyle name="Normal 2 4 5 3 4_נכסים" xfId="45541"/>
    <cellStyle name="Normal 2 4 5 3 5" xfId="19657"/>
    <cellStyle name="Normal 2 4 5 3_נכסים" xfId="45534"/>
    <cellStyle name="Normal 2 4 5 4" xfId="5245"/>
    <cellStyle name="Normal 2 4 5 4 2" xfId="8848"/>
    <cellStyle name="Normal 2 4 5 4 2 2" xfId="15500"/>
    <cellStyle name="Normal 2 4 5 4 2 2 2" xfId="30486"/>
    <cellStyle name="Normal 2 4 5 4 2 2_נכסים" xfId="45544"/>
    <cellStyle name="Normal 2 4 5 4 2 3" xfId="23821"/>
    <cellStyle name="Normal 2 4 5 4 2_נכסים" xfId="45543"/>
    <cellStyle name="Normal 2 4 5 4 3" xfId="12168"/>
    <cellStyle name="Normal 2 4 5 4 3 2" xfId="27155"/>
    <cellStyle name="Normal 2 4 5 4 3_נכסים" xfId="45545"/>
    <cellStyle name="Normal 2 4 5 4 4" xfId="20490"/>
    <cellStyle name="Normal 2 4 5 4_נכסים" xfId="45542"/>
    <cellStyle name="Normal 2 4 5 5" xfId="7058"/>
    <cellStyle name="Normal 2 4 5 5 2" xfId="13835"/>
    <cellStyle name="Normal 2 4 5 5 2 2" xfId="28821"/>
    <cellStyle name="Normal 2 4 5 5 2_נכסים" xfId="45547"/>
    <cellStyle name="Normal 2 4 5 5 3" xfId="22156"/>
    <cellStyle name="Normal 2 4 5 5_נכסים" xfId="45546"/>
    <cellStyle name="Normal 2 4 5 6" xfId="10453"/>
    <cellStyle name="Normal 2 4 5 6 2" xfId="25433"/>
    <cellStyle name="Normal 2 4 5 6_נכסים" xfId="45548"/>
    <cellStyle name="Normal 2 4 5 7" xfId="18824"/>
    <cellStyle name="Normal 2 4 5_נכסים" xfId="45517"/>
    <cellStyle name="Normal 2 4 6" xfId="3845"/>
    <cellStyle name="Normal 2 4 6 2" xfId="4557"/>
    <cellStyle name="Normal 2 4 6 2 2" xfId="6348"/>
    <cellStyle name="Normal 2 4 6 2 2 2" xfId="9888"/>
    <cellStyle name="Normal 2 4 6 2 2 2 2" xfId="16540"/>
    <cellStyle name="Normal 2 4 6 2 2 2 2 2" xfId="31526"/>
    <cellStyle name="Normal 2 4 6 2 2 2 2_נכסים" xfId="45553"/>
    <cellStyle name="Normal 2 4 6 2 2 2 3" xfId="24861"/>
    <cellStyle name="Normal 2 4 6 2 2 2_נכסים" xfId="45552"/>
    <cellStyle name="Normal 2 4 6 2 2 3" xfId="13208"/>
    <cellStyle name="Normal 2 4 6 2 2 3 2" xfId="28195"/>
    <cellStyle name="Normal 2 4 6 2 2 3_נכסים" xfId="45554"/>
    <cellStyle name="Normal 2 4 6 2 2 4" xfId="21530"/>
    <cellStyle name="Normal 2 4 6 2 2_נכסים" xfId="45551"/>
    <cellStyle name="Normal 2 4 6 2 3" xfId="8096"/>
    <cellStyle name="Normal 2 4 6 2 3 2" xfId="14875"/>
    <cellStyle name="Normal 2 4 6 2 3 2 2" xfId="29861"/>
    <cellStyle name="Normal 2 4 6 2 3 2_נכסים" xfId="45556"/>
    <cellStyle name="Normal 2 4 6 2 3 3" xfId="23196"/>
    <cellStyle name="Normal 2 4 6 2 3_נכסים" xfId="45555"/>
    <cellStyle name="Normal 2 4 6 2 4" xfId="11542"/>
    <cellStyle name="Normal 2 4 6 2 4 2" xfId="26529"/>
    <cellStyle name="Normal 2 4 6 2 4_נכסים" xfId="45557"/>
    <cellStyle name="Normal 2 4 6 2 5" xfId="19864"/>
    <cellStyle name="Normal 2 4 6 2_נכסים" xfId="45550"/>
    <cellStyle name="Normal 2 4 6 3" xfId="5514"/>
    <cellStyle name="Normal 2 4 6 3 2" xfId="9055"/>
    <cellStyle name="Normal 2 4 6 3 2 2" xfId="15707"/>
    <cellStyle name="Normal 2 4 6 3 2 2 2" xfId="30693"/>
    <cellStyle name="Normal 2 4 6 3 2 2_נכסים" xfId="45560"/>
    <cellStyle name="Normal 2 4 6 3 2 3" xfId="24028"/>
    <cellStyle name="Normal 2 4 6 3 2_נכסים" xfId="45559"/>
    <cellStyle name="Normal 2 4 6 3 3" xfId="12375"/>
    <cellStyle name="Normal 2 4 6 3 3 2" xfId="27362"/>
    <cellStyle name="Normal 2 4 6 3 3_נכסים" xfId="45561"/>
    <cellStyle name="Normal 2 4 6 3 4" xfId="20697"/>
    <cellStyle name="Normal 2 4 6 3_נכסים" xfId="45558"/>
    <cellStyle name="Normal 2 4 6 4" xfId="7263"/>
    <cellStyle name="Normal 2 4 6 4 2" xfId="14042"/>
    <cellStyle name="Normal 2 4 6 4 2 2" xfId="29028"/>
    <cellStyle name="Normal 2 4 6 4 2_נכסים" xfId="45563"/>
    <cellStyle name="Normal 2 4 6 4 3" xfId="22363"/>
    <cellStyle name="Normal 2 4 6 4_נכסים" xfId="45562"/>
    <cellStyle name="Normal 2 4 6 5" xfId="10709"/>
    <cellStyle name="Normal 2 4 6 5 2" xfId="25696"/>
    <cellStyle name="Normal 2 4 6 5_נכסים" xfId="45564"/>
    <cellStyle name="Normal 2 4 6 6" xfId="19031"/>
    <cellStyle name="Normal 2 4 6_נכסים" xfId="45549"/>
    <cellStyle name="Normal 2 4 7" xfId="4207"/>
    <cellStyle name="Normal 2 4 7 2" xfId="5931"/>
    <cellStyle name="Normal 2 4 7 2 2" xfId="9471"/>
    <cellStyle name="Normal 2 4 7 2 2 2" xfId="16123"/>
    <cellStyle name="Normal 2 4 7 2 2 2 2" xfId="31109"/>
    <cellStyle name="Normal 2 4 7 2 2 2_נכסים" xfId="45568"/>
    <cellStyle name="Normal 2 4 7 2 2 3" xfId="24444"/>
    <cellStyle name="Normal 2 4 7 2 2_נכסים" xfId="45567"/>
    <cellStyle name="Normal 2 4 7 2 3" xfId="12791"/>
    <cellStyle name="Normal 2 4 7 2 3 2" xfId="27778"/>
    <cellStyle name="Normal 2 4 7 2 3_נכסים" xfId="45569"/>
    <cellStyle name="Normal 2 4 7 2 4" xfId="21113"/>
    <cellStyle name="Normal 2 4 7 2_נכסים" xfId="45566"/>
    <cellStyle name="Normal 2 4 7 3" xfId="7679"/>
    <cellStyle name="Normal 2 4 7 3 2" xfId="14458"/>
    <cellStyle name="Normal 2 4 7 3 2 2" xfId="29444"/>
    <cellStyle name="Normal 2 4 7 3 2_נכסים" xfId="45571"/>
    <cellStyle name="Normal 2 4 7 3 3" xfId="22779"/>
    <cellStyle name="Normal 2 4 7 3_נכסים" xfId="45570"/>
    <cellStyle name="Normal 2 4 7 4" xfId="11125"/>
    <cellStyle name="Normal 2 4 7 4 2" xfId="26112"/>
    <cellStyle name="Normal 2 4 7 4_נכסים" xfId="45572"/>
    <cellStyle name="Normal 2 4 7 5" xfId="19447"/>
    <cellStyle name="Normal 2 4 7_נכסים" xfId="45565"/>
    <cellStyle name="Normal 2 4 8" xfId="5100"/>
    <cellStyle name="Normal 2 4 8 2" xfId="8638"/>
    <cellStyle name="Normal 2 4 8 2 2" xfId="15290"/>
    <cellStyle name="Normal 2 4 8 2 2 2" xfId="30276"/>
    <cellStyle name="Normal 2 4 8 2 2_נכסים" xfId="45575"/>
    <cellStyle name="Normal 2 4 8 2 3" xfId="23611"/>
    <cellStyle name="Normal 2 4 8 2_נכסים" xfId="45574"/>
    <cellStyle name="Normal 2 4 8 3" xfId="11958"/>
    <cellStyle name="Normal 2 4 8 3 2" xfId="26945"/>
    <cellStyle name="Normal 2 4 8 3_נכסים" xfId="45576"/>
    <cellStyle name="Normal 2 4 8 4" xfId="20280"/>
    <cellStyle name="Normal 2 4 8_נכסים" xfId="45573"/>
    <cellStyle name="Normal 2 4 9" xfId="6898"/>
    <cellStyle name="Normal 2 4 9 2" xfId="13625"/>
    <cellStyle name="Normal 2 4 9 2 2" xfId="28611"/>
    <cellStyle name="Normal 2 4 9 2_נכסים" xfId="45578"/>
    <cellStyle name="Normal 2 4 9 3" xfId="21946"/>
    <cellStyle name="Normal 2 4 9_נכסים" xfId="45577"/>
    <cellStyle name="Normal 2 4_נכסים" xfId="45322"/>
    <cellStyle name="Normal 2 5" xfId="693"/>
    <cellStyle name="Normal 2 5 2" xfId="3162"/>
    <cellStyle name="Normal 2 5 2 2" xfId="17697"/>
    <cellStyle name="Normal 2 5 2 3" xfId="17711"/>
    <cellStyle name="Normal 2 5 2 3 2" xfId="17774"/>
    <cellStyle name="Normal 2 5 2 3 2 2" xfId="17808"/>
    <cellStyle name="Normal 2 5 2 3 2 2 2" xfId="17849"/>
    <cellStyle name="Normal 2 5 2 3 2 2 3" xfId="17955"/>
    <cellStyle name="Normal 2 5 2 3 2 2 3 2" xfId="18045"/>
    <cellStyle name="Normal 2 5 2 3 2 2 3 3" xfId="18196"/>
    <cellStyle name="Normal 2 5 2 3 2 2 3 4" xfId="18395"/>
    <cellStyle name="Normal 2 5 2 3 2 2 3 4 2" xfId="32250"/>
    <cellStyle name="Normal 2 5 2 3 2 2 3 4 3" xfId="32776"/>
    <cellStyle name="Normal 2 5 2 3 2 2 3 4 3 2" xfId="33767"/>
    <cellStyle name="Normal 2 5 2 3 2 2 3 4_נכסים" xfId="45585"/>
    <cellStyle name="Normal 2 5 2 3 2 2 3_נכסים" xfId="45584"/>
    <cellStyle name="Normal 2 5 2 3 2 2 4" xfId="18101"/>
    <cellStyle name="Normal 2 5 2 3 2 2 4 2" xfId="32187"/>
    <cellStyle name="Normal 2 5 2 3 2 2 4 3" xfId="32797"/>
    <cellStyle name="Normal 2 5 2 3 2 2 4 3 2" xfId="33773"/>
    <cellStyle name="Normal 2 5 2 3 2 2 4_נכסים" xfId="45586"/>
    <cellStyle name="Normal 2 5 2 3 2 2_נכסים" xfId="45583"/>
    <cellStyle name="Normal 2 5 2 3 2 3" xfId="17792"/>
    <cellStyle name="Normal 2 5 2 3 2 4" xfId="17939"/>
    <cellStyle name="Normal 2 5 2 3 2 4 2" xfId="18029"/>
    <cellStyle name="Normal 2 5 2 3 2 4 3" xfId="18180"/>
    <cellStyle name="Normal 2 5 2 3 2 4 4" xfId="18389"/>
    <cellStyle name="Normal 2 5 2 3 2 4 4 2" xfId="32244"/>
    <cellStyle name="Normal 2 5 2 3 2 4 4 3" xfId="32742"/>
    <cellStyle name="Normal 2 5 2 3 2 4 4 3 2" xfId="33762"/>
    <cellStyle name="Normal 2 5 2 3 2 4 4_נכסים" xfId="45588"/>
    <cellStyle name="Normal 2 5 2 3 2 4_נכסים" xfId="45587"/>
    <cellStyle name="Normal 2 5 2 3 2 5" xfId="18100"/>
    <cellStyle name="Normal 2 5 2 3 2 5 2" xfId="32186"/>
    <cellStyle name="Normal 2 5 2 3 2 5 3" xfId="32741"/>
    <cellStyle name="Normal 2 5 2 3 2 5 3 2" xfId="33761"/>
    <cellStyle name="Normal 2 5 2 3 2 5_נכסים" xfId="45589"/>
    <cellStyle name="Normal 2 5 2 3 2_נכסים" xfId="45582"/>
    <cellStyle name="Normal 2 5 2 3 3" xfId="17779"/>
    <cellStyle name="Normal 2 5 2 3_נכסים" xfId="45581"/>
    <cellStyle name="Normal 2 5 2_נכסים" xfId="45580"/>
    <cellStyle name="Normal 2 5 3" xfId="3161"/>
    <cellStyle name="Normal 2 5 3 2" xfId="17301"/>
    <cellStyle name="Normal 2 5 3_נכסים" xfId="45590"/>
    <cellStyle name="Normal 2 5 4" xfId="3160"/>
    <cellStyle name="Normal 2 5 5" xfId="2950"/>
    <cellStyle name="Normal 2 5_נכסים" xfId="45579"/>
    <cellStyle name="Normal 2 6" xfId="993"/>
    <cellStyle name="Normal 2 6 2" xfId="3022"/>
    <cellStyle name="Normal 2 6 3" xfId="3046"/>
    <cellStyle name="Normal 2 6 3 2" xfId="3067"/>
    <cellStyle name="Normal 2 6 3 3" xfId="3519"/>
    <cellStyle name="Normal 2 6 3 4" xfId="3488"/>
    <cellStyle name="Normal 2 6 3 4 2" xfId="3603"/>
    <cellStyle name="Normal 2 6 3 4 3" xfId="3818"/>
    <cellStyle name="Normal 2 6 3 4 3 2" xfId="5487"/>
    <cellStyle name="Normal 2 6 3 4 3 3" xfId="5072"/>
    <cellStyle name="Normal 2 6 3 4 3 3 2" xfId="8611"/>
    <cellStyle name="Normal 2 6 3 4 3 3_נכסים" xfId="45595"/>
    <cellStyle name="Normal 2 6 3 4 3 4" xfId="6869"/>
    <cellStyle name="Normal 2 6 3 4 3 4 2" xfId="17022"/>
    <cellStyle name="Normal 2 6 3 4 3 4 3" xfId="33070"/>
    <cellStyle name="Normal 2 6 3 4 3 4_נכסים" xfId="45596"/>
    <cellStyle name="Normal 2 6 3 4 3_נכסים" xfId="45594"/>
    <cellStyle name="Normal 2 6 3 4 4" xfId="5008"/>
    <cellStyle name="Normal 2 6 3 4 4 2" xfId="8547"/>
    <cellStyle name="Normal 2 6 3 4 4_נכסים" xfId="45597"/>
    <cellStyle name="Normal 2 6 3 4 5" xfId="6805"/>
    <cellStyle name="Normal 2 6 3 4 5 2" xfId="17056"/>
    <cellStyle name="Normal 2 6 3 4 5 3" xfId="33006"/>
    <cellStyle name="Normal 2 6 3 4 5_נכסים" xfId="45598"/>
    <cellStyle name="Normal 2 6 3 4_נכסים" xfId="45593"/>
    <cellStyle name="Normal 2 6 3 5" xfId="3793"/>
    <cellStyle name="Normal 2 6 3 5 2" xfId="5462"/>
    <cellStyle name="Normal 2 6 3 5 3" xfId="5047"/>
    <cellStyle name="Normal 2 6 3 5 3 2" xfId="8586"/>
    <cellStyle name="Normal 2 6 3 5 3_נכסים" xfId="45600"/>
    <cellStyle name="Normal 2 6 3 5 4" xfId="6844"/>
    <cellStyle name="Normal 2 6 3 5 4 2" xfId="17032"/>
    <cellStyle name="Normal 2 6 3 5 4 3" xfId="33045"/>
    <cellStyle name="Normal 2 6 3 5 4_נכסים" xfId="45601"/>
    <cellStyle name="Normal 2 6 3 5_נכסים" xfId="45599"/>
    <cellStyle name="Normal 2 6 3 6" xfId="4983"/>
    <cellStyle name="Normal 2 6 3 6 2" xfId="8522"/>
    <cellStyle name="Normal 2 6 3 6_נכסים" xfId="45602"/>
    <cellStyle name="Normal 2 6 3 7" xfId="6780"/>
    <cellStyle name="Normal 2 6 3 7 2" xfId="17031"/>
    <cellStyle name="Normal 2 6 3 7 3" xfId="32981"/>
    <cellStyle name="Normal 2 6 3 7_נכסים" xfId="45603"/>
    <cellStyle name="Normal 2 6 3_נכסים" xfId="45592"/>
    <cellStyle name="Normal 2 6 4" xfId="3159"/>
    <cellStyle name="Normal 2 6_נכסים" xfId="45591"/>
    <cellStyle name="Normal 2 7" xfId="3158"/>
    <cellStyle name="Normal 2 7 2" xfId="17217"/>
    <cellStyle name="Normal 2 7_נכסים" xfId="45604"/>
    <cellStyle name="Normal 2 8" xfId="17466"/>
    <cellStyle name="Normal 2 9" xfId="17539"/>
    <cellStyle name="Normal 2 9 2" xfId="18231"/>
    <cellStyle name="Normal 2 9_נכסים" xfId="45605"/>
    <cellStyle name="Normal 2_IPM באר טוביה" xfId="50214"/>
    <cellStyle name="Normal 20" xfId="961"/>
    <cellStyle name="Normal 20 2" xfId="1276"/>
    <cellStyle name="Normal 20 2 2" xfId="17304"/>
    <cellStyle name="Normal 20 2 3" xfId="17397"/>
    <cellStyle name="Normal 20 2 4" xfId="17677"/>
    <cellStyle name="Normal 20 2 5" xfId="17126"/>
    <cellStyle name="Normal 20 2 6" xfId="2970"/>
    <cellStyle name="Normal 20 2_נכסים" xfId="45607"/>
    <cellStyle name="Normal 20 3" xfId="2062"/>
    <cellStyle name="Normal 20 3 2" xfId="17192"/>
    <cellStyle name="Normal 20 4" xfId="2156"/>
    <cellStyle name="Normal 20 4 2" xfId="17291"/>
    <cellStyle name="Normal 20 5" xfId="2046"/>
    <cellStyle name="Normal 20 5 2" xfId="17700"/>
    <cellStyle name="Normal 20 6" xfId="2389"/>
    <cellStyle name="Normal 20 6 2" xfId="17113"/>
    <cellStyle name="Normal 20 7" xfId="2435"/>
    <cellStyle name="Normal 20 8" xfId="2781"/>
    <cellStyle name="Normal 20_נכסים" xfId="45606"/>
    <cellStyle name="Normal 200" xfId="49943"/>
    <cellStyle name="Normal 201" xfId="49944"/>
    <cellStyle name="Normal 202" xfId="49945"/>
    <cellStyle name="Normal 203" xfId="49952"/>
    <cellStyle name="Normal 204" xfId="49958"/>
    <cellStyle name="Normal 205" xfId="49959"/>
    <cellStyle name="Normal 206" xfId="49960"/>
    <cellStyle name="Normal 207" xfId="49961"/>
    <cellStyle name="Normal 208" xfId="49962"/>
    <cellStyle name="Normal 209" xfId="49966"/>
    <cellStyle name="Normal 21" xfId="940"/>
    <cellStyle name="Normal 21 2" xfId="1696"/>
    <cellStyle name="Normal 21 2 2" xfId="3157"/>
    <cellStyle name="Normal 21 2 2 2" xfId="17239"/>
    <cellStyle name="Normal 21 2 2_נכסים" xfId="45610"/>
    <cellStyle name="Normal 21 2 3" xfId="17264"/>
    <cellStyle name="Normal 21 2 4" xfId="2971"/>
    <cellStyle name="Normal 21 2_נכסים" xfId="45609"/>
    <cellStyle name="Normal 21 3" xfId="2241"/>
    <cellStyle name="Normal 21 3 2" xfId="17234"/>
    <cellStyle name="Normal 21 3 3" xfId="3156"/>
    <cellStyle name="Normal 21 3_נכסים" xfId="45611"/>
    <cellStyle name="Normal 21 4" xfId="2348"/>
    <cellStyle name="Normal 21 4 2" xfId="17526"/>
    <cellStyle name="Normal 21 5" xfId="2059"/>
    <cellStyle name="Normal 21 6" xfId="2782"/>
    <cellStyle name="Normal 21_נכסים" xfId="45608"/>
    <cellStyle name="Normal 210" xfId="49970"/>
    <cellStyle name="Normal 211" xfId="49963"/>
    <cellStyle name="Normal 212" xfId="49965"/>
    <cellStyle name="Normal 213" xfId="49972"/>
    <cellStyle name="Normal 214" xfId="49973"/>
    <cellStyle name="Normal 215" xfId="49997"/>
    <cellStyle name="Normal 216" xfId="49999"/>
    <cellStyle name="Normal 217" xfId="50001"/>
    <cellStyle name="Normal 218" xfId="50003"/>
    <cellStyle name="Normal 219" xfId="50005"/>
    <cellStyle name="Normal 22" xfId="1086"/>
    <cellStyle name="Normal 22 2" xfId="2972"/>
    <cellStyle name="Normal 22 3" xfId="2783"/>
    <cellStyle name="Normal 22 4" xfId="50238"/>
    <cellStyle name="Normal 22_נכסים" xfId="45612"/>
    <cellStyle name="Normal 220" xfId="50007"/>
    <cellStyle name="Normal 221" xfId="50010"/>
    <cellStyle name="Normal 222" xfId="50013"/>
    <cellStyle name="Normal 223" xfId="50008"/>
    <cellStyle name="Normal 224" xfId="50025"/>
    <cellStyle name="Normal 225" xfId="50029"/>
    <cellStyle name="Normal 226" xfId="50032"/>
    <cellStyle name="Normal 227" xfId="50027"/>
    <cellStyle name="Normal 228" xfId="50034"/>
    <cellStyle name="Normal 229" xfId="50035"/>
    <cellStyle name="Normal 23" xfId="1804"/>
    <cellStyle name="Normal 23 2" xfId="2973"/>
    <cellStyle name="Normal 23 3" xfId="2784"/>
    <cellStyle name="Normal 23 4" xfId="50247"/>
    <cellStyle name="Normal 23 5" xfId="50262"/>
    <cellStyle name="Normal 23_נכסים" xfId="45613"/>
    <cellStyle name="Normal 230" xfId="50036"/>
    <cellStyle name="Normal 231" xfId="50037"/>
    <cellStyle name="Normal 232" xfId="50038"/>
    <cellStyle name="Normal 233" xfId="50039"/>
    <cellStyle name="Normal 234" xfId="50041"/>
    <cellStyle name="Normal 235" xfId="50069"/>
    <cellStyle name="Normal 236" xfId="50095"/>
    <cellStyle name="Normal 237" xfId="50097"/>
    <cellStyle name="Normal 238" xfId="50100"/>
    <cellStyle name="Normal 239" xfId="50103"/>
    <cellStyle name="Normal 24" xfId="1782"/>
    <cellStyle name="Normal 24 2" xfId="2974"/>
    <cellStyle name="Normal 24 3" xfId="2785"/>
    <cellStyle name="Normal 24_נכסים" xfId="45614"/>
    <cellStyle name="Normal 240" xfId="50110"/>
    <cellStyle name="Normal 241" xfId="50134"/>
    <cellStyle name="Normal 242" xfId="50111"/>
    <cellStyle name="Normal 243" xfId="50133"/>
    <cellStyle name="Normal 244" xfId="50138"/>
    <cellStyle name="Normal 245" xfId="50171"/>
    <cellStyle name="Normal 246" xfId="50174"/>
    <cellStyle name="Normal 247" xfId="50170"/>
    <cellStyle name="Normal 248" xfId="50178"/>
    <cellStyle name="Normal 249" xfId="50222"/>
    <cellStyle name="Normal 25" xfId="1328"/>
    <cellStyle name="Normal 25 10" xfId="50252"/>
    <cellStyle name="Normal 25 2" xfId="2975"/>
    <cellStyle name="Normal 25 2 2" xfId="17306"/>
    <cellStyle name="Normal 25 2 3" xfId="17290"/>
    <cellStyle name="Normal 25 2 4" xfId="17127"/>
    <cellStyle name="Normal 25 2_נכסים" xfId="45616"/>
    <cellStyle name="Normal 25 3" xfId="3155"/>
    <cellStyle name="Normal 25 3 10" xfId="32343"/>
    <cellStyle name="Normal 25 3 2" xfId="3673"/>
    <cellStyle name="Normal 25 3 2 2" xfId="4085"/>
    <cellStyle name="Normal 25 3 2 2 2" xfId="4857"/>
    <cellStyle name="Normal 25 3 2 2 2 2" xfId="6648"/>
    <cellStyle name="Normal 25 3 2 2 2 2 2" xfId="10188"/>
    <cellStyle name="Normal 25 3 2 2 2 2 2 2" xfId="16840"/>
    <cellStyle name="Normal 25 3 2 2 2 2 2 2 2" xfId="31826"/>
    <cellStyle name="Normal 25 3 2 2 2 2 2 2_נכסים" xfId="45623"/>
    <cellStyle name="Normal 25 3 2 2 2 2 2 3" xfId="25161"/>
    <cellStyle name="Normal 25 3 2 2 2 2 2_נכסים" xfId="45622"/>
    <cellStyle name="Normal 25 3 2 2 2 2 3" xfId="13508"/>
    <cellStyle name="Normal 25 3 2 2 2 2 3 2" xfId="28495"/>
    <cellStyle name="Normal 25 3 2 2 2 2 3_נכסים" xfId="45624"/>
    <cellStyle name="Normal 25 3 2 2 2 2 4" xfId="21830"/>
    <cellStyle name="Normal 25 3 2 2 2 2_נכסים" xfId="45621"/>
    <cellStyle name="Normal 25 3 2 2 2 3" xfId="8396"/>
    <cellStyle name="Normal 25 3 2 2 2 3 2" xfId="15175"/>
    <cellStyle name="Normal 25 3 2 2 2 3 2 2" xfId="30161"/>
    <cellStyle name="Normal 25 3 2 2 2 3 2_נכסים" xfId="45626"/>
    <cellStyle name="Normal 25 3 2 2 2 3 3" xfId="23496"/>
    <cellStyle name="Normal 25 3 2 2 2 3_נכסים" xfId="45625"/>
    <cellStyle name="Normal 25 3 2 2 2 4" xfId="11842"/>
    <cellStyle name="Normal 25 3 2 2 2 4 2" xfId="26829"/>
    <cellStyle name="Normal 25 3 2 2 2 4_נכסים" xfId="45627"/>
    <cellStyle name="Normal 25 3 2 2 2 5" xfId="20164"/>
    <cellStyle name="Normal 25 3 2 2 2_נכסים" xfId="45620"/>
    <cellStyle name="Normal 25 3 2 2 3" xfId="5814"/>
    <cellStyle name="Normal 25 3 2 2 3 2" xfId="9355"/>
    <cellStyle name="Normal 25 3 2 2 3 2 2" xfId="16007"/>
    <cellStyle name="Normal 25 3 2 2 3 2 2 2" xfId="30993"/>
    <cellStyle name="Normal 25 3 2 2 3 2 2_נכסים" xfId="45630"/>
    <cellStyle name="Normal 25 3 2 2 3 2 3" xfId="24328"/>
    <cellStyle name="Normal 25 3 2 2 3 2_נכסים" xfId="45629"/>
    <cellStyle name="Normal 25 3 2 2 3 3" xfId="12675"/>
    <cellStyle name="Normal 25 3 2 2 3 3 2" xfId="27662"/>
    <cellStyle name="Normal 25 3 2 2 3 3_נכסים" xfId="45631"/>
    <cellStyle name="Normal 25 3 2 2 3 4" xfId="20997"/>
    <cellStyle name="Normal 25 3 2 2 3_נכסים" xfId="45628"/>
    <cellStyle name="Normal 25 3 2 2 4" xfId="7563"/>
    <cellStyle name="Normal 25 3 2 2 4 2" xfId="14342"/>
    <cellStyle name="Normal 25 3 2 2 4 2 2" xfId="29328"/>
    <cellStyle name="Normal 25 3 2 2 4 2_נכסים" xfId="45633"/>
    <cellStyle name="Normal 25 3 2 2 4 3" xfId="22663"/>
    <cellStyle name="Normal 25 3 2 2 4_נכסים" xfId="45632"/>
    <cellStyle name="Normal 25 3 2 2 5" xfId="11009"/>
    <cellStyle name="Normal 25 3 2 2 5 2" xfId="25996"/>
    <cellStyle name="Normal 25 3 2 2 5_נכסים" xfId="45634"/>
    <cellStyle name="Normal 25 3 2 2 6" xfId="19331"/>
    <cellStyle name="Normal 25 3 2 2_נכסים" xfId="45619"/>
    <cellStyle name="Normal 25 3 2 3" xfId="4442"/>
    <cellStyle name="Normal 25 3 2 3 2" xfId="6232"/>
    <cellStyle name="Normal 25 3 2 3 2 2" xfId="9772"/>
    <cellStyle name="Normal 25 3 2 3 2 2 2" xfId="16424"/>
    <cellStyle name="Normal 25 3 2 3 2 2 2 2" xfId="31410"/>
    <cellStyle name="Normal 25 3 2 3 2 2 2_נכסים" xfId="45638"/>
    <cellStyle name="Normal 25 3 2 3 2 2 3" xfId="24745"/>
    <cellStyle name="Normal 25 3 2 3 2 2_נכסים" xfId="45637"/>
    <cellStyle name="Normal 25 3 2 3 2 3" xfId="13092"/>
    <cellStyle name="Normal 25 3 2 3 2 3 2" xfId="28079"/>
    <cellStyle name="Normal 25 3 2 3 2 3_נכסים" xfId="45639"/>
    <cellStyle name="Normal 25 3 2 3 2 4" xfId="21414"/>
    <cellStyle name="Normal 25 3 2 3 2_נכסים" xfId="45636"/>
    <cellStyle name="Normal 25 3 2 3 3" xfId="7980"/>
    <cellStyle name="Normal 25 3 2 3 3 2" xfId="14759"/>
    <cellStyle name="Normal 25 3 2 3 3 2 2" xfId="29745"/>
    <cellStyle name="Normal 25 3 2 3 3 2_נכסים" xfId="45641"/>
    <cellStyle name="Normal 25 3 2 3 3 3" xfId="23080"/>
    <cellStyle name="Normal 25 3 2 3 3_נכסים" xfId="45640"/>
    <cellStyle name="Normal 25 3 2 3 4" xfId="11426"/>
    <cellStyle name="Normal 25 3 2 3 4 2" xfId="26413"/>
    <cellStyle name="Normal 25 3 2 3 4_נכסים" xfId="45642"/>
    <cellStyle name="Normal 25 3 2 3 5" xfId="19748"/>
    <cellStyle name="Normal 25 3 2 3_נכסים" xfId="45635"/>
    <cellStyle name="Normal 25 3 2 4" xfId="5335"/>
    <cellStyle name="Normal 25 3 2 4 2" xfId="8939"/>
    <cellStyle name="Normal 25 3 2 4 2 2" xfId="15591"/>
    <cellStyle name="Normal 25 3 2 4 2 2 2" xfId="30577"/>
    <cellStyle name="Normal 25 3 2 4 2 2_נכסים" xfId="45645"/>
    <cellStyle name="Normal 25 3 2 4 2 3" xfId="23912"/>
    <cellStyle name="Normal 25 3 2 4 2_נכסים" xfId="45644"/>
    <cellStyle name="Normal 25 3 2 4 3" xfId="12259"/>
    <cellStyle name="Normal 25 3 2 4 3 2" xfId="27246"/>
    <cellStyle name="Normal 25 3 2 4 3_נכסים" xfId="45646"/>
    <cellStyle name="Normal 25 3 2 4 4" xfId="20581"/>
    <cellStyle name="Normal 25 3 2 4_נכסים" xfId="45643"/>
    <cellStyle name="Normal 25 3 2 5" xfId="7148"/>
    <cellStyle name="Normal 25 3 2 5 2" xfId="13926"/>
    <cellStyle name="Normal 25 3 2 5 2 2" xfId="28912"/>
    <cellStyle name="Normal 25 3 2 5 2_נכסים" xfId="45648"/>
    <cellStyle name="Normal 25 3 2 5 3" xfId="22247"/>
    <cellStyle name="Normal 25 3 2 5_נכסים" xfId="45647"/>
    <cellStyle name="Normal 25 3 2 6" xfId="10594"/>
    <cellStyle name="Normal 25 3 2 6 2" xfId="25580"/>
    <cellStyle name="Normal 25 3 2 6_נכסים" xfId="45649"/>
    <cellStyle name="Normal 25 3 2 7" xfId="18915"/>
    <cellStyle name="Normal 25 3 2_נכסים" xfId="45618"/>
    <cellStyle name="Normal 25 3 3" xfId="3884"/>
    <cellStyle name="Normal 25 3 3 2" xfId="4648"/>
    <cellStyle name="Normal 25 3 3 2 2" xfId="6439"/>
    <cellStyle name="Normal 25 3 3 2 2 2" xfId="9979"/>
    <cellStyle name="Normal 25 3 3 2 2 2 2" xfId="16631"/>
    <cellStyle name="Normal 25 3 3 2 2 2 2 2" xfId="31617"/>
    <cellStyle name="Normal 25 3 3 2 2 2 2_נכסים" xfId="45654"/>
    <cellStyle name="Normal 25 3 3 2 2 2 3" xfId="24952"/>
    <cellStyle name="Normal 25 3 3 2 2 2_נכסים" xfId="45653"/>
    <cellStyle name="Normal 25 3 3 2 2 3" xfId="13299"/>
    <cellStyle name="Normal 25 3 3 2 2 3 2" xfId="28286"/>
    <cellStyle name="Normal 25 3 3 2 2 3_נכסים" xfId="45655"/>
    <cellStyle name="Normal 25 3 3 2 2 4" xfId="21621"/>
    <cellStyle name="Normal 25 3 3 2 2_נכסים" xfId="45652"/>
    <cellStyle name="Normal 25 3 3 2 3" xfId="8187"/>
    <cellStyle name="Normal 25 3 3 2 3 2" xfId="14966"/>
    <cellStyle name="Normal 25 3 3 2 3 2 2" xfId="29952"/>
    <cellStyle name="Normal 25 3 3 2 3 2_נכסים" xfId="45657"/>
    <cellStyle name="Normal 25 3 3 2 3 3" xfId="23287"/>
    <cellStyle name="Normal 25 3 3 2 3_נכסים" xfId="45656"/>
    <cellStyle name="Normal 25 3 3 2 4" xfId="11633"/>
    <cellStyle name="Normal 25 3 3 2 4 2" xfId="26620"/>
    <cellStyle name="Normal 25 3 3 2 4_נכסים" xfId="45658"/>
    <cellStyle name="Normal 25 3 3 2 5" xfId="19955"/>
    <cellStyle name="Normal 25 3 3 2_נכסים" xfId="45651"/>
    <cellStyle name="Normal 25 3 3 3" xfId="5605"/>
    <cellStyle name="Normal 25 3 3 3 2" xfId="9146"/>
    <cellStyle name="Normal 25 3 3 3 2 2" xfId="15798"/>
    <cellStyle name="Normal 25 3 3 3 2 2 2" xfId="30784"/>
    <cellStyle name="Normal 25 3 3 3 2 2_נכסים" xfId="45661"/>
    <cellStyle name="Normal 25 3 3 3 2 3" xfId="24119"/>
    <cellStyle name="Normal 25 3 3 3 2_נכסים" xfId="45660"/>
    <cellStyle name="Normal 25 3 3 3 3" xfId="12466"/>
    <cellStyle name="Normal 25 3 3 3 3 2" xfId="27453"/>
    <cellStyle name="Normal 25 3 3 3 3_נכסים" xfId="45662"/>
    <cellStyle name="Normal 25 3 3 3 4" xfId="20788"/>
    <cellStyle name="Normal 25 3 3 3_נכסים" xfId="45659"/>
    <cellStyle name="Normal 25 3 3 4" xfId="7354"/>
    <cellStyle name="Normal 25 3 3 4 2" xfId="14133"/>
    <cellStyle name="Normal 25 3 3 4 2 2" xfId="29119"/>
    <cellStyle name="Normal 25 3 3 4 2_נכסים" xfId="45664"/>
    <cellStyle name="Normal 25 3 3 4 3" xfId="22454"/>
    <cellStyle name="Normal 25 3 3 4_נכסים" xfId="45663"/>
    <cellStyle name="Normal 25 3 3 5" xfId="10800"/>
    <cellStyle name="Normal 25 3 3 5 2" xfId="25787"/>
    <cellStyle name="Normal 25 3 3 5_נכסים" xfId="45665"/>
    <cellStyle name="Normal 25 3 3 6" xfId="19122"/>
    <cellStyle name="Normal 25 3 3_נכסים" xfId="45650"/>
    <cellStyle name="Normal 25 3 4" xfId="4246"/>
    <cellStyle name="Normal 25 3 4 2" xfId="6022"/>
    <cellStyle name="Normal 25 3 4 2 2" xfId="9562"/>
    <cellStyle name="Normal 25 3 4 2 2 2" xfId="16214"/>
    <cellStyle name="Normal 25 3 4 2 2 2 2" xfId="31200"/>
    <cellStyle name="Normal 25 3 4 2 2 2_נכסים" xfId="45669"/>
    <cellStyle name="Normal 25 3 4 2 2 3" xfId="24535"/>
    <cellStyle name="Normal 25 3 4 2 2_נכסים" xfId="45668"/>
    <cellStyle name="Normal 25 3 4 2 3" xfId="12882"/>
    <cellStyle name="Normal 25 3 4 2 3 2" xfId="27869"/>
    <cellStyle name="Normal 25 3 4 2 3_נכסים" xfId="45670"/>
    <cellStyle name="Normal 25 3 4 2 4" xfId="21204"/>
    <cellStyle name="Normal 25 3 4 2_נכסים" xfId="45667"/>
    <cellStyle name="Normal 25 3 4 3" xfId="7770"/>
    <cellStyle name="Normal 25 3 4 3 2" xfId="14549"/>
    <cellStyle name="Normal 25 3 4 3 2 2" xfId="29535"/>
    <cellStyle name="Normal 25 3 4 3 2_נכסים" xfId="45672"/>
    <cellStyle name="Normal 25 3 4 3 3" xfId="22870"/>
    <cellStyle name="Normal 25 3 4 3_נכסים" xfId="45671"/>
    <cellStyle name="Normal 25 3 4 4" xfId="11216"/>
    <cellStyle name="Normal 25 3 4 4 2" xfId="26203"/>
    <cellStyle name="Normal 25 3 4 4_נכסים" xfId="45673"/>
    <cellStyle name="Normal 25 3 4 5" xfId="19538"/>
    <cellStyle name="Normal 25 3 4_נכסים" xfId="45666"/>
    <cellStyle name="Normal 25 3 5" xfId="5139"/>
    <cellStyle name="Normal 25 3 5 2" xfId="8729"/>
    <cellStyle name="Normal 25 3 5 2 2" xfId="15381"/>
    <cellStyle name="Normal 25 3 5 2 2 2" xfId="30367"/>
    <cellStyle name="Normal 25 3 5 2 2_נכסים" xfId="45676"/>
    <cellStyle name="Normal 25 3 5 2 3" xfId="23702"/>
    <cellStyle name="Normal 25 3 5 2_נכסים" xfId="45675"/>
    <cellStyle name="Normal 25 3 5 3" xfId="12049"/>
    <cellStyle name="Normal 25 3 5 3 2" xfId="27036"/>
    <cellStyle name="Normal 25 3 5 3_נכסים" xfId="45677"/>
    <cellStyle name="Normal 25 3 5 4" xfId="20371"/>
    <cellStyle name="Normal 25 3 5_נכסים" xfId="45674"/>
    <cellStyle name="Normal 25 3 6" xfId="6952"/>
    <cellStyle name="Normal 25 3 6 2" xfId="13716"/>
    <cellStyle name="Normal 25 3 6 2 2" xfId="28702"/>
    <cellStyle name="Normal 25 3 6 2_נכסים" xfId="45679"/>
    <cellStyle name="Normal 25 3 6 3" xfId="22037"/>
    <cellStyle name="Normal 25 3 6_נכסים" xfId="45678"/>
    <cellStyle name="Normal 25 3 7" xfId="10389"/>
    <cellStyle name="Normal 25 3 7 2" xfId="25367"/>
    <cellStyle name="Normal 25 3 7_נכסים" xfId="45680"/>
    <cellStyle name="Normal 25 3 8" xfId="17193"/>
    <cellStyle name="Normal 25 3 9" xfId="18706"/>
    <cellStyle name="Normal 25 3_נכסים" xfId="45617"/>
    <cellStyle name="Normal 25 4" xfId="17289"/>
    <cellStyle name="Normal 25 5" xfId="17514"/>
    <cellStyle name="Normal 25 6" xfId="17482"/>
    <cellStyle name="Normal 25 6 2" xfId="18325"/>
    <cellStyle name="Normal 25 6_נכסים" xfId="45681"/>
    <cellStyle name="Normal 25 7" xfId="17114"/>
    <cellStyle name="Normal 25 8" xfId="2786"/>
    <cellStyle name="Normal 25 9" xfId="50248"/>
    <cellStyle name="Normal 25_נכסים" xfId="45615"/>
    <cellStyle name="Normal 250" xfId="50254"/>
    <cellStyle name="Normal 251" xfId="50261"/>
    <cellStyle name="Normal 252" xfId="50264"/>
    <cellStyle name="Normal 253" xfId="50289"/>
    <cellStyle name="Normal 254" xfId="50265"/>
    <cellStyle name="Normal 255" xfId="50288"/>
    <cellStyle name="Normal 256" xfId="50413"/>
    <cellStyle name="Normal 257" xfId="50350"/>
    <cellStyle name="Normal 258" xfId="50434"/>
    <cellStyle name="Normal 259" xfId="50420"/>
    <cellStyle name="Normal 26" xfId="1348"/>
    <cellStyle name="Normal 26 2" xfId="2976"/>
    <cellStyle name="Normal 26 3" xfId="2787"/>
    <cellStyle name="Normal 26 4" xfId="50186"/>
    <cellStyle name="Normal 26_נכסים" xfId="45682"/>
    <cellStyle name="Normal 260" xfId="50435"/>
    <cellStyle name="Normal 261" xfId="50438"/>
    <cellStyle name="Normal 262" xfId="50451"/>
    <cellStyle name="Normal 263" xfId="50452"/>
    <cellStyle name="Normal 264" xfId="50477"/>
    <cellStyle name="Normal 265" xfId="50453"/>
    <cellStyle name="Normal 266" xfId="50476"/>
    <cellStyle name="Normal 267" xfId="50480"/>
    <cellStyle name="Normal 268" xfId="50493"/>
    <cellStyle name="Normal 269" xfId="59"/>
    <cellStyle name="Normal 27" xfId="2484"/>
    <cellStyle name="Normal 27 2" xfId="2983"/>
    <cellStyle name="Normal 27 2 2" xfId="3154"/>
    <cellStyle name="Normal 27 2 2 2" xfId="17682"/>
    <cellStyle name="Normal 27 2 2_נכסים" xfId="45685"/>
    <cellStyle name="Normal 27 2 3" xfId="17511"/>
    <cellStyle name="Normal 27 2_נכסים" xfId="45684"/>
    <cellStyle name="Normal 27 3" xfId="3153"/>
    <cellStyle name="Normal 27 3 2" xfId="17528"/>
    <cellStyle name="Normal 27 3_נכסים" xfId="45686"/>
    <cellStyle name="Normal 27 4" xfId="17525"/>
    <cellStyle name="Normal 27 5" xfId="2794"/>
    <cellStyle name="Normal 27 6" xfId="50185"/>
    <cellStyle name="Normal 27 7" xfId="50216"/>
    <cellStyle name="Normal 27_נכסים" xfId="45683"/>
    <cellStyle name="Normal 28" xfId="2795"/>
    <cellStyle name="Normal 28 2" xfId="2886"/>
    <cellStyle name="Normal 28 2 10" xfId="10502"/>
    <cellStyle name="Normal 28 2 10 2" xfId="25485"/>
    <cellStyle name="Normal 28 2 10_נכסים" xfId="45689"/>
    <cellStyle name="Normal 28 2 11" xfId="17128"/>
    <cellStyle name="Normal 28 2 12" xfId="18642"/>
    <cellStyle name="Normal 28 2 13" xfId="32366"/>
    <cellStyle name="Normal 28 2 2" xfId="3048"/>
    <cellStyle name="Normal 28 2 2 10" xfId="32270"/>
    <cellStyle name="Normal 28 2 2 2" xfId="3457"/>
    <cellStyle name="Normal 28 2 2 2 2" xfId="3686"/>
    <cellStyle name="Normal 28 2 2 2 2 2" xfId="4110"/>
    <cellStyle name="Normal 28 2 2 2 2 2 2" xfId="4883"/>
    <cellStyle name="Normal 28 2 2 2 2 2 2 2" xfId="6674"/>
    <cellStyle name="Normal 28 2 2 2 2 2 2 2 2" xfId="10214"/>
    <cellStyle name="Normal 28 2 2 2 2 2 2 2 2 2" xfId="16866"/>
    <cellStyle name="Normal 28 2 2 2 2 2 2 2 2 2 2" xfId="31852"/>
    <cellStyle name="Normal 28 2 2 2 2 2 2 2 2 2_נכסים" xfId="45697"/>
    <cellStyle name="Normal 28 2 2 2 2 2 2 2 2 3" xfId="25187"/>
    <cellStyle name="Normal 28 2 2 2 2 2 2 2 2_נכסים" xfId="45696"/>
    <cellStyle name="Normal 28 2 2 2 2 2 2 2 3" xfId="13534"/>
    <cellStyle name="Normal 28 2 2 2 2 2 2 2 3 2" xfId="28521"/>
    <cellStyle name="Normal 28 2 2 2 2 2 2 2 3_נכסים" xfId="45698"/>
    <cellStyle name="Normal 28 2 2 2 2 2 2 2 4" xfId="21856"/>
    <cellStyle name="Normal 28 2 2 2 2 2 2 2_נכסים" xfId="45695"/>
    <cellStyle name="Normal 28 2 2 2 2 2 2 3" xfId="8422"/>
    <cellStyle name="Normal 28 2 2 2 2 2 2 3 2" xfId="15201"/>
    <cellStyle name="Normal 28 2 2 2 2 2 2 3 2 2" xfId="30187"/>
    <cellStyle name="Normal 28 2 2 2 2 2 2 3 2_נכסים" xfId="45700"/>
    <cellStyle name="Normal 28 2 2 2 2 2 2 3 3" xfId="23522"/>
    <cellStyle name="Normal 28 2 2 2 2 2 2 3_נכסים" xfId="45699"/>
    <cellStyle name="Normal 28 2 2 2 2 2 2 4" xfId="11868"/>
    <cellStyle name="Normal 28 2 2 2 2 2 2 4 2" xfId="26855"/>
    <cellStyle name="Normal 28 2 2 2 2 2 2 4_נכסים" xfId="45701"/>
    <cellStyle name="Normal 28 2 2 2 2 2 2 5" xfId="20190"/>
    <cellStyle name="Normal 28 2 2 2 2 2 2_נכסים" xfId="45694"/>
    <cellStyle name="Normal 28 2 2 2 2 2 3" xfId="5840"/>
    <cellStyle name="Normal 28 2 2 2 2 2 3 2" xfId="9381"/>
    <cellStyle name="Normal 28 2 2 2 2 2 3 2 2" xfId="16033"/>
    <cellStyle name="Normal 28 2 2 2 2 2 3 2 2 2" xfId="31019"/>
    <cellStyle name="Normal 28 2 2 2 2 2 3 2 2_נכסים" xfId="45704"/>
    <cellStyle name="Normal 28 2 2 2 2 2 3 2 3" xfId="24354"/>
    <cellStyle name="Normal 28 2 2 2 2 2 3 2_נכסים" xfId="45703"/>
    <cellStyle name="Normal 28 2 2 2 2 2 3 3" xfId="12701"/>
    <cellStyle name="Normal 28 2 2 2 2 2 3 3 2" xfId="27688"/>
    <cellStyle name="Normal 28 2 2 2 2 2 3 3_נכסים" xfId="45705"/>
    <cellStyle name="Normal 28 2 2 2 2 2 3 4" xfId="21023"/>
    <cellStyle name="Normal 28 2 2 2 2 2 3_נכסים" xfId="45702"/>
    <cellStyle name="Normal 28 2 2 2 2 2 4" xfId="7589"/>
    <cellStyle name="Normal 28 2 2 2 2 2 4 2" xfId="14368"/>
    <cellStyle name="Normal 28 2 2 2 2 2 4 2 2" xfId="29354"/>
    <cellStyle name="Normal 28 2 2 2 2 2 4 2_נכסים" xfId="45707"/>
    <cellStyle name="Normal 28 2 2 2 2 2 4 3" xfId="22689"/>
    <cellStyle name="Normal 28 2 2 2 2 2 4_נכסים" xfId="45706"/>
    <cellStyle name="Normal 28 2 2 2 2 2 5" xfId="11035"/>
    <cellStyle name="Normal 28 2 2 2 2 2 5 2" xfId="26022"/>
    <cellStyle name="Normal 28 2 2 2 2 2 5_נכסים" xfId="45708"/>
    <cellStyle name="Normal 28 2 2 2 2 2 6" xfId="19357"/>
    <cellStyle name="Normal 28 2 2 2 2 2_נכסים" xfId="45693"/>
    <cellStyle name="Normal 28 2 2 2 2 3" xfId="4467"/>
    <cellStyle name="Normal 28 2 2 2 2 3 2" xfId="6258"/>
    <cellStyle name="Normal 28 2 2 2 2 3 2 2" xfId="9798"/>
    <cellStyle name="Normal 28 2 2 2 2 3 2 2 2" xfId="16450"/>
    <cellStyle name="Normal 28 2 2 2 2 3 2 2 2 2" xfId="31436"/>
    <cellStyle name="Normal 28 2 2 2 2 3 2 2 2_נכסים" xfId="45712"/>
    <cellStyle name="Normal 28 2 2 2 2 3 2 2 3" xfId="24771"/>
    <cellStyle name="Normal 28 2 2 2 2 3 2 2_נכסים" xfId="45711"/>
    <cellStyle name="Normal 28 2 2 2 2 3 2 3" xfId="13118"/>
    <cellStyle name="Normal 28 2 2 2 2 3 2 3 2" xfId="28105"/>
    <cellStyle name="Normal 28 2 2 2 2 3 2 3_נכסים" xfId="45713"/>
    <cellStyle name="Normal 28 2 2 2 2 3 2 4" xfId="21440"/>
    <cellStyle name="Normal 28 2 2 2 2 3 2_נכסים" xfId="45710"/>
    <cellStyle name="Normal 28 2 2 2 2 3 3" xfId="8006"/>
    <cellStyle name="Normal 28 2 2 2 2 3 3 2" xfId="14785"/>
    <cellStyle name="Normal 28 2 2 2 2 3 3 2 2" xfId="29771"/>
    <cellStyle name="Normal 28 2 2 2 2 3 3 2_נכסים" xfId="45715"/>
    <cellStyle name="Normal 28 2 2 2 2 3 3 3" xfId="23106"/>
    <cellStyle name="Normal 28 2 2 2 2 3 3_נכסים" xfId="45714"/>
    <cellStyle name="Normal 28 2 2 2 2 3 4" xfId="11452"/>
    <cellStyle name="Normal 28 2 2 2 2 3 4 2" xfId="26439"/>
    <cellStyle name="Normal 28 2 2 2 2 3 4_נכסים" xfId="45716"/>
    <cellStyle name="Normal 28 2 2 2 2 3 5" xfId="19774"/>
    <cellStyle name="Normal 28 2 2 2 2 3_נכסים" xfId="45709"/>
    <cellStyle name="Normal 28 2 2 2 2 4" xfId="5360"/>
    <cellStyle name="Normal 28 2 2 2 2 4 2" xfId="8965"/>
    <cellStyle name="Normal 28 2 2 2 2 4 2 2" xfId="15617"/>
    <cellStyle name="Normal 28 2 2 2 2 4 2 2 2" xfId="30603"/>
    <cellStyle name="Normal 28 2 2 2 2 4 2 2_נכסים" xfId="45719"/>
    <cellStyle name="Normal 28 2 2 2 2 4 2 3" xfId="23938"/>
    <cellStyle name="Normal 28 2 2 2 2 4 2_נכסים" xfId="45718"/>
    <cellStyle name="Normal 28 2 2 2 2 4 3" xfId="12285"/>
    <cellStyle name="Normal 28 2 2 2 2 4 3 2" xfId="27272"/>
    <cellStyle name="Normal 28 2 2 2 2 4 3_נכסים" xfId="45720"/>
    <cellStyle name="Normal 28 2 2 2 2 4 4" xfId="20607"/>
    <cellStyle name="Normal 28 2 2 2 2 4_נכסים" xfId="45717"/>
    <cellStyle name="Normal 28 2 2 2 2 5" xfId="7173"/>
    <cellStyle name="Normal 28 2 2 2 2 5 2" xfId="13952"/>
    <cellStyle name="Normal 28 2 2 2 2 5 2 2" xfId="28938"/>
    <cellStyle name="Normal 28 2 2 2 2 5 2_נכסים" xfId="45722"/>
    <cellStyle name="Normal 28 2 2 2 2 5 3" xfId="22273"/>
    <cellStyle name="Normal 28 2 2 2 2 5_נכסים" xfId="45721"/>
    <cellStyle name="Normal 28 2 2 2 2 6" xfId="10619"/>
    <cellStyle name="Normal 28 2 2 2 2 6 2" xfId="25606"/>
    <cellStyle name="Normal 28 2 2 2 2 6_נכסים" xfId="45723"/>
    <cellStyle name="Normal 28 2 2 2 2 7" xfId="18941"/>
    <cellStyle name="Normal 28 2 2 2 2_נכסים" xfId="45692"/>
    <cellStyle name="Normal 28 2 2 2 3" xfId="3898"/>
    <cellStyle name="Normal 28 2 2 2 3 2" xfId="4674"/>
    <cellStyle name="Normal 28 2 2 2 3 2 2" xfId="6465"/>
    <cellStyle name="Normal 28 2 2 2 3 2 2 2" xfId="10005"/>
    <cellStyle name="Normal 28 2 2 2 3 2 2 2 2" xfId="16657"/>
    <cellStyle name="Normal 28 2 2 2 3 2 2 2 2 2" xfId="31643"/>
    <cellStyle name="Normal 28 2 2 2 3 2 2 2 2_נכסים" xfId="45728"/>
    <cellStyle name="Normal 28 2 2 2 3 2 2 2 3" xfId="24978"/>
    <cellStyle name="Normal 28 2 2 2 3 2 2 2_נכסים" xfId="45727"/>
    <cellStyle name="Normal 28 2 2 2 3 2 2 3" xfId="13325"/>
    <cellStyle name="Normal 28 2 2 2 3 2 2 3 2" xfId="28312"/>
    <cellStyle name="Normal 28 2 2 2 3 2 2 3_נכסים" xfId="45729"/>
    <cellStyle name="Normal 28 2 2 2 3 2 2 4" xfId="21647"/>
    <cellStyle name="Normal 28 2 2 2 3 2 2_נכסים" xfId="45726"/>
    <cellStyle name="Normal 28 2 2 2 3 2 3" xfId="8213"/>
    <cellStyle name="Normal 28 2 2 2 3 2 3 2" xfId="14992"/>
    <cellStyle name="Normal 28 2 2 2 3 2 3 2 2" xfId="29978"/>
    <cellStyle name="Normal 28 2 2 2 3 2 3 2_נכסים" xfId="45731"/>
    <cellStyle name="Normal 28 2 2 2 3 2 3 3" xfId="23313"/>
    <cellStyle name="Normal 28 2 2 2 3 2 3_נכסים" xfId="45730"/>
    <cellStyle name="Normal 28 2 2 2 3 2 4" xfId="11659"/>
    <cellStyle name="Normal 28 2 2 2 3 2 4 2" xfId="26646"/>
    <cellStyle name="Normal 28 2 2 2 3 2 4_נכסים" xfId="45732"/>
    <cellStyle name="Normal 28 2 2 2 3 2 5" xfId="19981"/>
    <cellStyle name="Normal 28 2 2 2 3 2_נכסים" xfId="45725"/>
    <cellStyle name="Normal 28 2 2 2 3 3" xfId="5631"/>
    <cellStyle name="Normal 28 2 2 2 3 3 2" xfId="9172"/>
    <cellStyle name="Normal 28 2 2 2 3 3 2 2" xfId="15824"/>
    <cellStyle name="Normal 28 2 2 2 3 3 2 2 2" xfId="30810"/>
    <cellStyle name="Normal 28 2 2 2 3 3 2 2_נכסים" xfId="45735"/>
    <cellStyle name="Normal 28 2 2 2 3 3 2 3" xfId="24145"/>
    <cellStyle name="Normal 28 2 2 2 3 3 2_נכסים" xfId="45734"/>
    <cellStyle name="Normal 28 2 2 2 3 3 3" xfId="12492"/>
    <cellStyle name="Normal 28 2 2 2 3 3 3 2" xfId="27479"/>
    <cellStyle name="Normal 28 2 2 2 3 3 3_נכסים" xfId="45736"/>
    <cellStyle name="Normal 28 2 2 2 3 3 4" xfId="20814"/>
    <cellStyle name="Normal 28 2 2 2 3 3_נכסים" xfId="45733"/>
    <cellStyle name="Normal 28 2 2 2 3 4" xfId="7380"/>
    <cellStyle name="Normal 28 2 2 2 3 4 2" xfId="14159"/>
    <cellStyle name="Normal 28 2 2 2 3 4 2 2" xfId="29145"/>
    <cellStyle name="Normal 28 2 2 2 3 4 2_נכסים" xfId="45738"/>
    <cellStyle name="Normal 28 2 2 2 3 4 3" xfId="22480"/>
    <cellStyle name="Normal 28 2 2 2 3 4_נכסים" xfId="45737"/>
    <cellStyle name="Normal 28 2 2 2 3 5" xfId="10826"/>
    <cellStyle name="Normal 28 2 2 2 3 5 2" xfId="25813"/>
    <cellStyle name="Normal 28 2 2 2 3 5_נכסים" xfId="45739"/>
    <cellStyle name="Normal 28 2 2 2 3 6" xfId="19148"/>
    <cellStyle name="Normal 28 2 2 2 3_נכסים" xfId="45724"/>
    <cellStyle name="Normal 28 2 2 2 4" xfId="4259"/>
    <cellStyle name="Normal 28 2 2 2 4 2" xfId="6048"/>
    <cellStyle name="Normal 28 2 2 2 4 2 2" xfId="9588"/>
    <cellStyle name="Normal 28 2 2 2 4 2 2 2" xfId="16240"/>
    <cellStyle name="Normal 28 2 2 2 4 2 2 2 2" xfId="31226"/>
    <cellStyle name="Normal 28 2 2 2 4 2 2 2_נכסים" xfId="45743"/>
    <cellStyle name="Normal 28 2 2 2 4 2 2 3" xfId="24561"/>
    <cellStyle name="Normal 28 2 2 2 4 2 2_נכסים" xfId="45742"/>
    <cellStyle name="Normal 28 2 2 2 4 2 3" xfId="12908"/>
    <cellStyle name="Normal 28 2 2 2 4 2 3 2" xfId="27895"/>
    <cellStyle name="Normal 28 2 2 2 4 2 3_נכסים" xfId="45744"/>
    <cellStyle name="Normal 28 2 2 2 4 2 4" xfId="21230"/>
    <cellStyle name="Normal 28 2 2 2 4 2_נכסים" xfId="45741"/>
    <cellStyle name="Normal 28 2 2 2 4 3" xfId="7796"/>
    <cellStyle name="Normal 28 2 2 2 4 3 2" xfId="14575"/>
    <cellStyle name="Normal 28 2 2 2 4 3 2 2" xfId="29561"/>
    <cellStyle name="Normal 28 2 2 2 4 3 2_נכסים" xfId="45746"/>
    <cellStyle name="Normal 28 2 2 2 4 3 3" xfId="22896"/>
    <cellStyle name="Normal 28 2 2 2 4 3_נכסים" xfId="45745"/>
    <cellStyle name="Normal 28 2 2 2 4 4" xfId="11242"/>
    <cellStyle name="Normal 28 2 2 2 4 4 2" xfId="26229"/>
    <cellStyle name="Normal 28 2 2 2 4 4_נכסים" xfId="45747"/>
    <cellStyle name="Normal 28 2 2 2 4 5" xfId="19564"/>
    <cellStyle name="Normal 28 2 2 2 4_נכסים" xfId="45740"/>
    <cellStyle name="Normal 28 2 2 2 5" xfId="5152"/>
    <cellStyle name="Normal 28 2 2 2 5 2" xfId="8755"/>
    <cellStyle name="Normal 28 2 2 2 5 2 2" xfId="15407"/>
    <cellStyle name="Normal 28 2 2 2 5 2 2 2" xfId="30393"/>
    <cellStyle name="Normal 28 2 2 2 5 2 2_נכסים" xfId="45750"/>
    <cellStyle name="Normal 28 2 2 2 5 2 3" xfId="23728"/>
    <cellStyle name="Normal 28 2 2 2 5 2_נכסים" xfId="45749"/>
    <cellStyle name="Normal 28 2 2 2 5 3" xfId="12075"/>
    <cellStyle name="Normal 28 2 2 2 5 3 2" xfId="27062"/>
    <cellStyle name="Normal 28 2 2 2 5 3_נכסים" xfId="45751"/>
    <cellStyle name="Normal 28 2 2 2 5 4" xfId="20397"/>
    <cellStyle name="Normal 28 2 2 2 5_נכסים" xfId="45748"/>
    <cellStyle name="Normal 28 2 2 2 6" xfId="6965"/>
    <cellStyle name="Normal 28 2 2 2 6 2" xfId="13742"/>
    <cellStyle name="Normal 28 2 2 2 6 2 2" xfId="28728"/>
    <cellStyle name="Normal 28 2 2 2 6 2_נכסים" xfId="45753"/>
    <cellStyle name="Normal 28 2 2 2 6 3" xfId="22063"/>
    <cellStyle name="Normal 28 2 2 2 6_נכסים" xfId="45752"/>
    <cellStyle name="Normal 28 2 2 2 7" xfId="10505"/>
    <cellStyle name="Normal 28 2 2 2 7 2" xfId="25488"/>
    <cellStyle name="Normal 28 2 2 2 7_נכסים" xfId="45754"/>
    <cellStyle name="Normal 28 2 2 2 8" xfId="18731"/>
    <cellStyle name="Normal 28 2 2 2_נכסים" xfId="45691"/>
    <cellStyle name="Normal 28 2 2 3" xfId="3663"/>
    <cellStyle name="Normal 28 2 2 3 2" xfId="4074"/>
    <cellStyle name="Normal 28 2 2 3 2 2" xfId="4846"/>
    <cellStyle name="Normal 28 2 2 3 2 2 2" xfId="6637"/>
    <cellStyle name="Normal 28 2 2 3 2 2 2 2" xfId="10177"/>
    <cellStyle name="Normal 28 2 2 3 2 2 2 2 2" xfId="16829"/>
    <cellStyle name="Normal 28 2 2 3 2 2 2 2 2 2" xfId="31815"/>
    <cellStyle name="Normal 28 2 2 3 2 2 2 2 2_נכסים" xfId="45760"/>
    <cellStyle name="Normal 28 2 2 3 2 2 2 2 3" xfId="25150"/>
    <cellStyle name="Normal 28 2 2 3 2 2 2 2_נכסים" xfId="45759"/>
    <cellStyle name="Normal 28 2 2 3 2 2 2 3" xfId="13497"/>
    <cellStyle name="Normal 28 2 2 3 2 2 2 3 2" xfId="28484"/>
    <cellStyle name="Normal 28 2 2 3 2 2 2 3_נכסים" xfId="45761"/>
    <cellStyle name="Normal 28 2 2 3 2 2 2 4" xfId="21819"/>
    <cellStyle name="Normal 28 2 2 3 2 2 2_נכסים" xfId="45758"/>
    <cellStyle name="Normal 28 2 2 3 2 2 3" xfId="8385"/>
    <cellStyle name="Normal 28 2 2 3 2 2 3 2" xfId="15164"/>
    <cellStyle name="Normal 28 2 2 3 2 2 3 2 2" xfId="30150"/>
    <cellStyle name="Normal 28 2 2 3 2 2 3 2_נכסים" xfId="45763"/>
    <cellStyle name="Normal 28 2 2 3 2 2 3 3" xfId="23485"/>
    <cellStyle name="Normal 28 2 2 3 2 2 3_נכסים" xfId="45762"/>
    <cellStyle name="Normal 28 2 2 3 2 2 4" xfId="11831"/>
    <cellStyle name="Normal 28 2 2 3 2 2 4 2" xfId="26818"/>
    <cellStyle name="Normal 28 2 2 3 2 2 4_נכסים" xfId="45764"/>
    <cellStyle name="Normal 28 2 2 3 2 2 5" xfId="20153"/>
    <cellStyle name="Normal 28 2 2 3 2 2_נכסים" xfId="45757"/>
    <cellStyle name="Normal 28 2 2 3 2 3" xfId="5803"/>
    <cellStyle name="Normal 28 2 2 3 2 3 2" xfId="9344"/>
    <cellStyle name="Normal 28 2 2 3 2 3 2 2" xfId="15996"/>
    <cellStyle name="Normal 28 2 2 3 2 3 2 2 2" xfId="30982"/>
    <cellStyle name="Normal 28 2 2 3 2 3 2 2_נכסים" xfId="45767"/>
    <cellStyle name="Normal 28 2 2 3 2 3 2 3" xfId="24317"/>
    <cellStyle name="Normal 28 2 2 3 2 3 2_נכסים" xfId="45766"/>
    <cellStyle name="Normal 28 2 2 3 2 3 3" xfId="12664"/>
    <cellStyle name="Normal 28 2 2 3 2 3 3 2" xfId="27651"/>
    <cellStyle name="Normal 28 2 2 3 2 3 3_נכסים" xfId="45768"/>
    <cellStyle name="Normal 28 2 2 3 2 3 4" xfId="20986"/>
    <cellStyle name="Normal 28 2 2 3 2 3_נכסים" xfId="45765"/>
    <cellStyle name="Normal 28 2 2 3 2 4" xfId="7552"/>
    <cellStyle name="Normal 28 2 2 3 2 4 2" xfId="14331"/>
    <cellStyle name="Normal 28 2 2 3 2 4 2 2" xfId="29317"/>
    <cellStyle name="Normal 28 2 2 3 2 4 2_נכסים" xfId="45770"/>
    <cellStyle name="Normal 28 2 2 3 2 4 3" xfId="22652"/>
    <cellStyle name="Normal 28 2 2 3 2 4_נכסים" xfId="45769"/>
    <cellStyle name="Normal 28 2 2 3 2 5" xfId="10998"/>
    <cellStyle name="Normal 28 2 2 3 2 5 2" xfId="25985"/>
    <cellStyle name="Normal 28 2 2 3 2 5_נכסים" xfId="45771"/>
    <cellStyle name="Normal 28 2 2 3 2 6" xfId="19320"/>
    <cellStyle name="Normal 28 2 2 3 2_נכסים" xfId="45756"/>
    <cellStyle name="Normal 28 2 2 3 3" xfId="4431"/>
    <cellStyle name="Normal 28 2 2 3 3 2" xfId="6221"/>
    <cellStyle name="Normal 28 2 2 3 3 2 2" xfId="9761"/>
    <cellStyle name="Normal 28 2 2 3 3 2 2 2" xfId="16413"/>
    <cellStyle name="Normal 28 2 2 3 3 2 2 2 2" xfId="31399"/>
    <cellStyle name="Normal 28 2 2 3 3 2 2 2_נכסים" xfId="45775"/>
    <cellStyle name="Normal 28 2 2 3 3 2 2 3" xfId="24734"/>
    <cellStyle name="Normal 28 2 2 3 3 2 2_נכסים" xfId="45774"/>
    <cellStyle name="Normal 28 2 2 3 3 2 3" xfId="13081"/>
    <cellStyle name="Normal 28 2 2 3 3 2 3 2" xfId="28068"/>
    <cellStyle name="Normal 28 2 2 3 3 2 3_נכסים" xfId="45776"/>
    <cellStyle name="Normal 28 2 2 3 3 2 4" xfId="21403"/>
    <cellStyle name="Normal 28 2 2 3 3 2_נכסים" xfId="45773"/>
    <cellStyle name="Normal 28 2 2 3 3 3" xfId="7969"/>
    <cellStyle name="Normal 28 2 2 3 3 3 2" xfId="14748"/>
    <cellStyle name="Normal 28 2 2 3 3 3 2 2" xfId="29734"/>
    <cellStyle name="Normal 28 2 2 3 3 3 2_נכסים" xfId="45778"/>
    <cellStyle name="Normal 28 2 2 3 3 3 3" xfId="23069"/>
    <cellStyle name="Normal 28 2 2 3 3 3_נכסים" xfId="45777"/>
    <cellStyle name="Normal 28 2 2 3 3 4" xfId="11415"/>
    <cellStyle name="Normal 28 2 2 3 3 4 2" xfId="26402"/>
    <cellStyle name="Normal 28 2 2 3 3 4_נכסים" xfId="45779"/>
    <cellStyle name="Normal 28 2 2 3 3 5" xfId="19737"/>
    <cellStyle name="Normal 28 2 2 3 3_נכסים" xfId="45772"/>
    <cellStyle name="Normal 28 2 2 3 4" xfId="5324"/>
    <cellStyle name="Normal 28 2 2 3 4 2" xfId="8928"/>
    <cellStyle name="Normal 28 2 2 3 4 2 2" xfId="15580"/>
    <cellStyle name="Normal 28 2 2 3 4 2 2 2" xfId="30566"/>
    <cellStyle name="Normal 28 2 2 3 4 2 2_נכסים" xfId="45782"/>
    <cellStyle name="Normal 28 2 2 3 4 2 3" xfId="23901"/>
    <cellStyle name="Normal 28 2 2 3 4 2_נכסים" xfId="45781"/>
    <cellStyle name="Normal 28 2 2 3 4 3" xfId="12248"/>
    <cellStyle name="Normal 28 2 2 3 4 3 2" xfId="27235"/>
    <cellStyle name="Normal 28 2 2 3 4 3_נכסים" xfId="45783"/>
    <cellStyle name="Normal 28 2 2 3 4 4" xfId="20570"/>
    <cellStyle name="Normal 28 2 2 3 4_נכסים" xfId="45780"/>
    <cellStyle name="Normal 28 2 2 3 5" xfId="7137"/>
    <cellStyle name="Normal 28 2 2 3 5 2" xfId="13915"/>
    <cellStyle name="Normal 28 2 2 3 5 2 2" xfId="28901"/>
    <cellStyle name="Normal 28 2 2 3 5 2_נכסים" xfId="45785"/>
    <cellStyle name="Normal 28 2 2 3 5 3" xfId="22236"/>
    <cellStyle name="Normal 28 2 2 3 5_נכסים" xfId="45784"/>
    <cellStyle name="Normal 28 2 2 3 6" xfId="10583"/>
    <cellStyle name="Normal 28 2 2 3 6 2" xfId="25569"/>
    <cellStyle name="Normal 28 2 2 3 6_נכסים" xfId="45786"/>
    <cellStyle name="Normal 28 2 2 3 7" xfId="18904"/>
    <cellStyle name="Normal 28 2 2 3_נכסים" xfId="45755"/>
    <cellStyle name="Normal 28 2 2 4" xfId="3874"/>
    <cellStyle name="Normal 28 2 2 4 2" xfId="4637"/>
    <cellStyle name="Normal 28 2 2 4 2 2" xfId="6428"/>
    <cellStyle name="Normal 28 2 2 4 2 2 2" xfId="9968"/>
    <cellStyle name="Normal 28 2 2 4 2 2 2 2" xfId="16620"/>
    <cellStyle name="Normal 28 2 2 4 2 2 2 2 2" xfId="31606"/>
    <cellStyle name="Normal 28 2 2 4 2 2 2 2_נכסים" xfId="45791"/>
    <cellStyle name="Normal 28 2 2 4 2 2 2 3" xfId="24941"/>
    <cellStyle name="Normal 28 2 2 4 2 2 2_נכסים" xfId="45790"/>
    <cellStyle name="Normal 28 2 2 4 2 2 3" xfId="13288"/>
    <cellStyle name="Normal 28 2 2 4 2 2 3 2" xfId="28275"/>
    <cellStyle name="Normal 28 2 2 4 2 2 3_נכסים" xfId="45792"/>
    <cellStyle name="Normal 28 2 2 4 2 2 4" xfId="21610"/>
    <cellStyle name="Normal 28 2 2 4 2 2_נכסים" xfId="45789"/>
    <cellStyle name="Normal 28 2 2 4 2 3" xfId="8176"/>
    <cellStyle name="Normal 28 2 2 4 2 3 2" xfId="14955"/>
    <cellStyle name="Normal 28 2 2 4 2 3 2 2" xfId="29941"/>
    <cellStyle name="Normal 28 2 2 4 2 3 2_נכסים" xfId="45794"/>
    <cellStyle name="Normal 28 2 2 4 2 3 3" xfId="23276"/>
    <cellStyle name="Normal 28 2 2 4 2 3_נכסים" xfId="45793"/>
    <cellStyle name="Normal 28 2 2 4 2 4" xfId="11622"/>
    <cellStyle name="Normal 28 2 2 4 2 4 2" xfId="26609"/>
    <cellStyle name="Normal 28 2 2 4 2 4_נכסים" xfId="45795"/>
    <cellStyle name="Normal 28 2 2 4 2 5" xfId="19944"/>
    <cellStyle name="Normal 28 2 2 4 2_נכסים" xfId="45788"/>
    <cellStyle name="Normal 28 2 2 4 3" xfId="5594"/>
    <cellStyle name="Normal 28 2 2 4 3 2" xfId="9135"/>
    <cellStyle name="Normal 28 2 2 4 3 2 2" xfId="15787"/>
    <cellStyle name="Normal 28 2 2 4 3 2 2 2" xfId="30773"/>
    <cellStyle name="Normal 28 2 2 4 3 2 2_נכסים" xfId="45798"/>
    <cellStyle name="Normal 28 2 2 4 3 2 3" xfId="24108"/>
    <cellStyle name="Normal 28 2 2 4 3 2_נכסים" xfId="45797"/>
    <cellStyle name="Normal 28 2 2 4 3 3" xfId="12455"/>
    <cellStyle name="Normal 28 2 2 4 3 3 2" xfId="27442"/>
    <cellStyle name="Normal 28 2 2 4 3 3_נכסים" xfId="45799"/>
    <cellStyle name="Normal 28 2 2 4 3 4" xfId="20777"/>
    <cellStyle name="Normal 28 2 2 4 3_נכסים" xfId="45796"/>
    <cellStyle name="Normal 28 2 2 4 4" xfId="7343"/>
    <cellStyle name="Normal 28 2 2 4 4 2" xfId="14122"/>
    <cellStyle name="Normal 28 2 2 4 4 2 2" xfId="29108"/>
    <cellStyle name="Normal 28 2 2 4 4 2_נכסים" xfId="45801"/>
    <cellStyle name="Normal 28 2 2 4 4 3" xfId="22443"/>
    <cellStyle name="Normal 28 2 2 4 4_נכסים" xfId="45800"/>
    <cellStyle name="Normal 28 2 2 4 5" xfId="10789"/>
    <cellStyle name="Normal 28 2 2 4 5 2" xfId="25776"/>
    <cellStyle name="Normal 28 2 2 4 5_נכסים" xfId="45802"/>
    <cellStyle name="Normal 28 2 2 4 6" xfId="19111"/>
    <cellStyle name="Normal 28 2 2 4_נכסים" xfId="45787"/>
    <cellStyle name="Normal 28 2 2 5" xfId="4236"/>
    <cellStyle name="Normal 28 2 2 5 2" xfId="6011"/>
    <cellStyle name="Normal 28 2 2 5 2 2" xfId="9551"/>
    <cellStyle name="Normal 28 2 2 5 2 2 2" xfId="16203"/>
    <cellStyle name="Normal 28 2 2 5 2 2 2 2" xfId="31189"/>
    <cellStyle name="Normal 28 2 2 5 2 2 2_נכסים" xfId="45806"/>
    <cellStyle name="Normal 28 2 2 5 2 2 3" xfId="24524"/>
    <cellStyle name="Normal 28 2 2 5 2 2_נכסים" xfId="45805"/>
    <cellStyle name="Normal 28 2 2 5 2 3" xfId="12871"/>
    <cellStyle name="Normal 28 2 2 5 2 3 2" xfId="27858"/>
    <cellStyle name="Normal 28 2 2 5 2 3_נכסים" xfId="45807"/>
    <cellStyle name="Normal 28 2 2 5 2 4" xfId="21193"/>
    <cellStyle name="Normal 28 2 2 5 2_נכסים" xfId="45804"/>
    <cellStyle name="Normal 28 2 2 5 3" xfId="7759"/>
    <cellStyle name="Normal 28 2 2 5 3 2" xfId="14538"/>
    <cellStyle name="Normal 28 2 2 5 3 2 2" xfId="29524"/>
    <cellStyle name="Normal 28 2 2 5 3 2_נכסים" xfId="45809"/>
    <cellStyle name="Normal 28 2 2 5 3 3" xfId="22859"/>
    <cellStyle name="Normal 28 2 2 5 3_נכסים" xfId="45808"/>
    <cellStyle name="Normal 28 2 2 5 4" xfId="11205"/>
    <cellStyle name="Normal 28 2 2 5 4 2" xfId="26192"/>
    <cellStyle name="Normal 28 2 2 5 4_נכסים" xfId="45810"/>
    <cellStyle name="Normal 28 2 2 5 5" xfId="19527"/>
    <cellStyle name="Normal 28 2 2 5_נכסים" xfId="45803"/>
    <cellStyle name="Normal 28 2 2 6" xfId="5129"/>
    <cellStyle name="Normal 28 2 2 6 2" xfId="8718"/>
    <cellStyle name="Normal 28 2 2 6 2 2" xfId="15370"/>
    <cellStyle name="Normal 28 2 2 6 2 2 2" xfId="30356"/>
    <cellStyle name="Normal 28 2 2 6 2 2_נכסים" xfId="45813"/>
    <cellStyle name="Normal 28 2 2 6 2 3" xfId="23691"/>
    <cellStyle name="Normal 28 2 2 6 2_נכסים" xfId="45812"/>
    <cellStyle name="Normal 28 2 2 6 3" xfId="12038"/>
    <cellStyle name="Normal 28 2 2 6 3 2" xfId="27025"/>
    <cellStyle name="Normal 28 2 2 6 3_נכסים" xfId="45814"/>
    <cellStyle name="Normal 28 2 2 6 4" xfId="20360"/>
    <cellStyle name="Normal 28 2 2 6_נכסים" xfId="45811"/>
    <cellStyle name="Normal 28 2 2 7" xfId="6941"/>
    <cellStyle name="Normal 28 2 2 7 2" xfId="13705"/>
    <cellStyle name="Normal 28 2 2 7 2 2" xfId="28691"/>
    <cellStyle name="Normal 28 2 2 7 2_נכסים" xfId="45816"/>
    <cellStyle name="Normal 28 2 2 7 3" xfId="22026"/>
    <cellStyle name="Normal 28 2 2 7_נכסים" xfId="45815"/>
    <cellStyle name="Normal 28 2 2 8" xfId="10351"/>
    <cellStyle name="Normal 28 2 2 8 2" xfId="25328"/>
    <cellStyle name="Normal 28 2 2 8_נכסים" xfId="45817"/>
    <cellStyle name="Normal 28 2 2 9" xfId="18695"/>
    <cellStyle name="Normal 28 2 2_נכסים" xfId="45690"/>
    <cellStyle name="Normal 28 2 3" xfId="3152"/>
    <cellStyle name="Normal 28 2 3 2" xfId="18316"/>
    <cellStyle name="Normal 28 2 3 3" xfId="17309"/>
    <cellStyle name="Normal 28 2 3_נכסים" xfId="45818"/>
    <cellStyle name="Normal 28 2 4" xfId="3508"/>
    <cellStyle name="Normal 28 2 4 2" xfId="3749"/>
    <cellStyle name="Normal 28 2 4 2 2" xfId="4173"/>
    <cellStyle name="Normal 28 2 4 2 2 2" xfId="4946"/>
    <cellStyle name="Normal 28 2 4 2 2 2 2" xfId="6737"/>
    <cellStyle name="Normal 28 2 4 2 2 2 2 2" xfId="10277"/>
    <cellStyle name="Normal 28 2 4 2 2 2 2 2 2" xfId="16929"/>
    <cellStyle name="Normal 28 2 4 2 2 2 2 2 2 2" xfId="31915"/>
    <cellStyle name="Normal 28 2 4 2 2 2 2 2 2_נכסים" xfId="45825"/>
    <cellStyle name="Normal 28 2 4 2 2 2 2 2 3" xfId="25250"/>
    <cellStyle name="Normal 28 2 4 2 2 2 2 2_נכסים" xfId="45824"/>
    <cellStyle name="Normal 28 2 4 2 2 2 2 3" xfId="13597"/>
    <cellStyle name="Normal 28 2 4 2 2 2 2 3 2" xfId="28584"/>
    <cellStyle name="Normal 28 2 4 2 2 2 2 3_נכסים" xfId="45826"/>
    <cellStyle name="Normal 28 2 4 2 2 2 2 4" xfId="21919"/>
    <cellStyle name="Normal 28 2 4 2 2 2 2_נכסים" xfId="45823"/>
    <cellStyle name="Normal 28 2 4 2 2 2 3" xfId="8485"/>
    <cellStyle name="Normal 28 2 4 2 2 2 3 2" xfId="15264"/>
    <cellStyle name="Normal 28 2 4 2 2 2 3 2 2" xfId="30250"/>
    <cellStyle name="Normal 28 2 4 2 2 2 3 2_נכסים" xfId="45828"/>
    <cellStyle name="Normal 28 2 4 2 2 2 3 3" xfId="23585"/>
    <cellStyle name="Normal 28 2 4 2 2 2 3_נכסים" xfId="45827"/>
    <cellStyle name="Normal 28 2 4 2 2 2 4" xfId="11931"/>
    <cellStyle name="Normal 28 2 4 2 2 2 4 2" xfId="26918"/>
    <cellStyle name="Normal 28 2 4 2 2 2 4_נכסים" xfId="45829"/>
    <cellStyle name="Normal 28 2 4 2 2 2 5" xfId="20253"/>
    <cellStyle name="Normal 28 2 4 2 2 2_נכסים" xfId="45822"/>
    <cellStyle name="Normal 28 2 4 2 2 3" xfId="5903"/>
    <cellStyle name="Normal 28 2 4 2 2 3 2" xfId="9444"/>
    <cellStyle name="Normal 28 2 4 2 2 3 2 2" xfId="16096"/>
    <cellStyle name="Normal 28 2 4 2 2 3 2 2 2" xfId="31082"/>
    <cellStyle name="Normal 28 2 4 2 2 3 2 2_נכסים" xfId="45832"/>
    <cellStyle name="Normal 28 2 4 2 2 3 2 3" xfId="24417"/>
    <cellStyle name="Normal 28 2 4 2 2 3 2_נכסים" xfId="45831"/>
    <cellStyle name="Normal 28 2 4 2 2 3 3" xfId="12764"/>
    <cellStyle name="Normal 28 2 4 2 2 3 3 2" xfId="27751"/>
    <cellStyle name="Normal 28 2 4 2 2 3 3_נכסים" xfId="45833"/>
    <cellStyle name="Normal 28 2 4 2 2 3 4" xfId="21086"/>
    <cellStyle name="Normal 28 2 4 2 2 3_נכסים" xfId="45830"/>
    <cellStyle name="Normal 28 2 4 2 2 4" xfId="7652"/>
    <cellStyle name="Normal 28 2 4 2 2 4 2" xfId="14431"/>
    <cellStyle name="Normal 28 2 4 2 2 4 2 2" xfId="29417"/>
    <cellStyle name="Normal 28 2 4 2 2 4 2_נכסים" xfId="45835"/>
    <cellStyle name="Normal 28 2 4 2 2 4 3" xfId="22752"/>
    <cellStyle name="Normal 28 2 4 2 2 4_נכסים" xfId="45834"/>
    <cellStyle name="Normal 28 2 4 2 2 5" xfId="11098"/>
    <cellStyle name="Normal 28 2 4 2 2 5 2" xfId="26085"/>
    <cellStyle name="Normal 28 2 4 2 2 5_נכסים" xfId="45836"/>
    <cellStyle name="Normal 28 2 4 2 2 6" xfId="19420"/>
    <cellStyle name="Normal 28 2 4 2 2_נכסים" xfId="45821"/>
    <cellStyle name="Normal 28 2 4 2 3" xfId="4530"/>
    <cellStyle name="Normal 28 2 4 2 3 2" xfId="6321"/>
    <cellStyle name="Normal 28 2 4 2 3 2 2" xfId="9861"/>
    <cellStyle name="Normal 28 2 4 2 3 2 2 2" xfId="16513"/>
    <cellStyle name="Normal 28 2 4 2 3 2 2 2 2" xfId="31499"/>
    <cellStyle name="Normal 28 2 4 2 3 2 2 2_נכסים" xfId="45840"/>
    <cellStyle name="Normal 28 2 4 2 3 2 2 3" xfId="24834"/>
    <cellStyle name="Normal 28 2 4 2 3 2 2_נכסים" xfId="45839"/>
    <cellStyle name="Normal 28 2 4 2 3 2 3" xfId="13181"/>
    <cellStyle name="Normal 28 2 4 2 3 2 3 2" xfId="28168"/>
    <cellStyle name="Normal 28 2 4 2 3 2 3_נכסים" xfId="45841"/>
    <cellStyle name="Normal 28 2 4 2 3 2 4" xfId="21503"/>
    <cellStyle name="Normal 28 2 4 2 3 2_נכסים" xfId="45838"/>
    <cellStyle name="Normal 28 2 4 2 3 3" xfId="8069"/>
    <cellStyle name="Normal 28 2 4 2 3 3 2" xfId="14848"/>
    <cellStyle name="Normal 28 2 4 2 3 3 2 2" xfId="29834"/>
    <cellStyle name="Normal 28 2 4 2 3 3 2_נכסים" xfId="45843"/>
    <cellStyle name="Normal 28 2 4 2 3 3 3" xfId="23169"/>
    <cellStyle name="Normal 28 2 4 2 3 3_נכסים" xfId="45842"/>
    <cellStyle name="Normal 28 2 4 2 3 4" xfId="11515"/>
    <cellStyle name="Normal 28 2 4 2 3 4 2" xfId="26502"/>
    <cellStyle name="Normal 28 2 4 2 3 4_נכסים" xfId="45844"/>
    <cellStyle name="Normal 28 2 4 2 3 5" xfId="19837"/>
    <cellStyle name="Normal 28 2 4 2 3_נכסים" xfId="45837"/>
    <cellStyle name="Normal 28 2 4 2 4" xfId="5423"/>
    <cellStyle name="Normal 28 2 4 2 4 2" xfId="9028"/>
    <cellStyle name="Normal 28 2 4 2 4 2 2" xfId="15680"/>
    <cellStyle name="Normal 28 2 4 2 4 2 2 2" xfId="30666"/>
    <cellStyle name="Normal 28 2 4 2 4 2 2_נכסים" xfId="45847"/>
    <cellStyle name="Normal 28 2 4 2 4 2 3" xfId="24001"/>
    <cellStyle name="Normal 28 2 4 2 4 2_נכסים" xfId="45846"/>
    <cellStyle name="Normal 28 2 4 2 4 3" xfId="12348"/>
    <cellStyle name="Normal 28 2 4 2 4 3 2" xfId="27335"/>
    <cellStyle name="Normal 28 2 4 2 4 3_נכסים" xfId="45848"/>
    <cellStyle name="Normal 28 2 4 2 4 4" xfId="20670"/>
    <cellStyle name="Normal 28 2 4 2 4_נכסים" xfId="45845"/>
    <cellStyle name="Normal 28 2 4 2 5" xfId="7236"/>
    <cellStyle name="Normal 28 2 4 2 5 2" xfId="14015"/>
    <cellStyle name="Normal 28 2 4 2 5 2 2" xfId="29001"/>
    <cellStyle name="Normal 28 2 4 2 5 2_נכסים" xfId="45850"/>
    <cellStyle name="Normal 28 2 4 2 5 3" xfId="22336"/>
    <cellStyle name="Normal 28 2 4 2 5_נכסים" xfId="45849"/>
    <cellStyle name="Normal 28 2 4 2 6" xfId="10682"/>
    <cellStyle name="Normal 28 2 4 2 6 2" xfId="25669"/>
    <cellStyle name="Normal 28 2 4 2 6_נכסים" xfId="45851"/>
    <cellStyle name="Normal 28 2 4 2 7" xfId="19004"/>
    <cellStyle name="Normal 28 2 4 2_נכסים" xfId="45820"/>
    <cellStyle name="Normal 28 2 4 3" xfId="3962"/>
    <cellStyle name="Normal 28 2 4 3 2" xfId="4738"/>
    <cellStyle name="Normal 28 2 4 3 2 2" xfId="6529"/>
    <cellStyle name="Normal 28 2 4 3 2 2 2" xfId="10069"/>
    <cellStyle name="Normal 28 2 4 3 2 2 2 2" xfId="16721"/>
    <cellStyle name="Normal 28 2 4 3 2 2 2 2 2" xfId="31707"/>
    <cellStyle name="Normal 28 2 4 3 2 2 2 2_נכסים" xfId="45856"/>
    <cellStyle name="Normal 28 2 4 3 2 2 2 3" xfId="25042"/>
    <cellStyle name="Normal 28 2 4 3 2 2 2_נכסים" xfId="45855"/>
    <cellStyle name="Normal 28 2 4 3 2 2 3" xfId="13389"/>
    <cellStyle name="Normal 28 2 4 3 2 2 3 2" xfId="28376"/>
    <cellStyle name="Normal 28 2 4 3 2 2 3_נכסים" xfId="45857"/>
    <cellStyle name="Normal 28 2 4 3 2 2 4" xfId="21711"/>
    <cellStyle name="Normal 28 2 4 3 2 2_נכסים" xfId="45854"/>
    <cellStyle name="Normal 28 2 4 3 2 3" xfId="8277"/>
    <cellStyle name="Normal 28 2 4 3 2 3 2" xfId="15056"/>
    <cellStyle name="Normal 28 2 4 3 2 3 2 2" xfId="30042"/>
    <cellStyle name="Normal 28 2 4 3 2 3 2_נכסים" xfId="45859"/>
    <cellStyle name="Normal 28 2 4 3 2 3 3" xfId="23377"/>
    <cellStyle name="Normal 28 2 4 3 2 3_נכסים" xfId="45858"/>
    <cellStyle name="Normal 28 2 4 3 2 4" xfId="11723"/>
    <cellStyle name="Normal 28 2 4 3 2 4 2" xfId="26710"/>
    <cellStyle name="Normal 28 2 4 3 2 4_נכסים" xfId="45860"/>
    <cellStyle name="Normal 28 2 4 3 2 5" xfId="20045"/>
    <cellStyle name="Normal 28 2 4 3 2_נכסים" xfId="45853"/>
    <cellStyle name="Normal 28 2 4 3 3" xfId="5695"/>
    <cellStyle name="Normal 28 2 4 3 3 2" xfId="9236"/>
    <cellStyle name="Normal 28 2 4 3 3 2 2" xfId="15888"/>
    <cellStyle name="Normal 28 2 4 3 3 2 2 2" xfId="30874"/>
    <cellStyle name="Normal 28 2 4 3 3 2 2_נכסים" xfId="45863"/>
    <cellStyle name="Normal 28 2 4 3 3 2 3" xfId="24209"/>
    <cellStyle name="Normal 28 2 4 3 3 2_נכסים" xfId="45862"/>
    <cellStyle name="Normal 28 2 4 3 3 3" xfId="12556"/>
    <cellStyle name="Normal 28 2 4 3 3 3 2" xfId="27543"/>
    <cellStyle name="Normal 28 2 4 3 3 3_נכסים" xfId="45864"/>
    <cellStyle name="Normal 28 2 4 3 3 4" xfId="20878"/>
    <cellStyle name="Normal 28 2 4 3 3_נכסים" xfId="45861"/>
    <cellStyle name="Normal 28 2 4 3 4" xfId="7444"/>
    <cellStyle name="Normal 28 2 4 3 4 2" xfId="14223"/>
    <cellStyle name="Normal 28 2 4 3 4 2 2" xfId="29209"/>
    <cellStyle name="Normal 28 2 4 3 4 2_נכסים" xfId="45866"/>
    <cellStyle name="Normal 28 2 4 3 4 3" xfId="22544"/>
    <cellStyle name="Normal 28 2 4 3 4_נכסים" xfId="45865"/>
    <cellStyle name="Normal 28 2 4 3 5" xfId="10890"/>
    <cellStyle name="Normal 28 2 4 3 5 2" xfId="25877"/>
    <cellStyle name="Normal 28 2 4 3 5_נכסים" xfId="45867"/>
    <cellStyle name="Normal 28 2 4 3 6" xfId="19212"/>
    <cellStyle name="Normal 28 2 4 3_נכסים" xfId="45852"/>
    <cellStyle name="Normal 28 2 4 4" xfId="4323"/>
    <cellStyle name="Normal 28 2 4 4 2" xfId="6112"/>
    <cellStyle name="Normal 28 2 4 4 2 2" xfId="9652"/>
    <cellStyle name="Normal 28 2 4 4 2 2 2" xfId="16304"/>
    <cellStyle name="Normal 28 2 4 4 2 2 2 2" xfId="31290"/>
    <cellStyle name="Normal 28 2 4 4 2 2 2_נכסים" xfId="45871"/>
    <cellStyle name="Normal 28 2 4 4 2 2 3" xfId="24625"/>
    <cellStyle name="Normal 28 2 4 4 2 2_נכסים" xfId="45870"/>
    <cellStyle name="Normal 28 2 4 4 2 3" xfId="12972"/>
    <cellStyle name="Normal 28 2 4 4 2 3 2" xfId="27959"/>
    <cellStyle name="Normal 28 2 4 4 2 3_נכסים" xfId="45872"/>
    <cellStyle name="Normal 28 2 4 4 2 4" xfId="21294"/>
    <cellStyle name="Normal 28 2 4 4 2_נכסים" xfId="45869"/>
    <cellStyle name="Normal 28 2 4 4 3" xfId="7860"/>
    <cellStyle name="Normal 28 2 4 4 3 2" xfId="14639"/>
    <cellStyle name="Normal 28 2 4 4 3 2 2" xfId="29625"/>
    <cellStyle name="Normal 28 2 4 4 3 2_נכסים" xfId="45874"/>
    <cellStyle name="Normal 28 2 4 4 3 3" xfId="22960"/>
    <cellStyle name="Normal 28 2 4 4 3_נכסים" xfId="45873"/>
    <cellStyle name="Normal 28 2 4 4 4" xfId="11306"/>
    <cellStyle name="Normal 28 2 4 4 4 2" xfId="26293"/>
    <cellStyle name="Normal 28 2 4 4 4_נכסים" xfId="45875"/>
    <cellStyle name="Normal 28 2 4 4 5" xfId="19628"/>
    <cellStyle name="Normal 28 2 4 4_נכסים" xfId="45868"/>
    <cellStyle name="Normal 28 2 4 5" xfId="5216"/>
    <cellStyle name="Normal 28 2 4 5 2" xfId="8819"/>
    <cellStyle name="Normal 28 2 4 5 2 2" xfId="15471"/>
    <cellStyle name="Normal 28 2 4 5 2 2 2" xfId="30457"/>
    <cellStyle name="Normal 28 2 4 5 2 2_נכסים" xfId="45878"/>
    <cellStyle name="Normal 28 2 4 5 2 3" xfId="23792"/>
    <cellStyle name="Normal 28 2 4 5 2_נכסים" xfId="45877"/>
    <cellStyle name="Normal 28 2 4 5 3" xfId="12139"/>
    <cellStyle name="Normal 28 2 4 5 3 2" xfId="27126"/>
    <cellStyle name="Normal 28 2 4 5 3_נכסים" xfId="45879"/>
    <cellStyle name="Normal 28 2 4 5 4" xfId="20461"/>
    <cellStyle name="Normal 28 2 4 5_נכסים" xfId="45876"/>
    <cellStyle name="Normal 28 2 4 6" xfId="7029"/>
    <cellStyle name="Normal 28 2 4 6 2" xfId="13806"/>
    <cellStyle name="Normal 28 2 4 6 2 2" xfId="28792"/>
    <cellStyle name="Normal 28 2 4 6 2_נכסים" xfId="45881"/>
    <cellStyle name="Normal 28 2 4 6 3" xfId="22127"/>
    <cellStyle name="Normal 28 2 4 6_נכסים" xfId="45880"/>
    <cellStyle name="Normal 28 2 4 7" xfId="10391"/>
    <cellStyle name="Normal 28 2 4 7 2" xfId="25369"/>
    <cellStyle name="Normal 28 2 4 7_נכסים" xfId="45882"/>
    <cellStyle name="Normal 28 2 4 8" xfId="17408"/>
    <cellStyle name="Normal 28 2 4 9" xfId="18795"/>
    <cellStyle name="Normal 28 2 4_נכסים" xfId="45819"/>
    <cellStyle name="Normal 28 2 5" xfId="3636"/>
    <cellStyle name="Normal 28 2 5 2" xfId="4022"/>
    <cellStyle name="Normal 28 2 5 2 2" xfId="4793"/>
    <cellStyle name="Normal 28 2 5 2 2 2" xfId="6584"/>
    <cellStyle name="Normal 28 2 5 2 2 2 2" xfId="10124"/>
    <cellStyle name="Normal 28 2 5 2 2 2 2 2" xfId="16776"/>
    <cellStyle name="Normal 28 2 5 2 2 2 2 2 2" xfId="31762"/>
    <cellStyle name="Normal 28 2 5 2 2 2 2 2_נכסים" xfId="45888"/>
    <cellStyle name="Normal 28 2 5 2 2 2 2 3" xfId="25097"/>
    <cellStyle name="Normal 28 2 5 2 2 2 2_נכסים" xfId="45887"/>
    <cellStyle name="Normal 28 2 5 2 2 2 3" xfId="13444"/>
    <cellStyle name="Normal 28 2 5 2 2 2 3 2" xfId="28431"/>
    <cellStyle name="Normal 28 2 5 2 2 2 3_נכסים" xfId="45889"/>
    <cellStyle name="Normal 28 2 5 2 2 2 4" xfId="21766"/>
    <cellStyle name="Normal 28 2 5 2 2 2_נכסים" xfId="45886"/>
    <cellStyle name="Normal 28 2 5 2 2 3" xfId="8332"/>
    <cellStyle name="Normal 28 2 5 2 2 3 2" xfId="15111"/>
    <cellStyle name="Normal 28 2 5 2 2 3 2 2" xfId="30097"/>
    <cellStyle name="Normal 28 2 5 2 2 3 2_נכסים" xfId="45891"/>
    <cellStyle name="Normal 28 2 5 2 2 3 3" xfId="23432"/>
    <cellStyle name="Normal 28 2 5 2 2 3_נכסים" xfId="45890"/>
    <cellStyle name="Normal 28 2 5 2 2 4" xfId="11778"/>
    <cellStyle name="Normal 28 2 5 2 2 4 2" xfId="26765"/>
    <cellStyle name="Normal 28 2 5 2 2 4_נכסים" xfId="45892"/>
    <cellStyle name="Normal 28 2 5 2 2 5" xfId="20100"/>
    <cellStyle name="Normal 28 2 5 2 2_נכסים" xfId="45885"/>
    <cellStyle name="Normal 28 2 5 2 3" xfId="5750"/>
    <cellStyle name="Normal 28 2 5 2 3 2" xfId="9291"/>
    <cellStyle name="Normal 28 2 5 2 3 2 2" xfId="15943"/>
    <cellStyle name="Normal 28 2 5 2 3 2 2 2" xfId="30929"/>
    <cellStyle name="Normal 28 2 5 2 3 2 2_נכסים" xfId="45895"/>
    <cellStyle name="Normal 28 2 5 2 3 2 3" xfId="24264"/>
    <cellStyle name="Normal 28 2 5 2 3 2_נכסים" xfId="45894"/>
    <cellStyle name="Normal 28 2 5 2 3 3" xfId="12611"/>
    <cellStyle name="Normal 28 2 5 2 3 3 2" xfId="27598"/>
    <cellStyle name="Normal 28 2 5 2 3 3_נכסים" xfId="45896"/>
    <cellStyle name="Normal 28 2 5 2 3 4" xfId="20933"/>
    <cellStyle name="Normal 28 2 5 2 3_נכסים" xfId="45893"/>
    <cellStyle name="Normal 28 2 5 2 4" xfId="7499"/>
    <cellStyle name="Normal 28 2 5 2 4 2" xfId="14278"/>
    <cellStyle name="Normal 28 2 5 2 4 2 2" xfId="29264"/>
    <cellStyle name="Normal 28 2 5 2 4 2_נכסים" xfId="45898"/>
    <cellStyle name="Normal 28 2 5 2 4 3" xfId="22599"/>
    <cellStyle name="Normal 28 2 5 2 4_נכסים" xfId="45897"/>
    <cellStyle name="Normal 28 2 5 2 5" xfId="10945"/>
    <cellStyle name="Normal 28 2 5 2 5 2" xfId="25932"/>
    <cellStyle name="Normal 28 2 5 2 5_נכסים" xfId="45899"/>
    <cellStyle name="Normal 28 2 5 2 6" xfId="19267"/>
    <cellStyle name="Normal 28 2 5 2_נכסים" xfId="45884"/>
    <cellStyle name="Normal 28 2 5 3" xfId="4379"/>
    <cellStyle name="Normal 28 2 5 3 2" xfId="6168"/>
    <cellStyle name="Normal 28 2 5 3 2 2" xfId="9708"/>
    <cellStyle name="Normal 28 2 5 3 2 2 2" xfId="16360"/>
    <cellStyle name="Normal 28 2 5 3 2 2 2 2" xfId="31346"/>
    <cellStyle name="Normal 28 2 5 3 2 2 2_נכסים" xfId="45903"/>
    <cellStyle name="Normal 28 2 5 3 2 2 3" xfId="24681"/>
    <cellStyle name="Normal 28 2 5 3 2 2_נכסים" xfId="45902"/>
    <cellStyle name="Normal 28 2 5 3 2 3" xfId="13028"/>
    <cellStyle name="Normal 28 2 5 3 2 3 2" xfId="28015"/>
    <cellStyle name="Normal 28 2 5 3 2 3_נכסים" xfId="45904"/>
    <cellStyle name="Normal 28 2 5 3 2 4" xfId="21350"/>
    <cellStyle name="Normal 28 2 5 3 2_נכסים" xfId="45901"/>
    <cellStyle name="Normal 28 2 5 3 3" xfId="7916"/>
    <cellStyle name="Normal 28 2 5 3 3 2" xfId="14695"/>
    <cellStyle name="Normal 28 2 5 3 3 2 2" xfId="29681"/>
    <cellStyle name="Normal 28 2 5 3 3 2_נכסים" xfId="45906"/>
    <cellStyle name="Normal 28 2 5 3 3 3" xfId="23016"/>
    <cellStyle name="Normal 28 2 5 3 3_נכסים" xfId="45905"/>
    <cellStyle name="Normal 28 2 5 3 4" xfId="11362"/>
    <cellStyle name="Normal 28 2 5 3 4 2" xfId="26349"/>
    <cellStyle name="Normal 28 2 5 3 4_נכסים" xfId="45907"/>
    <cellStyle name="Normal 28 2 5 3 5" xfId="19684"/>
    <cellStyle name="Normal 28 2 5 3_נכסים" xfId="45900"/>
    <cellStyle name="Normal 28 2 5 4" xfId="5272"/>
    <cellStyle name="Normal 28 2 5 4 2" xfId="8875"/>
    <cellStyle name="Normal 28 2 5 4 2 2" xfId="15527"/>
    <cellStyle name="Normal 28 2 5 4 2 2 2" xfId="30513"/>
    <cellStyle name="Normal 28 2 5 4 2 2_נכסים" xfId="45910"/>
    <cellStyle name="Normal 28 2 5 4 2 3" xfId="23848"/>
    <cellStyle name="Normal 28 2 5 4 2_נכסים" xfId="45909"/>
    <cellStyle name="Normal 28 2 5 4 3" xfId="12195"/>
    <cellStyle name="Normal 28 2 5 4 3 2" xfId="27182"/>
    <cellStyle name="Normal 28 2 5 4 3_נכסים" xfId="45911"/>
    <cellStyle name="Normal 28 2 5 4 4" xfId="20517"/>
    <cellStyle name="Normal 28 2 5 4_נכסים" xfId="45908"/>
    <cellStyle name="Normal 28 2 5 5" xfId="7085"/>
    <cellStyle name="Normal 28 2 5 5 2" xfId="13862"/>
    <cellStyle name="Normal 28 2 5 5 2 2" xfId="28848"/>
    <cellStyle name="Normal 28 2 5 5 2_נכסים" xfId="45913"/>
    <cellStyle name="Normal 28 2 5 5 3" xfId="22183"/>
    <cellStyle name="Normal 28 2 5 5_נכסים" xfId="45912"/>
    <cellStyle name="Normal 28 2 5 6" xfId="10310"/>
    <cellStyle name="Normal 28 2 5 6 2" xfId="25282"/>
    <cellStyle name="Normal 28 2 5 6_נכסים" xfId="45914"/>
    <cellStyle name="Normal 28 2 5 7" xfId="17483"/>
    <cellStyle name="Normal 28 2 5 8" xfId="18851"/>
    <cellStyle name="Normal 28 2 5_נכסים" xfId="45883"/>
    <cellStyle name="Normal 28 2 6" xfId="3847"/>
    <cellStyle name="Normal 28 2 6 2" xfId="4584"/>
    <cellStyle name="Normal 28 2 6 2 2" xfId="6375"/>
    <cellStyle name="Normal 28 2 6 2 2 2" xfId="9915"/>
    <cellStyle name="Normal 28 2 6 2 2 2 2" xfId="16567"/>
    <cellStyle name="Normal 28 2 6 2 2 2 2 2" xfId="31553"/>
    <cellStyle name="Normal 28 2 6 2 2 2 2_נכסים" xfId="45919"/>
    <cellStyle name="Normal 28 2 6 2 2 2 3" xfId="24888"/>
    <cellStyle name="Normal 28 2 6 2 2 2_נכסים" xfId="45918"/>
    <cellStyle name="Normal 28 2 6 2 2 3" xfId="13235"/>
    <cellStyle name="Normal 28 2 6 2 2 3 2" xfId="28222"/>
    <cellStyle name="Normal 28 2 6 2 2 3_נכסים" xfId="45920"/>
    <cellStyle name="Normal 28 2 6 2 2 4" xfId="21557"/>
    <cellStyle name="Normal 28 2 6 2 2_נכסים" xfId="45917"/>
    <cellStyle name="Normal 28 2 6 2 3" xfId="8123"/>
    <cellStyle name="Normal 28 2 6 2 3 2" xfId="14902"/>
    <cellStyle name="Normal 28 2 6 2 3 2 2" xfId="29888"/>
    <cellStyle name="Normal 28 2 6 2 3 2_נכסים" xfId="45922"/>
    <cellStyle name="Normal 28 2 6 2 3 3" xfId="23223"/>
    <cellStyle name="Normal 28 2 6 2 3_נכסים" xfId="45921"/>
    <cellStyle name="Normal 28 2 6 2 4" xfId="11569"/>
    <cellStyle name="Normal 28 2 6 2 4 2" xfId="26556"/>
    <cellStyle name="Normal 28 2 6 2 4_נכסים" xfId="45923"/>
    <cellStyle name="Normal 28 2 6 2 5" xfId="19891"/>
    <cellStyle name="Normal 28 2 6 2_נכסים" xfId="45916"/>
    <cellStyle name="Normal 28 2 6 3" xfId="5541"/>
    <cellStyle name="Normal 28 2 6 3 2" xfId="9082"/>
    <cellStyle name="Normal 28 2 6 3 2 2" xfId="15734"/>
    <cellStyle name="Normal 28 2 6 3 2 2 2" xfId="30720"/>
    <cellStyle name="Normal 28 2 6 3 2 2_נכסים" xfId="45926"/>
    <cellStyle name="Normal 28 2 6 3 2 3" xfId="24055"/>
    <cellStyle name="Normal 28 2 6 3 2_נכסים" xfId="45925"/>
    <cellStyle name="Normal 28 2 6 3 3" xfId="12402"/>
    <cellStyle name="Normal 28 2 6 3 3 2" xfId="27389"/>
    <cellStyle name="Normal 28 2 6 3 3_נכסים" xfId="45927"/>
    <cellStyle name="Normal 28 2 6 3 4" xfId="20724"/>
    <cellStyle name="Normal 28 2 6 3_נכסים" xfId="45924"/>
    <cellStyle name="Normal 28 2 6 4" xfId="7290"/>
    <cellStyle name="Normal 28 2 6 4 2" xfId="14069"/>
    <cellStyle name="Normal 28 2 6 4 2 2" xfId="29055"/>
    <cellStyle name="Normal 28 2 6 4 2_נכסים" xfId="45929"/>
    <cellStyle name="Normal 28 2 6 4 3" xfId="22390"/>
    <cellStyle name="Normal 28 2 6 4_נכסים" xfId="45928"/>
    <cellStyle name="Normal 28 2 6 5" xfId="10736"/>
    <cellStyle name="Normal 28 2 6 5 2" xfId="25723"/>
    <cellStyle name="Normal 28 2 6 5_נכסים" xfId="45930"/>
    <cellStyle name="Normal 28 2 6 6" xfId="17223"/>
    <cellStyle name="Normal 28 2 6 7" xfId="19058"/>
    <cellStyle name="Normal 28 2 6_נכסים" xfId="45915"/>
    <cellStyle name="Normal 28 2 7" xfId="4209"/>
    <cellStyle name="Normal 28 2 7 2" xfId="5958"/>
    <cellStyle name="Normal 28 2 7 2 2" xfId="9498"/>
    <cellStyle name="Normal 28 2 7 2 2 2" xfId="16150"/>
    <cellStyle name="Normal 28 2 7 2 2 2 2" xfId="31136"/>
    <cellStyle name="Normal 28 2 7 2 2 2_נכסים" xfId="45934"/>
    <cellStyle name="Normal 28 2 7 2 2 3" xfId="24471"/>
    <cellStyle name="Normal 28 2 7 2 2_נכסים" xfId="45933"/>
    <cellStyle name="Normal 28 2 7 2 3" xfId="12818"/>
    <cellStyle name="Normal 28 2 7 2 3 2" xfId="27805"/>
    <cellStyle name="Normal 28 2 7 2 3_נכסים" xfId="45935"/>
    <cellStyle name="Normal 28 2 7 2 4" xfId="21140"/>
    <cellStyle name="Normal 28 2 7 2_נכסים" xfId="45932"/>
    <cellStyle name="Normal 28 2 7 3" xfId="7706"/>
    <cellStyle name="Normal 28 2 7 3 2" xfId="14485"/>
    <cellStyle name="Normal 28 2 7 3 2 2" xfId="29471"/>
    <cellStyle name="Normal 28 2 7 3 2_נכסים" xfId="45937"/>
    <cellStyle name="Normal 28 2 7 3 3" xfId="22806"/>
    <cellStyle name="Normal 28 2 7 3_נכסים" xfId="45936"/>
    <cellStyle name="Normal 28 2 7 4" xfId="11152"/>
    <cellStyle name="Normal 28 2 7 4 2" xfId="26139"/>
    <cellStyle name="Normal 28 2 7 4_נכסים" xfId="45938"/>
    <cellStyle name="Normal 28 2 7 5" xfId="19474"/>
    <cellStyle name="Normal 28 2 7_נכסים" xfId="45931"/>
    <cellStyle name="Normal 28 2 8" xfId="5102"/>
    <cellStyle name="Normal 28 2 8 2" xfId="8665"/>
    <cellStyle name="Normal 28 2 8 2 2" xfId="15317"/>
    <cellStyle name="Normal 28 2 8 2 2 2" xfId="30303"/>
    <cellStyle name="Normal 28 2 8 2 2_נכסים" xfId="45941"/>
    <cellStyle name="Normal 28 2 8 2 3" xfId="23638"/>
    <cellStyle name="Normal 28 2 8 2_נכסים" xfId="45940"/>
    <cellStyle name="Normal 28 2 8 3" xfId="11985"/>
    <cellStyle name="Normal 28 2 8 3 2" xfId="26972"/>
    <cellStyle name="Normal 28 2 8 3_נכסים" xfId="45942"/>
    <cellStyle name="Normal 28 2 8 4" xfId="20307"/>
    <cellStyle name="Normal 28 2 8_נכסים" xfId="45939"/>
    <cellStyle name="Normal 28 2 9" xfId="6913"/>
    <cellStyle name="Normal 28 2 9 2" xfId="13652"/>
    <cellStyle name="Normal 28 2 9 2 2" xfId="28638"/>
    <cellStyle name="Normal 28 2 9 2_נכסים" xfId="45944"/>
    <cellStyle name="Normal 28 2 9 3" xfId="21973"/>
    <cellStyle name="Normal 28 2 9_נכסים" xfId="45943"/>
    <cellStyle name="Normal 28 2_נכסים" xfId="45688"/>
    <cellStyle name="Normal 28 3" xfId="2984"/>
    <cellStyle name="Normal 28 4" xfId="3230"/>
    <cellStyle name="Normal 28 4 2" xfId="17379"/>
    <cellStyle name="Normal 28 4_נכסים" xfId="45945"/>
    <cellStyle name="Normal 28 5" xfId="10302"/>
    <cellStyle name="Normal 28 5 2" xfId="17253"/>
    <cellStyle name="Normal 28 5 3" xfId="25274"/>
    <cellStyle name="Normal 28 5 4" xfId="32173"/>
    <cellStyle name="Normal 28 5_נכסים" xfId="45946"/>
    <cellStyle name="Normal 28 6" xfId="17115"/>
    <cellStyle name="Normal 28 6 2" xfId="18609"/>
    <cellStyle name="Normal 28 6 3" xfId="32103"/>
    <cellStyle name="Normal 28 6_נכסים" xfId="45947"/>
    <cellStyle name="Normal 28 7" xfId="32059"/>
    <cellStyle name="Normal 28 8" xfId="50249"/>
    <cellStyle name="Normal 28 9" xfId="50253"/>
    <cellStyle name="Normal 28_נכסים" xfId="45687"/>
    <cellStyle name="Normal 29" xfId="2796"/>
    <cellStyle name="Normal 29 2" xfId="2887"/>
    <cellStyle name="Normal 29 2 10" xfId="17129"/>
    <cellStyle name="Normal 29 2 11" xfId="18643"/>
    <cellStyle name="Normal 29 2 12" xfId="32083"/>
    <cellStyle name="Normal 29 2 2" xfId="3049"/>
    <cellStyle name="Normal 29 2 2 10" xfId="32370"/>
    <cellStyle name="Normal 29 2 2 2" xfId="3521"/>
    <cellStyle name="Normal 29 2 2 2 2" xfId="3766"/>
    <cellStyle name="Normal 29 2 2 2 2 2" xfId="4190"/>
    <cellStyle name="Normal 29 2 2 2 2 2 2" xfId="4963"/>
    <cellStyle name="Normal 29 2 2 2 2 2 2 2" xfId="6754"/>
    <cellStyle name="Normal 29 2 2 2 2 2 2 2 2" xfId="10294"/>
    <cellStyle name="Normal 29 2 2 2 2 2 2 2 2 2" xfId="16946"/>
    <cellStyle name="Normal 29 2 2 2 2 2 2 2 2 2 2" xfId="31932"/>
    <cellStyle name="Normal 29 2 2 2 2 2 2 2 2 2_נכסים" xfId="45957"/>
    <cellStyle name="Normal 29 2 2 2 2 2 2 2 2 3" xfId="25267"/>
    <cellStyle name="Normal 29 2 2 2 2 2 2 2 2_נכסים" xfId="45956"/>
    <cellStyle name="Normal 29 2 2 2 2 2 2 2 3" xfId="13614"/>
    <cellStyle name="Normal 29 2 2 2 2 2 2 2 3 2" xfId="28601"/>
    <cellStyle name="Normal 29 2 2 2 2 2 2 2 3_נכסים" xfId="45958"/>
    <cellStyle name="Normal 29 2 2 2 2 2 2 2 4" xfId="21936"/>
    <cellStyle name="Normal 29 2 2 2 2 2 2 2_נכסים" xfId="45955"/>
    <cellStyle name="Normal 29 2 2 2 2 2 2 3" xfId="8502"/>
    <cellStyle name="Normal 29 2 2 2 2 2 2 3 2" xfId="15281"/>
    <cellStyle name="Normal 29 2 2 2 2 2 2 3 2 2" xfId="30267"/>
    <cellStyle name="Normal 29 2 2 2 2 2 2 3 2_נכסים" xfId="45960"/>
    <cellStyle name="Normal 29 2 2 2 2 2 2 3 3" xfId="23602"/>
    <cellStyle name="Normal 29 2 2 2 2 2 2 3_נכסים" xfId="45959"/>
    <cellStyle name="Normal 29 2 2 2 2 2 2 4" xfId="11948"/>
    <cellStyle name="Normal 29 2 2 2 2 2 2 4 2" xfId="26935"/>
    <cellStyle name="Normal 29 2 2 2 2 2 2 4_נכסים" xfId="45961"/>
    <cellStyle name="Normal 29 2 2 2 2 2 2 5" xfId="20270"/>
    <cellStyle name="Normal 29 2 2 2 2 2 2_נכסים" xfId="45954"/>
    <cellStyle name="Normal 29 2 2 2 2 2 3" xfId="5920"/>
    <cellStyle name="Normal 29 2 2 2 2 2 3 2" xfId="9461"/>
    <cellStyle name="Normal 29 2 2 2 2 2 3 2 2" xfId="16113"/>
    <cellStyle name="Normal 29 2 2 2 2 2 3 2 2 2" xfId="31099"/>
    <cellStyle name="Normal 29 2 2 2 2 2 3 2 2_נכסים" xfId="45964"/>
    <cellStyle name="Normal 29 2 2 2 2 2 3 2 3" xfId="24434"/>
    <cellStyle name="Normal 29 2 2 2 2 2 3 2_נכסים" xfId="45963"/>
    <cellStyle name="Normal 29 2 2 2 2 2 3 3" xfId="12781"/>
    <cellStyle name="Normal 29 2 2 2 2 2 3 3 2" xfId="27768"/>
    <cellStyle name="Normal 29 2 2 2 2 2 3 3_נכסים" xfId="45965"/>
    <cellStyle name="Normal 29 2 2 2 2 2 3 4" xfId="21103"/>
    <cellStyle name="Normal 29 2 2 2 2 2 3_נכסים" xfId="45962"/>
    <cellStyle name="Normal 29 2 2 2 2 2 4" xfId="7669"/>
    <cellStyle name="Normal 29 2 2 2 2 2 4 2" xfId="14448"/>
    <cellStyle name="Normal 29 2 2 2 2 2 4 2 2" xfId="29434"/>
    <cellStyle name="Normal 29 2 2 2 2 2 4 2_נכסים" xfId="45967"/>
    <cellStyle name="Normal 29 2 2 2 2 2 4 3" xfId="22769"/>
    <cellStyle name="Normal 29 2 2 2 2 2 4_נכסים" xfId="45966"/>
    <cellStyle name="Normal 29 2 2 2 2 2 5" xfId="11115"/>
    <cellStyle name="Normal 29 2 2 2 2 2 5 2" xfId="26102"/>
    <cellStyle name="Normal 29 2 2 2 2 2 5_נכסים" xfId="45968"/>
    <cellStyle name="Normal 29 2 2 2 2 2 6" xfId="19437"/>
    <cellStyle name="Normal 29 2 2 2 2 2_נכסים" xfId="45953"/>
    <cellStyle name="Normal 29 2 2 2 2 3" xfId="4547"/>
    <cellStyle name="Normal 29 2 2 2 2 3 2" xfId="6338"/>
    <cellStyle name="Normal 29 2 2 2 2 3 2 2" xfId="9878"/>
    <cellStyle name="Normal 29 2 2 2 2 3 2 2 2" xfId="16530"/>
    <cellStyle name="Normal 29 2 2 2 2 3 2 2 2 2" xfId="31516"/>
    <cellStyle name="Normal 29 2 2 2 2 3 2 2 2_נכסים" xfId="45972"/>
    <cellStyle name="Normal 29 2 2 2 2 3 2 2 3" xfId="24851"/>
    <cellStyle name="Normal 29 2 2 2 2 3 2 2_נכסים" xfId="45971"/>
    <cellStyle name="Normal 29 2 2 2 2 3 2 3" xfId="13198"/>
    <cellStyle name="Normal 29 2 2 2 2 3 2 3 2" xfId="28185"/>
    <cellStyle name="Normal 29 2 2 2 2 3 2 3_נכסים" xfId="45973"/>
    <cellStyle name="Normal 29 2 2 2 2 3 2 4" xfId="21520"/>
    <cellStyle name="Normal 29 2 2 2 2 3 2_נכסים" xfId="45970"/>
    <cellStyle name="Normal 29 2 2 2 2 3 3" xfId="8086"/>
    <cellStyle name="Normal 29 2 2 2 2 3 3 2" xfId="14865"/>
    <cellStyle name="Normal 29 2 2 2 2 3 3 2 2" xfId="29851"/>
    <cellStyle name="Normal 29 2 2 2 2 3 3 2_נכסים" xfId="45975"/>
    <cellStyle name="Normal 29 2 2 2 2 3 3 3" xfId="23186"/>
    <cellStyle name="Normal 29 2 2 2 2 3 3_נכסים" xfId="45974"/>
    <cellStyle name="Normal 29 2 2 2 2 3 4" xfId="11532"/>
    <cellStyle name="Normal 29 2 2 2 2 3 4 2" xfId="26519"/>
    <cellStyle name="Normal 29 2 2 2 2 3 4_נכסים" xfId="45976"/>
    <cellStyle name="Normal 29 2 2 2 2 3 5" xfId="19854"/>
    <cellStyle name="Normal 29 2 2 2 2 3_נכסים" xfId="45969"/>
    <cellStyle name="Normal 29 2 2 2 2 4" xfId="5440"/>
    <cellStyle name="Normal 29 2 2 2 2 4 2" xfId="9045"/>
    <cellStyle name="Normal 29 2 2 2 2 4 2 2" xfId="15697"/>
    <cellStyle name="Normal 29 2 2 2 2 4 2 2 2" xfId="30683"/>
    <cellStyle name="Normal 29 2 2 2 2 4 2 2_נכסים" xfId="45979"/>
    <cellStyle name="Normal 29 2 2 2 2 4 2 3" xfId="24018"/>
    <cellStyle name="Normal 29 2 2 2 2 4 2_נכסים" xfId="45978"/>
    <cellStyle name="Normal 29 2 2 2 2 4 3" xfId="12365"/>
    <cellStyle name="Normal 29 2 2 2 2 4 3 2" xfId="27352"/>
    <cellStyle name="Normal 29 2 2 2 2 4 3_נכסים" xfId="45980"/>
    <cellStyle name="Normal 29 2 2 2 2 4 4" xfId="20687"/>
    <cellStyle name="Normal 29 2 2 2 2 4_נכסים" xfId="45977"/>
    <cellStyle name="Normal 29 2 2 2 2 5" xfId="7253"/>
    <cellStyle name="Normal 29 2 2 2 2 5 2" xfId="14032"/>
    <cellStyle name="Normal 29 2 2 2 2 5 2 2" xfId="29018"/>
    <cellStyle name="Normal 29 2 2 2 2 5 2_נכסים" xfId="45982"/>
    <cellStyle name="Normal 29 2 2 2 2 5 3" xfId="22353"/>
    <cellStyle name="Normal 29 2 2 2 2 5_נכסים" xfId="45981"/>
    <cellStyle name="Normal 29 2 2 2 2 6" xfId="10699"/>
    <cellStyle name="Normal 29 2 2 2 2 6 2" xfId="25686"/>
    <cellStyle name="Normal 29 2 2 2 2 6_נכסים" xfId="45983"/>
    <cellStyle name="Normal 29 2 2 2 2 7" xfId="19021"/>
    <cellStyle name="Normal 29 2 2 2 2_נכסים" xfId="45952"/>
    <cellStyle name="Normal 29 2 2 2 3" xfId="3979"/>
    <cellStyle name="Normal 29 2 2 2 3 2" xfId="4755"/>
    <cellStyle name="Normal 29 2 2 2 3 2 2" xfId="6546"/>
    <cellStyle name="Normal 29 2 2 2 3 2 2 2" xfId="10086"/>
    <cellStyle name="Normal 29 2 2 2 3 2 2 2 2" xfId="16738"/>
    <cellStyle name="Normal 29 2 2 2 3 2 2 2 2 2" xfId="31724"/>
    <cellStyle name="Normal 29 2 2 2 3 2 2 2 2_נכסים" xfId="45988"/>
    <cellStyle name="Normal 29 2 2 2 3 2 2 2 3" xfId="25059"/>
    <cellStyle name="Normal 29 2 2 2 3 2 2 2_נכסים" xfId="45987"/>
    <cellStyle name="Normal 29 2 2 2 3 2 2 3" xfId="13406"/>
    <cellStyle name="Normal 29 2 2 2 3 2 2 3 2" xfId="28393"/>
    <cellStyle name="Normal 29 2 2 2 3 2 2 3_נכסים" xfId="45989"/>
    <cellStyle name="Normal 29 2 2 2 3 2 2 4" xfId="21728"/>
    <cellStyle name="Normal 29 2 2 2 3 2 2_נכסים" xfId="45986"/>
    <cellStyle name="Normal 29 2 2 2 3 2 3" xfId="8294"/>
    <cellStyle name="Normal 29 2 2 2 3 2 3 2" xfId="15073"/>
    <cellStyle name="Normal 29 2 2 2 3 2 3 2 2" xfId="30059"/>
    <cellStyle name="Normal 29 2 2 2 3 2 3 2_נכסים" xfId="45991"/>
    <cellStyle name="Normal 29 2 2 2 3 2 3 3" xfId="23394"/>
    <cellStyle name="Normal 29 2 2 2 3 2 3_נכסים" xfId="45990"/>
    <cellStyle name="Normal 29 2 2 2 3 2 4" xfId="11740"/>
    <cellStyle name="Normal 29 2 2 2 3 2 4 2" xfId="26727"/>
    <cellStyle name="Normal 29 2 2 2 3 2 4_נכסים" xfId="45992"/>
    <cellStyle name="Normal 29 2 2 2 3 2 5" xfId="20062"/>
    <cellStyle name="Normal 29 2 2 2 3 2_נכסים" xfId="45985"/>
    <cellStyle name="Normal 29 2 2 2 3 3" xfId="5712"/>
    <cellStyle name="Normal 29 2 2 2 3 3 2" xfId="9253"/>
    <cellStyle name="Normal 29 2 2 2 3 3 2 2" xfId="15905"/>
    <cellStyle name="Normal 29 2 2 2 3 3 2 2 2" xfId="30891"/>
    <cellStyle name="Normal 29 2 2 2 3 3 2 2_נכסים" xfId="45995"/>
    <cellStyle name="Normal 29 2 2 2 3 3 2 3" xfId="24226"/>
    <cellStyle name="Normal 29 2 2 2 3 3 2_נכסים" xfId="45994"/>
    <cellStyle name="Normal 29 2 2 2 3 3 3" xfId="12573"/>
    <cellStyle name="Normal 29 2 2 2 3 3 3 2" xfId="27560"/>
    <cellStyle name="Normal 29 2 2 2 3 3 3_נכסים" xfId="45996"/>
    <cellStyle name="Normal 29 2 2 2 3 3 4" xfId="20895"/>
    <cellStyle name="Normal 29 2 2 2 3 3_נכסים" xfId="45993"/>
    <cellStyle name="Normal 29 2 2 2 3 4" xfId="7461"/>
    <cellStyle name="Normal 29 2 2 2 3 4 2" xfId="14240"/>
    <cellStyle name="Normal 29 2 2 2 3 4 2 2" xfId="29226"/>
    <cellStyle name="Normal 29 2 2 2 3 4 2_נכסים" xfId="45998"/>
    <cellStyle name="Normal 29 2 2 2 3 4 3" xfId="22561"/>
    <cellStyle name="Normal 29 2 2 2 3 4_נכסים" xfId="45997"/>
    <cellStyle name="Normal 29 2 2 2 3 5" xfId="10907"/>
    <cellStyle name="Normal 29 2 2 2 3 5 2" xfId="25894"/>
    <cellStyle name="Normal 29 2 2 2 3 5_נכסים" xfId="45999"/>
    <cellStyle name="Normal 29 2 2 2 3 6" xfId="19229"/>
    <cellStyle name="Normal 29 2 2 2 3_נכסים" xfId="45984"/>
    <cellStyle name="Normal 29 2 2 2 4" xfId="4340"/>
    <cellStyle name="Normal 29 2 2 2 4 2" xfId="6129"/>
    <cellStyle name="Normal 29 2 2 2 4 2 2" xfId="9669"/>
    <cellStyle name="Normal 29 2 2 2 4 2 2 2" xfId="16321"/>
    <cellStyle name="Normal 29 2 2 2 4 2 2 2 2" xfId="31307"/>
    <cellStyle name="Normal 29 2 2 2 4 2 2 2_נכסים" xfId="46003"/>
    <cellStyle name="Normal 29 2 2 2 4 2 2 3" xfId="24642"/>
    <cellStyle name="Normal 29 2 2 2 4 2 2_נכסים" xfId="46002"/>
    <cellStyle name="Normal 29 2 2 2 4 2 3" xfId="12989"/>
    <cellStyle name="Normal 29 2 2 2 4 2 3 2" xfId="27976"/>
    <cellStyle name="Normal 29 2 2 2 4 2 3_נכסים" xfId="46004"/>
    <cellStyle name="Normal 29 2 2 2 4 2 4" xfId="21311"/>
    <cellStyle name="Normal 29 2 2 2 4 2_נכסים" xfId="46001"/>
    <cellStyle name="Normal 29 2 2 2 4 3" xfId="7877"/>
    <cellStyle name="Normal 29 2 2 2 4 3 2" xfId="14656"/>
    <cellStyle name="Normal 29 2 2 2 4 3 2 2" xfId="29642"/>
    <cellStyle name="Normal 29 2 2 2 4 3 2_נכסים" xfId="46006"/>
    <cellStyle name="Normal 29 2 2 2 4 3 3" xfId="22977"/>
    <cellStyle name="Normal 29 2 2 2 4 3_נכסים" xfId="46005"/>
    <cellStyle name="Normal 29 2 2 2 4 4" xfId="11323"/>
    <cellStyle name="Normal 29 2 2 2 4 4 2" xfId="26310"/>
    <cellStyle name="Normal 29 2 2 2 4 4_נכסים" xfId="46007"/>
    <cellStyle name="Normal 29 2 2 2 4 5" xfId="19645"/>
    <cellStyle name="Normal 29 2 2 2 4_נכסים" xfId="46000"/>
    <cellStyle name="Normal 29 2 2 2 5" xfId="5233"/>
    <cellStyle name="Normal 29 2 2 2 5 2" xfId="8836"/>
    <cellStyle name="Normal 29 2 2 2 5 2 2" xfId="15488"/>
    <cellStyle name="Normal 29 2 2 2 5 2 2 2" xfId="30474"/>
    <cellStyle name="Normal 29 2 2 2 5 2 2_נכסים" xfId="46010"/>
    <cellStyle name="Normal 29 2 2 2 5 2 3" xfId="23809"/>
    <cellStyle name="Normal 29 2 2 2 5 2_נכסים" xfId="46009"/>
    <cellStyle name="Normal 29 2 2 2 5 3" xfId="12156"/>
    <cellStyle name="Normal 29 2 2 2 5 3 2" xfId="27143"/>
    <cellStyle name="Normal 29 2 2 2 5 3_נכסים" xfId="46011"/>
    <cellStyle name="Normal 29 2 2 2 5 4" xfId="20478"/>
    <cellStyle name="Normal 29 2 2 2 5_נכסים" xfId="46008"/>
    <cellStyle name="Normal 29 2 2 2 6" xfId="7046"/>
    <cellStyle name="Normal 29 2 2 2 6 2" xfId="13823"/>
    <cellStyle name="Normal 29 2 2 2 6 2 2" xfId="28809"/>
    <cellStyle name="Normal 29 2 2 2 6 2_נכסים" xfId="46013"/>
    <cellStyle name="Normal 29 2 2 2 6 3" xfId="22144"/>
    <cellStyle name="Normal 29 2 2 2 6_נכסים" xfId="46012"/>
    <cellStyle name="Normal 29 2 2 2 7" xfId="10542"/>
    <cellStyle name="Normal 29 2 2 2 7 2" xfId="25527"/>
    <cellStyle name="Normal 29 2 2 2 7_נכסים" xfId="46014"/>
    <cellStyle name="Normal 29 2 2 2 8" xfId="18812"/>
    <cellStyle name="Normal 29 2 2 2_נכסים" xfId="45951"/>
    <cellStyle name="Normal 29 2 2 3" xfId="3664"/>
    <cellStyle name="Normal 29 2 2 3 2" xfId="4075"/>
    <cellStyle name="Normal 29 2 2 3 2 2" xfId="4847"/>
    <cellStyle name="Normal 29 2 2 3 2 2 2" xfId="6638"/>
    <cellStyle name="Normal 29 2 2 3 2 2 2 2" xfId="10178"/>
    <cellStyle name="Normal 29 2 2 3 2 2 2 2 2" xfId="16830"/>
    <cellStyle name="Normal 29 2 2 3 2 2 2 2 2 2" xfId="31816"/>
    <cellStyle name="Normal 29 2 2 3 2 2 2 2 2_נכסים" xfId="46020"/>
    <cellStyle name="Normal 29 2 2 3 2 2 2 2 3" xfId="25151"/>
    <cellStyle name="Normal 29 2 2 3 2 2 2 2_נכסים" xfId="46019"/>
    <cellStyle name="Normal 29 2 2 3 2 2 2 3" xfId="13498"/>
    <cellStyle name="Normal 29 2 2 3 2 2 2 3 2" xfId="28485"/>
    <cellStyle name="Normal 29 2 2 3 2 2 2 3_נכסים" xfId="46021"/>
    <cellStyle name="Normal 29 2 2 3 2 2 2 4" xfId="21820"/>
    <cellStyle name="Normal 29 2 2 3 2 2 2_נכסים" xfId="46018"/>
    <cellStyle name="Normal 29 2 2 3 2 2 3" xfId="8386"/>
    <cellStyle name="Normal 29 2 2 3 2 2 3 2" xfId="15165"/>
    <cellStyle name="Normal 29 2 2 3 2 2 3 2 2" xfId="30151"/>
    <cellStyle name="Normal 29 2 2 3 2 2 3 2_נכסים" xfId="46023"/>
    <cellStyle name="Normal 29 2 2 3 2 2 3 3" xfId="23486"/>
    <cellStyle name="Normal 29 2 2 3 2 2 3_נכסים" xfId="46022"/>
    <cellStyle name="Normal 29 2 2 3 2 2 4" xfId="11832"/>
    <cellStyle name="Normal 29 2 2 3 2 2 4 2" xfId="26819"/>
    <cellStyle name="Normal 29 2 2 3 2 2 4_נכסים" xfId="46024"/>
    <cellStyle name="Normal 29 2 2 3 2 2 5" xfId="20154"/>
    <cellStyle name="Normal 29 2 2 3 2 2_נכסים" xfId="46017"/>
    <cellStyle name="Normal 29 2 2 3 2 3" xfId="5804"/>
    <cellStyle name="Normal 29 2 2 3 2 3 2" xfId="9345"/>
    <cellStyle name="Normal 29 2 2 3 2 3 2 2" xfId="15997"/>
    <cellStyle name="Normal 29 2 2 3 2 3 2 2 2" xfId="30983"/>
    <cellStyle name="Normal 29 2 2 3 2 3 2 2_נכסים" xfId="46027"/>
    <cellStyle name="Normal 29 2 2 3 2 3 2 3" xfId="24318"/>
    <cellStyle name="Normal 29 2 2 3 2 3 2_נכסים" xfId="46026"/>
    <cellStyle name="Normal 29 2 2 3 2 3 3" xfId="12665"/>
    <cellStyle name="Normal 29 2 2 3 2 3 3 2" xfId="27652"/>
    <cellStyle name="Normal 29 2 2 3 2 3 3_נכסים" xfId="46028"/>
    <cellStyle name="Normal 29 2 2 3 2 3 4" xfId="20987"/>
    <cellStyle name="Normal 29 2 2 3 2 3_נכסים" xfId="46025"/>
    <cellStyle name="Normal 29 2 2 3 2 4" xfId="7553"/>
    <cellStyle name="Normal 29 2 2 3 2 4 2" xfId="14332"/>
    <cellStyle name="Normal 29 2 2 3 2 4 2 2" xfId="29318"/>
    <cellStyle name="Normal 29 2 2 3 2 4 2_נכסים" xfId="46030"/>
    <cellStyle name="Normal 29 2 2 3 2 4 3" xfId="22653"/>
    <cellStyle name="Normal 29 2 2 3 2 4_נכסים" xfId="46029"/>
    <cellStyle name="Normal 29 2 2 3 2 5" xfId="10999"/>
    <cellStyle name="Normal 29 2 2 3 2 5 2" xfId="25986"/>
    <cellStyle name="Normal 29 2 2 3 2 5_נכסים" xfId="46031"/>
    <cellStyle name="Normal 29 2 2 3 2 6" xfId="19321"/>
    <cellStyle name="Normal 29 2 2 3 2_נכסים" xfId="46016"/>
    <cellStyle name="Normal 29 2 2 3 3" xfId="4432"/>
    <cellStyle name="Normal 29 2 2 3 3 2" xfId="6222"/>
    <cellStyle name="Normal 29 2 2 3 3 2 2" xfId="9762"/>
    <cellStyle name="Normal 29 2 2 3 3 2 2 2" xfId="16414"/>
    <cellStyle name="Normal 29 2 2 3 3 2 2 2 2" xfId="31400"/>
    <cellStyle name="Normal 29 2 2 3 3 2 2 2_נכסים" xfId="46035"/>
    <cellStyle name="Normal 29 2 2 3 3 2 2 3" xfId="24735"/>
    <cellStyle name="Normal 29 2 2 3 3 2 2_נכסים" xfId="46034"/>
    <cellStyle name="Normal 29 2 2 3 3 2 3" xfId="13082"/>
    <cellStyle name="Normal 29 2 2 3 3 2 3 2" xfId="28069"/>
    <cellStyle name="Normal 29 2 2 3 3 2 3_נכסים" xfId="46036"/>
    <cellStyle name="Normal 29 2 2 3 3 2 4" xfId="21404"/>
    <cellStyle name="Normal 29 2 2 3 3 2_נכסים" xfId="46033"/>
    <cellStyle name="Normal 29 2 2 3 3 3" xfId="7970"/>
    <cellStyle name="Normal 29 2 2 3 3 3 2" xfId="14749"/>
    <cellStyle name="Normal 29 2 2 3 3 3 2 2" xfId="29735"/>
    <cellStyle name="Normal 29 2 2 3 3 3 2_נכסים" xfId="46038"/>
    <cellStyle name="Normal 29 2 2 3 3 3 3" xfId="23070"/>
    <cellStyle name="Normal 29 2 2 3 3 3_נכסים" xfId="46037"/>
    <cellStyle name="Normal 29 2 2 3 3 4" xfId="11416"/>
    <cellStyle name="Normal 29 2 2 3 3 4 2" xfId="26403"/>
    <cellStyle name="Normal 29 2 2 3 3 4_נכסים" xfId="46039"/>
    <cellStyle name="Normal 29 2 2 3 3 5" xfId="19738"/>
    <cellStyle name="Normal 29 2 2 3 3_נכסים" xfId="46032"/>
    <cellStyle name="Normal 29 2 2 3 4" xfId="5325"/>
    <cellStyle name="Normal 29 2 2 3 4 2" xfId="8929"/>
    <cellStyle name="Normal 29 2 2 3 4 2 2" xfId="15581"/>
    <cellStyle name="Normal 29 2 2 3 4 2 2 2" xfId="30567"/>
    <cellStyle name="Normal 29 2 2 3 4 2 2_נכסים" xfId="46042"/>
    <cellStyle name="Normal 29 2 2 3 4 2 3" xfId="23902"/>
    <cellStyle name="Normal 29 2 2 3 4 2_נכסים" xfId="46041"/>
    <cellStyle name="Normal 29 2 2 3 4 3" xfId="12249"/>
    <cellStyle name="Normal 29 2 2 3 4 3 2" xfId="27236"/>
    <cellStyle name="Normal 29 2 2 3 4 3_נכסים" xfId="46043"/>
    <cellStyle name="Normal 29 2 2 3 4 4" xfId="20571"/>
    <cellStyle name="Normal 29 2 2 3 4_נכסים" xfId="46040"/>
    <cellStyle name="Normal 29 2 2 3 5" xfId="7138"/>
    <cellStyle name="Normal 29 2 2 3 5 2" xfId="13916"/>
    <cellStyle name="Normal 29 2 2 3 5 2 2" xfId="28902"/>
    <cellStyle name="Normal 29 2 2 3 5 2_נכסים" xfId="46045"/>
    <cellStyle name="Normal 29 2 2 3 5 3" xfId="22237"/>
    <cellStyle name="Normal 29 2 2 3 5_נכסים" xfId="46044"/>
    <cellStyle name="Normal 29 2 2 3 6" xfId="10584"/>
    <cellStyle name="Normal 29 2 2 3 6 2" xfId="25570"/>
    <cellStyle name="Normal 29 2 2 3 6_נכסים" xfId="46046"/>
    <cellStyle name="Normal 29 2 2 3 7" xfId="18905"/>
    <cellStyle name="Normal 29 2 2 3_נכסים" xfId="46015"/>
    <cellStyle name="Normal 29 2 2 4" xfId="3875"/>
    <cellStyle name="Normal 29 2 2 4 2" xfId="4638"/>
    <cellStyle name="Normal 29 2 2 4 2 2" xfId="6429"/>
    <cellStyle name="Normal 29 2 2 4 2 2 2" xfId="9969"/>
    <cellStyle name="Normal 29 2 2 4 2 2 2 2" xfId="16621"/>
    <cellStyle name="Normal 29 2 2 4 2 2 2 2 2" xfId="31607"/>
    <cellStyle name="Normal 29 2 2 4 2 2 2 2_נכסים" xfId="46051"/>
    <cellStyle name="Normal 29 2 2 4 2 2 2 3" xfId="24942"/>
    <cellStyle name="Normal 29 2 2 4 2 2 2_נכסים" xfId="46050"/>
    <cellStyle name="Normal 29 2 2 4 2 2 3" xfId="13289"/>
    <cellStyle name="Normal 29 2 2 4 2 2 3 2" xfId="28276"/>
    <cellStyle name="Normal 29 2 2 4 2 2 3_נכסים" xfId="46052"/>
    <cellStyle name="Normal 29 2 2 4 2 2 4" xfId="21611"/>
    <cellStyle name="Normal 29 2 2 4 2 2_נכסים" xfId="46049"/>
    <cellStyle name="Normal 29 2 2 4 2 3" xfId="8177"/>
    <cellStyle name="Normal 29 2 2 4 2 3 2" xfId="14956"/>
    <cellStyle name="Normal 29 2 2 4 2 3 2 2" xfId="29942"/>
    <cellStyle name="Normal 29 2 2 4 2 3 2_נכסים" xfId="46054"/>
    <cellStyle name="Normal 29 2 2 4 2 3 3" xfId="23277"/>
    <cellStyle name="Normal 29 2 2 4 2 3_נכסים" xfId="46053"/>
    <cellStyle name="Normal 29 2 2 4 2 4" xfId="11623"/>
    <cellStyle name="Normal 29 2 2 4 2 4 2" xfId="26610"/>
    <cellStyle name="Normal 29 2 2 4 2 4_נכסים" xfId="46055"/>
    <cellStyle name="Normal 29 2 2 4 2 5" xfId="19945"/>
    <cellStyle name="Normal 29 2 2 4 2_נכסים" xfId="46048"/>
    <cellStyle name="Normal 29 2 2 4 3" xfId="5595"/>
    <cellStyle name="Normal 29 2 2 4 3 2" xfId="9136"/>
    <cellStyle name="Normal 29 2 2 4 3 2 2" xfId="15788"/>
    <cellStyle name="Normal 29 2 2 4 3 2 2 2" xfId="30774"/>
    <cellStyle name="Normal 29 2 2 4 3 2 2_נכסים" xfId="46058"/>
    <cellStyle name="Normal 29 2 2 4 3 2 3" xfId="24109"/>
    <cellStyle name="Normal 29 2 2 4 3 2_נכסים" xfId="46057"/>
    <cellStyle name="Normal 29 2 2 4 3 3" xfId="12456"/>
    <cellStyle name="Normal 29 2 2 4 3 3 2" xfId="27443"/>
    <cellStyle name="Normal 29 2 2 4 3 3_נכסים" xfId="46059"/>
    <cellStyle name="Normal 29 2 2 4 3 4" xfId="20778"/>
    <cellStyle name="Normal 29 2 2 4 3_נכסים" xfId="46056"/>
    <cellStyle name="Normal 29 2 2 4 4" xfId="7344"/>
    <cellStyle name="Normal 29 2 2 4 4 2" xfId="14123"/>
    <cellStyle name="Normal 29 2 2 4 4 2 2" xfId="29109"/>
    <cellStyle name="Normal 29 2 2 4 4 2_נכסים" xfId="46061"/>
    <cellStyle name="Normal 29 2 2 4 4 3" xfId="22444"/>
    <cellStyle name="Normal 29 2 2 4 4_נכסים" xfId="46060"/>
    <cellStyle name="Normal 29 2 2 4 5" xfId="10790"/>
    <cellStyle name="Normal 29 2 2 4 5 2" xfId="25777"/>
    <cellStyle name="Normal 29 2 2 4 5_נכסים" xfId="46062"/>
    <cellStyle name="Normal 29 2 2 4 6" xfId="19112"/>
    <cellStyle name="Normal 29 2 2 4_נכסים" xfId="46047"/>
    <cellStyle name="Normal 29 2 2 5" xfId="4237"/>
    <cellStyle name="Normal 29 2 2 5 2" xfId="6012"/>
    <cellStyle name="Normal 29 2 2 5 2 2" xfId="9552"/>
    <cellStyle name="Normal 29 2 2 5 2 2 2" xfId="16204"/>
    <cellStyle name="Normal 29 2 2 5 2 2 2 2" xfId="31190"/>
    <cellStyle name="Normal 29 2 2 5 2 2 2_נכסים" xfId="46066"/>
    <cellStyle name="Normal 29 2 2 5 2 2 3" xfId="24525"/>
    <cellStyle name="Normal 29 2 2 5 2 2_נכסים" xfId="46065"/>
    <cellStyle name="Normal 29 2 2 5 2 3" xfId="12872"/>
    <cellStyle name="Normal 29 2 2 5 2 3 2" xfId="27859"/>
    <cellStyle name="Normal 29 2 2 5 2 3_נכסים" xfId="46067"/>
    <cellStyle name="Normal 29 2 2 5 2 4" xfId="21194"/>
    <cellStyle name="Normal 29 2 2 5 2_נכסים" xfId="46064"/>
    <cellStyle name="Normal 29 2 2 5 3" xfId="7760"/>
    <cellStyle name="Normal 29 2 2 5 3 2" xfId="14539"/>
    <cellStyle name="Normal 29 2 2 5 3 2 2" xfId="29525"/>
    <cellStyle name="Normal 29 2 2 5 3 2_נכסים" xfId="46069"/>
    <cellStyle name="Normal 29 2 2 5 3 3" xfId="22860"/>
    <cellStyle name="Normal 29 2 2 5 3_נכסים" xfId="46068"/>
    <cellStyle name="Normal 29 2 2 5 4" xfId="11206"/>
    <cellStyle name="Normal 29 2 2 5 4 2" xfId="26193"/>
    <cellStyle name="Normal 29 2 2 5 4_נכסים" xfId="46070"/>
    <cellStyle name="Normal 29 2 2 5 5" xfId="19528"/>
    <cellStyle name="Normal 29 2 2 5_נכסים" xfId="46063"/>
    <cellStyle name="Normal 29 2 2 6" xfId="5130"/>
    <cellStyle name="Normal 29 2 2 6 2" xfId="8719"/>
    <cellStyle name="Normal 29 2 2 6 2 2" xfId="15371"/>
    <cellStyle name="Normal 29 2 2 6 2 2 2" xfId="30357"/>
    <cellStyle name="Normal 29 2 2 6 2 2_נכסים" xfId="46073"/>
    <cellStyle name="Normal 29 2 2 6 2 3" xfId="23692"/>
    <cellStyle name="Normal 29 2 2 6 2_נכסים" xfId="46072"/>
    <cellStyle name="Normal 29 2 2 6 3" xfId="12039"/>
    <cellStyle name="Normal 29 2 2 6 3 2" xfId="27026"/>
    <cellStyle name="Normal 29 2 2 6 3_נכסים" xfId="46074"/>
    <cellStyle name="Normal 29 2 2 6 4" xfId="20361"/>
    <cellStyle name="Normal 29 2 2 6_נכסים" xfId="46071"/>
    <cellStyle name="Normal 29 2 2 7" xfId="6942"/>
    <cellStyle name="Normal 29 2 2 7 2" xfId="13706"/>
    <cellStyle name="Normal 29 2 2 7 2 2" xfId="28692"/>
    <cellStyle name="Normal 29 2 2 7 2_נכסים" xfId="46076"/>
    <cellStyle name="Normal 29 2 2 7 3" xfId="22027"/>
    <cellStyle name="Normal 29 2 2 7_נכסים" xfId="46075"/>
    <cellStyle name="Normal 29 2 2 8" xfId="10454"/>
    <cellStyle name="Normal 29 2 2 8 2" xfId="25434"/>
    <cellStyle name="Normal 29 2 2 8_נכסים" xfId="46077"/>
    <cellStyle name="Normal 29 2 2 9" xfId="18696"/>
    <cellStyle name="Normal 29 2 2_נכסים" xfId="45950"/>
    <cellStyle name="Normal 29 2 3" xfId="3486"/>
    <cellStyle name="Normal 29 2 3 2" xfId="3724"/>
    <cellStyle name="Normal 29 2 3 2 2" xfId="4148"/>
    <cellStyle name="Normal 29 2 3 2 2 2" xfId="4921"/>
    <cellStyle name="Normal 29 2 3 2 2 2 2" xfId="6712"/>
    <cellStyle name="Normal 29 2 3 2 2 2 2 2" xfId="10252"/>
    <cellStyle name="Normal 29 2 3 2 2 2 2 2 2" xfId="16904"/>
    <cellStyle name="Normal 29 2 3 2 2 2 2 2 2 2" xfId="31890"/>
    <cellStyle name="Normal 29 2 3 2 2 2 2 2 2_נכסים" xfId="46084"/>
    <cellStyle name="Normal 29 2 3 2 2 2 2 2 3" xfId="25225"/>
    <cellStyle name="Normal 29 2 3 2 2 2 2 2_נכסים" xfId="46083"/>
    <cellStyle name="Normal 29 2 3 2 2 2 2 3" xfId="13572"/>
    <cellStyle name="Normal 29 2 3 2 2 2 2 3 2" xfId="28559"/>
    <cellStyle name="Normal 29 2 3 2 2 2 2 3_נכסים" xfId="46085"/>
    <cellStyle name="Normal 29 2 3 2 2 2 2 4" xfId="21894"/>
    <cellStyle name="Normal 29 2 3 2 2 2 2_נכסים" xfId="46082"/>
    <cellStyle name="Normal 29 2 3 2 2 2 3" xfId="8460"/>
    <cellStyle name="Normal 29 2 3 2 2 2 3 2" xfId="15239"/>
    <cellStyle name="Normal 29 2 3 2 2 2 3 2 2" xfId="30225"/>
    <cellStyle name="Normal 29 2 3 2 2 2 3 2_נכסים" xfId="46087"/>
    <cellStyle name="Normal 29 2 3 2 2 2 3 3" xfId="23560"/>
    <cellStyle name="Normal 29 2 3 2 2 2 3_נכסים" xfId="46086"/>
    <cellStyle name="Normal 29 2 3 2 2 2 4" xfId="11906"/>
    <cellStyle name="Normal 29 2 3 2 2 2 4 2" xfId="26893"/>
    <cellStyle name="Normal 29 2 3 2 2 2 4_נכסים" xfId="46088"/>
    <cellStyle name="Normal 29 2 3 2 2 2 5" xfId="20228"/>
    <cellStyle name="Normal 29 2 3 2 2 2_נכסים" xfId="46081"/>
    <cellStyle name="Normal 29 2 3 2 2 3" xfId="5878"/>
    <cellStyle name="Normal 29 2 3 2 2 3 2" xfId="9419"/>
    <cellStyle name="Normal 29 2 3 2 2 3 2 2" xfId="16071"/>
    <cellStyle name="Normal 29 2 3 2 2 3 2 2 2" xfId="31057"/>
    <cellStyle name="Normal 29 2 3 2 2 3 2 2_נכסים" xfId="46091"/>
    <cellStyle name="Normal 29 2 3 2 2 3 2 3" xfId="24392"/>
    <cellStyle name="Normal 29 2 3 2 2 3 2_נכסים" xfId="46090"/>
    <cellStyle name="Normal 29 2 3 2 2 3 3" xfId="12739"/>
    <cellStyle name="Normal 29 2 3 2 2 3 3 2" xfId="27726"/>
    <cellStyle name="Normal 29 2 3 2 2 3 3_נכסים" xfId="46092"/>
    <cellStyle name="Normal 29 2 3 2 2 3 4" xfId="21061"/>
    <cellStyle name="Normal 29 2 3 2 2 3_נכסים" xfId="46089"/>
    <cellStyle name="Normal 29 2 3 2 2 4" xfId="7627"/>
    <cellStyle name="Normal 29 2 3 2 2 4 2" xfId="14406"/>
    <cellStyle name="Normal 29 2 3 2 2 4 2 2" xfId="29392"/>
    <cellStyle name="Normal 29 2 3 2 2 4 2_נכסים" xfId="46094"/>
    <cellStyle name="Normal 29 2 3 2 2 4 3" xfId="22727"/>
    <cellStyle name="Normal 29 2 3 2 2 4_נכסים" xfId="46093"/>
    <cellStyle name="Normal 29 2 3 2 2 5" xfId="11073"/>
    <cellStyle name="Normal 29 2 3 2 2 5 2" xfId="26060"/>
    <cellStyle name="Normal 29 2 3 2 2 5_נכסים" xfId="46095"/>
    <cellStyle name="Normal 29 2 3 2 2 6" xfId="19395"/>
    <cellStyle name="Normal 29 2 3 2 2_נכסים" xfId="46080"/>
    <cellStyle name="Normal 29 2 3 2 3" xfId="4505"/>
    <cellStyle name="Normal 29 2 3 2 3 2" xfId="6296"/>
    <cellStyle name="Normal 29 2 3 2 3 2 2" xfId="9836"/>
    <cellStyle name="Normal 29 2 3 2 3 2 2 2" xfId="16488"/>
    <cellStyle name="Normal 29 2 3 2 3 2 2 2 2" xfId="31474"/>
    <cellStyle name="Normal 29 2 3 2 3 2 2 2_נכסים" xfId="46099"/>
    <cellStyle name="Normal 29 2 3 2 3 2 2 3" xfId="24809"/>
    <cellStyle name="Normal 29 2 3 2 3 2 2_נכסים" xfId="46098"/>
    <cellStyle name="Normal 29 2 3 2 3 2 3" xfId="13156"/>
    <cellStyle name="Normal 29 2 3 2 3 2 3 2" xfId="28143"/>
    <cellStyle name="Normal 29 2 3 2 3 2 3_נכסים" xfId="46100"/>
    <cellStyle name="Normal 29 2 3 2 3 2 4" xfId="21478"/>
    <cellStyle name="Normal 29 2 3 2 3 2_נכסים" xfId="46097"/>
    <cellStyle name="Normal 29 2 3 2 3 3" xfId="8044"/>
    <cellStyle name="Normal 29 2 3 2 3 3 2" xfId="14823"/>
    <cellStyle name="Normal 29 2 3 2 3 3 2 2" xfId="29809"/>
    <cellStyle name="Normal 29 2 3 2 3 3 2_נכסים" xfId="46102"/>
    <cellStyle name="Normal 29 2 3 2 3 3 3" xfId="23144"/>
    <cellStyle name="Normal 29 2 3 2 3 3_נכסים" xfId="46101"/>
    <cellStyle name="Normal 29 2 3 2 3 4" xfId="11490"/>
    <cellStyle name="Normal 29 2 3 2 3 4 2" xfId="26477"/>
    <cellStyle name="Normal 29 2 3 2 3 4_נכסים" xfId="46103"/>
    <cellStyle name="Normal 29 2 3 2 3 5" xfId="19812"/>
    <cellStyle name="Normal 29 2 3 2 3_נכסים" xfId="46096"/>
    <cellStyle name="Normal 29 2 3 2 4" xfId="5398"/>
    <cellStyle name="Normal 29 2 3 2 4 2" xfId="9003"/>
    <cellStyle name="Normal 29 2 3 2 4 2 2" xfId="15655"/>
    <cellStyle name="Normal 29 2 3 2 4 2 2 2" xfId="30641"/>
    <cellStyle name="Normal 29 2 3 2 4 2 2_נכסים" xfId="46106"/>
    <cellStyle name="Normal 29 2 3 2 4 2 3" xfId="23976"/>
    <cellStyle name="Normal 29 2 3 2 4 2_נכסים" xfId="46105"/>
    <cellStyle name="Normal 29 2 3 2 4 3" xfId="12323"/>
    <cellStyle name="Normal 29 2 3 2 4 3 2" xfId="27310"/>
    <cellStyle name="Normal 29 2 3 2 4 3_נכסים" xfId="46107"/>
    <cellStyle name="Normal 29 2 3 2 4 4" xfId="20645"/>
    <cellStyle name="Normal 29 2 3 2 4_נכסים" xfId="46104"/>
    <cellStyle name="Normal 29 2 3 2 5" xfId="7211"/>
    <cellStyle name="Normal 29 2 3 2 5 2" xfId="13990"/>
    <cellStyle name="Normal 29 2 3 2 5 2 2" xfId="28976"/>
    <cellStyle name="Normal 29 2 3 2 5 2_נכסים" xfId="46109"/>
    <cellStyle name="Normal 29 2 3 2 5 3" xfId="22311"/>
    <cellStyle name="Normal 29 2 3 2 5_נכסים" xfId="46108"/>
    <cellStyle name="Normal 29 2 3 2 6" xfId="10657"/>
    <cellStyle name="Normal 29 2 3 2 6 2" xfId="25644"/>
    <cellStyle name="Normal 29 2 3 2 6_נכסים" xfId="46110"/>
    <cellStyle name="Normal 29 2 3 2 7" xfId="18979"/>
    <cellStyle name="Normal 29 2 3 2_נכסים" xfId="46079"/>
    <cellStyle name="Normal 29 2 3 3" xfId="3937"/>
    <cellStyle name="Normal 29 2 3 3 2" xfId="4713"/>
    <cellStyle name="Normal 29 2 3 3 2 2" xfId="6504"/>
    <cellStyle name="Normal 29 2 3 3 2 2 2" xfId="10044"/>
    <cellStyle name="Normal 29 2 3 3 2 2 2 2" xfId="16696"/>
    <cellStyle name="Normal 29 2 3 3 2 2 2 2 2" xfId="31682"/>
    <cellStyle name="Normal 29 2 3 3 2 2 2 2_נכסים" xfId="46115"/>
    <cellStyle name="Normal 29 2 3 3 2 2 2 3" xfId="25017"/>
    <cellStyle name="Normal 29 2 3 3 2 2 2_נכסים" xfId="46114"/>
    <cellStyle name="Normal 29 2 3 3 2 2 3" xfId="13364"/>
    <cellStyle name="Normal 29 2 3 3 2 2 3 2" xfId="28351"/>
    <cellStyle name="Normal 29 2 3 3 2 2 3_נכסים" xfId="46116"/>
    <cellStyle name="Normal 29 2 3 3 2 2 4" xfId="21686"/>
    <cellStyle name="Normal 29 2 3 3 2 2_נכסים" xfId="46113"/>
    <cellStyle name="Normal 29 2 3 3 2 3" xfId="8252"/>
    <cellStyle name="Normal 29 2 3 3 2 3 2" xfId="15031"/>
    <cellStyle name="Normal 29 2 3 3 2 3 2 2" xfId="30017"/>
    <cellStyle name="Normal 29 2 3 3 2 3 2_נכסים" xfId="46118"/>
    <cellStyle name="Normal 29 2 3 3 2 3 3" xfId="23352"/>
    <cellStyle name="Normal 29 2 3 3 2 3_נכסים" xfId="46117"/>
    <cellStyle name="Normal 29 2 3 3 2 4" xfId="11698"/>
    <cellStyle name="Normal 29 2 3 3 2 4 2" xfId="26685"/>
    <cellStyle name="Normal 29 2 3 3 2 4_נכסים" xfId="46119"/>
    <cellStyle name="Normal 29 2 3 3 2 5" xfId="20020"/>
    <cellStyle name="Normal 29 2 3 3 2_נכסים" xfId="46112"/>
    <cellStyle name="Normal 29 2 3 3 3" xfId="5670"/>
    <cellStyle name="Normal 29 2 3 3 3 2" xfId="9211"/>
    <cellStyle name="Normal 29 2 3 3 3 2 2" xfId="15863"/>
    <cellStyle name="Normal 29 2 3 3 3 2 2 2" xfId="30849"/>
    <cellStyle name="Normal 29 2 3 3 3 2 2_נכסים" xfId="46122"/>
    <cellStyle name="Normal 29 2 3 3 3 2 3" xfId="24184"/>
    <cellStyle name="Normal 29 2 3 3 3 2_נכסים" xfId="46121"/>
    <cellStyle name="Normal 29 2 3 3 3 3" xfId="12531"/>
    <cellStyle name="Normal 29 2 3 3 3 3 2" xfId="27518"/>
    <cellStyle name="Normal 29 2 3 3 3 3_נכסים" xfId="46123"/>
    <cellStyle name="Normal 29 2 3 3 3 4" xfId="20853"/>
    <cellStyle name="Normal 29 2 3 3 3_נכסים" xfId="46120"/>
    <cellStyle name="Normal 29 2 3 3 4" xfId="7419"/>
    <cellStyle name="Normal 29 2 3 3 4 2" xfId="14198"/>
    <cellStyle name="Normal 29 2 3 3 4 2 2" xfId="29184"/>
    <cellStyle name="Normal 29 2 3 3 4 2_נכסים" xfId="46125"/>
    <cellStyle name="Normal 29 2 3 3 4 3" xfId="22519"/>
    <cellStyle name="Normal 29 2 3 3 4_נכסים" xfId="46124"/>
    <cellStyle name="Normal 29 2 3 3 5" xfId="10865"/>
    <cellStyle name="Normal 29 2 3 3 5 2" xfId="25852"/>
    <cellStyle name="Normal 29 2 3 3 5_נכסים" xfId="46126"/>
    <cellStyle name="Normal 29 2 3 3 6" xfId="19187"/>
    <cellStyle name="Normal 29 2 3 3_נכסים" xfId="46111"/>
    <cellStyle name="Normal 29 2 3 4" xfId="4298"/>
    <cellStyle name="Normal 29 2 3 4 2" xfId="6087"/>
    <cellStyle name="Normal 29 2 3 4 2 2" xfId="9627"/>
    <cellStyle name="Normal 29 2 3 4 2 2 2" xfId="16279"/>
    <cellStyle name="Normal 29 2 3 4 2 2 2 2" xfId="31265"/>
    <cellStyle name="Normal 29 2 3 4 2 2 2_נכסים" xfId="46130"/>
    <cellStyle name="Normal 29 2 3 4 2 2 3" xfId="24600"/>
    <cellStyle name="Normal 29 2 3 4 2 2_נכסים" xfId="46129"/>
    <cellStyle name="Normal 29 2 3 4 2 3" xfId="12947"/>
    <cellStyle name="Normal 29 2 3 4 2 3 2" xfId="27934"/>
    <cellStyle name="Normal 29 2 3 4 2 3_נכסים" xfId="46131"/>
    <cellStyle name="Normal 29 2 3 4 2 4" xfId="21269"/>
    <cellStyle name="Normal 29 2 3 4 2_נכסים" xfId="46128"/>
    <cellStyle name="Normal 29 2 3 4 3" xfId="7835"/>
    <cellStyle name="Normal 29 2 3 4 3 2" xfId="14614"/>
    <cellStyle name="Normal 29 2 3 4 3 2 2" xfId="29600"/>
    <cellStyle name="Normal 29 2 3 4 3 2_נכסים" xfId="46133"/>
    <cellStyle name="Normal 29 2 3 4 3 3" xfId="22935"/>
    <cellStyle name="Normal 29 2 3 4 3_נכסים" xfId="46132"/>
    <cellStyle name="Normal 29 2 3 4 4" xfId="11281"/>
    <cellStyle name="Normal 29 2 3 4 4 2" xfId="26268"/>
    <cellStyle name="Normal 29 2 3 4 4_נכסים" xfId="46134"/>
    <cellStyle name="Normal 29 2 3 4 5" xfId="19603"/>
    <cellStyle name="Normal 29 2 3 4_נכסים" xfId="46127"/>
    <cellStyle name="Normal 29 2 3 5" xfId="5191"/>
    <cellStyle name="Normal 29 2 3 5 2" xfId="8794"/>
    <cellStyle name="Normal 29 2 3 5 2 2" xfId="15446"/>
    <cellStyle name="Normal 29 2 3 5 2 2 2" xfId="30432"/>
    <cellStyle name="Normal 29 2 3 5 2 2_נכסים" xfId="46137"/>
    <cellStyle name="Normal 29 2 3 5 2 3" xfId="23767"/>
    <cellStyle name="Normal 29 2 3 5 2_נכסים" xfId="46136"/>
    <cellStyle name="Normal 29 2 3 5 3" xfId="12114"/>
    <cellStyle name="Normal 29 2 3 5 3 2" xfId="27101"/>
    <cellStyle name="Normal 29 2 3 5 3_נכסים" xfId="46138"/>
    <cellStyle name="Normal 29 2 3 5 4" xfId="20436"/>
    <cellStyle name="Normal 29 2 3 5_נכסים" xfId="46135"/>
    <cellStyle name="Normal 29 2 3 6" xfId="7004"/>
    <cellStyle name="Normal 29 2 3 6 2" xfId="13781"/>
    <cellStyle name="Normal 29 2 3 6 2 2" xfId="28767"/>
    <cellStyle name="Normal 29 2 3 6 2_נכסים" xfId="46140"/>
    <cellStyle name="Normal 29 2 3 6 3" xfId="22102"/>
    <cellStyle name="Normal 29 2 3 6_נכסים" xfId="46139"/>
    <cellStyle name="Normal 29 2 3 7" xfId="10501"/>
    <cellStyle name="Normal 29 2 3 7 2" xfId="25484"/>
    <cellStyle name="Normal 29 2 3 7_נכסים" xfId="46141"/>
    <cellStyle name="Normal 29 2 3 8" xfId="18770"/>
    <cellStyle name="Normal 29 2 3_נכסים" xfId="46078"/>
    <cellStyle name="Normal 29 2 4" xfId="3637"/>
    <cellStyle name="Normal 29 2 4 2" xfId="4023"/>
    <cellStyle name="Normal 29 2 4 2 2" xfId="4794"/>
    <cellStyle name="Normal 29 2 4 2 2 2" xfId="6585"/>
    <cellStyle name="Normal 29 2 4 2 2 2 2" xfId="10125"/>
    <cellStyle name="Normal 29 2 4 2 2 2 2 2" xfId="16777"/>
    <cellStyle name="Normal 29 2 4 2 2 2 2 2 2" xfId="31763"/>
    <cellStyle name="Normal 29 2 4 2 2 2 2 2_נכסים" xfId="46147"/>
    <cellStyle name="Normal 29 2 4 2 2 2 2 3" xfId="25098"/>
    <cellStyle name="Normal 29 2 4 2 2 2 2_נכסים" xfId="46146"/>
    <cellStyle name="Normal 29 2 4 2 2 2 3" xfId="13445"/>
    <cellStyle name="Normal 29 2 4 2 2 2 3 2" xfId="28432"/>
    <cellStyle name="Normal 29 2 4 2 2 2 3_נכסים" xfId="46148"/>
    <cellStyle name="Normal 29 2 4 2 2 2 4" xfId="21767"/>
    <cellStyle name="Normal 29 2 4 2 2 2_נכסים" xfId="46145"/>
    <cellStyle name="Normal 29 2 4 2 2 3" xfId="8333"/>
    <cellStyle name="Normal 29 2 4 2 2 3 2" xfId="15112"/>
    <cellStyle name="Normal 29 2 4 2 2 3 2 2" xfId="30098"/>
    <cellStyle name="Normal 29 2 4 2 2 3 2_נכסים" xfId="46150"/>
    <cellStyle name="Normal 29 2 4 2 2 3 3" xfId="23433"/>
    <cellStyle name="Normal 29 2 4 2 2 3_נכסים" xfId="46149"/>
    <cellStyle name="Normal 29 2 4 2 2 4" xfId="11779"/>
    <cellStyle name="Normal 29 2 4 2 2 4 2" xfId="26766"/>
    <cellStyle name="Normal 29 2 4 2 2 4_נכסים" xfId="46151"/>
    <cellStyle name="Normal 29 2 4 2 2 5" xfId="20101"/>
    <cellStyle name="Normal 29 2 4 2 2_נכסים" xfId="46144"/>
    <cellStyle name="Normal 29 2 4 2 3" xfId="5751"/>
    <cellStyle name="Normal 29 2 4 2 3 2" xfId="9292"/>
    <cellStyle name="Normal 29 2 4 2 3 2 2" xfId="15944"/>
    <cellStyle name="Normal 29 2 4 2 3 2 2 2" xfId="30930"/>
    <cellStyle name="Normal 29 2 4 2 3 2 2_נכסים" xfId="46154"/>
    <cellStyle name="Normal 29 2 4 2 3 2 3" xfId="24265"/>
    <cellStyle name="Normal 29 2 4 2 3 2_נכסים" xfId="46153"/>
    <cellStyle name="Normal 29 2 4 2 3 3" xfId="12612"/>
    <cellStyle name="Normal 29 2 4 2 3 3 2" xfId="27599"/>
    <cellStyle name="Normal 29 2 4 2 3 3_נכסים" xfId="46155"/>
    <cellStyle name="Normal 29 2 4 2 3 4" xfId="20934"/>
    <cellStyle name="Normal 29 2 4 2 3_נכסים" xfId="46152"/>
    <cellStyle name="Normal 29 2 4 2 4" xfId="7500"/>
    <cellStyle name="Normal 29 2 4 2 4 2" xfId="14279"/>
    <cellStyle name="Normal 29 2 4 2 4 2 2" xfId="29265"/>
    <cellStyle name="Normal 29 2 4 2 4 2_נכסים" xfId="46157"/>
    <cellStyle name="Normal 29 2 4 2 4 3" xfId="22600"/>
    <cellStyle name="Normal 29 2 4 2 4_נכסים" xfId="46156"/>
    <cellStyle name="Normal 29 2 4 2 5" xfId="10946"/>
    <cellStyle name="Normal 29 2 4 2 5 2" xfId="25933"/>
    <cellStyle name="Normal 29 2 4 2 5_נכסים" xfId="46158"/>
    <cellStyle name="Normal 29 2 4 2 6" xfId="19268"/>
    <cellStyle name="Normal 29 2 4 2_נכסים" xfId="46143"/>
    <cellStyle name="Normal 29 2 4 3" xfId="4380"/>
    <cellStyle name="Normal 29 2 4 3 2" xfId="6169"/>
    <cellStyle name="Normal 29 2 4 3 2 2" xfId="9709"/>
    <cellStyle name="Normal 29 2 4 3 2 2 2" xfId="16361"/>
    <cellStyle name="Normal 29 2 4 3 2 2 2 2" xfId="31347"/>
    <cellStyle name="Normal 29 2 4 3 2 2 2_נכסים" xfId="46162"/>
    <cellStyle name="Normal 29 2 4 3 2 2 3" xfId="24682"/>
    <cellStyle name="Normal 29 2 4 3 2 2_נכסים" xfId="46161"/>
    <cellStyle name="Normal 29 2 4 3 2 3" xfId="13029"/>
    <cellStyle name="Normal 29 2 4 3 2 3 2" xfId="28016"/>
    <cellStyle name="Normal 29 2 4 3 2 3_נכסים" xfId="46163"/>
    <cellStyle name="Normal 29 2 4 3 2 4" xfId="21351"/>
    <cellStyle name="Normal 29 2 4 3 2_נכסים" xfId="46160"/>
    <cellStyle name="Normal 29 2 4 3 3" xfId="7917"/>
    <cellStyle name="Normal 29 2 4 3 3 2" xfId="14696"/>
    <cellStyle name="Normal 29 2 4 3 3 2 2" xfId="29682"/>
    <cellStyle name="Normal 29 2 4 3 3 2_נכסים" xfId="46165"/>
    <cellStyle name="Normal 29 2 4 3 3 3" xfId="23017"/>
    <cellStyle name="Normal 29 2 4 3 3_נכסים" xfId="46164"/>
    <cellStyle name="Normal 29 2 4 3 4" xfId="11363"/>
    <cellStyle name="Normal 29 2 4 3 4 2" xfId="26350"/>
    <cellStyle name="Normal 29 2 4 3 4_נכסים" xfId="46166"/>
    <cellStyle name="Normal 29 2 4 3 5" xfId="19685"/>
    <cellStyle name="Normal 29 2 4 3_נכסים" xfId="46159"/>
    <cellStyle name="Normal 29 2 4 4" xfId="5273"/>
    <cellStyle name="Normal 29 2 4 4 2" xfId="8876"/>
    <cellStyle name="Normal 29 2 4 4 2 2" xfId="15528"/>
    <cellStyle name="Normal 29 2 4 4 2 2 2" xfId="30514"/>
    <cellStyle name="Normal 29 2 4 4 2 2_נכסים" xfId="46169"/>
    <cellStyle name="Normal 29 2 4 4 2 3" xfId="23849"/>
    <cellStyle name="Normal 29 2 4 4 2_נכסים" xfId="46168"/>
    <cellStyle name="Normal 29 2 4 4 3" xfId="12196"/>
    <cellStyle name="Normal 29 2 4 4 3 2" xfId="27183"/>
    <cellStyle name="Normal 29 2 4 4 3_נכסים" xfId="46170"/>
    <cellStyle name="Normal 29 2 4 4 4" xfId="20518"/>
    <cellStyle name="Normal 29 2 4 4_נכסים" xfId="46167"/>
    <cellStyle name="Normal 29 2 4 5" xfId="7086"/>
    <cellStyle name="Normal 29 2 4 5 2" xfId="13863"/>
    <cellStyle name="Normal 29 2 4 5 2 2" xfId="28849"/>
    <cellStyle name="Normal 29 2 4 5 2_נכסים" xfId="46172"/>
    <cellStyle name="Normal 29 2 4 5 3" xfId="22184"/>
    <cellStyle name="Normal 29 2 4 5_נכסים" xfId="46171"/>
    <cellStyle name="Normal 29 2 4 6" xfId="10434"/>
    <cellStyle name="Normal 29 2 4 6 2" xfId="25414"/>
    <cellStyle name="Normal 29 2 4 6_נכסים" xfId="46173"/>
    <cellStyle name="Normal 29 2 4 7" xfId="17400"/>
    <cellStyle name="Normal 29 2 4 8" xfId="18852"/>
    <cellStyle name="Normal 29 2 4_נכסים" xfId="46142"/>
    <cellStyle name="Normal 29 2 5" xfId="3848"/>
    <cellStyle name="Normal 29 2 5 2" xfId="4585"/>
    <cellStyle name="Normal 29 2 5 2 2" xfId="6376"/>
    <cellStyle name="Normal 29 2 5 2 2 2" xfId="9916"/>
    <cellStyle name="Normal 29 2 5 2 2 2 2" xfId="16568"/>
    <cellStyle name="Normal 29 2 5 2 2 2 2 2" xfId="31554"/>
    <cellStyle name="Normal 29 2 5 2 2 2 2_נכסים" xfId="46178"/>
    <cellStyle name="Normal 29 2 5 2 2 2 3" xfId="24889"/>
    <cellStyle name="Normal 29 2 5 2 2 2_נכסים" xfId="46177"/>
    <cellStyle name="Normal 29 2 5 2 2 3" xfId="13236"/>
    <cellStyle name="Normal 29 2 5 2 2 3 2" xfId="28223"/>
    <cellStyle name="Normal 29 2 5 2 2 3_נכסים" xfId="46179"/>
    <cellStyle name="Normal 29 2 5 2 2 4" xfId="21558"/>
    <cellStyle name="Normal 29 2 5 2 2_נכסים" xfId="46176"/>
    <cellStyle name="Normal 29 2 5 2 3" xfId="8124"/>
    <cellStyle name="Normal 29 2 5 2 3 2" xfId="14903"/>
    <cellStyle name="Normal 29 2 5 2 3 2 2" xfId="29889"/>
    <cellStyle name="Normal 29 2 5 2 3 2_נכסים" xfId="46181"/>
    <cellStyle name="Normal 29 2 5 2 3 3" xfId="23224"/>
    <cellStyle name="Normal 29 2 5 2 3_נכסים" xfId="46180"/>
    <cellStyle name="Normal 29 2 5 2 4" xfId="11570"/>
    <cellStyle name="Normal 29 2 5 2 4 2" xfId="26557"/>
    <cellStyle name="Normal 29 2 5 2 4_נכסים" xfId="46182"/>
    <cellStyle name="Normal 29 2 5 2 5" xfId="19892"/>
    <cellStyle name="Normal 29 2 5 2_נכסים" xfId="46175"/>
    <cellStyle name="Normal 29 2 5 3" xfId="5542"/>
    <cellStyle name="Normal 29 2 5 3 2" xfId="9083"/>
    <cellStyle name="Normal 29 2 5 3 2 2" xfId="15735"/>
    <cellStyle name="Normal 29 2 5 3 2 2 2" xfId="30721"/>
    <cellStyle name="Normal 29 2 5 3 2 2_נכסים" xfId="46185"/>
    <cellStyle name="Normal 29 2 5 3 2 3" xfId="24056"/>
    <cellStyle name="Normal 29 2 5 3 2_נכסים" xfId="46184"/>
    <cellStyle name="Normal 29 2 5 3 3" xfId="12403"/>
    <cellStyle name="Normal 29 2 5 3 3 2" xfId="27390"/>
    <cellStyle name="Normal 29 2 5 3 3_נכסים" xfId="46186"/>
    <cellStyle name="Normal 29 2 5 3 4" xfId="20725"/>
    <cellStyle name="Normal 29 2 5 3_נכסים" xfId="46183"/>
    <cellStyle name="Normal 29 2 5 4" xfId="7291"/>
    <cellStyle name="Normal 29 2 5 4 2" xfId="14070"/>
    <cellStyle name="Normal 29 2 5 4 2 2" xfId="29056"/>
    <cellStyle name="Normal 29 2 5 4 2_נכסים" xfId="46188"/>
    <cellStyle name="Normal 29 2 5 4 3" xfId="22391"/>
    <cellStyle name="Normal 29 2 5 4_נכסים" xfId="46187"/>
    <cellStyle name="Normal 29 2 5 5" xfId="10737"/>
    <cellStyle name="Normal 29 2 5 5 2" xfId="25724"/>
    <cellStyle name="Normal 29 2 5 5_נכסים" xfId="46189"/>
    <cellStyle name="Normal 29 2 5 6" xfId="19059"/>
    <cellStyle name="Normal 29 2 5_נכסים" xfId="46174"/>
    <cellStyle name="Normal 29 2 6" xfId="4210"/>
    <cellStyle name="Normal 29 2 6 2" xfId="5959"/>
    <cellStyle name="Normal 29 2 6 2 2" xfId="9499"/>
    <cellStyle name="Normal 29 2 6 2 2 2" xfId="16151"/>
    <cellStyle name="Normal 29 2 6 2 2 2 2" xfId="31137"/>
    <cellStyle name="Normal 29 2 6 2 2 2_נכסים" xfId="46193"/>
    <cellStyle name="Normal 29 2 6 2 2 3" xfId="24472"/>
    <cellStyle name="Normal 29 2 6 2 2_נכסים" xfId="46192"/>
    <cellStyle name="Normal 29 2 6 2 3" xfId="12819"/>
    <cellStyle name="Normal 29 2 6 2 3 2" xfId="27806"/>
    <cellStyle name="Normal 29 2 6 2 3_נכסים" xfId="46194"/>
    <cellStyle name="Normal 29 2 6 2 4" xfId="21141"/>
    <cellStyle name="Normal 29 2 6 2_נכסים" xfId="46191"/>
    <cellStyle name="Normal 29 2 6 3" xfId="7707"/>
    <cellStyle name="Normal 29 2 6 3 2" xfId="14486"/>
    <cellStyle name="Normal 29 2 6 3 2 2" xfId="29472"/>
    <cellStyle name="Normal 29 2 6 3 2_נכסים" xfId="46196"/>
    <cellStyle name="Normal 29 2 6 3 3" xfId="22807"/>
    <cellStyle name="Normal 29 2 6 3_נכסים" xfId="46195"/>
    <cellStyle name="Normal 29 2 6 4" xfId="11153"/>
    <cellStyle name="Normal 29 2 6 4 2" xfId="26140"/>
    <cellStyle name="Normal 29 2 6 4_נכסים" xfId="46197"/>
    <cellStyle name="Normal 29 2 6 5" xfId="19475"/>
    <cellStyle name="Normal 29 2 6_נכסים" xfId="46190"/>
    <cellStyle name="Normal 29 2 7" xfId="5103"/>
    <cellStyle name="Normal 29 2 7 2" xfId="8666"/>
    <cellStyle name="Normal 29 2 7 2 2" xfId="15318"/>
    <cellStyle name="Normal 29 2 7 2 2 2" xfId="30304"/>
    <cellStyle name="Normal 29 2 7 2 2_נכסים" xfId="46200"/>
    <cellStyle name="Normal 29 2 7 2 3" xfId="23639"/>
    <cellStyle name="Normal 29 2 7 2_נכסים" xfId="46199"/>
    <cellStyle name="Normal 29 2 7 3" xfId="11986"/>
    <cellStyle name="Normal 29 2 7 3 2" xfId="26973"/>
    <cellStyle name="Normal 29 2 7 3_נכסים" xfId="46201"/>
    <cellStyle name="Normal 29 2 7 4" xfId="20308"/>
    <cellStyle name="Normal 29 2 7_נכסים" xfId="46198"/>
    <cellStyle name="Normal 29 2 8" xfId="6914"/>
    <cellStyle name="Normal 29 2 8 2" xfId="13653"/>
    <cellStyle name="Normal 29 2 8 2 2" xfId="28639"/>
    <cellStyle name="Normal 29 2 8 2_נכסים" xfId="46203"/>
    <cellStyle name="Normal 29 2 8 3" xfId="21974"/>
    <cellStyle name="Normal 29 2 8_נכסים" xfId="46202"/>
    <cellStyle name="Normal 29 2 9" xfId="10387"/>
    <cellStyle name="Normal 29 2 9 2" xfId="25365"/>
    <cellStyle name="Normal 29 2 9_נכסים" xfId="46204"/>
    <cellStyle name="Normal 29 2_נכסים" xfId="45949"/>
    <cellStyle name="Normal 29 3" xfId="2985"/>
    <cellStyle name="Normal 29 4" xfId="3151"/>
    <cellStyle name="Normal 29 5" xfId="10301"/>
    <cellStyle name="Normal 29 5 2" xfId="25273"/>
    <cellStyle name="Normal 29 5 3" xfId="32174"/>
    <cellStyle name="Normal 29 5_נכסים" xfId="46205"/>
    <cellStyle name="Normal 29 6" xfId="18610"/>
    <cellStyle name="Normal 29 6 2" xfId="32332"/>
    <cellStyle name="Normal 29 6_נכסים" xfId="46206"/>
    <cellStyle name="Normal 29 7" xfId="31984"/>
    <cellStyle name="Normal 29_נכסים" xfId="45948"/>
    <cellStyle name="Normal 3" xfId="6"/>
    <cellStyle name="Normal 3 10" xfId="50024"/>
    <cellStyle name="Normal 3 11" xfId="103"/>
    <cellStyle name="Normal 3 2" xfId="216"/>
    <cellStyle name="Normal 3 2 10" xfId="2299"/>
    <cellStyle name="Normal 3 2 11" xfId="2100"/>
    <cellStyle name="Normal 3 2 12" xfId="3037"/>
    <cellStyle name="Normal 3 2 2" xfId="484"/>
    <cellStyle name="Normal 3 2 2 2" xfId="601"/>
    <cellStyle name="Normal 3 2 2 2 2" xfId="1237"/>
    <cellStyle name="Normal 3 2 2 2 3" xfId="1947"/>
    <cellStyle name="Normal 3 2 2 2 4" xfId="1759"/>
    <cellStyle name="Normal 3 2 2 2 5" xfId="1430"/>
    <cellStyle name="Normal 3 2 2 2 6" xfId="2412"/>
    <cellStyle name="Normal 3 2 2 2 7" xfId="2521"/>
    <cellStyle name="Normal 3 2 2 3" xfId="1220"/>
    <cellStyle name="Normal 3 2 2 4" xfId="1928"/>
    <cellStyle name="Normal 3 2 2 5" xfId="1766"/>
    <cellStyle name="Normal 3 2 2 6" xfId="1400"/>
    <cellStyle name="Normal 3 2 2 7" xfId="2526"/>
    <cellStyle name="Normal 3 2 2 8" xfId="2047"/>
    <cellStyle name="Normal 3 2 2 9" xfId="17384"/>
    <cellStyle name="Normal 3 2 3" xfId="568"/>
    <cellStyle name="Normal 3 2 3 2" xfId="1225"/>
    <cellStyle name="Normal 3 2 3 3" xfId="1934"/>
    <cellStyle name="Normal 3 2 3 4" xfId="1767"/>
    <cellStyle name="Normal 3 2 3 5" xfId="1615"/>
    <cellStyle name="Normal 3 2 3 6" xfId="2122"/>
    <cellStyle name="Normal 3 2 3 7" xfId="2495"/>
    <cellStyle name="Normal 3 2 3_נכסים" xfId="46208"/>
    <cellStyle name="Normal 3 2 4" xfId="587"/>
    <cellStyle name="Normal 3 2 4 2" xfId="1228"/>
    <cellStyle name="Normal 3 2 4 3" xfId="1938"/>
    <cellStyle name="Normal 3 2 4 4" xfId="1778"/>
    <cellStyle name="Normal 3 2 4 5" xfId="1730"/>
    <cellStyle name="Normal 3 2 4 6" xfId="2515"/>
    <cellStyle name="Normal 3 2 4 7" xfId="2522"/>
    <cellStyle name="Normal 3 2 5" xfId="909"/>
    <cellStyle name="Normal 3 2 5 2" xfId="1128"/>
    <cellStyle name="Normal 3 2 5 3" xfId="2028"/>
    <cellStyle name="Normal 3 2 5 4" xfId="1671"/>
    <cellStyle name="Normal 3 2 5 5" xfId="1429"/>
    <cellStyle name="Normal 3 2 5 6" xfId="2336"/>
    <cellStyle name="Normal 3 2 5 7" xfId="2544"/>
    <cellStyle name="Normal 3 2 6" xfId="833"/>
    <cellStyle name="Normal 3 2 7" xfId="1827"/>
    <cellStyle name="Normal 3 2 8" xfId="1531"/>
    <cellStyle name="Normal 3 2 9" xfId="1389"/>
    <cellStyle name="Normal 3 2_נכסים" xfId="46207"/>
    <cellStyle name="Normal 3 3" xfId="376"/>
    <cellStyle name="Normal 3 3 2" xfId="483"/>
    <cellStyle name="Normal 3 3 2 2" xfId="1219"/>
    <cellStyle name="Normal 3 3 2 3" xfId="1927"/>
    <cellStyle name="Normal 3 3 2 4" xfId="2179"/>
    <cellStyle name="Normal 3 3 2 5" xfId="1620"/>
    <cellStyle name="Normal 3 3 2 6" xfId="2491"/>
    <cellStyle name="Normal 3 3 2 7" xfId="2262"/>
    <cellStyle name="Normal 3 3 3" xfId="579"/>
    <cellStyle name="Normal 3 3 4" xfId="951"/>
    <cellStyle name="Normal 3 4" xfId="586"/>
    <cellStyle name="Normal 3 4 2" xfId="623"/>
    <cellStyle name="Normal 3 4 2 2" xfId="18345"/>
    <cellStyle name="Normal 3 4 3" xfId="608"/>
    <cellStyle name="Normal 3 4 3 2" xfId="1243"/>
    <cellStyle name="Normal 3 4 3 3" xfId="1954"/>
    <cellStyle name="Normal 3 4 3 4" xfId="2010"/>
    <cellStyle name="Normal 3 4 3 5" xfId="1342"/>
    <cellStyle name="Normal 3 4 3 6" xfId="2288"/>
    <cellStyle name="Normal 3 4 3 7" xfId="2419"/>
    <cellStyle name="Normal 3 4 4" xfId="967"/>
    <cellStyle name="Normal 3 4_נכסים" xfId="46209"/>
    <cellStyle name="Normal 3 5" xfId="589"/>
    <cellStyle name="Normal 3 5 2" xfId="18232"/>
    <cellStyle name="Normal 3 5 3" xfId="17540"/>
    <cellStyle name="Normal 3 5 4" xfId="50220"/>
    <cellStyle name="Normal 3 5_נכסים" xfId="46210"/>
    <cellStyle name="Normal 3 6" xfId="861"/>
    <cellStyle name="Normal 3 6 2" xfId="18385"/>
    <cellStyle name="Normal 3 6 3" xfId="17481"/>
    <cellStyle name="Normal 3 6_נכסים" xfId="46211"/>
    <cellStyle name="Normal 3 7" xfId="781"/>
    <cellStyle name="Normal 3 7 2" xfId="1255"/>
    <cellStyle name="Normal 3 7 3" xfId="1988"/>
    <cellStyle name="Normal 3 7 4" xfId="1503"/>
    <cellStyle name="Normal 3 7 5" xfId="2254"/>
    <cellStyle name="Normal 3 7 6" xfId="2474"/>
    <cellStyle name="Normal 3 7 7" xfId="2213"/>
    <cellStyle name="Normal 3 8" xfId="853"/>
    <cellStyle name="Normal 3 8 2" xfId="2161"/>
    <cellStyle name="Normal 3 8 2 2" xfId="33758"/>
    <cellStyle name="Normal 3 8 3" xfId="1771"/>
    <cellStyle name="Normal 3 8 4" xfId="2472"/>
    <cellStyle name="Normal 3 8 5" xfId="2450"/>
    <cellStyle name="Normal 3 8 6" xfId="32459"/>
    <cellStyle name="Normal 3 8_נכסים" xfId="46212"/>
    <cellStyle name="Normal 3 9" xfId="1070"/>
    <cellStyle name="Normal 3 9 2" xfId="33497"/>
    <cellStyle name="Normal 3 9 3" xfId="33836"/>
    <cellStyle name="Normal 3 9 4" xfId="32457"/>
    <cellStyle name="Normal 3_הלוואות" xfId="50232"/>
    <cellStyle name="Normal 30" xfId="2803"/>
    <cellStyle name="Normal 30 2" xfId="2992"/>
    <cellStyle name="Normal 30 3" xfId="3229"/>
    <cellStyle name="Normal 30 3 2" xfId="17713"/>
    <cellStyle name="Normal 30 3 2 2" xfId="17776"/>
    <cellStyle name="Normal 30 3 2 2 2" xfId="17810"/>
    <cellStyle name="Normal 30 3 2 2 2 2" xfId="17851"/>
    <cellStyle name="Normal 30 3 2 2 2 3" xfId="17957"/>
    <cellStyle name="Normal 30 3 2 2 2 3 2" xfId="18047"/>
    <cellStyle name="Normal 30 3 2 2 2 3 3" xfId="18198"/>
    <cellStyle name="Normal 30 3 2 2 2 3 4" xfId="18323"/>
    <cellStyle name="Normal 30 3 2 2 2 3 4 2" xfId="32228"/>
    <cellStyle name="Normal 30 3 2 2 2 3 4 3" xfId="32802"/>
    <cellStyle name="Normal 30 3 2 2 2 3 4 3 2" xfId="33776"/>
    <cellStyle name="Normal 30 3 2 2 2 3 4_נכסים" xfId="46219"/>
    <cellStyle name="Normal 30 3 2 2 2 3_נכסים" xfId="46218"/>
    <cellStyle name="Normal 30 3 2 2 2 4" xfId="18103"/>
    <cellStyle name="Normal 30 3 2 2 2 4 2" xfId="32189"/>
    <cellStyle name="Normal 30 3 2 2 2 4 3" xfId="32778"/>
    <cellStyle name="Normal 30 3 2 2 2 4 3 2" xfId="33768"/>
    <cellStyle name="Normal 30 3 2 2 2 4_נכסים" xfId="46220"/>
    <cellStyle name="Normal 30 3 2 2 2_נכסים" xfId="46217"/>
    <cellStyle name="Normal 30 3 2 2 3" xfId="17794"/>
    <cellStyle name="Normal 30 3 2 2 4" xfId="17941"/>
    <cellStyle name="Normal 30 3 2 2 4 2" xfId="18031"/>
    <cellStyle name="Normal 30 3 2 2 4 3" xfId="18182"/>
    <cellStyle name="Normal 30 3 2 2 4 4" xfId="18360"/>
    <cellStyle name="Normal 30 3 2 2 4 4 2" xfId="32233"/>
    <cellStyle name="Normal 30 3 2 2 4 4 3" xfId="32921"/>
    <cellStyle name="Normal 30 3 2 2 4 4 3 2" xfId="33798"/>
    <cellStyle name="Normal 30 3 2 2 4 4_נכסים" xfId="46222"/>
    <cellStyle name="Normal 30 3 2 2 4_נכסים" xfId="46221"/>
    <cellStyle name="Normal 30 3 2 2 5" xfId="18102"/>
    <cellStyle name="Normal 30 3 2 2 5 2" xfId="32188"/>
    <cellStyle name="Normal 30 3 2 2 5 3" xfId="32830"/>
    <cellStyle name="Normal 30 3 2 2 5 3 2" xfId="33783"/>
    <cellStyle name="Normal 30 3 2 2 5_נכסים" xfId="46223"/>
    <cellStyle name="Normal 30 3 2 2_נכסים" xfId="46216"/>
    <cellStyle name="Normal 30 3 2 3" xfId="17781"/>
    <cellStyle name="Normal 30 3 2_נכסים" xfId="46215"/>
    <cellStyle name="Normal 30 3 3" xfId="17930"/>
    <cellStyle name="Normal 30 3_נכסים" xfId="46214"/>
    <cellStyle name="Normal 30 4" xfId="17712"/>
    <cellStyle name="Normal 30 4 2" xfId="17775"/>
    <cellStyle name="Normal 30 4 2 2" xfId="17809"/>
    <cellStyle name="Normal 30 4 2 2 2" xfId="17850"/>
    <cellStyle name="Normal 30 4 2 2 3" xfId="17956"/>
    <cellStyle name="Normal 30 4 2 2 3 2" xfId="18046"/>
    <cellStyle name="Normal 30 4 2 2 3 3" xfId="18197"/>
    <cellStyle name="Normal 30 4 2 2 3 4" xfId="18309"/>
    <cellStyle name="Normal 30 4 2 2 3 4 2" xfId="32223"/>
    <cellStyle name="Normal 30 4 2 2 3 4 3" xfId="32795"/>
    <cellStyle name="Normal 30 4 2 2 3 4 3 2" xfId="33771"/>
    <cellStyle name="Normal 30 4 2 2 3 4_נכסים" xfId="46228"/>
    <cellStyle name="Normal 30 4 2 2 3_נכסים" xfId="46227"/>
    <cellStyle name="Normal 30 4 2 2 4" xfId="18105"/>
    <cellStyle name="Normal 30 4 2 2 4 2" xfId="32191"/>
    <cellStyle name="Normal 30 4 2 2 4 3" xfId="32796"/>
    <cellStyle name="Normal 30 4 2 2 4 3 2" xfId="33772"/>
    <cellStyle name="Normal 30 4 2 2 4_נכסים" xfId="46229"/>
    <cellStyle name="Normal 30 4 2 2_נכסים" xfId="46226"/>
    <cellStyle name="Normal 30 4 2 3" xfId="17793"/>
    <cellStyle name="Normal 30 4 2 4" xfId="17940"/>
    <cellStyle name="Normal 30 4 2 4 2" xfId="18030"/>
    <cellStyle name="Normal 30 4 2 4 3" xfId="18181"/>
    <cellStyle name="Normal 30 4 2 4 4" xfId="18363"/>
    <cellStyle name="Normal 30 4 2 4 4 2" xfId="32234"/>
    <cellStyle name="Normal 30 4 2 4 4 3" xfId="32739"/>
    <cellStyle name="Normal 30 4 2 4 4 3 2" xfId="33760"/>
    <cellStyle name="Normal 30 4 2 4 4_נכסים" xfId="46231"/>
    <cellStyle name="Normal 30 4 2 4_נכסים" xfId="46230"/>
    <cellStyle name="Normal 30 4 2 5" xfId="18104"/>
    <cellStyle name="Normal 30 4 2 5 2" xfId="32190"/>
    <cellStyle name="Normal 30 4 2 5 3" xfId="32799"/>
    <cellStyle name="Normal 30 4 2 5 3 2" xfId="33775"/>
    <cellStyle name="Normal 30 4 2 5_נכסים" xfId="46232"/>
    <cellStyle name="Normal 30 4 2_נכסים" xfId="46225"/>
    <cellStyle name="Normal 30 4 3" xfId="17780"/>
    <cellStyle name="Normal 30 4_נכסים" xfId="46224"/>
    <cellStyle name="Normal 30_נכסים" xfId="46213"/>
    <cellStyle name="Normal 31" xfId="2804"/>
    <cellStyle name="Normal 31 2" xfId="2993"/>
    <cellStyle name="Normal 31 2 2" xfId="3150"/>
    <cellStyle name="Normal 31 2 2 2" xfId="17477"/>
    <cellStyle name="Normal 31 2 2_נכסים" xfId="46235"/>
    <cellStyle name="Normal 31 2 3" xfId="17265"/>
    <cellStyle name="Normal 31 2 4" xfId="17714"/>
    <cellStyle name="Normal 31 2 4 2" xfId="17777"/>
    <cellStyle name="Normal 31 2 4 2 2" xfId="17811"/>
    <cellStyle name="Normal 31 2 4 2 2 2" xfId="17852"/>
    <cellStyle name="Normal 31 2 4 2 2 3" xfId="17958"/>
    <cellStyle name="Normal 31 2 4 2 2 3 2" xfId="18048"/>
    <cellStyle name="Normal 31 2 4 2 2 3 3" xfId="18199"/>
    <cellStyle name="Normal 31 2 4 2 2 3 4" xfId="18294"/>
    <cellStyle name="Normal 31 2 4 2 2 3 4 2" xfId="32217"/>
    <cellStyle name="Normal 31 2 4 2 2 3 4 3" xfId="32914"/>
    <cellStyle name="Normal 31 2 4 2 2 3 4 3 2" xfId="33795"/>
    <cellStyle name="Normal 31 2 4 2 2 3 4_נכסים" xfId="46240"/>
    <cellStyle name="Normal 31 2 4 2 2 3_נכסים" xfId="46239"/>
    <cellStyle name="Normal 31 2 4 2 2 4" xfId="18107"/>
    <cellStyle name="Normal 31 2 4 2 2 4 2" xfId="32193"/>
    <cellStyle name="Normal 31 2 4 2 2 4 3" xfId="32824"/>
    <cellStyle name="Normal 31 2 4 2 2 4 3 2" xfId="33781"/>
    <cellStyle name="Normal 31 2 4 2 2 4_נכסים" xfId="46241"/>
    <cellStyle name="Normal 31 2 4 2 2_נכסים" xfId="46238"/>
    <cellStyle name="Normal 31 2 4 2 3" xfId="17795"/>
    <cellStyle name="Normal 31 2 4 2 4" xfId="17942"/>
    <cellStyle name="Normal 31 2 4 2 4 2" xfId="18032"/>
    <cellStyle name="Normal 31 2 4 2 4 3" xfId="18183"/>
    <cellStyle name="Normal 31 2 4 2 4 4" xfId="18391"/>
    <cellStyle name="Normal 31 2 4 2 4 4 2" xfId="32246"/>
    <cellStyle name="Normal 31 2 4 2 4 4 3" xfId="33171"/>
    <cellStyle name="Normal 31 2 4 2 4 4 3 2" xfId="33821"/>
    <cellStyle name="Normal 31 2 4 2 4 4_נכסים" xfId="46243"/>
    <cellStyle name="Normal 31 2 4 2 4_נכסים" xfId="46242"/>
    <cellStyle name="Normal 31 2 4 2 5" xfId="18106"/>
    <cellStyle name="Normal 31 2 4 2 5 2" xfId="32192"/>
    <cellStyle name="Normal 31 2 4 2 5 3" xfId="32891"/>
    <cellStyle name="Normal 31 2 4 2 5 3 2" xfId="33793"/>
    <cellStyle name="Normal 31 2 4 2 5_נכסים" xfId="46244"/>
    <cellStyle name="Normal 31 2 4 2_נכסים" xfId="46237"/>
    <cellStyle name="Normal 31 2 4 3" xfId="17782"/>
    <cellStyle name="Normal 31 2 4_נכסים" xfId="46236"/>
    <cellStyle name="Normal 31 2_נכסים" xfId="46234"/>
    <cellStyle name="Normal 31 3" xfId="3149"/>
    <cellStyle name="Normal 31 3 2" xfId="17258"/>
    <cellStyle name="Normal 31 3_נכסים" xfId="46245"/>
    <cellStyle name="Normal 31 4" xfId="3148"/>
    <cellStyle name="Normal 31_נכסים" xfId="46233"/>
    <cellStyle name="Normal 32" xfId="2805"/>
    <cellStyle name="Normal 32 2" xfId="2994"/>
    <cellStyle name="Normal 32_נכסים" xfId="46246"/>
    <cellStyle name="Normal 33" xfId="2807"/>
    <cellStyle name="Normal 33 2" xfId="2995"/>
    <cellStyle name="Normal 33 3" xfId="3147"/>
    <cellStyle name="Normal 33_נכסים" xfId="46247"/>
    <cellStyle name="Normal 34" xfId="2852"/>
    <cellStyle name="Normal 34 2" xfId="3002"/>
    <cellStyle name="Normal 34_נכסים" xfId="46248"/>
    <cellStyle name="Normal 35" xfId="2853"/>
    <cellStyle name="Normal 35 2" xfId="3003"/>
    <cellStyle name="Normal 35_נכסים" xfId="46249"/>
    <cellStyle name="Normal 36" xfId="2854"/>
    <cellStyle name="Normal 36 2" xfId="3004"/>
    <cellStyle name="Normal 36 2 2" xfId="17313"/>
    <cellStyle name="Normal 36 2 3" xfId="17271"/>
    <cellStyle name="Normal 36 2 4" xfId="17130"/>
    <cellStyle name="Normal 36 2_נכסים" xfId="46251"/>
    <cellStyle name="Normal 36 3" xfId="17194"/>
    <cellStyle name="Normal 36 4" xfId="17286"/>
    <cellStyle name="Normal 36 5" xfId="17116"/>
    <cellStyle name="Normal 36_נכסים" xfId="46250"/>
    <cellStyle name="Normal 37" xfId="2855"/>
    <cellStyle name="Normal 37 2" xfId="3005"/>
    <cellStyle name="Normal 37_נכסים" xfId="46252"/>
    <cellStyle name="Normal 38" xfId="2856"/>
    <cellStyle name="Normal 38 2" xfId="3006"/>
    <cellStyle name="Normal 38_נכסים" xfId="46253"/>
    <cellStyle name="Normal 39" xfId="2857"/>
    <cellStyle name="Normal 39 2" xfId="3007"/>
    <cellStyle name="Normal 39_נכסים" xfId="46254"/>
    <cellStyle name="Normal 4" xfId="12"/>
    <cellStyle name="Normal 4 10" xfId="17089"/>
    <cellStyle name="Normal 4 2" xfId="241"/>
    <cellStyle name="Normal 4 2 2" xfId="326"/>
    <cellStyle name="Normal 4 2 2 2" xfId="1198"/>
    <cellStyle name="Normal 4 2 2 2 2" xfId="17385"/>
    <cellStyle name="Normal 4 2 2 3" xfId="1900"/>
    <cellStyle name="Normal 4 2 2 4" xfId="1669"/>
    <cellStyle name="Normal 4 2 2 5" xfId="1475"/>
    <cellStyle name="Normal 4 2 2 6" xfId="1376"/>
    <cellStyle name="Normal 4 2 2 7" xfId="2189"/>
    <cellStyle name="Normal 4 2 2 8" xfId="3228"/>
    <cellStyle name="Normal 4 2 2_נכסים" xfId="46257"/>
    <cellStyle name="Normal 4 2 3" xfId="17285"/>
    <cellStyle name="Normal 4 2 3 2" xfId="18343"/>
    <cellStyle name="Normal 4 2 3_נכסים" xfId="46258"/>
    <cellStyle name="Normal 4 2 4" xfId="17527"/>
    <cellStyle name="Normal 4 2 4 2" xfId="18381"/>
    <cellStyle name="Normal 4 2 4_נכסים" xfId="46259"/>
    <cellStyle name="Normal 4 2 5" xfId="17498"/>
    <cellStyle name="Normal 4 2 6" xfId="18358"/>
    <cellStyle name="Normal 4 2 7" xfId="17090"/>
    <cellStyle name="Normal 4 2 8" xfId="3040"/>
    <cellStyle name="Normal 4 2_נכסים" xfId="46256"/>
    <cellStyle name="Normal 4 3" xfId="249"/>
    <cellStyle name="Normal 4 3 2" xfId="1131"/>
    <cellStyle name="Normal 4 3 3" xfId="1833"/>
    <cellStyle name="Normal 4 3 4" xfId="1536"/>
    <cellStyle name="Normal 4 3 5" xfId="2001"/>
    <cellStyle name="Normal 4 3 6" xfId="1559"/>
    <cellStyle name="Normal 4 3 7" xfId="2546"/>
    <cellStyle name="Normal 4 3 8" xfId="17132"/>
    <cellStyle name="Normal 4 4" xfId="574"/>
    <cellStyle name="Normal 4 4 2" xfId="18346"/>
    <cellStyle name="Normal 4 4 3" xfId="17284"/>
    <cellStyle name="Normal 4 4_נכסים" xfId="46260"/>
    <cellStyle name="Normal 4 5" xfId="591"/>
    <cellStyle name="Normal 4 5 2" xfId="17473"/>
    <cellStyle name="Normal 4 6" xfId="17554"/>
    <cellStyle name="Normal 4 6 2" xfId="18233"/>
    <cellStyle name="Normal 4 6_נכסים" xfId="46261"/>
    <cellStyle name="Normal 4 7" xfId="17495"/>
    <cellStyle name="Normal 4 7 2" xfId="18302"/>
    <cellStyle name="Normal 4 7_נכסים" xfId="46262"/>
    <cellStyle name="Normal 4 8" xfId="17739"/>
    <cellStyle name="Normal 4 8 2" xfId="18521"/>
    <cellStyle name="Normal 4 8_נכסים" xfId="46263"/>
    <cellStyle name="Normal 4 9" xfId="18108"/>
    <cellStyle name="Normal 4_נכסים" xfId="46255"/>
    <cellStyle name="Normal 40" xfId="2858"/>
    <cellStyle name="Normal 40 2" xfId="3008"/>
    <cellStyle name="Normal 40_נכסים" xfId="46264"/>
    <cellStyle name="Normal 41" xfId="2859"/>
    <cellStyle name="Normal 41 2" xfId="3009"/>
    <cellStyle name="Normal 41_נכסים" xfId="46265"/>
    <cellStyle name="Normal 42" xfId="2860"/>
    <cellStyle name="Normal 42 2" xfId="3010"/>
    <cellStyle name="Normal 42 3" xfId="17196"/>
    <cellStyle name="Normal 42 4" xfId="17283"/>
    <cellStyle name="Normal 42 5" xfId="17131"/>
    <cellStyle name="Normal 42_נכסים" xfId="46266"/>
    <cellStyle name="Normal 43" xfId="2861"/>
    <cellStyle name="Normal 43 2" xfId="3011"/>
    <cellStyle name="Normal 43_נכסים" xfId="46267"/>
    <cellStyle name="Normal 44" xfId="2862"/>
    <cellStyle name="Normal 44 2" xfId="3012"/>
    <cellStyle name="Normal 44_נכסים" xfId="46268"/>
    <cellStyle name="Normal 45" xfId="2863"/>
    <cellStyle name="Normal 45 2" xfId="3013"/>
    <cellStyle name="Normal 45_נכסים" xfId="46269"/>
    <cellStyle name="Normal 46" xfId="2864"/>
    <cellStyle name="Normal 46 2" xfId="3014"/>
    <cellStyle name="Normal 46_נכסים" xfId="46270"/>
    <cellStyle name="Normal 47" xfId="2865"/>
    <cellStyle name="Normal 47 2" xfId="3015"/>
    <cellStyle name="Normal 47_נכסים" xfId="46271"/>
    <cellStyle name="Normal 48" xfId="2866"/>
    <cellStyle name="Normal 48 2" xfId="3019"/>
    <cellStyle name="Normal 48 3" xfId="3041"/>
    <cellStyle name="Normal 48 3 2" xfId="3064"/>
    <cellStyle name="Normal 48 3 3" xfId="3442"/>
    <cellStyle name="Normal 48 3 4" xfId="3469"/>
    <cellStyle name="Normal 48 3 4 2" xfId="3595"/>
    <cellStyle name="Normal 48 3 4 3" xfId="3810"/>
    <cellStyle name="Normal 48 3 4 3 2" xfId="5479"/>
    <cellStyle name="Normal 48 3 4 3 3" xfId="5064"/>
    <cellStyle name="Normal 48 3 4 3 3 2" xfId="8603"/>
    <cellStyle name="Normal 48 3 4 3 3_נכסים" xfId="46276"/>
    <cellStyle name="Normal 48 3 4 3 4" xfId="6861"/>
    <cellStyle name="Normal 48 3 4 3 4 2" xfId="17004"/>
    <cellStyle name="Normal 48 3 4 3 4 3" xfId="33062"/>
    <cellStyle name="Normal 48 3 4 3 4_נכסים" xfId="46277"/>
    <cellStyle name="Normal 48 3 4 3_נכסים" xfId="46275"/>
    <cellStyle name="Normal 48 3 4 4" xfId="5000"/>
    <cellStyle name="Normal 48 3 4 4 2" xfId="8539"/>
    <cellStyle name="Normal 48 3 4 4_נכסים" xfId="46278"/>
    <cellStyle name="Normal 48 3 4 5" xfId="6797"/>
    <cellStyle name="Normal 48 3 4 5 2" xfId="17003"/>
    <cellStyle name="Normal 48 3 4 5 3" xfId="32998"/>
    <cellStyle name="Normal 48 3 4 5_נכסים" xfId="46279"/>
    <cellStyle name="Normal 48 3 4_נכסים" xfId="46274"/>
    <cellStyle name="Normal 48 3 5" xfId="3790"/>
    <cellStyle name="Normal 48 3 5 2" xfId="5459"/>
    <cellStyle name="Normal 48 3 5 3" xfId="5044"/>
    <cellStyle name="Normal 48 3 5 3 2" xfId="8583"/>
    <cellStyle name="Normal 48 3 5 3_נכסים" xfId="46281"/>
    <cellStyle name="Normal 48 3 5 4" xfId="6841"/>
    <cellStyle name="Normal 48 3 5 4 2" xfId="17071"/>
    <cellStyle name="Normal 48 3 5 4 3" xfId="33042"/>
    <cellStyle name="Normal 48 3 5 4_נכסים" xfId="46282"/>
    <cellStyle name="Normal 48 3 5_נכסים" xfId="46280"/>
    <cellStyle name="Normal 48 3 6" xfId="4980"/>
    <cellStyle name="Normal 48 3 6 2" xfId="8519"/>
    <cellStyle name="Normal 48 3 6_נכסים" xfId="46283"/>
    <cellStyle name="Normal 48 3 7" xfId="6777"/>
    <cellStyle name="Normal 48 3 7 2" xfId="17070"/>
    <cellStyle name="Normal 48 3 7 3" xfId="32978"/>
    <cellStyle name="Normal 48 3 7_נכסים" xfId="46284"/>
    <cellStyle name="Normal 48 3_נכסים" xfId="46273"/>
    <cellStyle name="Normal 48 4" xfId="3031"/>
    <cellStyle name="Normal 48 5" xfId="3501"/>
    <cellStyle name="Normal 48 5 2" xfId="3610"/>
    <cellStyle name="Normal 48 5 3" xfId="3824"/>
    <cellStyle name="Normal 48 5 3 2" xfId="5493"/>
    <cellStyle name="Normal 48 5 3 3" xfId="5078"/>
    <cellStyle name="Normal 48 5 3 3 2" xfId="8617"/>
    <cellStyle name="Normal 48 5 3 3_נכסים" xfId="46287"/>
    <cellStyle name="Normal 48 5 3 4" xfId="6875"/>
    <cellStyle name="Normal 48 5 3 4 2" xfId="16971"/>
    <cellStyle name="Normal 48 5 3 4 3" xfId="33076"/>
    <cellStyle name="Normal 48 5 3 4_נכסים" xfId="46288"/>
    <cellStyle name="Normal 48 5 3_נכסים" xfId="46286"/>
    <cellStyle name="Normal 48 5 4" xfId="5014"/>
    <cellStyle name="Normal 48 5 4 2" xfId="8553"/>
    <cellStyle name="Normal 48 5 4_נכסים" xfId="46289"/>
    <cellStyle name="Normal 48 5 5" xfId="6811"/>
    <cellStyle name="Normal 48 5 5 2" xfId="17033"/>
    <cellStyle name="Normal 48 5 5 3" xfId="33012"/>
    <cellStyle name="Normal 48 5 5_נכסים" xfId="46290"/>
    <cellStyle name="Normal 48 5_נכסים" xfId="46285"/>
    <cellStyle name="Normal 48 6" xfId="3781"/>
    <cellStyle name="Normal 48 6 2" xfId="5450"/>
    <cellStyle name="Normal 48 6 3" xfId="5035"/>
    <cellStyle name="Normal 48 6 3 2" xfId="8574"/>
    <cellStyle name="Normal 48 6 3_נכסים" xfId="46292"/>
    <cellStyle name="Normal 48 6 4" xfId="6832"/>
    <cellStyle name="Normal 48 6 4 2" xfId="16985"/>
    <cellStyle name="Normal 48 6 4 3" xfId="33033"/>
    <cellStyle name="Normal 48 6 4_נכסים" xfId="46293"/>
    <cellStyle name="Normal 48 6_נכסים" xfId="46291"/>
    <cellStyle name="Normal 48 7" xfId="4971"/>
    <cellStyle name="Normal 48 7 2" xfId="8510"/>
    <cellStyle name="Normal 48 7_נכסים" xfId="46294"/>
    <cellStyle name="Normal 48 8" xfId="6768"/>
    <cellStyle name="Normal 48 8 2" xfId="16959"/>
    <cellStyle name="Normal 48 8 3" xfId="32969"/>
    <cellStyle name="Normal 48 8_נכסים" xfId="46295"/>
    <cellStyle name="Normal 48_נכסים" xfId="46272"/>
    <cellStyle name="Normal 49" xfId="2947"/>
    <cellStyle name="Normal 49 10" xfId="18647"/>
    <cellStyle name="Normal 49 11" xfId="32027"/>
    <cellStyle name="Normal 49 2" xfId="3052"/>
    <cellStyle name="Normal 49 2 10" xfId="32126"/>
    <cellStyle name="Normal 49 2 2" xfId="3455"/>
    <cellStyle name="Normal 49 2 2 2" xfId="3684"/>
    <cellStyle name="Normal 49 2 2 2 2" xfId="4108"/>
    <cellStyle name="Normal 49 2 2 2 2 2" xfId="4881"/>
    <cellStyle name="Normal 49 2 2 2 2 2 2" xfId="6672"/>
    <cellStyle name="Normal 49 2 2 2 2 2 2 2" xfId="10212"/>
    <cellStyle name="Normal 49 2 2 2 2 2 2 2 2" xfId="16864"/>
    <cellStyle name="Normal 49 2 2 2 2 2 2 2 2 2" xfId="31850"/>
    <cellStyle name="Normal 49 2 2 2 2 2 2 2 2_נכסים" xfId="46304"/>
    <cellStyle name="Normal 49 2 2 2 2 2 2 2 3" xfId="25185"/>
    <cellStyle name="Normal 49 2 2 2 2 2 2 2_נכסים" xfId="46303"/>
    <cellStyle name="Normal 49 2 2 2 2 2 2 3" xfId="13532"/>
    <cellStyle name="Normal 49 2 2 2 2 2 2 3 2" xfId="28519"/>
    <cellStyle name="Normal 49 2 2 2 2 2 2 3_נכסים" xfId="46305"/>
    <cellStyle name="Normal 49 2 2 2 2 2 2 4" xfId="21854"/>
    <cellStyle name="Normal 49 2 2 2 2 2 2_נכסים" xfId="46302"/>
    <cellStyle name="Normal 49 2 2 2 2 2 3" xfId="8420"/>
    <cellStyle name="Normal 49 2 2 2 2 2 3 2" xfId="15199"/>
    <cellStyle name="Normal 49 2 2 2 2 2 3 2 2" xfId="30185"/>
    <cellStyle name="Normal 49 2 2 2 2 2 3 2_נכסים" xfId="46307"/>
    <cellStyle name="Normal 49 2 2 2 2 2 3 3" xfId="23520"/>
    <cellStyle name="Normal 49 2 2 2 2 2 3_נכסים" xfId="46306"/>
    <cellStyle name="Normal 49 2 2 2 2 2 4" xfId="11866"/>
    <cellStyle name="Normal 49 2 2 2 2 2 4 2" xfId="26853"/>
    <cellStyle name="Normal 49 2 2 2 2 2 4_נכסים" xfId="46308"/>
    <cellStyle name="Normal 49 2 2 2 2 2 5" xfId="20188"/>
    <cellStyle name="Normal 49 2 2 2 2 2_נכסים" xfId="46301"/>
    <cellStyle name="Normal 49 2 2 2 2 3" xfId="5838"/>
    <cellStyle name="Normal 49 2 2 2 2 3 2" xfId="9379"/>
    <cellStyle name="Normal 49 2 2 2 2 3 2 2" xfId="16031"/>
    <cellStyle name="Normal 49 2 2 2 2 3 2 2 2" xfId="31017"/>
    <cellStyle name="Normal 49 2 2 2 2 3 2 2_נכסים" xfId="46311"/>
    <cellStyle name="Normal 49 2 2 2 2 3 2 3" xfId="24352"/>
    <cellStyle name="Normal 49 2 2 2 2 3 2_נכסים" xfId="46310"/>
    <cellStyle name="Normal 49 2 2 2 2 3 3" xfId="12699"/>
    <cellStyle name="Normal 49 2 2 2 2 3 3 2" xfId="27686"/>
    <cellStyle name="Normal 49 2 2 2 2 3 3_נכסים" xfId="46312"/>
    <cellStyle name="Normal 49 2 2 2 2 3 4" xfId="21021"/>
    <cellStyle name="Normal 49 2 2 2 2 3_נכסים" xfId="46309"/>
    <cellStyle name="Normal 49 2 2 2 2 4" xfId="7587"/>
    <cellStyle name="Normal 49 2 2 2 2 4 2" xfId="14366"/>
    <cellStyle name="Normal 49 2 2 2 2 4 2 2" xfId="29352"/>
    <cellStyle name="Normal 49 2 2 2 2 4 2_נכסים" xfId="46314"/>
    <cellStyle name="Normal 49 2 2 2 2 4 3" xfId="22687"/>
    <cellStyle name="Normal 49 2 2 2 2 4_נכסים" xfId="46313"/>
    <cellStyle name="Normal 49 2 2 2 2 5" xfId="11033"/>
    <cellStyle name="Normal 49 2 2 2 2 5 2" xfId="26020"/>
    <cellStyle name="Normal 49 2 2 2 2 5_נכסים" xfId="46315"/>
    <cellStyle name="Normal 49 2 2 2 2 6" xfId="19355"/>
    <cellStyle name="Normal 49 2 2 2 2_נכסים" xfId="46300"/>
    <cellStyle name="Normal 49 2 2 2 3" xfId="4465"/>
    <cellStyle name="Normal 49 2 2 2 3 2" xfId="6256"/>
    <cellStyle name="Normal 49 2 2 2 3 2 2" xfId="9796"/>
    <cellStyle name="Normal 49 2 2 2 3 2 2 2" xfId="16448"/>
    <cellStyle name="Normal 49 2 2 2 3 2 2 2 2" xfId="31434"/>
    <cellStyle name="Normal 49 2 2 2 3 2 2 2_נכסים" xfId="46319"/>
    <cellStyle name="Normal 49 2 2 2 3 2 2 3" xfId="24769"/>
    <cellStyle name="Normal 49 2 2 2 3 2 2_נכסים" xfId="46318"/>
    <cellStyle name="Normal 49 2 2 2 3 2 3" xfId="13116"/>
    <cellStyle name="Normal 49 2 2 2 3 2 3 2" xfId="28103"/>
    <cellStyle name="Normal 49 2 2 2 3 2 3_נכסים" xfId="46320"/>
    <cellStyle name="Normal 49 2 2 2 3 2 4" xfId="21438"/>
    <cellStyle name="Normal 49 2 2 2 3 2_נכסים" xfId="46317"/>
    <cellStyle name="Normal 49 2 2 2 3 3" xfId="8004"/>
    <cellStyle name="Normal 49 2 2 2 3 3 2" xfId="14783"/>
    <cellStyle name="Normal 49 2 2 2 3 3 2 2" xfId="29769"/>
    <cellStyle name="Normal 49 2 2 2 3 3 2_נכסים" xfId="46322"/>
    <cellStyle name="Normal 49 2 2 2 3 3 3" xfId="23104"/>
    <cellStyle name="Normal 49 2 2 2 3 3_נכסים" xfId="46321"/>
    <cellStyle name="Normal 49 2 2 2 3 4" xfId="11450"/>
    <cellStyle name="Normal 49 2 2 2 3 4 2" xfId="26437"/>
    <cellStyle name="Normal 49 2 2 2 3 4_נכסים" xfId="46323"/>
    <cellStyle name="Normal 49 2 2 2 3 5" xfId="19772"/>
    <cellStyle name="Normal 49 2 2 2 3_נכסים" xfId="46316"/>
    <cellStyle name="Normal 49 2 2 2 4" xfId="5358"/>
    <cellStyle name="Normal 49 2 2 2 4 2" xfId="8963"/>
    <cellStyle name="Normal 49 2 2 2 4 2 2" xfId="15615"/>
    <cellStyle name="Normal 49 2 2 2 4 2 2 2" xfId="30601"/>
    <cellStyle name="Normal 49 2 2 2 4 2 2_נכסים" xfId="46326"/>
    <cellStyle name="Normal 49 2 2 2 4 2 3" xfId="23936"/>
    <cellStyle name="Normal 49 2 2 2 4 2_נכסים" xfId="46325"/>
    <cellStyle name="Normal 49 2 2 2 4 3" xfId="12283"/>
    <cellStyle name="Normal 49 2 2 2 4 3 2" xfId="27270"/>
    <cellStyle name="Normal 49 2 2 2 4 3_נכסים" xfId="46327"/>
    <cellStyle name="Normal 49 2 2 2 4 4" xfId="20605"/>
    <cellStyle name="Normal 49 2 2 2 4_נכסים" xfId="46324"/>
    <cellStyle name="Normal 49 2 2 2 5" xfId="7171"/>
    <cellStyle name="Normal 49 2 2 2 5 2" xfId="13950"/>
    <cellStyle name="Normal 49 2 2 2 5 2 2" xfId="28936"/>
    <cellStyle name="Normal 49 2 2 2 5 2_נכסים" xfId="46329"/>
    <cellStyle name="Normal 49 2 2 2 5 3" xfId="22271"/>
    <cellStyle name="Normal 49 2 2 2 5_נכסים" xfId="46328"/>
    <cellStyle name="Normal 49 2 2 2 6" xfId="10617"/>
    <cellStyle name="Normal 49 2 2 2 6 2" xfId="25604"/>
    <cellStyle name="Normal 49 2 2 2 6_נכסים" xfId="46330"/>
    <cellStyle name="Normal 49 2 2 2 7" xfId="18939"/>
    <cellStyle name="Normal 49 2 2 2_נכסים" xfId="46299"/>
    <cellStyle name="Normal 49 2 2 3" xfId="3896"/>
    <cellStyle name="Normal 49 2 2 3 2" xfId="4672"/>
    <cellStyle name="Normal 49 2 2 3 2 2" xfId="6463"/>
    <cellStyle name="Normal 49 2 2 3 2 2 2" xfId="10003"/>
    <cellStyle name="Normal 49 2 2 3 2 2 2 2" xfId="16655"/>
    <cellStyle name="Normal 49 2 2 3 2 2 2 2 2" xfId="31641"/>
    <cellStyle name="Normal 49 2 2 3 2 2 2 2_נכסים" xfId="46335"/>
    <cellStyle name="Normal 49 2 2 3 2 2 2 3" xfId="24976"/>
    <cellStyle name="Normal 49 2 2 3 2 2 2_נכסים" xfId="46334"/>
    <cellStyle name="Normal 49 2 2 3 2 2 3" xfId="13323"/>
    <cellStyle name="Normal 49 2 2 3 2 2 3 2" xfId="28310"/>
    <cellStyle name="Normal 49 2 2 3 2 2 3_נכסים" xfId="46336"/>
    <cellStyle name="Normal 49 2 2 3 2 2 4" xfId="21645"/>
    <cellStyle name="Normal 49 2 2 3 2 2_נכסים" xfId="46333"/>
    <cellStyle name="Normal 49 2 2 3 2 3" xfId="8211"/>
    <cellStyle name="Normal 49 2 2 3 2 3 2" xfId="14990"/>
    <cellStyle name="Normal 49 2 2 3 2 3 2 2" xfId="29976"/>
    <cellStyle name="Normal 49 2 2 3 2 3 2_נכסים" xfId="46338"/>
    <cellStyle name="Normal 49 2 2 3 2 3 3" xfId="23311"/>
    <cellStyle name="Normal 49 2 2 3 2 3_נכסים" xfId="46337"/>
    <cellStyle name="Normal 49 2 2 3 2 4" xfId="11657"/>
    <cellStyle name="Normal 49 2 2 3 2 4 2" xfId="26644"/>
    <cellStyle name="Normal 49 2 2 3 2 4_נכסים" xfId="46339"/>
    <cellStyle name="Normal 49 2 2 3 2 5" xfId="19979"/>
    <cellStyle name="Normal 49 2 2 3 2_נכסים" xfId="46332"/>
    <cellStyle name="Normal 49 2 2 3 3" xfId="5629"/>
    <cellStyle name="Normal 49 2 2 3 3 2" xfId="9170"/>
    <cellStyle name="Normal 49 2 2 3 3 2 2" xfId="15822"/>
    <cellStyle name="Normal 49 2 2 3 3 2 2 2" xfId="30808"/>
    <cellStyle name="Normal 49 2 2 3 3 2 2_נכסים" xfId="46342"/>
    <cellStyle name="Normal 49 2 2 3 3 2 3" xfId="24143"/>
    <cellStyle name="Normal 49 2 2 3 3 2_נכסים" xfId="46341"/>
    <cellStyle name="Normal 49 2 2 3 3 3" xfId="12490"/>
    <cellStyle name="Normal 49 2 2 3 3 3 2" xfId="27477"/>
    <cellStyle name="Normal 49 2 2 3 3 3_נכסים" xfId="46343"/>
    <cellStyle name="Normal 49 2 2 3 3 4" xfId="20812"/>
    <cellStyle name="Normal 49 2 2 3 3_נכסים" xfId="46340"/>
    <cellStyle name="Normal 49 2 2 3 4" xfId="7378"/>
    <cellStyle name="Normal 49 2 2 3 4 2" xfId="14157"/>
    <cellStyle name="Normal 49 2 2 3 4 2 2" xfId="29143"/>
    <cellStyle name="Normal 49 2 2 3 4 2_נכסים" xfId="46345"/>
    <cellStyle name="Normal 49 2 2 3 4 3" xfId="22478"/>
    <cellStyle name="Normal 49 2 2 3 4_נכסים" xfId="46344"/>
    <cellStyle name="Normal 49 2 2 3 5" xfId="10824"/>
    <cellStyle name="Normal 49 2 2 3 5 2" xfId="25811"/>
    <cellStyle name="Normal 49 2 2 3 5_נכסים" xfId="46346"/>
    <cellStyle name="Normal 49 2 2 3 6" xfId="19146"/>
    <cellStyle name="Normal 49 2 2 3_נכסים" xfId="46331"/>
    <cellStyle name="Normal 49 2 2 4" xfId="4257"/>
    <cellStyle name="Normal 49 2 2 4 2" xfId="6046"/>
    <cellStyle name="Normal 49 2 2 4 2 2" xfId="9586"/>
    <cellStyle name="Normal 49 2 2 4 2 2 2" xfId="16238"/>
    <cellStyle name="Normal 49 2 2 4 2 2 2 2" xfId="31224"/>
    <cellStyle name="Normal 49 2 2 4 2 2 2_נכסים" xfId="46350"/>
    <cellStyle name="Normal 49 2 2 4 2 2 3" xfId="24559"/>
    <cellStyle name="Normal 49 2 2 4 2 2_נכסים" xfId="46349"/>
    <cellStyle name="Normal 49 2 2 4 2 3" xfId="12906"/>
    <cellStyle name="Normal 49 2 2 4 2 3 2" xfId="27893"/>
    <cellStyle name="Normal 49 2 2 4 2 3_נכסים" xfId="46351"/>
    <cellStyle name="Normal 49 2 2 4 2 4" xfId="21228"/>
    <cellStyle name="Normal 49 2 2 4 2_נכסים" xfId="46348"/>
    <cellStyle name="Normal 49 2 2 4 3" xfId="7794"/>
    <cellStyle name="Normal 49 2 2 4 3 2" xfId="14573"/>
    <cellStyle name="Normal 49 2 2 4 3 2 2" xfId="29559"/>
    <cellStyle name="Normal 49 2 2 4 3 2_נכסים" xfId="46353"/>
    <cellStyle name="Normal 49 2 2 4 3 3" xfId="22894"/>
    <cellStyle name="Normal 49 2 2 4 3_נכסים" xfId="46352"/>
    <cellStyle name="Normal 49 2 2 4 4" xfId="11240"/>
    <cellStyle name="Normal 49 2 2 4 4 2" xfId="26227"/>
    <cellStyle name="Normal 49 2 2 4 4_נכסים" xfId="46354"/>
    <cellStyle name="Normal 49 2 2 4 5" xfId="19562"/>
    <cellStyle name="Normal 49 2 2 4_נכסים" xfId="46347"/>
    <cellStyle name="Normal 49 2 2 5" xfId="5150"/>
    <cellStyle name="Normal 49 2 2 5 2" xfId="8753"/>
    <cellStyle name="Normal 49 2 2 5 2 2" xfId="15405"/>
    <cellStyle name="Normal 49 2 2 5 2 2 2" xfId="30391"/>
    <cellStyle name="Normal 49 2 2 5 2 2_נכסים" xfId="46357"/>
    <cellStyle name="Normal 49 2 2 5 2 3" xfId="23726"/>
    <cellStyle name="Normal 49 2 2 5 2_נכסים" xfId="46356"/>
    <cellStyle name="Normal 49 2 2 5 3" xfId="12073"/>
    <cellStyle name="Normal 49 2 2 5 3 2" xfId="27060"/>
    <cellStyle name="Normal 49 2 2 5 3_נכסים" xfId="46358"/>
    <cellStyle name="Normal 49 2 2 5 4" xfId="20395"/>
    <cellStyle name="Normal 49 2 2 5_נכסים" xfId="46355"/>
    <cellStyle name="Normal 49 2 2 6" xfId="6963"/>
    <cellStyle name="Normal 49 2 2 6 2" xfId="13740"/>
    <cellStyle name="Normal 49 2 2 6 2 2" xfId="28726"/>
    <cellStyle name="Normal 49 2 2 6 2_נכסים" xfId="46360"/>
    <cellStyle name="Normal 49 2 2 6 3" xfId="22061"/>
    <cellStyle name="Normal 49 2 2 6_נכסים" xfId="46359"/>
    <cellStyle name="Normal 49 2 2 7" xfId="10345"/>
    <cellStyle name="Normal 49 2 2 7 2" xfId="25322"/>
    <cellStyle name="Normal 49 2 2 7_נכסים" xfId="46361"/>
    <cellStyle name="Normal 49 2 2 8" xfId="18729"/>
    <cellStyle name="Normal 49 2 2_נכסים" xfId="46298"/>
    <cellStyle name="Normal 49 2 3" xfId="3667"/>
    <cellStyle name="Normal 49 2 3 2" xfId="4079"/>
    <cellStyle name="Normal 49 2 3 2 2" xfId="4851"/>
    <cellStyle name="Normal 49 2 3 2 2 2" xfId="6642"/>
    <cellStyle name="Normal 49 2 3 2 2 2 2" xfId="10182"/>
    <cellStyle name="Normal 49 2 3 2 2 2 2 2" xfId="16834"/>
    <cellStyle name="Normal 49 2 3 2 2 2 2 2 2" xfId="31820"/>
    <cellStyle name="Normal 49 2 3 2 2 2 2 2_נכסים" xfId="46367"/>
    <cellStyle name="Normal 49 2 3 2 2 2 2 3" xfId="25155"/>
    <cellStyle name="Normal 49 2 3 2 2 2 2_נכסים" xfId="46366"/>
    <cellStyle name="Normal 49 2 3 2 2 2 3" xfId="13502"/>
    <cellStyle name="Normal 49 2 3 2 2 2 3 2" xfId="28489"/>
    <cellStyle name="Normal 49 2 3 2 2 2 3_נכסים" xfId="46368"/>
    <cellStyle name="Normal 49 2 3 2 2 2 4" xfId="21824"/>
    <cellStyle name="Normal 49 2 3 2 2 2_נכסים" xfId="46365"/>
    <cellStyle name="Normal 49 2 3 2 2 3" xfId="8390"/>
    <cellStyle name="Normal 49 2 3 2 2 3 2" xfId="15169"/>
    <cellStyle name="Normal 49 2 3 2 2 3 2 2" xfId="30155"/>
    <cellStyle name="Normal 49 2 3 2 2 3 2_נכסים" xfId="46370"/>
    <cellStyle name="Normal 49 2 3 2 2 3 3" xfId="23490"/>
    <cellStyle name="Normal 49 2 3 2 2 3_נכסים" xfId="46369"/>
    <cellStyle name="Normal 49 2 3 2 2 4" xfId="11836"/>
    <cellStyle name="Normal 49 2 3 2 2 4 2" xfId="26823"/>
    <cellStyle name="Normal 49 2 3 2 2 4_נכסים" xfId="46371"/>
    <cellStyle name="Normal 49 2 3 2 2 5" xfId="20158"/>
    <cellStyle name="Normal 49 2 3 2 2_נכסים" xfId="46364"/>
    <cellStyle name="Normal 49 2 3 2 3" xfId="5808"/>
    <cellStyle name="Normal 49 2 3 2 3 2" xfId="9349"/>
    <cellStyle name="Normal 49 2 3 2 3 2 2" xfId="16001"/>
    <cellStyle name="Normal 49 2 3 2 3 2 2 2" xfId="30987"/>
    <cellStyle name="Normal 49 2 3 2 3 2 2_נכסים" xfId="46374"/>
    <cellStyle name="Normal 49 2 3 2 3 2 3" xfId="24322"/>
    <cellStyle name="Normal 49 2 3 2 3 2_נכסים" xfId="46373"/>
    <cellStyle name="Normal 49 2 3 2 3 3" xfId="12669"/>
    <cellStyle name="Normal 49 2 3 2 3 3 2" xfId="27656"/>
    <cellStyle name="Normal 49 2 3 2 3 3_נכסים" xfId="46375"/>
    <cellStyle name="Normal 49 2 3 2 3 4" xfId="20991"/>
    <cellStyle name="Normal 49 2 3 2 3_נכסים" xfId="46372"/>
    <cellStyle name="Normal 49 2 3 2 4" xfId="7557"/>
    <cellStyle name="Normal 49 2 3 2 4 2" xfId="14336"/>
    <cellStyle name="Normal 49 2 3 2 4 2 2" xfId="29322"/>
    <cellStyle name="Normal 49 2 3 2 4 2_נכסים" xfId="46377"/>
    <cellStyle name="Normal 49 2 3 2 4 3" xfId="22657"/>
    <cellStyle name="Normal 49 2 3 2 4_נכסים" xfId="46376"/>
    <cellStyle name="Normal 49 2 3 2 5" xfId="11003"/>
    <cellStyle name="Normal 49 2 3 2 5 2" xfId="25990"/>
    <cellStyle name="Normal 49 2 3 2 5_נכסים" xfId="46378"/>
    <cellStyle name="Normal 49 2 3 2 6" xfId="19325"/>
    <cellStyle name="Normal 49 2 3 2_נכסים" xfId="46363"/>
    <cellStyle name="Normal 49 2 3 3" xfId="4436"/>
    <cellStyle name="Normal 49 2 3 3 2" xfId="6226"/>
    <cellStyle name="Normal 49 2 3 3 2 2" xfId="9766"/>
    <cellStyle name="Normal 49 2 3 3 2 2 2" xfId="16418"/>
    <cellStyle name="Normal 49 2 3 3 2 2 2 2" xfId="31404"/>
    <cellStyle name="Normal 49 2 3 3 2 2 2_נכסים" xfId="46382"/>
    <cellStyle name="Normal 49 2 3 3 2 2 3" xfId="24739"/>
    <cellStyle name="Normal 49 2 3 3 2 2_נכסים" xfId="46381"/>
    <cellStyle name="Normal 49 2 3 3 2 3" xfId="13086"/>
    <cellStyle name="Normal 49 2 3 3 2 3 2" xfId="28073"/>
    <cellStyle name="Normal 49 2 3 3 2 3_נכסים" xfId="46383"/>
    <cellStyle name="Normal 49 2 3 3 2 4" xfId="21408"/>
    <cellStyle name="Normal 49 2 3 3 2_נכסים" xfId="46380"/>
    <cellStyle name="Normal 49 2 3 3 3" xfId="7974"/>
    <cellStyle name="Normal 49 2 3 3 3 2" xfId="14753"/>
    <cellStyle name="Normal 49 2 3 3 3 2 2" xfId="29739"/>
    <cellStyle name="Normal 49 2 3 3 3 2_נכסים" xfId="46385"/>
    <cellStyle name="Normal 49 2 3 3 3 3" xfId="23074"/>
    <cellStyle name="Normal 49 2 3 3 3_נכסים" xfId="46384"/>
    <cellStyle name="Normal 49 2 3 3 4" xfId="11420"/>
    <cellStyle name="Normal 49 2 3 3 4 2" xfId="26407"/>
    <cellStyle name="Normal 49 2 3 3 4_נכסים" xfId="46386"/>
    <cellStyle name="Normal 49 2 3 3 5" xfId="19742"/>
    <cellStyle name="Normal 49 2 3 3_נכסים" xfId="46379"/>
    <cellStyle name="Normal 49 2 3 4" xfId="5329"/>
    <cellStyle name="Normal 49 2 3 4 2" xfId="8933"/>
    <cellStyle name="Normal 49 2 3 4 2 2" xfId="15585"/>
    <cellStyle name="Normal 49 2 3 4 2 2 2" xfId="30571"/>
    <cellStyle name="Normal 49 2 3 4 2 2_נכסים" xfId="46389"/>
    <cellStyle name="Normal 49 2 3 4 2 3" xfId="23906"/>
    <cellStyle name="Normal 49 2 3 4 2_נכסים" xfId="46388"/>
    <cellStyle name="Normal 49 2 3 4 3" xfId="12253"/>
    <cellStyle name="Normal 49 2 3 4 3 2" xfId="27240"/>
    <cellStyle name="Normal 49 2 3 4 3_נכסים" xfId="46390"/>
    <cellStyle name="Normal 49 2 3 4 4" xfId="20575"/>
    <cellStyle name="Normal 49 2 3 4_נכסים" xfId="46387"/>
    <cellStyle name="Normal 49 2 3 5" xfId="7142"/>
    <cellStyle name="Normal 49 2 3 5 2" xfId="13920"/>
    <cellStyle name="Normal 49 2 3 5 2 2" xfId="28906"/>
    <cellStyle name="Normal 49 2 3 5 2_נכסים" xfId="46392"/>
    <cellStyle name="Normal 49 2 3 5 3" xfId="22241"/>
    <cellStyle name="Normal 49 2 3 5_נכסים" xfId="46391"/>
    <cellStyle name="Normal 49 2 3 6" xfId="10588"/>
    <cellStyle name="Normal 49 2 3 6 2" xfId="25574"/>
    <cellStyle name="Normal 49 2 3 6_נכסים" xfId="46393"/>
    <cellStyle name="Normal 49 2 3 7" xfId="18909"/>
    <cellStyle name="Normal 49 2 3_נכסים" xfId="46362"/>
    <cellStyle name="Normal 49 2 4" xfId="3878"/>
    <cellStyle name="Normal 49 2 4 2" xfId="4642"/>
    <cellStyle name="Normal 49 2 4 2 2" xfId="6433"/>
    <cellStyle name="Normal 49 2 4 2 2 2" xfId="9973"/>
    <cellStyle name="Normal 49 2 4 2 2 2 2" xfId="16625"/>
    <cellStyle name="Normal 49 2 4 2 2 2 2 2" xfId="31611"/>
    <cellStyle name="Normal 49 2 4 2 2 2 2_נכסים" xfId="46398"/>
    <cellStyle name="Normal 49 2 4 2 2 2 3" xfId="24946"/>
    <cellStyle name="Normal 49 2 4 2 2 2_נכסים" xfId="46397"/>
    <cellStyle name="Normal 49 2 4 2 2 3" xfId="13293"/>
    <cellStyle name="Normal 49 2 4 2 2 3 2" xfId="28280"/>
    <cellStyle name="Normal 49 2 4 2 2 3_נכסים" xfId="46399"/>
    <cellStyle name="Normal 49 2 4 2 2 4" xfId="21615"/>
    <cellStyle name="Normal 49 2 4 2 2_נכסים" xfId="46396"/>
    <cellStyle name="Normal 49 2 4 2 3" xfId="8181"/>
    <cellStyle name="Normal 49 2 4 2 3 2" xfId="14960"/>
    <cellStyle name="Normal 49 2 4 2 3 2 2" xfId="29946"/>
    <cellStyle name="Normal 49 2 4 2 3 2_נכסים" xfId="46401"/>
    <cellStyle name="Normal 49 2 4 2 3 3" xfId="23281"/>
    <cellStyle name="Normal 49 2 4 2 3_נכסים" xfId="46400"/>
    <cellStyle name="Normal 49 2 4 2 4" xfId="11627"/>
    <cellStyle name="Normal 49 2 4 2 4 2" xfId="26614"/>
    <cellStyle name="Normal 49 2 4 2 4_נכסים" xfId="46402"/>
    <cellStyle name="Normal 49 2 4 2 5" xfId="19949"/>
    <cellStyle name="Normal 49 2 4 2_נכסים" xfId="46395"/>
    <cellStyle name="Normal 49 2 4 3" xfId="5599"/>
    <cellStyle name="Normal 49 2 4 3 2" xfId="9140"/>
    <cellStyle name="Normal 49 2 4 3 2 2" xfId="15792"/>
    <cellStyle name="Normal 49 2 4 3 2 2 2" xfId="30778"/>
    <cellStyle name="Normal 49 2 4 3 2 2_נכסים" xfId="46405"/>
    <cellStyle name="Normal 49 2 4 3 2 3" xfId="24113"/>
    <cellStyle name="Normal 49 2 4 3 2_נכסים" xfId="46404"/>
    <cellStyle name="Normal 49 2 4 3 3" xfId="12460"/>
    <cellStyle name="Normal 49 2 4 3 3 2" xfId="27447"/>
    <cellStyle name="Normal 49 2 4 3 3_נכסים" xfId="46406"/>
    <cellStyle name="Normal 49 2 4 3 4" xfId="20782"/>
    <cellStyle name="Normal 49 2 4 3_נכסים" xfId="46403"/>
    <cellStyle name="Normal 49 2 4 4" xfId="7348"/>
    <cellStyle name="Normal 49 2 4 4 2" xfId="14127"/>
    <cellStyle name="Normal 49 2 4 4 2 2" xfId="29113"/>
    <cellStyle name="Normal 49 2 4 4 2_נכסים" xfId="46408"/>
    <cellStyle name="Normal 49 2 4 4 3" xfId="22448"/>
    <cellStyle name="Normal 49 2 4 4_נכסים" xfId="46407"/>
    <cellStyle name="Normal 49 2 4 5" xfId="10794"/>
    <cellStyle name="Normal 49 2 4 5 2" xfId="25781"/>
    <cellStyle name="Normal 49 2 4 5_נכסים" xfId="46409"/>
    <cellStyle name="Normal 49 2 4 6" xfId="19116"/>
    <cellStyle name="Normal 49 2 4_נכסים" xfId="46394"/>
    <cellStyle name="Normal 49 2 5" xfId="4240"/>
    <cellStyle name="Normal 49 2 5 2" xfId="6016"/>
    <cellStyle name="Normal 49 2 5 2 2" xfId="9556"/>
    <cellStyle name="Normal 49 2 5 2 2 2" xfId="16208"/>
    <cellStyle name="Normal 49 2 5 2 2 2 2" xfId="31194"/>
    <cellStyle name="Normal 49 2 5 2 2 2_נכסים" xfId="46413"/>
    <cellStyle name="Normal 49 2 5 2 2 3" xfId="24529"/>
    <cellStyle name="Normal 49 2 5 2 2_נכסים" xfId="46412"/>
    <cellStyle name="Normal 49 2 5 2 3" xfId="12876"/>
    <cellStyle name="Normal 49 2 5 2 3 2" xfId="27863"/>
    <cellStyle name="Normal 49 2 5 2 3_נכסים" xfId="46414"/>
    <cellStyle name="Normal 49 2 5 2 4" xfId="21198"/>
    <cellStyle name="Normal 49 2 5 2_נכסים" xfId="46411"/>
    <cellStyle name="Normal 49 2 5 3" xfId="7764"/>
    <cellStyle name="Normal 49 2 5 3 2" xfId="14543"/>
    <cellStyle name="Normal 49 2 5 3 2 2" xfId="29529"/>
    <cellStyle name="Normal 49 2 5 3 2_נכסים" xfId="46416"/>
    <cellStyle name="Normal 49 2 5 3 3" xfId="22864"/>
    <cellStyle name="Normal 49 2 5 3_נכסים" xfId="46415"/>
    <cellStyle name="Normal 49 2 5 4" xfId="11210"/>
    <cellStyle name="Normal 49 2 5 4 2" xfId="26197"/>
    <cellStyle name="Normal 49 2 5 4_נכסים" xfId="46417"/>
    <cellStyle name="Normal 49 2 5 5" xfId="19532"/>
    <cellStyle name="Normal 49 2 5_נכסים" xfId="46410"/>
    <cellStyle name="Normal 49 2 6" xfId="5133"/>
    <cellStyle name="Normal 49 2 6 2" xfId="8723"/>
    <cellStyle name="Normal 49 2 6 2 2" xfId="15375"/>
    <cellStyle name="Normal 49 2 6 2 2 2" xfId="30361"/>
    <cellStyle name="Normal 49 2 6 2 2_נכסים" xfId="46420"/>
    <cellStyle name="Normal 49 2 6 2 3" xfId="23696"/>
    <cellStyle name="Normal 49 2 6 2_נכסים" xfId="46419"/>
    <cellStyle name="Normal 49 2 6 3" xfId="12043"/>
    <cellStyle name="Normal 49 2 6 3 2" xfId="27030"/>
    <cellStyle name="Normal 49 2 6 3_נכסים" xfId="46421"/>
    <cellStyle name="Normal 49 2 6 4" xfId="20365"/>
    <cellStyle name="Normal 49 2 6_נכסים" xfId="46418"/>
    <cellStyle name="Normal 49 2 7" xfId="6946"/>
    <cellStyle name="Normal 49 2 7 2" xfId="13710"/>
    <cellStyle name="Normal 49 2 7 2 2" xfId="28696"/>
    <cellStyle name="Normal 49 2 7 2_נכסים" xfId="46423"/>
    <cellStyle name="Normal 49 2 7 3" xfId="22031"/>
    <cellStyle name="Normal 49 2 7_נכסים" xfId="46422"/>
    <cellStyle name="Normal 49 2 8" xfId="10539"/>
    <cellStyle name="Normal 49 2 8 2" xfId="25524"/>
    <cellStyle name="Normal 49 2 8_נכסים" xfId="46424"/>
    <cellStyle name="Normal 49 2 9" xfId="18700"/>
    <cellStyle name="Normal 49 2_נכסים" xfId="46297"/>
    <cellStyle name="Normal 49 3" xfId="3528"/>
    <cellStyle name="Normal 49 3 2" xfId="3771"/>
    <cellStyle name="Normal 49 3 2 2" xfId="4195"/>
    <cellStyle name="Normal 49 3 2 2 2" xfId="4968"/>
    <cellStyle name="Normal 49 3 2 2 2 2" xfId="6759"/>
    <cellStyle name="Normal 49 3 2 2 2 2 2" xfId="10299"/>
    <cellStyle name="Normal 49 3 2 2 2 2 2 2" xfId="16951"/>
    <cellStyle name="Normal 49 3 2 2 2 2 2 2 2" xfId="31937"/>
    <cellStyle name="Normal 49 3 2 2 2 2 2 2_נכסים" xfId="46431"/>
    <cellStyle name="Normal 49 3 2 2 2 2 2 3" xfId="25272"/>
    <cellStyle name="Normal 49 3 2 2 2 2 2_נכסים" xfId="46430"/>
    <cellStyle name="Normal 49 3 2 2 2 2 3" xfId="13619"/>
    <cellStyle name="Normal 49 3 2 2 2 2 3 2" xfId="28606"/>
    <cellStyle name="Normal 49 3 2 2 2 2 3_נכסים" xfId="46432"/>
    <cellStyle name="Normal 49 3 2 2 2 2 4" xfId="21941"/>
    <cellStyle name="Normal 49 3 2 2 2 2_נכסים" xfId="46429"/>
    <cellStyle name="Normal 49 3 2 2 2 3" xfId="8507"/>
    <cellStyle name="Normal 49 3 2 2 2 3 2" xfId="15286"/>
    <cellStyle name="Normal 49 3 2 2 2 3 2 2" xfId="30272"/>
    <cellStyle name="Normal 49 3 2 2 2 3 2_נכסים" xfId="46434"/>
    <cellStyle name="Normal 49 3 2 2 2 3 3" xfId="23607"/>
    <cellStyle name="Normal 49 3 2 2 2 3_נכסים" xfId="46433"/>
    <cellStyle name="Normal 49 3 2 2 2 4" xfId="11953"/>
    <cellStyle name="Normal 49 3 2 2 2 4 2" xfId="26940"/>
    <cellStyle name="Normal 49 3 2 2 2 4_נכסים" xfId="46435"/>
    <cellStyle name="Normal 49 3 2 2 2 5" xfId="20275"/>
    <cellStyle name="Normal 49 3 2 2 2_נכסים" xfId="46428"/>
    <cellStyle name="Normal 49 3 2 2 3" xfId="5925"/>
    <cellStyle name="Normal 49 3 2 2 3 2" xfId="9466"/>
    <cellStyle name="Normal 49 3 2 2 3 2 2" xfId="16118"/>
    <cellStyle name="Normal 49 3 2 2 3 2 2 2" xfId="31104"/>
    <cellStyle name="Normal 49 3 2 2 3 2 2_נכסים" xfId="46438"/>
    <cellStyle name="Normal 49 3 2 2 3 2 3" xfId="24439"/>
    <cellStyle name="Normal 49 3 2 2 3 2_נכסים" xfId="46437"/>
    <cellStyle name="Normal 49 3 2 2 3 3" xfId="12786"/>
    <cellStyle name="Normal 49 3 2 2 3 3 2" xfId="27773"/>
    <cellStyle name="Normal 49 3 2 2 3 3_נכסים" xfId="46439"/>
    <cellStyle name="Normal 49 3 2 2 3 4" xfId="21108"/>
    <cellStyle name="Normal 49 3 2 2 3_נכסים" xfId="46436"/>
    <cellStyle name="Normal 49 3 2 2 4" xfId="7674"/>
    <cellStyle name="Normal 49 3 2 2 4 2" xfId="14453"/>
    <cellStyle name="Normal 49 3 2 2 4 2 2" xfId="29439"/>
    <cellStyle name="Normal 49 3 2 2 4 2_נכסים" xfId="46441"/>
    <cellStyle name="Normal 49 3 2 2 4 3" xfId="22774"/>
    <cellStyle name="Normal 49 3 2 2 4_נכסים" xfId="46440"/>
    <cellStyle name="Normal 49 3 2 2 5" xfId="11120"/>
    <cellStyle name="Normal 49 3 2 2 5 2" xfId="26107"/>
    <cellStyle name="Normal 49 3 2 2 5_נכסים" xfId="46442"/>
    <cellStyle name="Normal 49 3 2 2 6" xfId="19442"/>
    <cellStyle name="Normal 49 3 2 2_נכסים" xfId="46427"/>
    <cellStyle name="Normal 49 3 2 3" xfId="4552"/>
    <cellStyle name="Normal 49 3 2 3 2" xfId="6343"/>
    <cellStyle name="Normal 49 3 2 3 2 2" xfId="9883"/>
    <cellStyle name="Normal 49 3 2 3 2 2 2" xfId="16535"/>
    <cellStyle name="Normal 49 3 2 3 2 2 2 2" xfId="31521"/>
    <cellStyle name="Normal 49 3 2 3 2 2 2_נכסים" xfId="46446"/>
    <cellStyle name="Normal 49 3 2 3 2 2 3" xfId="24856"/>
    <cellStyle name="Normal 49 3 2 3 2 2_נכסים" xfId="46445"/>
    <cellStyle name="Normal 49 3 2 3 2 3" xfId="13203"/>
    <cellStyle name="Normal 49 3 2 3 2 3 2" xfId="28190"/>
    <cellStyle name="Normal 49 3 2 3 2 3_נכסים" xfId="46447"/>
    <cellStyle name="Normal 49 3 2 3 2 4" xfId="21525"/>
    <cellStyle name="Normal 49 3 2 3 2_נכסים" xfId="46444"/>
    <cellStyle name="Normal 49 3 2 3 3" xfId="8091"/>
    <cellStyle name="Normal 49 3 2 3 3 2" xfId="14870"/>
    <cellStyle name="Normal 49 3 2 3 3 2 2" xfId="29856"/>
    <cellStyle name="Normal 49 3 2 3 3 2_נכסים" xfId="46449"/>
    <cellStyle name="Normal 49 3 2 3 3 3" xfId="23191"/>
    <cellStyle name="Normal 49 3 2 3 3_נכסים" xfId="46448"/>
    <cellStyle name="Normal 49 3 2 3 4" xfId="11537"/>
    <cellStyle name="Normal 49 3 2 3 4 2" xfId="26524"/>
    <cellStyle name="Normal 49 3 2 3 4_נכסים" xfId="46450"/>
    <cellStyle name="Normal 49 3 2 3 5" xfId="19859"/>
    <cellStyle name="Normal 49 3 2 3_נכסים" xfId="46443"/>
    <cellStyle name="Normal 49 3 2 4" xfId="5445"/>
    <cellStyle name="Normal 49 3 2 4 2" xfId="9050"/>
    <cellStyle name="Normal 49 3 2 4 2 2" xfId="15702"/>
    <cellStyle name="Normal 49 3 2 4 2 2 2" xfId="30688"/>
    <cellStyle name="Normal 49 3 2 4 2 2_נכסים" xfId="46453"/>
    <cellStyle name="Normal 49 3 2 4 2 3" xfId="24023"/>
    <cellStyle name="Normal 49 3 2 4 2_נכסים" xfId="46452"/>
    <cellStyle name="Normal 49 3 2 4 3" xfId="12370"/>
    <cellStyle name="Normal 49 3 2 4 3 2" xfId="27357"/>
    <cellStyle name="Normal 49 3 2 4 3_נכסים" xfId="46454"/>
    <cellStyle name="Normal 49 3 2 4 4" xfId="20692"/>
    <cellStyle name="Normal 49 3 2 4_נכסים" xfId="46451"/>
    <cellStyle name="Normal 49 3 2 5" xfId="7258"/>
    <cellStyle name="Normal 49 3 2 5 2" xfId="14037"/>
    <cellStyle name="Normal 49 3 2 5 2 2" xfId="29023"/>
    <cellStyle name="Normal 49 3 2 5 2_נכסים" xfId="46456"/>
    <cellStyle name="Normal 49 3 2 5 3" xfId="22358"/>
    <cellStyle name="Normal 49 3 2 5_נכסים" xfId="46455"/>
    <cellStyle name="Normal 49 3 2 6" xfId="10704"/>
    <cellStyle name="Normal 49 3 2 6 2" xfId="25691"/>
    <cellStyle name="Normal 49 3 2 6_נכסים" xfId="46457"/>
    <cellStyle name="Normal 49 3 2 7" xfId="19026"/>
    <cellStyle name="Normal 49 3 2_נכסים" xfId="46426"/>
    <cellStyle name="Normal 49 3 3" xfId="3984"/>
    <cellStyle name="Normal 49 3 3 2" xfId="4760"/>
    <cellStyle name="Normal 49 3 3 2 2" xfId="6551"/>
    <cellStyle name="Normal 49 3 3 2 2 2" xfId="10091"/>
    <cellStyle name="Normal 49 3 3 2 2 2 2" xfId="16743"/>
    <cellStyle name="Normal 49 3 3 2 2 2 2 2" xfId="31729"/>
    <cellStyle name="Normal 49 3 3 2 2 2 2_נכסים" xfId="46462"/>
    <cellStyle name="Normal 49 3 3 2 2 2 3" xfId="25064"/>
    <cellStyle name="Normal 49 3 3 2 2 2_נכסים" xfId="46461"/>
    <cellStyle name="Normal 49 3 3 2 2 3" xfId="13411"/>
    <cellStyle name="Normal 49 3 3 2 2 3 2" xfId="28398"/>
    <cellStyle name="Normal 49 3 3 2 2 3_נכסים" xfId="46463"/>
    <cellStyle name="Normal 49 3 3 2 2 4" xfId="21733"/>
    <cellStyle name="Normal 49 3 3 2 2_נכסים" xfId="46460"/>
    <cellStyle name="Normal 49 3 3 2 3" xfId="8299"/>
    <cellStyle name="Normal 49 3 3 2 3 2" xfId="15078"/>
    <cellStyle name="Normal 49 3 3 2 3 2 2" xfId="30064"/>
    <cellStyle name="Normal 49 3 3 2 3 2_נכסים" xfId="46465"/>
    <cellStyle name="Normal 49 3 3 2 3 3" xfId="23399"/>
    <cellStyle name="Normal 49 3 3 2 3_נכסים" xfId="46464"/>
    <cellStyle name="Normal 49 3 3 2 4" xfId="11745"/>
    <cellStyle name="Normal 49 3 3 2 4 2" xfId="26732"/>
    <cellStyle name="Normal 49 3 3 2 4_נכסים" xfId="46466"/>
    <cellStyle name="Normal 49 3 3 2 5" xfId="20067"/>
    <cellStyle name="Normal 49 3 3 2_נכסים" xfId="46459"/>
    <cellStyle name="Normal 49 3 3 3" xfId="5717"/>
    <cellStyle name="Normal 49 3 3 3 2" xfId="9258"/>
    <cellStyle name="Normal 49 3 3 3 2 2" xfId="15910"/>
    <cellStyle name="Normal 49 3 3 3 2 2 2" xfId="30896"/>
    <cellStyle name="Normal 49 3 3 3 2 2_נכסים" xfId="46469"/>
    <cellStyle name="Normal 49 3 3 3 2 3" xfId="24231"/>
    <cellStyle name="Normal 49 3 3 3 2_נכסים" xfId="46468"/>
    <cellStyle name="Normal 49 3 3 3 3" xfId="12578"/>
    <cellStyle name="Normal 49 3 3 3 3 2" xfId="27565"/>
    <cellStyle name="Normal 49 3 3 3 3_נכסים" xfId="46470"/>
    <cellStyle name="Normal 49 3 3 3 4" xfId="20900"/>
    <cellStyle name="Normal 49 3 3 3_נכסים" xfId="46467"/>
    <cellStyle name="Normal 49 3 3 4" xfId="7466"/>
    <cellStyle name="Normal 49 3 3 4 2" xfId="14245"/>
    <cellStyle name="Normal 49 3 3 4 2 2" xfId="29231"/>
    <cellStyle name="Normal 49 3 3 4 2_נכסים" xfId="46472"/>
    <cellStyle name="Normal 49 3 3 4 3" xfId="22566"/>
    <cellStyle name="Normal 49 3 3 4_נכסים" xfId="46471"/>
    <cellStyle name="Normal 49 3 3 5" xfId="10912"/>
    <cellStyle name="Normal 49 3 3 5 2" xfId="25899"/>
    <cellStyle name="Normal 49 3 3 5_נכסים" xfId="46473"/>
    <cellStyle name="Normal 49 3 3 6" xfId="19234"/>
    <cellStyle name="Normal 49 3 3_נכסים" xfId="46458"/>
    <cellStyle name="Normal 49 3 4" xfId="4345"/>
    <cellStyle name="Normal 49 3 4 2" xfId="6134"/>
    <cellStyle name="Normal 49 3 4 2 2" xfId="9674"/>
    <cellStyle name="Normal 49 3 4 2 2 2" xfId="16326"/>
    <cellStyle name="Normal 49 3 4 2 2 2 2" xfId="31312"/>
    <cellStyle name="Normal 49 3 4 2 2 2_נכסים" xfId="46477"/>
    <cellStyle name="Normal 49 3 4 2 2 3" xfId="24647"/>
    <cellStyle name="Normal 49 3 4 2 2_נכסים" xfId="46476"/>
    <cellStyle name="Normal 49 3 4 2 3" xfId="12994"/>
    <cellStyle name="Normal 49 3 4 2 3 2" xfId="27981"/>
    <cellStyle name="Normal 49 3 4 2 3_נכסים" xfId="46478"/>
    <cellStyle name="Normal 49 3 4 2 4" xfId="21316"/>
    <cellStyle name="Normal 49 3 4 2_נכסים" xfId="46475"/>
    <cellStyle name="Normal 49 3 4 3" xfId="7882"/>
    <cellStyle name="Normal 49 3 4 3 2" xfId="14661"/>
    <cellStyle name="Normal 49 3 4 3 2 2" xfId="29647"/>
    <cellStyle name="Normal 49 3 4 3 2_נכסים" xfId="46480"/>
    <cellStyle name="Normal 49 3 4 3 3" xfId="22982"/>
    <cellStyle name="Normal 49 3 4 3_נכסים" xfId="46479"/>
    <cellStyle name="Normal 49 3 4 4" xfId="11328"/>
    <cellStyle name="Normal 49 3 4 4 2" xfId="26315"/>
    <cellStyle name="Normal 49 3 4 4_נכסים" xfId="46481"/>
    <cellStyle name="Normal 49 3 4 5" xfId="19650"/>
    <cellStyle name="Normal 49 3 4_נכסים" xfId="46474"/>
    <cellStyle name="Normal 49 3 5" xfId="5238"/>
    <cellStyle name="Normal 49 3 5 2" xfId="8841"/>
    <cellStyle name="Normal 49 3 5 2 2" xfId="15493"/>
    <cellStyle name="Normal 49 3 5 2 2 2" xfId="30479"/>
    <cellStyle name="Normal 49 3 5 2 2_נכסים" xfId="46484"/>
    <cellStyle name="Normal 49 3 5 2 3" xfId="23814"/>
    <cellStyle name="Normal 49 3 5 2_נכסים" xfId="46483"/>
    <cellStyle name="Normal 49 3 5 3" xfId="12161"/>
    <cellStyle name="Normal 49 3 5 3 2" xfId="27148"/>
    <cellStyle name="Normal 49 3 5 3_נכסים" xfId="46485"/>
    <cellStyle name="Normal 49 3 5 4" xfId="20483"/>
    <cellStyle name="Normal 49 3 5_נכסים" xfId="46482"/>
    <cellStyle name="Normal 49 3 6" xfId="7051"/>
    <cellStyle name="Normal 49 3 6 2" xfId="13828"/>
    <cellStyle name="Normal 49 3 6 2 2" xfId="28814"/>
    <cellStyle name="Normal 49 3 6 2_נכסים" xfId="46487"/>
    <cellStyle name="Normal 49 3 6 3" xfId="22149"/>
    <cellStyle name="Normal 49 3 6_נכסים" xfId="46486"/>
    <cellStyle name="Normal 49 3 7" xfId="10439"/>
    <cellStyle name="Normal 49 3 7 2" xfId="25419"/>
    <cellStyle name="Normal 49 3 7_נכסים" xfId="46488"/>
    <cellStyle name="Normal 49 3 8" xfId="18817"/>
    <cellStyle name="Normal 49 3_נכסים" xfId="46425"/>
    <cellStyle name="Normal 49 4" xfId="3639"/>
    <cellStyle name="Normal 49 4 2" xfId="4026"/>
    <cellStyle name="Normal 49 4 2 2" xfId="4798"/>
    <cellStyle name="Normal 49 4 2 2 2" xfId="6589"/>
    <cellStyle name="Normal 49 4 2 2 2 2" xfId="10129"/>
    <cellStyle name="Normal 49 4 2 2 2 2 2" xfId="16781"/>
    <cellStyle name="Normal 49 4 2 2 2 2 2 2" xfId="31767"/>
    <cellStyle name="Normal 49 4 2 2 2 2 2_נכסים" xfId="46494"/>
    <cellStyle name="Normal 49 4 2 2 2 2 3" xfId="25102"/>
    <cellStyle name="Normal 49 4 2 2 2 2_נכסים" xfId="46493"/>
    <cellStyle name="Normal 49 4 2 2 2 3" xfId="13449"/>
    <cellStyle name="Normal 49 4 2 2 2 3 2" xfId="28436"/>
    <cellStyle name="Normal 49 4 2 2 2 3_נכסים" xfId="46495"/>
    <cellStyle name="Normal 49 4 2 2 2 4" xfId="21771"/>
    <cellStyle name="Normal 49 4 2 2 2_נכסים" xfId="46492"/>
    <cellStyle name="Normal 49 4 2 2 3" xfId="8337"/>
    <cellStyle name="Normal 49 4 2 2 3 2" xfId="15116"/>
    <cellStyle name="Normal 49 4 2 2 3 2 2" xfId="30102"/>
    <cellStyle name="Normal 49 4 2 2 3 2_נכסים" xfId="46497"/>
    <cellStyle name="Normal 49 4 2 2 3 3" xfId="23437"/>
    <cellStyle name="Normal 49 4 2 2 3_נכסים" xfId="46496"/>
    <cellStyle name="Normal 49 4 2 2 4" xfId="11783"/>
    <cellStyle name="Normal 49 4 2 2 4 2" xfId="26770"/>
    <cellStyle name="Normal 49 4 2 2 4_נכסים" xfId="46498"/>
    <cellStyle name="Normal 49 4 2 2 5" xfId="20105"/>
    <cellStyle name="Normal 49 4 2 2_נכסים" xfId="46491"/>
    <cellStyle name="Normal 49 4 2 3" xfId="5755"/>
    <cellStyle name="Normal 49 4 2 3 2" xfId="9296"/>
    <cellStyle name="Normal 49 4 2 3 2 2" xfId="15948"/>
    <cellStyle name="Normal 49 4 2 3 2 2 2" xfId="30934"/>
    <cellStyle name="Normal 49 4 2 3 2 2_נכסים" xfId="46501"/>
    <cellStyle name="Normal 49 4 2 3 2 3" xfId="24269"/>
    <cellStyle name="Normal 49 4 2 3 2_נכסים" xfId="46500"/>
    <cellStyle name="Normal 49 4 2 3 3" xfId="12616"/>
    <cellStyle name="Normal 49 4 2 3 3 2" xfId="27603"/>
    <cellStyle name="Normal 49 4 2 3 3_נכסים" xfId="46502"/>
    <cellStyle name="Normal 49 4 2 3 4" xfId="20938"/>
    <cellStyle name="Normal 49 4 2 3_נכסים" xfId="46499"/>
    <cellStyle name="Normal 49 4 2 4" xfId="7504"/>
    <cellStyle name="Normal 49 4 2 4 2" xfId="14283"/>
    <cellStyle name="Normal 49 4 2 4 2 2" xfId="29269"/>
    <cellStyle name="Normal 49 4 2 4 2_נכסים" xfId="46504"/>
    <cellStyle name="Normal 49 4 2 4 3" xfId="22604"/>
    <cellStyle name="Normal 49 4 2 4_נכסים" xfId="46503"/>
    <cellStyle name="Normal 49 4 2 5" xfId="10950"/>
    <cellStyle name="Normal 49 4 2 5 2" xfId="25937"/>
    <cellStyle name="Normal 49 4 2 5_נכסים" xfId="46505"/>
    <cellStyle name="Normal 49 4 2 6" xfId="19272"/>
    <cellStyle name="Normal 49 4 2_נכסים" xfId="46490"/>
    <cellStyle name="Normal 49 4 3" xfId="4383"/>
    <cellStyle name="Normal 49 4 3 2" xfId="6173"/>
    <cellStyle name="Normal 49 4 3 2 2" xfId="9713"/>
    <cellStyle name="Normal 49 4 3 2 2 2" xfId="16365"/>
    <cellStyle name="Normal 49 4 3 2 2 2 2" xfId="31351"/>
    <cellStyle name="Normal 49 4 3 2 2 2_נכסים" xfId="46509"/>
    <cellStyle name="Normal 49 4 3 2 2 3" xfId="24686"/>
    <cellStyle name="Normal 49 4 3 2 2_נכסים" xfId="46508"/>
    <cellStyle name="Normal 49 4 3 2 3" xfId="13033"/>
    <cellStyle name="Normal 49 4 3 2 3 2" xfId="28020"/>
    <cellStyle name="Normal 49 4 3 2 3_נכסים" xfId="46510"/>
    <cellStyle name="Normal 49 4 3 2 4" xfId="21355"/>
    <cellStyle name="Normal 49 4 3 2_נכסים" xfId="46507"/>
    <cellStyle name="Normal 49 4 3 3" xfId="7921"/>
    <cellStyle name="Normal 49 4 3 3 2" xfId="14700"/>
    <cellStyle name="Normal 49 4 3 3 2 2" xfId="29686"/>
    <cellStyle name="Normal 49 4 3 3 2_נכסים" xfId="46512"/>
    <cellStyle name="Normal 49 4 3 3 3" xfId="23021"/>
    <cellStyle name="Normal 49 4 3 3_נכסים" xfId="46511"/>
    <cellStyle name="Normal 49 4 3 4" xfId="11367"/>
    <cellStyle name="Normal 49 4 3 4 2" xfId="26354"/>
    <cellStyle name="Normal 49 4 3 4_נכסים" xfId="46513"/>
    <cellStyle name="Normal 49 4 3 5" xfId="19689"/>
    <cellStyle name="Normal 49 4 3_נכסים" xfId="46506"/>
    <cellStyle name="Normal 49 4 4" xfId="5276"/>
    <cellStyle name="Normal 49 4 4 2" xfId="8880"/>
    <cellStyle name="Normal 49 4 4 2 2" xfId="15532"/>
    <cellStyle name="Normal 49 4 4 2 2 2" xfId="30518"/>
    <cellStyle name="Normal 49 4 4 2 2_נכסים" xfId="46516"/>
    <cellStyle name="Normal 49 4 4 2 3" xfId="23853"/>
    <cellStyle name="Normal 49 4 4 2_נכסים" xfId="46515"/>
    <cellStyle name="Normal 49 4 4 3" xfId="12200"/>
    <cellStyle name="Normal 49 4 4 3 2" xfId="27187"/>
    <cellStyle name="Normal 49 4 4 3_נכסים" xfId="46517"/>
    <cellStyle name="Normal 49 4 4 4" xfId="20522"/>
    <cellStyle name="Normal 49 4 4_נכסים" xfId="46514"/>
    <cellStyle name="Normal 49 4 5" xfId="7089"/>
    <cellStyle name="Normal 49 4 5 2" xfId="13867"/>
    <cellStyle name="Normal 49 4 5 2 2" xfId="28853"/>
    <cellStyle name="Normal 49 4 5 2_נכסים" xfId="46519"/>
    <cellStyle name="Normal 49 4 5 3" xfId="22188"/>
    <cellStyle name="Normal 49 4 5_נכסים" xfId="46518"/>
    <cellStyle name="Normal 49 4 6" xfId="10320"/>
    <cellStyle name="Normal 49 4 6 2" xfId="25294"/>
    <cellStyle name="Normal 49 4 6_נכסים" xfId="46520"/>
    <cellStyle name="Normal 49 4 7" xfId="18856"/>
    <cellStyle name="Normal 49 4_נכסים" xfId="46489"/>
    <cellStyle name="Normal 49 5" xfId="3850"/>
    <cellStyle name="Normal 49 5 2" xfId="4589"/>
    <cellStyle name="Normal 49 5 2 2" xfId="6380"/>
    <cellStyle name="Normal 49 5 2 2 2" xfId="9920"/>
    <cellStyle name="Normal 49 5 2 2 2 2" xfId="16572"/>
    <cellStyle name="Normal 49 5 2 2 2 2 2" xfId="31558"/>
    <cellStyle name="Normal 49 5 2 2 2 2_נכסים" xfId="46525"/>
    <cellStyle name="Normal 49 5 2 2 2 3" xfId="24893"/>
    <cellStyle name="Normal 49 5 2 2 2_נכסים" xfId="46524"/>
    <cellStyle name="Normal 49 5 2 2 3" xfId="13240"/>
    <cellStyle name="Normal 49 5 2 2 3 2" xfId="28227"/>
    <cellStyle name="Normal 49 5 2 2 3_נכסים" xfId="46526"/>
    <cellStyle name="Normal 49 5 2 2 4" xfId="21562"/>
    <cellStyle name="Normal 49 5 2 2_נכסים" xfId="46523"/>
    <cellStyle name="Normal 49 5 2 3" xfId="8128"/>
    <cellStyle name="Normal 49 5 2 3 2" xfId="14907"/>
    <cellStyle name="Normal 49 5 2 3 2 2" xfId="29893"/>
    <cellStyle name="Normal 49 5 2 3 2_נכסים" xfId="46528"/>
    <cellStyle name="Normal 49 5 2 3 3" xfId="23228"/>
    <cellStyle name="Normal 49 5 2 3_נכסים" xfId="46527"/>
    <cellStyle name="Normal 49 5 2 4" xfId="11574"/>
    <cellStyle name="Normal 49 5 2 4 2" xfId="26561"/>
    <cellStyle name="Normal 49 5 2 4_נכסים" xfId="46529"/>
    <cellStyle name="Normal 49 5 2 5" xfId="19896"/>
    <cellStyle name="Normal 49 5 2_נכסים" xfId="46522"/>
    <cellStyle name="Normal 49 5 3" xfId="5546"/>
    <cellStyle name="Normal 49 5 3 2" xfId="9087"/>
    <cellStyle name="Normal 49 5 3 2 2" xfId="15739"/>
    <cellStyle name="Normal 49 5 3 2 2 2" xfId="30725"/>
    <cellStyle name="Normal 49 5 3 2 2_נכסים" xfId="46532"/>
    <cellStyle name="Normal 49 5 3 2 3" xfId="24060"/>
    <cellStyle name="Normal 49 5 3 2_נכסים" xfId="46531"/>
    <cellStyle name="Normal 49 5 3 3" xfId="12407"/>
    <cellStyle name="Normal 49 5 3 3 2" xfId="27394"/>
    <cellStyle name="Normal 49 5 3 3_נכסים" xfId="46533"/>
    <cellStyle name="Normal 49 5 3 4" xfId="20729"/>
    <cellStyle name="Normal 49 5 3_נכסים" xfId="46530"/>
    <cellStyle name="Normal 49 5 4" xfId="7295"/>
    <cellStyle name="Normal 49 5 4 2" xfId="14074"/>
    <cellStyle name="Normal 49 5 4 2 2" xfId="29060"/>
    <cellStyle name="Normal 49 5 4 2_נכסים" xfId="46535"/>
    <cellStyle name="Normal 49 5 4 3" xfId="22395"/>
    <cellStyle name="Normal 49 5 4_נכסים" xfId="46534"/>
    <cellStyle name="Normal 49 5 5" xfId="10741"/>
    <cellStyle name="Normal 49 5 5 2" xfId="25728"/>
    <cellStyle name="Normal 49 5 5_נכסים" xfId="46536"/>
    <cellStyle name="Normal 49 5 6" xfId="19063"/>
    <cellStyle name="Normal 49 5_נכסים" xfId="46521"/>
    <cellStyle name="Normal 49 6" xfId="4212"/>
    <cellStyle name="Normal 49 6 2" xfId="5963"/>
    <cellStyle name="Normal 49 6 2 2" xfId="9503"/>
    <cellStyle name="Normal 49 6 2 2 2" xfId="16155"/>
    <cellStyle name="Normal 49 6 2 2 2 2" xfId="31141"/>
    <cellStyle name="Normal 49 6 2 2 2_נכסים" xfId="46540"/>
    <cellStyle name="Normal 49 6 2 2 3" xfId="24476"/>
    <cellStyle name="Normal 49 6 2 2_נכסים" xfId="46539"/>
    <cellStyle name="Normal 49 6 2 3" xfId="12823"/>
    <cellStyle name="Normal 49 6 2 3 2" xfId="27810"/>
    <cellStyle name="Normal 49 6 2 3_נכסים" xfId="46541"/>
    <cellStyle name="Normal 49 6 2 4" xfId="21145"/>
    <cellStyle name="Normal 49 6 2_נכסים" xfId="46538"/>
    <cellStyle name="Normal 49 6 3" xfId="7711"/>
    <cellStyle name="Normal 49 6 3 2" xfId="14490"/>
    <cellStyle name="Normal 49 6 3 2 2" xfId="29476"/>
    <cellStyle name="Normal 49 6 3 2_נכסים" xfId="46543"/>
    <cellStyle name="Normal 49 6 3 3" xfId="22811"/>
    <cellStyle name="Normal 49 6 3_נכסים" xfId="46542"/>
    <cellStyle name="Normal 49 6 4" xfId="11157"/>
    <cellStyle name="Normal 49 6 4 2" xfId="26144"/>
    <cellStyle name="Normal 49 6 4_נכסים" xfId="46544"/>
    <cellStyle name="Normal 49 6 5" xfId="19479"/>
    <cellStyle name="Normal 49 6_נכסים" xfId="46537"/>
    <cellStyle name="Normal 49 7" xfId="5105"/>
    <cellStyle name="Normal 49 7 2" xfId="8670"/>
    <cellStyle name="Normal 49 7 2 2" xfId="15322"/>
    <cellStyle name="Normal 49 7 2 2 2" xfId="30308"/>
    <cellStyle name="Normal 49 7 2 2_נכסים" xfId="46547"/>
    <cellStyle name="Normal 49 7 2 3" xfId="23643"/>
    <cellStyle name="Normal 49 7 2_נכסים" xfId="46546"/>
    <cellStyle name="Normal 49 7 3" xfId="11990"/>
    <cellStyle name="Normal 49 7 3 2" xfId="26977"/>
    <cellStyle name="Normal 49 7 3_נכסים" xfId="46548"/>
    <cellStyle name="Normal 49 7 4" xfId="20312"/>
    <cellStyle name="Normal 49 7_נכסים" xfId="46545"/>
    <cellStyle name="Normal 49 8" xfId="6917"/>
    <cellStyle name="Normal 49 8 2" xfId="13657"/>
    <cellStyle name="Normal 49 8 2 2" xfId="28643"/>
    <cellStyle name="Normal 49 8 2_נכסים" xfId="46550"/>
    <cellStyle name="Normal 49 8 3" xfId="21978"/>
    <cellStyle name="Normal 49 8_נכסים" xfId="46549"/>
    <cellStyle name="Normal 49 9" xfId="10357"/>
    <cellStyle name="Normal 49 9 2" xfId="25334"/>
    <cellStyle name="Normal 49 9_נכסים" xfId="46551"/>
    <cellStyle name="Normal 49_נכסים" xfId="46296"/>
    <cellStyle name="Normal 5" xfId="16"/>
    <cellStyle name="Normal 5 10" xfId="1735"/>
    <cellStyle name="Normal 5 11" xfId="1635"/>
    <cellStyle name="Normal 5 12" xfId="2709"/>
    <cellStyle name="Normal 5 13" xfId="50181"/>
    <cellStyle name="Normal 5 14" xfId="327"/>
    <cellStyle name="Normal 5 2" xfId="328"/>
    <cellStyle name="Normal 5 2 10" xfId="2737"/>
    <cellStyle name="Normal 5 2 2" xfId="687"/>
    <cellStyle name="Normal 5 2 2 2" xfId="17182"/>
    <cellStyle name="Normal 5 2 2 3" xfId="50246"/>
    <cellStyle name="Normal 5 2 3" xfId="932"/>
    <cellStyle name="Normal 5 2 3 2" xfId="1268"/>
    <cellStyle name="Normal 5 2 3 3" xfId="1976"/>
    <cellStyle name="Normal 5 2 3 4" xfId="1467"/>
    <cellStyle name="Normal 5 2 3 5" xfId="2277"/>
    <cellStyle name="Normal 5 2 3 6" xfId="2022"/>
    <cellStyle name="Normal 5 2 3_נכסים" xfId="46553"/>
    <cellStyle name="Normal 5 2 4" xfId="1199"/>
    <cellStyle name="Normal 5 2 4 2" xfId="18510"/>
    <cellStyle name="Normal 5 2 4_נכסים" xfId="46554"/>
    <cellStyle name="Normal 5 2 5" xfId="1902"/>
    <cellStyle name="Normal 5 2 6" xfId="1746"/>
    <cellStyle name="Normal 5 2 7" xfId="1411"/>
    <cellStyle name="Normal 5 2 8" xfId="1409"/>
    <cellStyle name="Normal 5 2 9" xfId="2445"/>
    <cellStyle name="Normal 5 2_נכסים" xfId="46552"/>
    <cellStyle name="Normal 5 3" xfId="409"/>
    <cellStyle name="Normal 5 3 10" xfId="17178"/>
    <cellStyle name="Normal 5 3 11" xfId="18644"/>
    <cellStyle name="Normal 5 3 12" xfId="32312"/>
    <cellStyle name="Normal 5 3 2" xfId="613"/>
    <cellStyle name="Normal 5 3 2 10" xfId="32084"/>
    <cellStyle name="Normal 5 3 2 11" xfId="3050"/>
    <cellStyle name="Normal 5 3 2 2" xfId="3456"/>
    <cellStyle name="Normal 5 3 2 2 2" xfId="3685"/>
    <cellStyle name="Normal 5 3 2 2 2 2" xfId="4109"/>
    <cellStyle name="Normal 5 3 2 2 2 2 2" xfId="4882"/>
    <cellStyle name="Normal 5 3 2 2 2 2 2 2" xfId="6673"/>
    <cellStyle name="Normal 5 3 2 2 2 2 2 2 2" xfId="10213"/>
    <cellStyle name="Normal 5 3 2 2 2 2 2 2 2 2" xfId="16865"/>
    <cellStyle name="Normal 5 3 2 2 2 2 2 2 2 2 2" xfId="31851"/>
    <cellStyle name="Normal 5 3 2 2 2 2 2 2 2 2_נכסים" xfId="46563"/>
    <cellStyle name="Normal 5 3 2 2 2 2 2 2 2 3" xfId="25186"/>
    <cellStyle name="Normal 5 3 2 2 2 2 2 2 2_נכסים" xfId="46562"/>
    <cellStyle name="Normal 5 3 2 2 2 2 2 2 3" xfId="13533"/>
    <cellStyle name="Normal 5 3 2 2 2 2 2 2 3 2" xfId="28520"/>
    <cellStyle name="Normal 5 3 2 2 2 2 2 2 3_נכסים" xfId="46564"/>
    <cellStyle name="Normal 5 3 2 2 2 2 2 2 4" xfId="21855"/>
    <cellStyle name="Normal 5 3 2 2 2 2 2 2_נכסים" xfId="46561"/>
    <cellStyle name="Normal 5 3 2 2 2 2 2 3" xfId="8421"/>
    <cellStyle name="Normal 5 3 2 2 2 2 2 3 2" xfId="15200"/>
    <cellStyle name="Normal 5 3 2 2 2 2 2 3 2 2" xfId="30186"/>
    <cellStyle name="Normal 5 3 2 2 2 2 2 3 2_נכסים" xfId="46566"/>
    <cellStyle name="Normal 5 3 2 2 2 2 2 3 3" xfId="23521"/>
    <cellStyle name="Normal 5 3 2 2 2 2 2 3_נכסים" xfId="46565"/>
    <cellStyle name="Normal 5 3 2 2 2 2 2 4" xfId="11867"/>
    <cellStyle name="Normal 5 3 2 2 2 2 2 4 2" xfId="26854"/>
    <cellStyle name="Normal 5 3 2 2 2 2 2 4_נכסים" xfId="46567"/>
    <cellStyle name="Normal 5 3 2 2 2 2 2 5" xfId="20189"/>
    <cellStyle name="Normal 5 3 2 2 2 2 2_נכסים" xfId="46560"/>
    <cellStyle name="Normal 5 3 2 2 2 2 3" xfId="5839"/>
    <cellStyle name="Normal 5 3 2 2 2 2 3 2" xfId="9380"/>
    <cellStyle name="Normal 5 3 2 2 2 2 3 2 2" xfId="16032"/>
    <cellStyle name="Normal 5 3 2 2 2 2 3 2 2 2" xfId="31018"/>
    <cellStyle name="Normal 5 3 2 2 2 2 3 2 2_נכסים" xfId="46570"/>
    <cellStyle name="Normal 5 3 2 2 2 2 3 2 3" xfId="24353"/>
    <cellStyle name="Normal 5 3 2 2 2 2 3 2_נכסים" xfId="46569"/>
    <cellStyle name="Normal 5 3 2 2 2 2 3 3" xfId="12700"/>
    <cellStyle name="Normal 5 3 2 2 2 2 3 3 2" xfId="27687"/>
    <cellStyle name="Normal 5 3 2 2 2 2 3 3_נכסים" xfId="46571"/>
    <cellStyle name="Normal 5 3 2 2 2 2 3 4" xfId="21022"/>
    <cellStyle name="Normal 5 3 2 2 2 2 3_נכסים" xfId="46568"/>
    <cellStyle name="Normal 5 3 2 2 2 2 4" xfId="7588"/>
    <cellStyle name="Normal 5 3 2 2 2 2 4 2" xfId="14367"/>
    <cellStyle name="Normal 5 3 2 2 2 2 4 2 2" xfId="29353"/>
    <cellStyle name="Normal 5 3 2 2 2 2 4 2_נכסים" xfId="46573"/>
    <cellStyle name="Normal 5 3 2 2 2 2 4 3" xfId="22688"/>
    <cellStyle name="Normal 5 3 2 2 2 2 4_נכסים" xfId="46572"/>
    <cellStyle name="Normal 5 3 2 2 2 2 5" xfId="11034"/>
    <cellStyle name="Normal 5 3 2 2 2 2 5 2" xfId="26021"/>
    <cellStyle name="Normal 5 3 2 2 2 2 5_נכסים" xfId="46574"/>
    <cellStyle name="Normal 5 3 2 2 2 2 6" xfId="19356"/>
    <cellStyle name="Normal 5 3 2 2 2 2_נכסים" xfId="46559"/>
    <cellStyle name="Normal 5 3 2 2 2 3" xfId="4466"/>
    <cellStyle name="Normal 5 3 2 2 2 3 2" xfId="6257"/>
    <cellStyle name="Normal 5 3 2 2 2 3 2 2" xfId="9797"/>
    <cellStyle name="Normal 5 3 2 2 2 3 2 2 2" xfId="16449"/>
    <cellStyle name="Normal 5 3 2 2 2 3 2 2 2 2" xfId="31435"/>
    <cellStyle name="Normal 5 3 2 2 2 3 2 2 2_נכסים" xfId="46578"/>
    <cellStyle name="Normal 5 3 2 2 2 3 2 2 3" xfId="24770"/>
    <cellStyle name="Normal 5 3 2 2 2 3 2 2_נכסים" xfId="46577"/>
    <cellStyle name="Normal 5 3 2 2 2 3 2 3" xfId="13117"/>
    <cellStyle name="Normal 5 3 2 2 2 3 2 3 2" xfId="28104"/>
    <cellStyle name="Normal 5 3 2 2 2 3 2 3_נכסים" xfId="46579"/>
    <cellStyle name="Normal 5 3 2 2 2 3 2 4" xfId="21439"/>
    <cellStyle name="Normal 5 3 2 2 2 3 2_נכסים" xfId="46576"/>
    <cellStyle name="Normal 5 3 2 2 2 3 3" xfId="8005"/>
    <cellStyle name="Normal 5 3 2 2 2 3 3 2" xfId="14784"/>
    <cellStyle name="Normal 5 3 2 2 2 3 3 2 2" xfId="29770"/>
    <cellStyle name="Normal 5 3 2 2 2 3 3 2_נכסים" xfId="46581"/>
    <cellStyle name="Normal 5 3 2 2 2 3 3 3" xfId="23105"/>
    <cellStyle name="Normal 5 3 2 2 2 3 3_נכסים" xfId="46580"/>
    <cellStyle name="Normal 5 3 2 2 2 3 4" xfId="11451"/>
    <cellStyle name="Normal 5 3 2 2 2 3 4 2" xfId="26438"/>
    <cellStyle name="Normal 5 3 2 2 2 3 4_נכסים" xfId="46582"/>
    <cellStyle name="Normal 5 3 2 2 2 3 5" xfId="19773"/>
    <cellStyle name="Normal 5 3 2 2 2 3_נכסים" xfId="46575"/>
    <cellStyle name="Normal 5 3 2 2 2 4" xfId="5359"/>
    <cellStyle name="Normal 5 3 2 2 2 4 2" xfId="8964"/>
    <cellStyle name="Normal 5 3 2 2 2 4 2 2" xfId="15616"/>
    <cellStyle name="Normal 5 3 2 2 2 4 2 2 2" xfId="30602"/>
    <cellStyle name="Normal 5 3 2 2 2 4 2 2_נכסים" xfId="46585"/>
    <cellStyle name="Normal 5 3 2 2 2 4 2 3" xfId="23937"/>
    <cellStyle name="Normal 5 3 2 2 2 4 2_נכסים" xfId="46584"/>
    <cellStyle name="Normal 5 3 2 2 2 4 3" xfId="12284"/>
    <cellStyle name="Normal 5 3 2 2 2 4 3 2" xfId="27271"/>
    <cellStyle name="Normal 5 3 2 2 2 4 3_נכסים" xfId="46586"/>
    <cellStyle name="Normal 5 3 2 2 2 4 4" xfId="20606"/>
    <cellStyle name="Normal 5 3 2 2 2 4_נכסים" xfId="46583"/>
    <cellStyle name="Normal 5 3 2 2 2 5" xfId="7172"/>
    <cellStyle name="Normal 5 3 2 2 2 5 2" xfId="13951"/>
    <cellStyle name="Normal 5 3 2 2 2 5 2 2" xfId="28937"/>
    <cellStyle name="Normal 5 3 2 2 2 5 2_נכסים" xfId="46588"/>
    <cellStyle name="Normal 5 3 2 2 2 5 3" xfId="22272"/>
    <cellStyle name="Normal 5 3 2 2 2 5_נכסים" xfId="46587"/>
    <cellStyle name="Normal 5 3 2 2 2 6" xfId="10618"/>
    <cellStyle name="Normal 5 3 2 2 2 6 2" xfId="25605"/>
    <cellStyle name="Normal 5 3 2 2 2 6_נכסים" xfId="46589"/>
    <cellStyle name="Normal 5 3 2 2 2 7" xfId="18940"/>
    <cellStyle name="Normal 5 3 2 2 2_נכסים" xfId="46558"/>
    <cellStyle name="Normal 5 3 2 2 3" xfId="3897"/>
    <cellStyle name="Normal 5 3 2 2 3 2" xfId="4673"/>
    <cellStyle name="Normal 5 3 2 2 3 2 2" xfId="6464"/>
    <cellStyle name="Normal 5 3 2 2 3 2 2 2" xfId="10004"/>
    <cellStyle name="Normal 5 3 2 2 3 2 2 2 2" xfId="16656"/>
    <cellStyle name="Normal 5 3 2 2 3 2 2 2 2 2" xfId="31642"/>
    <cellStyle name="Normal 5 3 2 2 3 2 2 2 2_נכסים" xfId="46594"/>
    <cellStyle name="Normal 5 3 2 2 3 2 2 2 3" xfId="24977"/>
    <cellStyle name="Normal 5 3 2 2 3 2 2 2_נכסים" xfId="46593"/>
    <cellStyle name="Normal 5 3 2 2 3 2 2 3" xfId="13324"/>
    <cellStyle name="Normal 5 3 2 2 3 2 2 3 2" xfId="28311"/>
    <cellStyle name="Normal 5 3 2 2 3 2 2 3_נכסים" xfId="46595"/>
    <cellStyle name="Normal 5 3 2 2 3 2 2 4" xfId="21646"/>
    <cellStyle name="Normal 5 3 2 2 3 2 2_נכסים" xfId="46592"/>
    <cellStyle name="Normal 5 3 2 2 3 2 3" xfId="8212"/>
    <cellStyle name="Normal 5 3 2 2 3 2 3 2" xfId="14991"/>
    <cellStyle name="Normal 5 3 2 2 3 2 3 2 2" xfId="29977"/>
    <cellStyle name="Normal 5 3 2 2 3 2 3 2_נכסים" xfId="46597"/>
    <cellStyle name="Normal 5 3 2 2 3 2 3 3" xfId="23312"/>
    <cellStyle name="Normal 5 3 2 2 3 2 3_נכסים" xfId="46596"/>
    <cellStyle name="Normal 5 3 2 2 3 2 4" xfId="11658"/>
    <cellStyle name="Normal 5 3 2 2 3 2 4 2" xfId="26645"/>
    <cellStyle name="Normal 5 3 2 2 3 2 4_נכסים" xfId="46598"/>
    <cellStyle name="Normal 5 3 2 2 3 2 5" xfId="19980"/>
    <cellStyle name="Normal 5 3 2 2 3 2_נכסים" xfId="46591"/>
    <cellStyle name="Normal 5 3 2 2 3 3" xfId="5630"/>
    <cellStyle name="Normal 5 3 2 2 3 3 2" xfId="9171"/>
    <cellStyle name="Normal 5 3 2 2 3 3 2 2" xfId="15823"/>
    <cellStyle name="Normal 5 3 2 2 3 3 2 2 2" xfId="30809"/>
    <cellStyle name="Normal 5 3 2 2 3 3 2 2_נכסים" xfId="46601"/>
    <cellStyle name="Normal 5 3 2 2 3 3 2 3" xfId="24144"/>
    <cellStyle name="Normal 5 3 2 2 3 3 2_נכסים" xfId="46600"/>
    <cellStyle name="Normal 5 3 2 2 3 3 3" xfId="12491"/>
    <cellStyle name="Normal 5 3 2 2 3 3 3 2" xfId="27478"/>
    <cellStyle name="Normal 5 3 2 2 3 3 3_נכסים" xfId="46602"/>
    <cellStyle name="Normal 5 3 2 2 3 3 4" xfId="20813"/>
    <cellStyle name="Normal 5 3 2 2 3 3_נכסים" xfId="46599"/>
    <cellStyle name="Normal 5 3 2 2 3 4" xfId="7379"/>
    <cellStyle name="Normal 5 3 2 2 3 4 2" xfId="14158"/>
    <cellStyle name="Normal 5 3 2 2 3 4 2 2" xfId="29144"/>
    <cellStyle name="Normal 5 3 2 2 3 4 2_נכסים" xfId="46604"/>
    <cellStyle name="Normal 5 3 2 2 3 4 3" xfId="22479"/>
    <cellStyle name="Normal 5 3 2 2 3 4_נכסים" xfId="46603"/>
    <cellStyle name="Normal 5 3 2 2 3 5" xfId="10825"/>
    <cellStyle name="Normal 5 3 2 2 3 5 2" xfId="25812"/>
    <cellStyle name="Normal 5 3 2 2 3 5_נכסים" xfId="46605"/>
    <cellStyle name="Normal 5 3 2 2 3 6" xfId="19147"/>
    <cellStyle name="Normal 5 3 2 2 3_נכסים" xfId="46590"/>
    <cellStyle name="Normal 5 3 2 2 4" xfId="4258"/>
    <cellStyle name="Normal 5 3 2 2 4 2" xfId="6047"/>
    <cellStyle name="Normal 5 3 2 2 4 2 2" xfId="9587"/>
    <cellStyle name="Normal 5 3 2 2 4 2 2 2" xfId="16239"/>
    <cellStyle name="Normal 5 3 2 2 4 2 2 2 2" xfId="31225"/>
    <cellStyle name="Normal 5 3 2 2 4 2 2 2_נכסים" xfId="46609"/>
    <cellStyle name="Normal 5 3 2 2 4 2 2 3" xfId="24560"/>
    <cellStyle name="Normal 5 3 2 2 4 2 2_נכסים" xfId="46608"/>
    <cellStyle name="Normal 5 3 2 2 4 2 3" xfId="12907"/>
    <cellStyle name="Normal 5 3 2 2 4 2 3 2" xfId="27894"/>
    <cellStyle name="Normal 5 3 2 2 4 2 3_נכסים" xfId="46610"/>
    <cellStyle name="Normal 5 3 2 2 4 2 4" xfId="21229"/>
    <cellStyle name="Normal 5 3 2 2 4 2_נכסים" xfId="46607"/>
    <cellStyle name="Normal 5 3 2 2 4 3" xfId="7795"/>
    <cellStyle name="Normal 5 3 2 2 4 3 2" xfId="14574"/>
    <cellStyle name="Normal 5 3 2 2 4 3 2 2" xfId="29560"/>
    <cellStyle name="Normal 5 3 2 2 4 3 2_נכסים" xfId="46612"/>
    <cellStyle name="Normal 5 3 2 2 4 3 3" xfId="22895"/>
    <cellStyle name="Normal 5 3 2 2 4 3_נכסים" xfId="46611"/>
    <cellStyle name="Normal 5 3 2 2 4 4" xfId="11241"/>
    <cellStyle name="Normal 5 3 2 2 4 4 2" xfId="26228"/>
    <cellStyle name="Normal 5 3 2 2 4 4_נכסים" xfId="46613"/>
    <cellStyle name="Normal 5 3 2 2 4 5" xfId="19563"/>
    <cellStyle name="Normal 5 3 2 2 4_נכסים" xfId="46606"/>
    <cellStyle name="Normal 5 3 2 2 5" xfId="5151"/>
    <cellStyle name="Normal 5 3 2 2 5 2" xfId="8754"/>
    <cellStyle name="Normal 5 3 2 2 5 2 2" xfId="15406"/>
    <cellStyle name="Normal 5 3 2 2 5 2 2 2" xfId="30392"/>
    <cellStyle name="Normal 5 3 2 2 5 2 2_נכסים" xfId="46616"/>
    <cellStyle name="Normal 5 3 2 2 5 2 3" xfId="23727"/>
    <cellStyle name="Normal 5 3 2 2 5 2_נכסים" xfId="46615"/>
    <cellStyle name="Normal 5 3 2 2 5 3" xfId="12074"/>
    <cellStyle name="Normal 5 3 2 2 5 3 2" xfId="27061"/>
    <cellStyle name="Normal 5 3 2 2 5 3_נכסים" xfId="46617"/>
    <cellStyle name="Normal 5 3 2 2 5 4" xfId="20396"/>
    <cellStyle name="Normal 5 3 2 2 5_נכסים" xfId="46614"/>
    <cellStyle name="Normal 5 3 2 2 6" xfId="6964"/>
    <cellStyle name="Normal 5 3 2 2 6 2" xfId="13741"/>
    <cellStyle name="Normal 5 3 2 2 6 2 2" xfId="28727"/>
    <cellStyle name="Normal 5 3 2 2 6 2_נכסים" xfId="46619"/>
    <cellStyle name="Normal 5 3 2 2 6 3" xfId="22062"/>
    <cellStyle name="Normal 5 3 2 2 6_נכסים" xfId="46618"/>
    <cellStyle name="Normal 5 3 2 2 7" xfId="10448"/>
    <cellStyle name="Normal 5 3 2 2 7 2" xfId="25428"/>
    <cellStyle name="Normal 5 3 2 2 7_נכסים" xfId="46620"/>
    <cellStyle name="Normal 5 3 2 2 8" xfId="18730"/>
    <cellStyle name="Normal 5 3 2 2_נכסים" xfId="46557"/>
    <cellStyle name="Normal 5 3 2 3" xfId="3665"/>
    <cellStyle name="Normal 5 3 2 3 2" xfId="4076"/>
    <cellStyle name="Normal 5 3 2 3 2 2" xfId="4848"/>
    <cellStyle name="Normal 5 3 2 3 2 2 2" xfId="6639"/>
    <cellStyle name="Normal 5 3 2 3 2 2 2 2" xfId="10179"/>
    <cellStyle name="Normal 5 3 2 3 2 2 2 2 2" xfId="16831"/>
    <cellStyle name="Normal 5 3 2 3 2 2 2 2 2 2" xfId="31817"/>
    <cellStyle name="Normal 5 3 2 3 2 2 2 2 2_נכסים" xfId="46626"/>
    <cellStyle name="Normal 5 3 2 3 2 2 2 2 3" xfId="25152"/>
    <cellStyle name="Normal 5 3 2 3 2 2 2 2_נכסים" xfId="46625"/>
    <cellStyle name="Normal 5 3 2 3 2 2 2 3" xfId="13499"/>
    <cellStyle name="Normal 5 3 2 3 2 2 2 3 2" xfId="28486"/>
    <cellStyle name="Normal 5 3 2 3 2 2 2 3_נכסים" xfId="46627"/>
    <cellStyle name="Normal 5 3 2 3 2 2 2 4" xfId="21821"/>
    <cellStyle name="Normal 5 3 2 3 2 2 2_נכסים" xfId="46624"/>
    <cellStyle name="Normal 5 3 2 3 2 2 3" xfId="8387"/>
    <cellStyle name="Normal 5 3 2 3 2 2 3 2" xfId="15166"/>
    <cellStyle name="Normal 5 3 2 3 2 2 3 2 2" xfId="30152"/>
    <cellStyle name="Normal 5 3 2 3 2 2 3 2_נכסים" xfId="46629"/>
    <cellStyle name="Normal 5 3 2 3 2 2 3 3" xfId="23487"/>
    <cellStyle name="Normal 5 3 2 3 2 2 3_נכסים" xfId="46628"/>
    <cellStyle name="Normal 5 3 2 3 2 2 4" xfId="11833"/>
    <cellStyle name="Normal 5 3 2 3 2 2 4 2" xfId="26820"/>
    <cellStyle name="Normal 5 3 2 3 2 2 4_נכסים" xfId="46630"/>
    <cellStyle name="Normal 5 3 2 3 2 2 5" xfId="20155"/>
    <cellStyle name="Normal 5 3 2 3 2 2_נכסים" xfId="46623"/>
    <cellStyle name="Normal 5 3 2 3 2 3" xfId="5805"/>
    <cellStyle name="Normal 5 3 2 3 2 3 2" xfId="9346"/>
    <cellStyle name="Normal 5 3 2 3 2 3 2 2" xfId="15998"/>
    <cellStyle name="Normal 5 3 2 3 2 3 2 2 2" xfId="30984"/>
    <cellStyle name="Normal 5 3 2 3 2 3 2 2_נכסים" xfId="46633"/>
    <cellStyle name="Normal 5 3 2 3 2 3 2 3" xfId="24319"/>
    <cellStyle name="Normal 5 3 2 3 2 3 2_נכסים" xfId="46632"/>
    <cellStyle name="Normal 5 3 2 3 2 3 3" xfId="12666"/>
    <cellStyle name="Normal 5 3 2 3 2 3 3 2" xfId="27653"/>
    <cellStyle name="Normal 5 3 2 3 2 3 3_נכסים" xfId="46634"/>
    <cellStyle name="Normal 5 3 2 3 2 3 4" xfId="20988"/>
    <cellStyle name="Normal 5 3 2 3 2 3_נכסים" xfId="46631"/>
    <cellStyle name="Normal 5 3 2 3 2 4" xfId="7554"/>
    <cellStyle name="Normal 5 3 2 3 2 4 2" xfId="14333"/>
    <cellStyle name="Normal 5 3 2 3 2 4 2 2" xfId="29319"/>
    <cellStyle name="Normal 5 3 2 3 2 4 2_נכסים" xfId="46636"/>
    <cellStyle name="Normal 5 3 2 3 2 4 3" xfId="22654"/>
    <cellStyle name="Normal 5 3 2 3 2 4_נכסים" xfId="46635"/>
    <cellStyle name="Normal 5 3 2 3 2 5" xfId="11000"/>
    <cellStyle name="Normal 5 3 2 3 2 5 2" xfId="25987"/>
    <cellStyle name="Normal 5 3 2 3 2 5_נכסים" xfId="46637"/>
    <cellStyle name="Normal 5 3 2 3 2 6" xfId="19322"/>
    <cellStyle name="Normal 5 3 2 3 2_נכסים" xfId="46622"/>
    <cellStyle name="Normal 5 3 2 3 3" xfId="4433"/>
    <cellStyle name="Normal 5 3 2 3 3 2" xfId="6223"/>
    <cellStyle name="Normal 5 3 2 3 3 2 2" xfId="9763"/>
    <cellStyle name="Normal 5 3 2 3 3 2 2 2" xfId="16415"/>
    <cellStyle name="Normal 5 3 2 3 3 2 2 2 2" xfId="31401"/>
    <cellStyle name="Normal 5 3 2 3 3 2 2 2_נכסים" xfId="46641"/>
    <cellStyle name="Normal 5 3 2 3 3 2 2 3" xfId="24736"/>
    <cellStyle name="Normal 5 3 2 3 3 2 2_נכסים" xfId="46640"/>
    <cellStyle name="Normal 5 3 2 3 3 2 3" xfId="13083"/>
    <cellStyle name="Normal 5 3 2 3 3 2 3 2" xfId="28070"/>
    <cellStyle name="Normal 5 3 2 3 3 2 3_נכסים" xfId="46642"/>
    <cellStyle name="Normal 5 3 2 3 3 2 4" xfId="21405"/>
    <cellStyle name="Normal 5 3 2 3 3 2_נכסים" xfId="46639"/>
    <cellStyle name="Normal 5 3 2 3 3 3" xfId="7971"/>
    <cellStyle name="Normal 5 3 2 3 3 3 2" xfId="14750"/>
    <cellStyle name="Normal 5 3 2 3 3 3 2 2" xfId="29736"/>
    <cellStyle name="Normal 5 3 2 3 3 3 2_נכסים" xfId="46644"/>
    <cellStyle name="Normal 5 3 2 3 3 3 3" xfId="23071"/>
    <cellStyle name="Normal 5 3 2 3 3 3_נכסים" xfId="46643"/>
    <cellStyle name="Normal 5 3 2 3 3 4" xfId="11417"/>
    <cellStyle name="Normal 5 3 2 3 3 4 2" xfId="26404"/>
    <cellStyle name="Normal 5 3 2 3 3 4_נכסים" xfId="46645"/>
    <cellStyle name="Normal 5 3 2 3 3 5" xfId="19739"/>
    <cellStyle name="Normal 5 3 2 3 3_נכסים" xfId="46638"/>
    <cellStyle name="Normal 5 3 2 3 4" xfId="5326"/>
    <cellStyle name="Normal 5 3 2 3 4 2" xfId="8930"/>
    <cellStyle name="Normal 5 3 2 3 4 2 2" xfId="15582"/>
    <cellStyle name="Normal 5 3 2 3 4 2 2 2" xfId="30568"/>
    <cellStyle name="Normal 5 3 2 3 4 2 2_נכסים" xfId="46648"/>
    <cellStyle name="Normal 5 3 2 3 4 2 3" xfId="23903"/>
    <cellStyle name="Normal 5 3 2 3 4 2_נכסים" xfId="46647"/>
    <cellStyle name="Normal 5 3 2 3 4 3" xfId="12250"/>
    <cellStyle name="Normal 5 3 2 3 4 3 2" xfId="27237"/>
    <cellStyle name="Normal 5 3 2 3 4 3_נכסים" xfId="46649"/>
    <cellStyle name="Normal 5 3 2 3 4 4" xfId="20572"/>
    <cellStyle name="Normal 5 3 2 3 4_נכסים" xfId="46646"/>
    <cellStyle name="Normal 5 3 2 3 5" xfId="7139"/>
    <cellStyle name="Normal 5 3 2 3 5 2" xfId="13917"/>
    <cellStyle name="Normal 5 3 2 3 5 2 2" xfId="28903"/>
    <cellStyle name="Normal 5 3 2 3 5 2_נכסים" xfId="46651"/>
    <cellStyle name="Normal 5 3 2 3 5 3" xfId="22238"/>
    <cellStyle name="Normal 5 3 2 3 5_נכסים" xfId="46650"/>
    <cellStyle name="Normal 5 3 2 3 6" xfId="10585"/>
    <cellStyle name="Normal 5 3 2 3 6 2" xfId="25571"/>
    <cellStyle name="Normal 5 3 2 3 6_נכסים" xfId="46652"/>
    <cellStyle name="Normal 5 3 2 3 7" xfId="18906"/>
    <cellStyle name="Normal 5 3 2 3_נכסים" xfId="46621"/>
    <cellStyle name="Normal 5 3 2 4" xfId="3876"/>
    <cellStyle name="Normal 5 3 2 4 2" xfId="4639"/>
    <cellStyle name="Normal 5 3 2 4 2 2" xfId="6430"/>
    <cellStyle name="Normal 5 3 2 4 2 2 2" xfId="9970"/>
    <cellStyle name="Normal 5 3 2 4 2 2 2 2" xfId="16622"/>
    <cellStyle name="Normal 5 3 2 4 2 2 2 2 2" xfId="31608"/>
    <cellStyle name="Normal 5 3 2 4 2 2 2 2_נכסים" xfId="46657"/>
    <cellStyle name="Normal 5 3 2 4 2 2 2 3" xfId="24943"/>
    <cellStyle name="Normal 5 3 2 4 2 2 2_נכסים" xfId="46656"/>
    <cellStyle name="Normal 5 3 2 4 2 2 3" xfId="13290"/>
    <cellStyle name="Normal 5 3 2 4 2 2 3 2" xfId="28277"/>
    <cellStyle name="Normal 5 3 2 4 2 2 3_נכסים" xfId="46658"/>
    <cellStyle name="Normal 5 3 2 4 2 2 4" xfId="21612"/>
    <cellStyle name="Normal 5 3 2 4 2 2_נכסים" xfId="46655"/>
    <cellStyle name="Normal 5 3 2 4 2 3" xfId="8178"/>
    <cellStyle name="Normal 5 3 2 4 2 3 2" xfId="14957"/>
    <cellStyle name="Normal 5 3 2 4 2 3 2 2" xfId="29943"/>
    <cellStyle name="Normal 5 3 2 4 2 3 2_נכסים" xfId="46660"/>
    <cellStyle name="Normal 5 3 2 4 2 3 3" xfId="23278"/>
    <cellStyle name="Normal 5 3 2 4 2 3_נכסים" xfId="46659"/>
    <cellStyle name="Normal 5 3 2 4 2 4" xfId="11624"/>
    <cellStyle name="Normal 5 3 2 4 2 4 2" xfId="26611"/>
    <cellStyle name="Normal 5 3 2 4 2 4_נכסים" xfId="46661"/>
    <cellStyle name="Normal 5 3 2 4 2 5" xfId="19946"/>
    <cellStyle name="Normal 5 3 2 4 2_נכסים" xfId="46654"/>
    <cellStyle name="Normal 5 3 2 4 3" xfId="5596"/>
    <cellStyle name="Normal 5 3 2 4 3 2" xfId="9137"/>
    <cellStyle name="Normal 5 3 2 4 3 2 2" xfId="15789"/>
    <cellStyle name="Normal 5 3 2 4 3 2 2 2" xfId="30775"/>
    <cellStyle name="Normal 5 3 2 4 3 2 2_נכסים" xfId="46664"/>
    <cellStyle name="Normal 5 3 2 4 3 2 3" xfId="24110"/>
    <cellStyle name="Normal 5 3 2 4 3 2_נכסים" xfId="46663"/>
    <cellStyle name="Normal 5 3 2 4 3 3" xfId="12457"/>
    <cellStyle name="Normal 5 3 2 4 3 3 2" xfId="27444"/>
    <cellStyle name="Normal 5 3 2 4 3 3_נכסים" xfId="46665"/>
    <cellStyle name="Normal 5 3 2 4 3 4" xfId="20779"/>
    <cellStyle name="Normal 5 3 2 4 3_נכסים" xfId="46662"/>
    <cellStyle name="Normal 5 3 2 4 4" xfId="7345"/>
    <cellStyle name="Normal 5 3 2 4 4 2" xfId="14124"/>
    <cellStyle name="Normal 5 3 2 4 4 2 2" xfId="29110"/>
    <cellStyle name="Normal 5 3 2 4 4 2_נכסים" xfId="46667"/>
    <cellStyle name="Normal 5 3 2 4 4 3" xfId="22445"/>
    <cellStyle name="Normal 5 3 2 4 4_נכסים" xfId="46666"/>
    <cellStyle name="Normal 5 3 2 4 5" xfId="10791"/>
    <cellStyle name="Normal 5 3 2 4 5 2" xfId="25778"/>
    <cellStyle name="Normal 5 3 2 4 5_נכסים" xfId="46668"/>
    <cellStyle name="Normal 5 3 2 4 6" xfId="19113"/>
    <cellStyle name="Normal 5 3 2 4_נכסים" xfId="46653"/>
    <cellStyle name="Normal 5 3 2 5" xfId="4238"/>
    <cellStyle name="Normal 5 3 2 5 2" xfId="6013"/>
    <cellStyle name="Normal 5 3 2 5 2 2" xfId="9553"/>
    <cellStyle name="Normal 5 3 2 5 2 2 2" xfId="16205"/>
    <cellStyle name="Normal 5 3 2 5 2 2 2 2" xfId="31191"/>
    <cellStyle name="Normal 5 3 2 5 2 2 2_נכסים" xfId="46672"/>
    <cellStyle name="Normal 5 3 2 5 2 2 3" xfId="24526"/>
    <cellStyle name="Normal 5 3 2 5 2 2_נכסים" xfId="46671"/>
    <cellStyle name="Normal 5 3 2 5 2 3" xfId="12873"/>
    <cellStyle name="Normal 5 3 2 5 2 3 2" xfId="27860"/>
    <cellStyle name="Normal 5 3 2 5 2 3_נכסים" xfId="46673"/>
    <cellStyle name="Normal 5 3 2 5 2 4" xfId="21195"/>
    <cellStyle name="Normal 5 3 2 5 2_נכסים" xfId="46670"/>
    <cellStyle name="Normal 5 3 2 5 3" xfId="7761"/>
    <cellStyle name="Normal 5 3 2 5 3 2" xfId="14540"/>
    <cellStyle name="Normal 5 3 2 5 3 2 2" xfId="29526"/>
    <cellStyle name="Normal 5 3 2 5 3 2_נכסים" xfId="46675"/>
    <cellStyle name="Normal 5 3 2 5 3 3" xfId="22861"/>
    <cellStyle name="Normal 5 3 2 5 3_נכסים" xfId="46674"/>
    <cellStyle name="Normal 5 3 2 5 4" xfId="11207"/>
    <cellStyle name="Normal 5 3 2 5 4 2" xfId="26194"/>
    <cellStyle name="Normal 5 3 2 5 4_נכסים" xfId="46676"/>
    <cellStyle name="Normal 5 3 2 5 5" xfId="19529"/>
    <cellStyle name="Normal 5 3 2 5_נכסים" xfId="46669"/>
    <cellStyle name="Normal 5 3 2 6" xfId="5131"/>
    <cellStyle name="Normal 5 3 2 6 2" xfId="8720"/>
    <cellStyle name="Normal 5 3 2 6 2 2" xfId="15372"/>
    <cellStyle name="Normal 5 3 2 6 2 2 2" xfId="30358"/>
    <cellStyle name="Normal 5 3 2 6 2 2_נכסים" xfId="46679"/>
    <cellStyle name="Normal 5 3 2 6 2 3" xfId="23693"/>
    <cellStyle name="Normal 5 3 2 6 2_נכסים" xfId="46678"/>
    <cellStyle name="Normal 5 3 2 6 3" xfId="12040"/>
    <cellStyle name="Normal 5 3 2 6 3 2" xfId="27027"/>
    <cellStyle name="Normal 5 3 2 6 3_נכסים" xfId="46680"/>
    <cellStyle name="Normal 5 3 2 6 4" xfId="20362"/>
    <cellStyle name="Normal 5 3 2 6_נכסים" xfId="46677"/>
    <cellStyle name="Normal 5 3 2 7" xfId="6943"/>
    <cellStyle name="Normal 5 3 2 7 2" xfId="13707"/>
    <cellStyle name="Normal 5 3 2 7 2 2" xfId="28693"/>
    <cellStyle name="Normal 5 3 2 7 2_נכסים" xfId="46682"/>
    <cellStyle name="Normal 5 3 2 7 3" xfId="22028"/>
    <cellStyle name="Normal 5 3 2 7_נכסים" xfId="46681"/>
    <cellStyle name="Normal 5 3 2 8" xfId="10511"/>
    <cellStyle name="Normal 5 3 2 8 2" xfId="25494"/>
    <cellStyle name="Normal 5 3 2 8_נכסים" xfId="46683"/>
    <cellStyle name="Normal 5 3 2 9" xfId="18697"/>
    <cellStyle name="Normal 5 3 2_נכסים" xfId="46556"/>
    <cellStyle name="Normal 5 3 3" xfId="957"/>
    <cellStyle name="Normal 5 3 3 2" xfId="3742"/>
    <cellStyle name="Normal 5 3 3 2 2" xfId="4166"/>
    <cellStyle name="Normal 5 3 3 2 2 2" xfId="4939"/>
    <cellStyle name="Normal 5 3 3 2 2 2 2" xfId="6730"/>
    <cellStyle name="Normal 5 3 3 2 2 2 2 2" xfId="10270"/>
    <cellStyle name="Normal 5 3 3 2 2 2 2 2 2" xfId="16922"/>
    <cellStyle name="Normal 5 3 3 2 2 2 2 2 2 2" xfId="31908"/>
    <cellStyle name="Normal 5 3 3 2 2 2 2 2 2_נכסים" xfId="46690"/>
    <cellStyle name="Normal 5 3 3 2 2 2 2 2 3" xfId="25243"/>
    <cellStyle name="Normal 5 3 3 2 2 2 2 2_נכסים" xfId="46689"/>
    <cellStyle name="Normal 5 3 3 2 2 2 2 3" xfId="13590"/>
    <cellStyle name="Normal 5 3 3 2 2 2 2 3 2" xfId="28577"/>
    <cellStyle name="Normal 5 3 3 2 2 2 2 3_נכסים" xfId="46691"/>
    <cellStyle name="Normal 5 3 3 2 2 2 2 4" xfId="21912"/>
    <cellStyle name="Normal 5 3 3 2 2 2 2_נכסים" xfId="46688"/>
    <cellStyle name="Normal 5 3 3 2 2 2 3" xfId="8478"/>
    <cellStyle name="Normal 5 3 3 2 2 2 3 2" xfId="15257"/>
    <cellStyle name="Normal 5 3 3 2 2 2 3 2 2" xfId="30243"/>
    <cellStyle name="Normal 5 3 3 2 2 2 3 2_נכסים" xfId="46693"/>
    <cellStyle name="Normal 5 3 3 2 2 2 3 3" xfId="23578"/>
    <cellStyle name="Normal 5 3 3 2 2 2 3_נכסים" xfId="46692"/>
    <cellStyle name="Normal 5 3 3 2 2 2 4" xfId="11924"/>
    <cellStyle name="Normal 5 3 3 2 2 2 4 2" xfId="26911"/>
    <cellStyle name="Normal 5 3 3 2 2 2 4_נכסים" xfId="46694"/>
    <cellStyle name="Normal 5 3 3 2 2 2 5" xfId="20246"/>
    <cellStyle name="Normal 5 3 3 2 2 2_נכסים" xfId="46687"/>
    <cellStyle name="Normal 5 3 3 2 2 3" xfId="5896"/>
    <cellStyle name="Normal 5 3 3 2 2 3 2" xfId="9437"/>
    <cellStyle name="Normal 5 3 3 2 2 3 2 2" xfId="16089"/>
    <cellStyle name="Normal 5 3 3 2 2 3 2 2 2" xfId="31075"/>
    <cellStyle name="Normal 5 3 3 2 2 3 2 2_נכסים" xfId="46697"/>
    <cellStyle name="Normal 5 3 3 2 2 3 2 3" xfId="24410"/>
    <cellStyle name="Normal 5 3 3 2 2 3 2_נכסים" xfId="46696"/>
    <cellStyle name="Normal 5 3 3 2 2 3 3" xfId="12757"/>
    <cellStyle name="Normal 5 3 3 2 2 3 3 2" xfId="27744"/>
    <cellStyle name="Normal 5 3 3 2 2 3 3_נכסים" xfId="46698"/>
    <cellStyle name="Normal 5 3 3 2 2 3 4" xfId="21079"/>
    <cellStyle name="Normal 5 3 3 2 2 3_נכסים" xfId="46695"/>
    <cellStyle name="Normal 5 3 3 2 2 4" xfId="7645"/>
    <cellStyle name="Normal 5 3 3 2 2 4 2" xfId="14424"/>
    <cellStyle name="Normal 5 3 3 2 2 4 2 2" xfId="29410"/>
    <cellStyle name="Normal 5 3 3 2 2 4 2_נכסים" xfId="46700"/>
    <cellStyle name="Normal 5 3 3 2 2 4 3" xfId="22745"/>
    <cellStyle name="Normal 5 3 3 2 2 4_נכסים" xfId="46699"/>
    <cellStyle name="Normal 5 3 3 2 2 5" xfId="11091"/>
    <cellStyle name="Normal 5 3 3 2 2 5 2" xfId="26078"/>
    <cellStyle name="Normal 5 3 3 2 2 5_נכסים" xfId="46701"/>
    <cellStyle name="Normal 5 3 3 2 2 6" xfId="19413"/>
    <cellStyle name="Normal 5 3 3 2 2_נכסים" xfId="46686"/>
    <cellStyle name="Normal 5 3 3 2 3" xfId="4523"/>
    <cellStyle name="Normal 5 3 3 2 3 2" xfId="6314"/>
    <cellStyle name="Normal 5 3 3 2 3 2 2" xfId="9854"/>
    <cellStyle name="Normal 5 3 3 2 3 2 2 2" xfId="16506"/>
    <cellStyle name="Normal 5 3 3 2 3 2 2 2 2" xfId="31492"/>
    <cellStyle name="Normal 5 3 3 2 3 2 2 2_נכסים" xfId="46705"/>
    <cellStyle name="Normal 5 3 3 2 3 2 2 3" xfId="24827"/>
    <cellStyle name="Normal 5 3 3 2 3 2 2_נכסים" xfId="46704"/>
    <cellStyle name="Normal 5 3 3 2 3 2 3" xfId="13174"/>
    <cellStyle name="Normal 5 3 3 2 3 2 3 2" xfId="28161"/>
    <cellStyle name="Normal 5 3 3 2 3 2 3_נכסים" xfId="46706"/>
    <cellStyle name="Normal 5 3 3 2 3 2 4" xfId="21496"/>
    <cellStyle name="Normal 5 3 3 2 3 2_נכסים" xfId="46703"/>
    <cellStyle name="Normal 5 3 3 2 3 3" xfId="8062"/>
    <cellStyle name="Normal 5 3 3 2 3 3 2" xfId="14841"/>
    <cellStyle name="Normal 5 3 3 2 3 3 2 2" xfId="29827"/>
    <cellStyle name="Normal 5 3 3 2 3 3 2_נכסים" xfId="46708"/>
    <cellStyle name="Normal 5 3 3 2 3 3 3" xfId="23162"/>
    <cellStyle name="Normal 5 3 3 2 3 3_נכסים" xfId="46707"/>
    <cellStyle name="Normal 5 3 3 2 3 4" xfId="11508"/>
    <cellStyle name="Normal 5 3 3 2 3 4 2" xfId="26495"/>
    <cellStyle name="Normal 5 3 3 2 3 4_נכסים" xfId="46709"/>
    <cellStyle name="Normal 5 3 3 2 3 5" xfId="19830"/>
    <cellStyle name="Normal 5 3 3 2 3_נכסים" xfId="46702"/>
    <cellStyle name="Normal 5 3 3 2 4" xfId="5416"/>
    <cellStyle name="Normal 5 3 3 2 4 2" xfId="9021"/>
    <cellStyle name="Normal 5 3 3 2 4 2 2" xfId="15673"/>
    <cellStyle name="Normal 5 3 3 2 4 2 2 2" xfId="30659"/>
    <cellStyle name="Normal 5 3 3 2 4 2 2_נכסים" xfId="46712"/>
    <cellStyle name="Normal 5 3 3 2 4 2 3" xfId="23994"/>
    <cellStyle name="Normal 5 3 3 2 4 2_נכסים" xfId="46711"/>
    <cellStyle name="Normal 5 3 3 2 4 3" xfId="12341"/>
    <cellStyle name="Normal 5 3 3 2 4 3 2" xfId="27328"/>
    <cellStyle name="Normal 5 3 3 2 4 3_נכסים" xfId="46713"/>
    <cellStyle name="Normal 5 3 3 2 4 4" xfId="20663"/>
    <cellStyle name="Normal 5 3 3 2 4_נכסים" xfId="46710"/>
    <cellStyle name="Normal 5 3 3 2 5" xfId="7229"/>
    <cellStyle name="Normal 5 3 3 2 5 2" xfId="14008"/>
    <cellStyle name="Normal 5 3 3 2 5 2 2" xfId="28994"/>
    <cellStyle name="Normal 5 3 3 2 5 2_נכסים" xfId="46715"/>
    <cellStyle name="Normal 5 3 3 2 5 3" xfId="22329"/>
    <cellStyle name="Normal 5 3 3 2 5_נכסים" xfId="46714"/>
    <cellStyle name="Normal 5 3 3 2 6" xfId="10675"/>
    <cellStyle name="Normal 5 3 3 2 6 2" xfId="25662"/>
    <cellStyle name="Normal 5 3 3 2 6_נכסים" xfId="46716"/>
    <cellStyle name="Normal 5 3 3 2 7" xfId="18997"/>
    <cellStyle name="Normal 5 3 3 2_נכסים" xfId="46685"/>
    <cellStyle name="Normal 5 3 3 3" xfId="3955"/>
    <cellStyle name="Normal 5 3 3 3 2" xfId="4731"/>
    <cellStyle name="Normal 5 3 3 3 2 2" xfId="6522"/>
    <cellStyle name="Normal 5 3 3 3 2 2 2" xfId="10062"/>
    <cellStyle name="Normal 5 3 3 3 2 2 2 2" xfId="16714"/>
    <cellStyle name="Normal 5 3 3 3 2 2 2 2 2" xfId="31700"/>
    <cellStyle name="Normal 5 3 3 3 2 2 2 2_נכסים" xfId="46721"/>
    <cellStyle name="Normal 5 3 3 3 2 2 2 3" xfId="25035"/>
    <cellStyle name="Normal 5 3 3 3 2 2 2_נכסים" xfId="46720"/>
    <cellStyle name="Normal 5 3 3 3 2 2 3" xfId="13382"/>
    <cellStyle name="Normal 5 3 3 3 2 2 3 2" xfId="28369"/>
    <cellStyle name="Normal 5 3 3 3 2 2 3_נכסים" xfId="46722"/>
    <cellStyle name="Normal 5 3 3 3 2 2 4" xfId="21704"/>
    <cellStyle name="Normal 5 3 3 3 2 2_נכסים" xfId="46719"/>
    <cellStyle name="Normal 5 3 3 3 2 3" xfId="8270"/>
    <cellStyle name="Normal 5 3 3 3 2 3 2" xfId="15049"/>
    <cellStyle name="Normal 5 3 3 3 2 3 2 2" xfId="30035"/>
    <cellStyle name="Normal 5 3 3 3 2 3 2_נכסים" xfId="46724"/>
    <cellStyle name="Normal 5 3 3 3 2 3 3" xfId="23370"/>
    <cellStyle name="Normal 5 3 3 3 2 3_נכסים" xfId="46723"/>
    <cellStyle name="Normal 5 3 3 3 2 4" xfId="11716"/>
    <cellStyle name="Normal 5 3 3 3 2 4 2" xfId="26703"/>
    <cellStyle name="Normal 5 3 3 3 2 4_נכסים" xfId="46725"/>
    <cellStyle name="Normal 5 3 3 3 2 5" xfId="20038"/>
    <cellStyle name="Normal 5 3 3 3 2_נכסים" xfId="46718"/>
    <cellStyle name="Normal 5 3 3 3 3" xfId="5688"/>
    <cellStyle name="Normal 5 3 3 3 3 2" xfId="9229"/>
    <cellStyle name="Normal 5 3 3 3 3 2 2" xfId="15881"/>
    <cellStyle name="Normal 5 3 3 3 3 2 2 2" xfId="30867"/>
    <cellStyle name="Normal 5 3 3 3 3 2 2_נכסים" xfId="46728"/>
    <cellStyle name="Normal 5 3 3 3 3 2 3" xfId="24202"/>
    <cellStyle name="Normal 5 3 3 3 3 2_נכסים" xfId="46727"/>
    <cellStyle name="Normal 5 3 3 3 3 3" xfId="12549"/>
    <cellStyle name="Normal 5 3 3 3 3 3 2" xfId="27536"/>
    <cellStyle name="Normal 5 3 3 3 3 3_נכסים" xfId="46729"/>
    <cellStyle name="Normal 5 3 3 3 3 4" xfId="20871"/>
    <cellStyle name="Normal 5 3 3 3 3_נכסים" xfId="46726"/>
    <cellStyle name="Normal 5 3 3 3 4" xfId="7437"/>
    <cellStyle name="Normal 5 3 3 3 4 2" xfId="14216"/>
    <cellStyle name="Normal 5 3 3 3 4 2 2" xfId="29202"/>
    <cellStyle name="Normal 5 3 3 3 4 2_נכסים" xfId="46731"/>
    <cellStyle name="Normal 5 3 3 3 4 3" xfId="22537"/>
    <cellStyle name="Normal 5 3 3 3 4_נכסים" xfId="46730"/>
    <cellStyle name="Normal 5 3 3 3 5" xfId="10883"/>
    <cellStyle name="Normal 5 3 3 3 5 2" xfId="25870"/>
    <cellStyle name="Normal 5 3 3 3 5_נכסים" xfId="46732"/>
    <cellStyle name="Normal 5 3 3 3 6" xfId="19205"/>
    <cellStyle name="Normal 5 3 3 3_נכסים" xfId="46717"/>
    <cellStyle name="Normal 5 3 3 4" xfId="4316"/>
    <cellStyle name="Normal 5 3 3 4 2" xfId="6105"/>
    <cellStyle name="Normal 5 3 3 4 2 2" xfId="9645"/>
    <cellStyle name="Normal 5 3 3 4 2 2 2" xfId="16297"/>
    <cellStyle name="Normal 5 3 3 4 2 2 2 2" xfId="31283"/>
    <cellStyle name="Normal 5 3 3 4 2 2 2_נכסים" xfId="46736"/>
    <cellStyle name="Normal 5 3 3 4 2 2 3" xfId="24618"/>
    <cellStyle name="Normal 5 3 3 4 2 2_נכסים" xfId="46735"/>
    <cellStyle name="Normal 5 3 3 4 2 3" xfId="12965"/>
    <cellStyle name="Normal 5 3 3 4 2 3 2" xfId="27952"/>
    <cellStyle name="Normal 5 3 3 4 2 3_נכסים" xfId="46737"/>
    <cellStyle name="Normal 5 3 3 4 2 4" xfId="21287"/>
    <cellStyle name="Normal 5 3 3 4 2_נכסים" xfId="46734"/>
    <cellStyle name="Normal 5 3 3 4 3" xfId="7853"/>
    <cellStyle name="Normal 5 3 3 4 3 2" xfId="14632"/>
    <cellStyle name="Normal 5 3 3 4 3 2 2" xfId="29618"/>
    <cellStyle name="Normal 5 3 3 4 3 2_נכסים" xfId="46739"/>
    <cellStyle name="Normal 5 3 3 4 3 3" xfId="22953"/>
    <cellStyle name="Normal 5 3 3 4 3_נכסים" xfId="46738"/>
    <cellStyle name="Normal 5 3 3 4 4" xfId="11299"/>
    <cellStyle name="Normal 5 3 3 4 4 2" xfId="26286"/>
    <cellStyle name="Normal 5 3 3 4 4_נכסים" xfId="46740"/>
    <cellStyle name="Normal 5 3 3 4 5" xfId="19621"/>
    <cellStyle name="Normal 5 3 3 4_נכסים" xfId="46733"/>
    <cellStyle name="Normal 5 3 3 5" xfId="5209"/>
    <cellStyle name="Normal 5 3 3 5 2" xfId="8812"/>
    <cellStyle name="Normal 5 3 3 5 2 2" xfId="15464"/>
    <cellStyle name="Normal 5 3 3 5 2 2 2" xfId="30450"/>
    <cellStyle name="Normal 5 3 3 5 2 2_נכסים" xfId="46743"/>
    <cellStyle name="Normal 5 3 3 5 2 3" xfId="23785"/>
    <cellStyle name="Normal 5 3 3 5 2_נכסים" xfId="46742"/>
    <cellStyle name="Normal 5 3 3 5 3" xfId="12132"/>
    <cellStyle name="Normal 5 3 3 5 3 2" xfId="27119"/>
    <cellStyle name="Normal 5 3 3 5 3_נכסים" xfId="46744"/>
    <cellStyle name="Normal 5 3 3 5 4" xfId="20454"/>
    <cellStyle name="Normal 5 3 3 5_נכסים" xfId="46741"/>
    <cellStyle name="Normal 5 3 3 6" xfId="7022"/>
    <cellStyle name="Normal 5 3 3 6 2" xfId="13799"/>
    <cellStyle name="Normal 5 3 3 6 2 2" xfId="28785"/>
    <cellStyle name="Normal 5 3 3 6 2_נכסים" xfId="46746"/>
    <cellStyle name="Normal 5 3 3 6 3" xfId="22120"/>
    <cellStyle name="Normal 5 3 3 6_נכסים" xfId="46745"/>
    <cellStyle name="Normal 5 3 3 7" xfId="10376"/>
    <cellStyle name="Normal 5 3 3 7 2" xfId="25354"/>
    <cellStyle name="Normal 5 3 3 7_נכסים" xfId="46747"/>
    <cellStyle name="Normal 5 3 3 8" xfId="18788"/>
    <cellStyle name="Normal 5 3 3 9" xfId="3499"/>
    <cellStyle name="Normal 5 3 3_נכסים" xfId="46684"/>
    <cellStyle name="Normal 5 3 4" xfId="859"/>
    <cellStyle name="Normal 5 3 4 2" xfId="1263"/>
    <cellStyle name="Normal 5 3 4 2 2" xfId="4795"/>
    <cellStyle name="Normal 5 3 4 2 2 2" xfId="6586"/>
    <cellStyle name="Normal 5 3 4 2 2 2 2" xfId="10126"/>
    <cellStyle name="Normal 5 3 4 2 2 2 2 2" xfId="16778"/>
    <cellStyle name="Normal 5 3 4 2 2 2 2 2 2" xfId="31764"/>
    <cellStyle name="Normal 5 3 4 2 2 2 2 2_נכסים" xfId="46753"/>
    <cellStyle name="Normal 5 3 4 2 2 2 2 3" xfId="25099"/>
    <cellStyle name="Normal 5 3 4 2 2 2 2_נכסים" xfId="46752"/>
    <cellStyle name="Normal 5 3 4 2 2 2 3" xfId="13446"/>
    <cellStyle name="Normal 5 3 4 2 2 2 3 2" xfId="28433"/>
    <cellStyle name="Normal 5 3 4 2 2 2 3_נכסים" xfId="46754"/>
    <cellStyle name="Normal 5 3 4 2 2 2 4" xfId="21768"/>
    <cellStyle name="Normal 5 3 4 2 2 2_נכסים" xfId="46751"/>
    <cellStyle name="Normal 5 3 4 2 2 3" xfId="8334"/>
    <cellStyle name="Normal 5 3 4 2 2 3 2" xfId="15113"/>
    <cellStyle name="Normal 5 3 4 2 2 3 2 2" xfId="30099"/>
    <cellStyle name="Normal 5 3 4 2 2 3 2_נכסים" xfId="46756"/>
    <cellStyle name="Normal 5 3 4 2 2 3 3" xfId="23434"/>
    <cellStyle name="Normal 5 3 4 2 2 3_נכסים" xfId="46755"/>
    <cellStyle name="Normal 5 3 4 2 2 4" xfId="11780"/>
    <cellStyle name="Normal 5 3 4 2 2 4 2" xfId="26767"/>
    <cellStyle name="Normal 5 3 4 2 2 4_נכסים" xfId="46757"/>
    <cellStyle name="Normal 5 3 4 2 2 5" xfId="20102"/>
    <cellStyle name="Normal 5 3 4 2 2_נכסים" xfId="46750"/>
    <cellStyle name="Normal 5 3 4 2 3" xfId="5752"/>
    <cellStyle name="Normal 5 3 4 2 3 2" xfId="9293"/>
    <cellStyle name="Normal 5 3 4 2 3 2 2" xfId="15945"/>
    <cellStyle name="Normal 5 3 4 2 3 2 2 2" xfId="30931"/>
    <cellStyle name="Normal 5 3 4 2 3 2 2_נכסים" xfId="46760"/>
    <cellStyle name="Normal 5 3 4 2 3 2 3" xfId="24266"/>
    <cellStyle name="Normal 5 3 4 2 3 2_נכסים" xfId="46759"/>
    <cellStyle name="Normal 5 3 4 2 3 3" xfId="12613"/>
    <cellStyle name="Normal 5 3 4 2 3 3 2" xfId="27600"/>
    <cellStyle name="Normal 5 3 4 2 3 3_נכסים" xfId="46761"/>
    <cellStyle name="Normal 5 3 4 2 3 4" xfId="20935"/>
    <cellStyle name="Normal 5 3 4 2 3_נכסים" xfId="46758"/>
    <cellStyle name="Normal 5 3 4 2 4" xfId="7501"/>
    <cellStyle name="Normal 5 3 4 2 4 2" xfId="14280"/>
    <cellStyle name="Normal 5 3 4 2 4 2 2" xfId="29266"/>
    <cellStyle name="Normal 5 3 4 2 4 2_נכסים" xfId="46763"/>
    <cellStyle name="Normal 5 3 4 2 4 3" xfId="22601"/>
    <cellStyle name="Normal 5 3 4 2 4_נכסים" xfId="46762"/>
    <cellStyle name="Normal 5 3 4 2 5" xfId="10947"/>
    <cellStyle name="Normal 5 3 4 2 5 2" xfId="25934"/>
    <cellStyle name="Normal 5 3 4 2 5_נכסים" xfId="46764"/>
    <cellStyle name="Normal 5 3 4 2 6" xfId="19269"/>
    <cellStyle name="Normal 5 3 4 2_נכסים" xfId="46749"/>
    <cellStyle name="Normal 5 3 4 3" xfId="2008"/>
    <cellStyle name="Normal 5 3 4 3 2" xfId="6170"/>
    <cellStyle name="Normal 5 3 4 3 2 2" xfId="9710"/>
    <cellStyle name="Normal 5 3 4 3 2 2 2" xfId="16362"/>
    <cellStyle name="Normal 5 3 4 3 2 2 2 2" xfId="31348"/>
    <cellStyle name="Normal 5 3 4 3 2 2 2_נכסים" xfId="46768"/>
    <cellStyle name="Normal 5 3 4 3 2 2 3" xfId="24683"/>
    <cellStyle name="Normal 5 3 4 3 2 2_נכסים" xfId="46767"/>
    <cellStyle name="Normal 5 3 4 3 2 3" xfId="13030"/>
    <cellStyle name="Normal 5 3 4 3 2 3 2" xfId="28017"/>
    <cellStyle name="Normal 5 3 4 3 2 3_נכסים" xfId="46769"/>
    <cellStyle name="Normal 5 3 4 3 2 4" xfId="21352"/>
    <cellStyle name="Normal 5 3 4 3 2_נכסים" xfId="46766"/>
    <cellStyle name="Normal 5 3 4 3 3" xfId="7918"/>
    <cellStyle name="Normal 5 3 4 3 3 2" xfId="14697"/>
    <cellStyle name="Normal 5 3 4 3 3 2 2" xfId="29683"/>
    <cellStyle name="Normal 5 3 4 3 3 2_נכסים" xfId="46771"/>
    <cellStyle name="Normal 5 3 4 3 3 3" xfId="23018"/>
    <cellStyle name="Normal 5 3 4 3 3_נכסים" xfId="46770"/>
    <cellStyle name="Normal 5 3 4 3 4" xfId="11364"/>
    <cellStyle name="Normal 5 3 4 3 4 2" xfId="26351"/>
    <cellStyle name="Normal 5 3 4 3 4_נכסים" xfId="46772"/>
    <cellStyle name="Normal 5 3 4 3 5" xfId="19686"/>
    <cellStyle name="Normal 5 3 4 3_נכסים" xfId="46765"/>
    <cellStyle name="Normal 5 3 4 4" xfId="2234"/>
    <cellStyle name="Normal 5 3 4 4 2" xfId="8877"/>
    <cellStyle name="Normal 5 3 4 4 2 2" xfId="15529"/>
    <cellStyle name="Normal 5 3 4 4 2 2 2" xfId="30515"/>
    <cellStyle name="Normal 5 3 4 4 2 2_נכסים" xfId="46775"/>
    <cellStyle name="Normal 5 3 4 4 2 3" xfId="23850"/>
    <cellStyle name="Normal 5 3 4 4 2_נכסים" xfId="46774"/>
    <cellStyle name="Normal 5 3 4 4 3" xfId="12197"/>
    <cellStyle name="Normal 5 3 4 4 3 2" xfId="27184"/>
    <cellStyle name="Normal 5 3 4 4 3_נכסים" xfId="46776"/>
    <cellStyle name="Normal 5 3 4 4 4" xfId="20519"/>
    <cellStyle name="Normal 5 3 4 4_נכסים" xfId="46773"/>
    <cellStyle name="Normal 5 3 4 5" xfId="2503"/>
    <cellStyle name="Normal 5 3 4 5 2" xfId="13864"/>
    <cellStyle name="Normal 5 3 4 5 2 2" xfId="28850"/>
    <cellStyle name="Normal 5 3 4 5 2_נכסים" xfId="46778"/>
    <cellStyle name="Normal 5 3 4 5 3" xfId="22185"/>
    <cellStyle name="Normal 5 3 4 5_נכסים" xfId="46777"/>
    <cellStyle name="Normal 5 3 4 6" xfId="2209"/>
    <cellStyle name="Normal 5 3 4 6 2" xfId="25474"/>
    <cellStyle name="Normal 5 3 4 6_נכסים" xfId="46779"/>
    <cellStyle name="Normal 5 3 4 7" xfId="17276"/>
    <cellStyle name="Normal 5 3 4 8" xfId="18853"/>
    <cellStyle name="Normal 5 3 4_נכסים" xfId="46748"/>
    <cellStyle name="Normal 5 3 5" xfId="3849"/>
    <cellStyle name="Normal 5 3 5 2" xfId="4586"/>
    <cellStyle name="Normal 5 3 5 2 2" xfId="6377"/>
    <cellStyle name="Normal 5 3 5 2 2 2" xfId="9917"/>
    <cellStyle name="Normal 5 3 5 2 2 2 2" xfId="16569"/>
    <cellStyle name="Normal 5 3 5 2 2 2 2 2" xfId="31555"/>
    <cellStyle name="Normal 5 3 5 2 2 2 2_נכסים" xfId="46784"/>
    <cellStyle name="Normal 5 3 5 2 2 2 3" xfId="24890"/>
    <cellStyle name="Normal 5 3 5 2 2 2_נכסים" xfId="46783"/>
    <cellStyle name="Normal 5 3 5 2 2 3" xfId="13237"/>
    <cellStyle name="Normal 5 3 5 2 2 3 2" xfId="28224"/>
    <cellStyle name="Normal 5 3 5 2 2 3_נכסים" xfId="46785"/>
    <cellStyle name="Normal 5 3 5 2 2 4" xfId="21559"/>
    <cellStyle name="Normal 5 3 5 2 2_נכסים" xfId="46782"/>
    <cellStyle name="Normal 5 3 5 2 3" xfId="8125"/>
    <cellStyle name="Normal 5 3 5 2 3 2" xfId="14904"/>
    <cellStyle name="Normal 5 3 5 2 3 2 2" xfId="29890"/>
    <cellStyle name="Normal 5 3 5 2 3 2_נכסים" xfId="46787"/>
    <cellStyle name="Normal 5 3 5 2 3 3" xfId="23225"/>
    <cellStyle name="Normal 5 3 5 2 3_נכסים" xfId="46786"/>
    <cellStyle name="Normal 5 3 5 2 4" xfId="11571"/>
    <cellStyle name="Normal 5 3 5 2 4 2" xfId="26558"/>
    <cellStyle name="Normal 5 3 5 2 4_נכסים" xfId="46788"/>
    <cellStyle name="Normal 5 3 5 2 5" xfId="19893"/>
    <cellStyle name="Normal 5 3 5 2_נכסים" xfId="46781"/>
    <cellStyle name="Normal 5 3 5 3" xfId="5543"/>
    <cellStyle name="Normal 5 3 5 3 2" xfId="9084"/>
    <cellStyle name="Normal 5 3 5 3 2 2" xfId="15736"/>
    <cellStyle name="Normal 5 3 5 3 2 2 2" xfId="30722"/>
    <cellStyle name="Normal 5 3 5 3 2 2_נכסים" xfId="46791"/>
    <cellStyle name="Normal 5 3 5 3 2 3" xfId="24057"/>
    <cellStyle name="Normal 5 3 5 3 2_נכסים" xfId="46790"/>
    <cellStyle name="Normal 5 3 5 3 3" xfId="12404"/>
    <cellStyle name="Normal 5 3 5 3 3 2" xfId="27391"/>
    <cellStyle name="Normal 5 3 5 3 3_נכסים" xfId="46792"/>
    <cellStyle name="Normal 5 3 5 3 4" xfId="20726"/>
    <cellStyle name="Normal 5 3 5 3_נכסים" xfId="46789"/>
    <cellStyle name="Normal 5 3 5 4" xfId="7292"/>
    <cellStyle name="Normal 5 3 5 4 2" xfId="14071"/>
    <cellStyle name="Normal 5 3 5 4 2 2" xfId="29057"/>
    <cellStyle name="Normal 5 3 5 4 2_נכסים" xfId="46794"/>
    <cellStyle name="Normal 5 3 5 4 3" xfId="22392"/>
    <cellStyle name="Normal 5 3 5 4_נכסים" xfId="46793"/>
    <cellStyle name="Normal 5 3 5 5" xfId="10738"/>
    <cellStyle name="Normal 5 3 5 5 2" xfId="25725"/>
    <cellStyle name="Normal 5 3 5 5_נכסים" xfId="46795"/>
    <cellStyle name="Normal 5 3 5 6" xfId="19060"/>
    <cellStyle name="Normal 5 3 5_נכסים" xfId="46780"/>
    <cellStyle name="Normal 5 3 6" xfId="4211"/>
    <cellStyle name="Normal 5 3 6 2" xfId="5960"/>
    <cellStyle name="Normal 5 3 6 2 2" xfId="9500"/>
    <cellStyle name="Normal 5 3 6 2 2 2" xfId="16152"/>
    <cellStyle name="Normal 5 3 6 2 2 2 2" xfId="31138"/>
    <cellStyle name="Normal 5 3 6 2 2 2_נכסים" xfId="46799"/>
    <cellStyle name="Normal 5 3 6 2 2 3" xfId="24473"/>
    <cellStyle name="Normal 5 3 6 2 2_נכסים" xfId="46798"/>
    <cellStyle name="Normal 5 3 6 2 3" xfId="12820"/>
    <cellStyle name="Normal 5 3 6 2 3 2" xfId="27807"/>
    <cellStyle name="Normal 5 3 6 2 3_נכסים" xfId="46800"/>
    <cellStyle name="Normal 5 3 6 2 4" xfId="21142"/>
    <cellStyle name="Normal 5 3 6 2_נכסים" xfId="46797"/>
    <cellStyle name="Normal 5 3 6 3" xfId="7708"/>
    <cellStyle name="Normal 5 3 6 3 2" xfId="14487"/>
    <cellStyle name="Normal 5 3 6 3 2 2" xfId="29473"/>
    <cellStyle name="Normal 5 3 6 3 2_נכסים" xfId="46802"/>
    <cellStyle name="Normal 5 3 6 3 3" xfId="22808"/>
    <cellStyle name="Normal 5 3 6 3_נכסים" xfId="46801"/>
    <cellStyle name="Normal 5 3 6 4" xfId="11154"/>
    <cellStyle name="Normal 5 3 6 4 2" xfId="26141"/>
    <cellStyle name="Normal 5 3 6 4_נכסים" xfId="46803"/>
    <cellStyle name="Normal 5 3 6 5" xfId="19476"/>
    <cellStyle name="Normal 5 3 6_נכסים" xfId="46796"/>
    <cellStyle name="Normal 5 3 7" xfId="5104"/>
    <cellStyle name="Normal 5 3 7 2" xfId="8667"/>
    <cellStyle name="Normal 5 3 7 2 2" xfId="15319"/>
    <cellStyle name="Normal 5 3 7 2 2 2" xfId="30305"/>
    <cellStyle name="Normal 5 3 7 2 2_נכסים" xfId="46806"/>
    <cellStyle name="Normal 5 3 7 2 3" xfId="23640"/>
    <cellStyle name="Normal 5 3 7 2_נכסים" xfId="46805"/>
    <cellStyle name="Normal 5 3 7 3" xfId="11987"/>
    <cellStyle name="Normal 5 3 7 3 2" xfId="26974"/>
    <cellStyle name="Normal 5 3 7 3_נכסים" xfId="46807"/>
    <cellStyle name="Normal 5 3 7 4" xfId="20309"/>
    <cellStyle name="Normal 5 3 7_נכסים" xfId="46804"/>
    <cellStyle name="Normal 5 3 8" xfId="6915"/>
    <cellStyle name="Normal 5 3 8 2" xfId="13654"/>
    <cellStyle name="Normal 5 3 8 2 2" xfId="28640"/>
    <cellStyle name="Normal 5 3 8 2_נכסים" xfId="46809"/>
    <cellStyle name="Normal 5 3 8 3" xfId="21975"/>
    <cellStyle name="Normal 5 3 8_נכסים" xfId="46808"/>
    <cellStyle name="Normal 5 3 9" xfId="10474"/>
    <cellStyle name="Normal 5 3 9 2" xfId="25455"/>
    <cellStyle name="Normal 5 3 9_נכסים" xfId="46810"/>
    <cellStyle name="Normal 5 3_נכסים" xfId="46555"/>
    <cellStyle name="Normal 5 4" xfId="478"/>
    <cellStyle name="Normal 5 4 2" xfId="17294"/>
    <cellStyle name="Normal 5 4 3" xfId="3146"/>
    <cellStyle name="Normal 5 4 4" xfId="50228"/>
    <cellStyle name="Normal 5 4_נכסים" xfId="46811"/>
    <cellStyle name="Normal 5 5" xfId="612"/>
    <cellStyle name="Normal 5 5 2" xfId="1246"/>
    <cellStyle name="Normal 5 5 3" xfId="1957"/>
    <cellStyle name="Normal 5 5 4" xfId="2169"/>
    <cellStyle name="Normal 5 5 5" xfId="1377"/>
    <cellStyle name="Normal 5 5 6" xfId="2275"/>
    <cellStyle name="Normal 5 5 7" xfId="1372"/>
    <cellStyle name="Normal 5 5 8" xfId="3564"/>
    <cellStyle name="Normal 5 5_נכסים" xfId="46812"/>
    <cellStyle name="Normal 5 6" xfId="1079"/>
    <cellStyle name="Normal 5 6 2" xfId="2096"/>
    <cellStyle name="Normal 5 6 3" xfId="2053"/>
    <cellStyle name="Normal 5 6_נכסים" xfId="46813"/>
    <cellStyle name="Normal 5 7" xfId="1901"/>
    <cellStyle name="Normal 5 7 2" xfId="17907"/>
    <cellStyle name="Normal 5 8" xfId="2140"/>
    <cellStyle name="Normal 5 9" xfId="1659"/>
    <cellStyle name="Normal 5_הלוואות" xfId="50233"/>
    <cellStyle name="Normal 50" xfId="3016"/>
    <cellStyle name="Normal 50 2" xfId="3021"/>
    <cellStyle name="Normal 50 3" xfId="3045"/>
    <cellStyle name="Normal 50 3 2" xfId="3066"/>
    <cellStyle name="Normal 50 3 3" xfId="3459"/>
    <cellStyle name="Normal 50 3 4" xfId="3468"/>
    <cellStyle name="Normal 50 3 4 2" xfId="3594"/>
    <cellStyle name="Normal 50 3 4 3" xfId="3809"/>
    <cellStyle name="Normal 50 3 4 3 2" xfId="5478"/>
    <cellStyle name="Normal 50 3 4 3 3" xfId="5063"/>
    <cellStyle name="Normal 50 3 4 3 3 2" xfId="8602"/>
    <cellStyle name="Normal 50 3 4 3 3_נכסים" xfId="46818"/>
    <cellStyle name="Normal 50 3 4 3 4" xfId="6860"/>
    <cellStyle name="Normal 50 3 4 3 4 2" xfId="17067"/>
    <cellStyle name="Normal 50 3 4 3 4 3" xfId="33061"/>
    <cellStyle name="Normal 50 3 4 3 4_נכסים" xfId="46819"/>
    <cellStyle name="Normal 50 3 4 3_נכסים" xfId="46817"/>
    <cellStyle name="Normal 50 3 4 4" xfId="4999"/>
    <cellStyle name="Normal 50 3 4 4 2" xfId="8538"/>
    <cellStyle name="Normal 50 3 4 4_נכסים" xfId="46820"/>
    <cellStyle name="Normal 50 3 4 5" xfId="6796"/>
    <cellStyle name="Normal 50 3 4 5 2" xfId="17066"/>
    <cellStyle name="Normal 50 3 4 5 3" xfId="32997"/>
    <cellStyle name="Normal 50 3 4 5_נכסים" xfId="46821"/>
    <cellStyle name="Normal 50 3 4_נכסים" xfId="46816"/>
    <cellStyle name="Normal 50 3 5" xfId="3792"/>
    <cellStyle name="Normal 50 3 5 2" xfId="5461"/>
    <cellStyle name="Normal 50 3 5 3" xfId="5046"/>
    <cellStyle name="Normal 50 3 5 3 2" xfId="8585"/>
    <cellStyle name="Normal 50 3 5 3_נכסים" xfId="46823"/>
    <cellStyle name="Normal 50 3 5 4" xfId="6843"/>
    <cellStyle name="Normal 50 3 5 4 2" xfId="16973"/>
    <cellStyle name="Normal 50 3 5 4 3" xfId="33044"/>
    <cellStyle name="Normal 50 3 5 4_נכסים" xfId="46824"/>
    <cellStyle name="Normal 50 3 5_נכסים" xfId="46822"/>
    <cellStyle name="Normal 50 3 6" xfId="4982"/>
    <cellStyle name="Normal 50 3 6 2" xfId="8521"/>
    <cellStyle name="Normal 50 3 6_נכסים" xfId="46825"/>
    <cellStyle name="Normal 50 3 7" xfId="6779"/>
    <cellStyle name="Normal 50 3 7 2" xfId="16972"/>
    <cellStyle name="Normal 50 3 7 3" xfId="32980"/>
    <cellStyle name="Normal 50 3 7_נכסים" xfId="46826"/>
    <cellStyle name="Normal 50 3_נכסים" xfId="46815"/>
    <cellStyle name="Normal 50 4" xfId="3055"/>
    <cellStyle name="Normal 50 5" xfId="3042"/>
    <cellStyle name="Normal 50 5 2" xfId="3661"/>
    <cellStyle name="Normal 50 5 2 2" xfId="4072"/>
    <cellStyle name="Normal 50 5 2 2 2" xfId="4844"/>
    <cellStyle name="Normal 50 5 2 2 2 2" xfId="6635"/>
    <cellStyle name="Normal 50 5 2 2 2 2 2" xfId="10175"/>
    <cellStyle name="Normal 50 5 2 2 2 2 2 2" xfId="16827"/>
    <cellStyle name="Normal 50 5 2 2 2 2 2 2 2" xfId="31813"/>
    <cellStyle name="Normal 50 5 2 2 2 2 2 2_נכסים" xfId="46833"/>
    <cellStyle name="Normal 50 5 2 2 2 2 2 3" xfId="25148"/>
    <cellStyle name="Normal 50 5 2 2 2 2 2_נכסים" xfId="46832"/>
    <cellStyle name="Normal 50 5 2 2 2 2 3" xfId="13495"/>
    <cellStyle name="Normal 50 5 2 2 2 2 3 2" xfId="28482"/>
    <cellStyle name="Normal 50 5 2 2 2 2 3_נכסים" xfId="46834"/>
    <cellStyle name="Normal 50 5 2 2 2 2 4" xfId="21817"/>
    <cellStyle name="Normal 50 5 2 2 2 2_נכסים" xfId="46831"/>
    <cellStyle name="Normal 50 5 2 2 2 3" xfId="8383"/>
    <cellStyle name="Normal 50 5 2 2 2 3 2" xfId="15162"/>
    <cellStyle name="Normal 50 5 2 2 2 3 2 2" xfId="30148"/>
    <cellStyle name="Normal 50 5 2 2 2 3 2_נכסים" xfId="46836"/>
    <cellStyle name="Normal 50 5 2 2 2 3 3" xfId="23483"/>
    <cellStyle name="Normal 50 5 2 2 2 3_נכסים" xfId="46835"/>
    <cellStyle name="Normal 50 5 2 2 2 4" xfId="11829"/>
    <cellStyle name="Normal 50 5 2 2 2 4 2" xfId="26816"/>
    <cellStyle name="Normal 50 5 2 2 2 4_נכסים" xfId="46837"/>
    <cellStyle name="Normal 50 5 2 2 2 5" xfId="20151"/>
    <cellStyle name="Normal 50 5 2 2 2_נכסים" xfId="46830"/>
    <cellStyle name="Normal 50 5 2 2 3" xfId="5801"/>
    <cellStyle name="Normal 50 5 2 2 3 2" xfId="9342"/>
    <cellStyle name="Normal 50 5 2 2 3 2 2" xfId="15994"/>
    <cellStyle name="Normal 50 5 2 2 3 2 2 2" xfId="30980"/>
    <cellStyle name="Normal 50 5 2 2 3 2 2_נכסים" xfId="46840"/>
    <cellStyle name="Normal 50 5 2 2 3 2 3" xfId="24315"/>
    <cellStyle name="Normal 50 5 2 2 3 2_נכסים" xfId="46839"/>
    <cellStyle name="Normal 50 5 2 2 3 3" xfId="12662"/>
    <cellStyle name="Normal 50 5 2 2 3 3 2" xfId="27649"/>
    <cellStyle name="Normal 50 5 2 2 3 3_נכסים" xfId="46841"/>
    <cellStyle name="Normal 50 5 2 2 3 4" xfId="20984"/>
    <cellStyle name="Normal 50 5 2 2 3_נכסים" xfId="46838"/>
    <cellStyle name="Normal 50 5 2 2 4" xfId="7550"/>
    <cellStyle name="Normal 50 5 2 2 4 2" xfId="14329"/>
    <cellStyle name="Normal 50 5 2 2 4 2 2" xfId="29315"/>
    <cellStyle name="Normal 50 5 2 2 4 2_נכסים" xfId="46843"/>
    <cellStyle name="Normal 50 5 2 2 4 3" xfId="22650"/>
    <cellStyle name="Normal 50 5 2 2 4_נכסים" xfId="46842"/>
    <cellStyle name="Normal 50 5 2 2 5" xfId="10996"/>
    <cellStyle name="Normal 50 5 2 2 5 2" xfId="25983"/>
    <cellStyle name="Normal 50 5 2 2 5_נכסים" xfId="46844"/>
    <cellStyle name="Normal 50 5 2 2 6" xfId="19318"/>
    <cellStyle name="Normal 50 5 2 2_נכסים" xfId="46829"/>
    <cellStyle name="Normal 50 5 2 3" xfId="4429"/>
    <cellStyle name="Normal 50 5 2 3 2" xfId="6219"/>
    <cellStyle name="Normal 50 5 2 3 2 2" xfId="9759"/>
    <cellStyle name="Normal 50 5 2 3 2 2 2" xfId="16411"/>
    <cellStyle name="Normal 50 5 2 3 2 2 2 2" xfId="31397"/>
    <cellStyle name="Normal 50 5 2 3 2 2 2_נכסים" xfId="46848"/>
    <cellStyle name="Normal 50 5 2 3 2 2 3" xfId="24732"/>
    <cellStyle name="Normal 50 5 2 3 2 2_נכסים" xfId="46847"/>
    <cellStyle name="Normal 50 5 2 3 2 3" xfId="13079"/>
    <cellStyle name="Normal 50 5 2 3 2 3 2" xfId="28066"/>
    <cellStyle name="Normal 50 5 2 3 2 3_נכסים" xfId="46849"/>
    <cellStyle name="Normal 50 5 2 3 2 4" xfId="21401"/>
    <cellStyle name="Normal 50 5 2 3 2_נכסים" xfId="46846"/>
    <cellStyle name="Normal 50 5 2 3 3" xfId="7967"/>
    <cellStyle name="Normal 50 5 2 3 3 2" xfId="14746"/>
    <cellStyle name="Normal 50 5 2 3 3 2 2" xfId="29732"/>
    <cellStyle name="Normal 50 5 2 3 3 2_נכסים" xfId="46851"/>
    <cellStyle name="Normal 50 5 2 3 3 3" xfId="23067"/>
    <cellStyle name="Normal 50 5 2 3 3_נכסים" xfId="46850"/>
    <cellStyle name="Normal 50 5 2 3 4" xfId="11413"/>
    <cellStyle name="Normal 50 5 2 3 4 2" xfId="26400"/>
    <cellStyle name="Normal 50 5 2 3 4_נכסים" xfId="46852"/>
    <cellStyle name="Normal 50 5 2 3 5" xfId="19735"/>
    <cellStyle name="Normal 50 5 2 3_נכסים" xfId="46845"/>
    <cellStyle name="Normal 50 5 2 4" xfId="5322"/>
    <cellStyle name="Normal 50 5 2 4 2" xfId="8926"/>
    <cellStyle name="Normal 50 5 2 4 2 2" xfId="15578"/>
    <cellStyle name="Normal 50 5 2 4 2 2 2" xfId="30564"/>
    <cellStyle name="Normal 50 5 2 4 2 2_נכסים" xfId="46855"/>
    <cellStyle name="Normal 50 5 2 4 2 3" xfId="23899"/>
    <cellStyle name="Normal 50 5 2 4 2_נכסים" xfId="46854"/>
    <cellStyle name="Normal 50 5 2 4 3" xfId="12246"/>
    <cellStyle name="Normal 50 5 2 4 3 2" xfId="27233"/>
    <cellStyle name="Normal 50 5 2 4 3_נכסים" xfId="46856"/>
    <cellStyle name="Normal 50 5 2 4 4" xfId="20568"/>
    <cellStyle name="Normal 50 5 2 4_נכסים" xfId="46853"/>
    <cellStyle name="Normal 50 5 2 5" xfId="7135"/>
    <cellStyle name="Normal 50 5 2 5 2" xfId="13913"/>
    <cellStyle name="Normal 50 5 2 5 2 2" xfId="28899"/>
    <cellStyle name="Normal 50 5 2 5 2_נכסים" xfId="46858"/>
    <cellStyle name="Normal 50 5 2 5 3" xfId="22234"/>
    <cellStyle name="Normal 50 5 2 5_נכסים" xfId="46857"/>
    <cellStyle name="Normal 50 5 2 6" xfId="10581"/>
    <cellStyle name="Normal 50 5 2 6 2" xfId="25567"/>
    <cellStyle name="Normal 50 5 2 6_נכסים" xfId="46859"/>
    <cellStyle name="Normal 50 5 2 7" xfId="18902"/>
    <cellStyle name="Normal 50 5 2_נכסים" xfId="46828"/>
    <cellStyle name="Normal 50 5 3" xfId="3872"/>
    <cellStyle name="Normal 50 5 3 2" xfId="4635"/>
    <cellStyle name="Normal 50 5 3 2 2" xfId="6426"/>
    <cellStyle name="Normal 50 5 3 2 2 2" xfId="9966"/>
    <cellStyle name="Normal 50 5 3 2 2 2 2" xfId="16618"/>
    <cellStyle name="Normal 50 5 3 2 2 2 2 2" xfId="31604"/>
    <cellStyle name="Normal 50 5 3 2 2 2 2_נכסים" xfId="46864"/>
    <cellStyle name="Normal 50 5 3 2 2 2 3" xfId="24939"/>
    <cellStyle name="Normal 50 5 3 2 2 2_נכסים" xfId="46863"/>
    <cellStyle name="Normal 50 5 3 2 2 3" xfId="13286"/>
    <cellStyle name="Normal 50 5 3 2 2 3 2" xfId="28273"/>
    <cellStyle name="Normal 50 5 3 2 2 3_נכסים" xfId="46865"/>
    <cellStyle name="Normal 50 5 3 2 2 4" xfId="21608"/>
    <cellStyle name="Normal 50 5 3 2 2_נכסים" xfId="46862"/>
    <cellStyle name="Normal 50 5 3 2 3" xfId="8174"/>
    <cellStyle name="Normal 50 5 3 2 3 2" xfId="14953"/>
    <cellStyle name="Normal 50 5 3 2 3 2 2" xfId="29939"/>
    <cellStyle name="Normal 50 5 3 2 3 2_נכסים" xfId="46867"/>
    <cellStyle name="Normal 50 5 3 2 3 3" xfId="23274"/>
    <cellStyle name="Normal 50 5 3 2 3_נכסים" xfId="46866"/>
    <cellStyle name="Normal 50 5 3 2 4" xfId="11620"/>
    <cellStyle name="Normal 50 5 3 2 4 2" xfId="26607"/>
    <cellStyle name="Normal 50 5 3 2 4_נכסים" xfId="46868"/>
    <cellStyle name="Normal 50 5 3 2 5" xfId="19942"/>
    <cellStyle name="Normal 50 5 3 2_נכסים" xfId="46861"/>
    <cellStyle name="Normal 50 5 3 3" xfId="5592"/>
    <cellStyle name="Normal 50 5 3 3 2" xfId="9133"/>
    <cellStyle name="Normal 50 5 3 3 2 2" xfId="15785"/>
    <cellStyle name="Normal 50 5 3 3 2 2 2" xfId="30771"/>
    <cellStyle name="Normal 50 5 3 3 2 2_נכסים" xfId="46871"/>
    <cellStyle name="Normal 50 5 3 3 2 3" xfId="24106"/>
    <cellStyle name="Normal 50 5 3 3 2_נכסים" xfId="46870"/>
    <cellStyle name="Normal 50 5 3 3 3" xfId="12453"/>
    <cellStyle name="Normal 50 5 3 3 3 2" xfId="27440"/>
    <cellStyle name="Normal 50 5 3 3 3_נכסים" xfId="46872"/>
    <cellStyle name="Normal 50 5 3 3 4" xfId="20775"/>
    <cellStyle name="Normal 50 5 3 3_נכסים" xfId="46869"/>
    <cellStyle name="Normal 50 5 3 4" xfId="7341"/>
    <cellStyle name="Normal 50 5 3 4 2" xfId="14120"/>
    <cellStyle name="Normal 50 5 3 4 2 2" xfId="29106"/>
    <cellStyle name="Normal 50 5 3 4 2_נכסים" xfId="46874"/>
    <cellStyle name="Normal 50 5 3 4 3" xfId="22441"/>
    <cellStyle name="Normal 50 5 3 4_נכסים" xfId="46873"/>
    <cellStyle name="Normal 50 5 3 5" xfId="10787"/>
    <cellStyle name="Normal 50 5 3 5 2" xfId="25774"/>
    <cellStyle name="Normal 50 5 3 5_נכסים" xfId="46875"/>
    <cellStyle name="Normal 50 5 3 6" xfId="19109"/>
    <cellStyle name="Normal 50 5 3_נכסים" xfId="46860"/>
    <cellStyle name="Normal 50 5 4" xfId="4234"/>
    <cellStyle name="Normal 50 5 4 2" xfId="6009"/>
    <cellStyle name="Normal 50 5 4 2 2" xfId="9549"/>
    <cellStyle name="Normal 50 5 4 2 2 2" xfId="16201"/>
    <cellStyle name="Normal 50 5 4 2 2 2 2" xfId="31187"/>
    <cellStyle name="Normal 50 5 4 2 2 2_נכסים" xfId="46879"/>
    <cellStyle name="Normal 50 5 4 2 2 3" xfId="24522"/>
    <cellStyle name="Normal 50 5 4 2 2_נכסים" xfId="46878"/>
    <cellStyle name="Normal 50 5 4 2 3" xfId="12869"/>
    <cellStyle name="Normal 50 5 4 2 3 2" xfId="27856"/>
    <cellStyle name="Normal 50 5 4 2 3_נכסים" xfId="46880"/>
    <cellStyle name="Normal 50 5 4 2 4" xfId="21191"/>
    <cellStyle name="Normal 50 5 4 2_נכסים" xfId="46877"/>
    <cellStyle name="Normal 50 5 4 3" xfId="7757"/>
    <cellStyle name="Normal 50 5 4 3 2" xfId="14536"/>
    <cellStyle name="Normal 50 5 4 3 2 2" xfId="29522"/>
    <cellStyle name="Normal 50 5 4 3 2_נכסים" xfId="46882"/>
    <cellStyle name="Normal 50 5 4 3 3" xfId="22857"/>
    <cellStyle name="Normal 50 5 4 3_נכסים" xfId="46881"/>
    <cellStyle name="Normal 50 5 4 4" xfId="11203"/>
    <cellStyle name="Normal 50 5 4 4 2" xfId="26190"/>
    <cellStyle name="Normal 50 5 4 4_נכסים" xfId="46883"/>
    <cellStyle name="Normal 50 5 4 5" xfId="19525"/>
    <cellStyle name="Normal 50 5 4_נכסים" xfId="46876"/>
    <cellStyle name="Normal 50 5 5" xfId="5127"/>
    <cellStyle name="Normal 50 5 5 2" xfId="8716"/>
    <cellStyle name="Normal 50 5 5 2 2" xfId="15368"/>
    <cellStyle name="Normal 50 5 5 2 2 2" xfId="30354"/>
    <cellStyle name="Normal 50 5 5 2 2_נכסים" xfId="46886"/>
    <cellStyle name="Normal 50 5 5 2 3" xfId="23689"/>
    <cellStyle name="Normal 50 5 5 2_נכסים" xfId="46885"/>
    <cellStyle name="Normal 50 5 5 3" xfId="12036"/>
    <cellStyle name="Normal 50 5 5 3 2" xfId="27023"/>
    <cellStyle name="Normal 50 5 5 3_נכסים" xfId="46887"/>
    <cellStyle name="Normal 50 5 5 4" xfId="20358"/>
    <cellStyle name="Normal 50 5 5_נכסים" xfId="46884"/>
    <cellStyle name="Normal 50 5 6" xfId="6939"/>
    <cellStyle name="Normal 50 5 6 2" xfId="13703"/>
    <cellStyle name="Normal 50 5 6 2 2" xfId="28689"/>
    <cellStyle name="Normal 50 5 6 2_נכסים" xfId="46889"/>
    <cellStyle name="Normal 50 5 6 3" xfId="22024"/>
    <cellStyle name="Normal 50 5 6_נכסים" xfId="46888"/>
    <cellStyle name="Normal 50 5 7" xfId="10525"/>
    <cellStyle name="Normal 50 5 7 2" xfId="25509"/>
    <cellStyle name="Normal 50 5 7_נכסים" xfId="46890"/>
    <cellStyle name="Normal 50 5 8" xfId="18693"/>
    <cellStyle name="Normal 50 5 9" xfId="32431"/>
    <cellStyle name="Normal 50 5_נכסים" xfId="46827"/>
    <cellStyle name="Normal 50_נכסים" xfId="46814"/>
    <cellStyle name="Normal 51" xfId="3023"/>
    <cellStyle name="Normal 51 2" xfId="3058"/>
    <cellStyle name="Normal 51 3" xfId="3474"/>
    <cellStyle name="Normal 51 4" xfId="3493"/>
    <cellStyle name="Normal 51 4 2" xfId="3608"/>
    <cellStyle name="Normal 51 4 3" xfId="3823"/>
    <cellStyle name="Normal 51 4 3 2" xfId="5492"/>
    <cellStyle name="Normal 51 4 3 3" xfId="5077"/>
    <cellStyle name="Normal 51 4 3 3 2" xfId="8616"/>
    <cellStyle name="Normal 51 4 3 3_נכסים" xfId="46894"/>
    <cellStyle name="Normal 51 4 3 4" xfId="6874"/>
    <cellStyle name="Normal 51 4 3 4 2" xfId="17006"/>
    <cellStyle name="Normal 51 4 3 4 3" xfId="33075"/>
    <cellStyle name="Normal 51 4 3 4_נכסים" xfId="46895"/>
    <cellStyle name="Normal 51 4 3_נכסים" xfId="46893"/>
    <cellStyle name="Normal 51 4 4" xfId="5013"/>
    <cellStyle name="Normal 51 4 4 2" xfId="8552"/>
    <cellStyle name="Normal 51 4 4_נכסים" xfId="46896"/>
    <cellStyle name="Normal 51 4 5" xfId="6810"/>
    <cellStyle name="Normal 51 4 5 2" xfId="16974"/>
    <cellStyle name="Normal 51 4 5 3" xfId="33011"/>
    <cellStyle name="Normal 51 4 5_נכסים" xfId="46897"/>
    <cellStyle name="Normal 51 4_נכסים" xfId="46892"/>
    <cellStyle name="Normal 51 5" xfId="3784"/>
    <cellStyle name="Normal 51 5 2" xfId="5453"/>
    <cellStyle name="Normal 51 5 3" xfId="5038"/>
    <cellStyle name="Normal 51 5 3 2" xfId="8577"/>
    <cellStyle name="Normal 51 5 3_נכסים" xfId="46899"/>
    <cellStyle name="Normal 51 5 4" xfId="6835"/>
    <cellStyle name="Normal 51 5 4 2" xfId="16958"/>
    <cellStyle name="Normal 51 5 4 3" xfId="33036"/>
    <cellStyle name="Normal 51 5 4_נכסים" xfId="46900"/>
    <cellStyle name="Normal 51 5_נכסים" xfId="46898"/>
    <cellStyle name="Normal 51 6" xfId="4974"/>
    <cellStyle name="Normal 51 6 2" xfId="8513"/>
    <cellStyle name="Normal 51 6_נכסים" xfId="46901"/>
    <cellStyle name="Normal 51 7" xfId="6771"/>
    <cellStyle name="Normal 51 7 2" xfId="16952"/>
    <cellStyle name="Normal 51 7 3" xfId="32972"/>
    <cellStyle name="Normal 51 7_נכסים" xfId="46902"/>
    <cellStyle name="Normal 51_נכסים" xfId="46891"/>
    <cellStyle name="Normal 52" xfId="3024"/>
    <cellStyle name="Normal 52 2" xfId="3059"/>
    <cellStyle name="Normal 52 3" xfId="3465"/>
    <cellStyle name="Normal 52 4" xfId="3492"/>
    <cellStyle name="Normal 52 4 2" xfId="3607"/>
    <cellStyle name="Normal 52 4 3" xfId="3822"/>
    <cellStyle name="Normal 52 4 3 2" xfId="5491"/>
    <cellStyle name="Normal 52 4 3 3" xfId="5076"/>
    <cellStyle name="Normal 52 4 3 3 2" xfId="8615"/>
    <cellStyle name="Normal 52 4 3 3_נכסים" xfId="46906"/>
    <cellStyle name="Normal 52 4 3 4" xfId="6873"/>
    <cellStyle name="Normal 52 4 3 4 2" xfId="17069"/>
    <cellStyle name="Normal 52 4 3 4 3" xfId="33074"/>
    <cellStyle name="Normal 52 4 3 4_נכסים" xfId="46907"/>
    <cellStyle name="Normal 52 4 3_נכסים" xfId="46905"/>
    <cellStyle name="Normal 52 4 4" xfId="5012"/>
    <cellStyle name="Normal 52 4 4 2" xfId="8551"/>
    <cellStyle name="Normal 52 4 4_נכסים" xfId="46908"/>
    <cellStyle name="Normal 52 4 5" xfId="6809"/>
    <cellStyle name="Normal 52 4 5 2" xfId="17009"/>
    <cellStyle name="Normal 52 4 5 3" xfId="33010"/>
    <cellStyle name="Normal 52 4 5_נכסים" xfId="46909"/>
    <cellStyle name="Normal 52 4_נכסים" xfId="46904"/>
    <cellStyle name="Normal 52 5" xfId="3785"/>
    <cellStyle name="Normal 52 5 2" xfId="5454"/>
    <cellStyle name="Normal 52 5 3" xfId="5039"/>
    <cellStyle name="Normal 52 5 3 2" xfId="8578"/>
    <cellStyle name="Normal 52 5 3_נכסים" xfId="46911"/>
    <cellStyle name="Normal 52 5 4" xfId="6836"/>
    <cellStyle name="Normal 52 5 4 2" xfId="16956"/>
    <cellStyle name="Normal 52 5 4 3" xfId="33037"/>
    <cellStyle name="Normal 52 5 4_נכסים" xfId="46912"/>
    <cellStyle name="Normal 52 5_נכסים" xfId="46910"/>
    <cellStyle name="Normal 52 6" xfId="4975"/>
    <cellStyle name="Normal 52 6 2" xfId="8514"/>
    <cellStyle name="Normal 52 6_נכסים" xfId="46913"/>
    <cellStyle name="Normal 52 7" xfId="6772"/>
    <cellStyle name="Normal 52 7 2" xfId="17023"/>
    <cellStyle name="Normal 52 7 3" xfId="32973"/>
    <cellStyle name="Normal 52 7_נכסים" xfId="46914"/>
    <cellStyle name="Normal 52_נכסים" xfId="46903"/>
    <cellStyle name="Normal 53" xfId="3057"/>
    <cellStyle name="Normal 53 2" xfId="3068"/>
    <cellStyle name="Normal 53 2 10" xfId="18704"/>
    <cellStyle name="Normal 53 2 11" xfId="32148"/>
    <cellStyle name="Normal 53 2 2" xfId="3232"/>
    <cellStyle name="Normal 53 2 3" xfId="3476"/>
    <cellStyle name="Normal 53 2 3 2" xfId="3923"/>
    <cellStyle name="Normal 53 2 3 2 2" xfId="4699"/>
    <cellStyle name="Normal 53 2 3 2 2 2" xfId="6490"/>
    <cellStyle name="Normal 53 2 3 2 2 2 2" xfId="10030"/>
    <cellStyle name="Normal 53 2 3 2 2 2 2 2" xfId="16682"/>
    <cellStyle name="Normal 53 2 3 2 2 2 2 2 2" xfId="31668"/>
    <cellStyle name="Normal 53 2 3 2 2 2 2 2_נכסים" xfId="46922"/>
    <cellStyle name="Normal 53 2 3 2 2 2 2 3" xfId="25003"/>
    <cellStyle name="Normal 53 2 3 2 2 2 2_נכסים" xfId="46921"/>
    <cellStyle name="Normal 53 2 3 2 2 2 3" xfId="13350"/>
    <cellStyle name="Normal 53 2 3 2 2 2 3 2" xfId="28337"/>
    <cellStyle name="Normal 53 2 3 2 2 2 3_נכסים" xfId="46923"/>
    <cellStyle name="Normal 53 2 3 2 2 2 4" xfId="21672"/>
    <cellStyle name="Normal 53 2 3 2 2 2_נכסים" xfId="46920"/>
    <cellStyle name="Normal 53 2 3 2 2 3" xfId="8238"/>
    <cellStyle name="Normal 53 2 3 2 2 3 2" xfId="15017"/>
    <cellStyle name="Normal 53 2 3 2 2 3 2 2" xfId="30003"/>
    <cellStyle name="Normal 53 2 3 2 2 3 2_נכסים" xfId="46925"/>
    <cellStyle name="Normal 53 2 3 2 2 3 3" xfId="23338"/>
    <cellStyle name="Normal 53 2 3 2 2 3_נכסים" xfId="46924"/>
    <cellStyle name="Normal 53 2 3 2 2 4" xfId="11684"/>
    <cellStyle name="Normal 53 2 3 2 2 4 2" xfId="26671"/>
    <cellStyle name="Normal 53 2 3 2 2 4_נכסים" xfId="46926"/>
    <cellStyle name="Normal 53 2 3 2 2 5" xfId="20006"/>
    <cellStyle name="Normal 53 2 3 2 2_נכסים" xfId="46919"/>
    <cellStyle name="Normal 53 2 3 2 3" xfId="5656"/>
    <cellStyle name="Normal 53 2 3 2 3 2" xfId="9197"/>
    <cellStyle name="Normal 53 2 3 2 3 2 2" xfId="15849"/>
    <cellStyle name="Normal 53 2 3 2 3 2 2 2" xfId="30835"/>
    <cellStyle name="Normal 53 2 3 2 3 2 2_נכסים" xfId="46929"/>
    <cellStyle name="Normal 53 2 3 2 3 2 3" xfId="24170"/>
    <cellStyle name="Normal 53 2 3 2 3 2_נכסים" xfId="46928"/>
    <cellStyle name="Normal 53 2 3 2 3 3" xfId="12517"/>
    <cellStyle name="Normal 53 2 3 2 3 3 2" xfId="27504"/>
    <cellStyle name="Normal 53 2 3 2 3 3_נכסים" xfId="46930"/>
    <cellStyle name="Normal 53 2 3 2 3 4" xfId="20839"/>
    <cellStyle name="Normal 53 2 3 2 3_נכסים" xfId="46927"/>
    <cellStyle name="Normal 53 2 3 2 4" xfId="7405"/>
    <cellStyle name="Normal 53 2 3 2 4 2" xfId="14184"/>
    <cellStyle name="Normal 53 2 3 2 4 2 2" xfId="29170"/>
    <cellStyle name="Normal 53 2 3 2 4 2_נכסים" xfId="46932"/>
    <cellStyle name="Normal 53 2 3 2 4 3" xfId="22505"/>
    <cellStyle name="Normal 53 2 3 2 4_נכסים" xfId="46931"/>
    <cellStyle name="Normal 53 2 3 2 5" xfId="10851"/>
    <cellStyle name="Normal 53 2 3 2 5 2" xfId="25838"/>
    <cellStyle name="Normal 53 2 3 2 5_נכסים" xfId="46933"/>
    <cellStyle name="Normal 53 2 3 2 6" xfId="19173"/>
    <cellStyle name="Normal 53 2 3 2_נכסים" xfId="46918"/>
    <cellStyle name="Normal 53 2 3 3" xfId="4284"/>
    <cellStyle name="Normal 53 2 3 3 2" xfId="6073"/>
    <cellStyle name="Normal 53 2 3 3 2 2" xfId="9613"/>
    <cellStyle name="Normal 53 2 3 3 2 2 2" xfId="16265"/>
    <cellStyle name="Normal 53 2 3 3 2 2 2 2" xfId="31251"/>
    <cellStyle name="Normal 53 2 3 3 2 2 2_נכסים" xfId="46937"/>
    <cellStyle name="Normal 53 2 3 3 2 2 3" xfId="24586"/>
    <cellStyle name="Normal 53 2 3 3 2 2_נכסים" xfId="46936"/>
    <cellStyle name="Normal 53 2 3 3 2 3" xfId="12933"/>
    <cellStyle name="Normal 53 2 3 3 2 3 2" xfId="27920"/>
    <cellStyle name="Normal 53 2 3 3 2 3_נכסים" xfId="46938"/>
    <cellStyle name="Normal 53 2 3 3 2 4" xfId="21255"/>
    <cellStyle name="Normal 53 2 3 3 2_נכסים" xfId="46935"/>
    <cellStyle name="Normal 53 2 3 3 3" xfId="7821"/>
    <cellStyle name="Normal 53 2 3 3 3 2" xfId="14600"/>
    <cellStyle name="Normal 53 2 3 3 3 2 2" xfId="29586"/>
    <cellStyle name="Normal 53 2 3 3 3 2_נכסים" xfId="46940"/>
    <cellStyle name="Normal 53 2 3 3 3 3" xfId="22921"/>
    <cellStyle name="Normal 53 2 3 3 3_נכסים" xfId="46939"/>
    <cellStyle name="Normal 53 2 3 3 4" xfId="11267"/>
    <cellStyle name="Normal 53 2 3 3 4 2" xfId="26254"/>
    <cellStyle name="Normal 53 2 3 3 4_נכסים" xfId="46941"/>
    <cellStyle name="Normal 53 2 3 3 5" xfId="19589"/>
    <cellStyle name="Normal 53 2 3 3_נכסים" xfId="46934"/>
    <cellStyle name="Normal 53 2 3 4" xfId="5177"/>
    <cellStyle name="Normal 53 2 3 4 2" xfId="8780"/>
    <cellStyle name="Normal 53 2 3 4 2 2" xfId="15432"/>
    <cellStyle name="Normal 53 2 3 4 2 2 2" xfId="30418"/>
    <cellStyle name="Normal 53 2 3 4 2 2_נכסים" xfId="46944"/>
    <cellStyle name="Normal 53 2 3 4 2 3" xfId="23753"/>
    <cellStyle name="Normal 53 2 3 4 2_נכסים" xfId="46943"/>
    <cellStyle name="Normal 53 2 3 4 3" xfId="12100"/>
    <cellStyle name="Normal 53 2 3 4 3 2" xfId="27087"/>
    <cellStyle name="Normal 53 2 3 4 3_נכסים" xfId="46945"/>
    <cellStyle name="Normal 53 2 3 4 4" xfId="20422"/>
    <cellStyle name="Normal 53 2 3 4_נכסים" xfId="46942"/>
    <cellStyle name="Normal 53 2 3 5" xfId="6990"/>
    <cellStyle name="Normal 53 2 3 5 2" xfId="13767"/>
    <cellStyle name="Normal 53 2 3 5 2 2" xfId="28753"/>
    <cellStyle name="Normal 53 2 3 5 2_נכסים" xfId="46947"/>
    <cellStyle name="Normal 53 2 3 5 3" xfId="22088"/>
    <cellStyle name="Normal 53 2 3 5_נכסים" xfId="46946"/>
    <cellStyle name="Normal 53 2 3 6" xfId="10378"/>
    <cellStyle name="Normal 53 2 3 6 2" xfId="25356"/>
    <cellStyle name="Normal 53 2 3 6_נכסים" xfId="46948"/>
    <cellStyle name="Normal 53 2 3 7" xfId="17388"/>
    <cellStyle name="Normal 53 2 3 8" xfId="18756"/>
    <cellStyle name="Normal 53 2 3_נכסים" xfId="46917"/>
    <cellStyle name="Normal 53 2 4" xfId="3671"/>
    <cellStyle name="Normal 53 2 4 2" xfId="4083"/>
    <cellStyle name="Normal 53 2 4 2 2" xfId="4855"/>
    <cellStyle name="Normal 53 2 4 2 2 2" xfId="6646"/>
    <cellStyle name="Normal 53 2 4 2 2 2 2" xfId="10186"/>
    <cellStyle name="Normal 53 2 4 2 2 2 2 2" xfId="16838"/>
    <cellStyle name="Normal 53 2 4 2 2 2 2 2 2" xfId="31824"/>
    <cellStyle name="Normal 53 2 4 2 2 2 2 2_נכסים" xfId="46954"/>
    <cellStyle name="Normal 53 2 4 2 2 2 2 3" xfId="25159"/>
    <cellStyle name="Normal 53 2 4 2 2 2 2_נכסים" xfId="46953"/>
    <cellStyle name="Normal 53 2 4 2 2 2 3" xfId="13506"/>
    <cellStyle name="Normal 53 2 4 2 2 2 3 2" xfId="28493"/>
    <cellStyle name="Normal 53 2 4 2 2 2 3_נכסים" xfId="46955"/>
    <cellStyle name="Normal 53 2 4 2 2 2 4" xfId="21828"/>
    <cellStyle name="Normal 53 2 4 2 2 2_נכסים" xfId="46952"/>
    <cellStyle name="Normal 53 2 4 2 2 3" xfId="8394"/>
    <cellStyle name="Normal 53 2 4 2 2 3 2" xfId="15173"/>
    <cellStyle name="Normal 53 2 4 2 2 3 2 2" xfId="30159"/>
    <cellStyle name="Normal 53 2 4 2 2 3 2_נכסים" xfId="46957"/>
    <cellStyle name="Normal 53 2 4 2 2 3 3" xfId="23494"/>
    <cellStyle name="Normal 53 2 4 2 2 3_נכסים" xfId="46956"/>
    <cellStyle name="Normal 53 2 4 2 2 4" xfId="11840"/>
    <cellStyle name="Normal 53 2 4 2 2 4 2" xfId="26827"/>
    <cellStyle name="Normal 53 2 4 2 2 4_נכסים" xfId="46958"/>
    <cellStyle name="Normal 53 2 4 2 2 5" xfId="20162"/>
    <cellStyle name="Normal 53 2 4 2 2_נכסים" xfId="46951"/>
    <cellStyle name="Normal 53 2 4 2 3" xfId="5812"/>
    <cellStyle name="Normal 53 2 4 2 3 2" xfId="9353"/>
    <cellStyle name="Normal 53 2 4 2 3 2 2" xfId="16005"/>
    <cellStyle name="Normal 53 2 4 2 3 2 2 2" xfId="30991"/>
    <cellStyle name="Normal 53 2 4 2 3 2 2_נכסים" xfId="46961"/>
    <cellStyle name="Normal 53 2 4 2 3 2 3" xfId="24326"/>
    <cellStyle name="Normal 53 2 4 2 3 2_נכסים" xfId="46960"/>
    <cellStyle name="Normal 53 2 4 2 3 3" xfId="12673"/>
    <cellStyle name="Normal 53 2 4 2 3 3 2" xfId="27660"/>
    <cellStyle name="Normal 53 2 4 2 3 3_נכסים" xfId="46962"/>
    <cellStyle name="Normal 53 2 4 2 3 4" xfId="20995"/>
    <cellStyle name="Normal 53 2 4 2 3_נכסים" xfId="46959"/>
    <cellStyle name="Normal 53 2 4 2 4" xfId="7561"/>
    <cellStyle name="Normal 53 2 4 2 4 2" xfId="14340"/>
    <cellStyle name="Normal 53 2 4 2 4 2 2" xfId="29326"/>
    <cellStyle name="Normal 53 2 4 2 4 2_נכסים" xfId="46964"/>
    <cellStyle name="Normal 53 2 4 2 4 3" xfId="22661"/>
    <cellStyle name="Normal 53 2 4 2 4_נכסים" xfId="46963"/>
    <cellStyle name="Normal 53 2 4 2 5" xfId="11007"/>
    <cellStyle name="Normal 53 2 4 2 5 2" xfId="25994"/>
    <cellStyle name="Normal 53 2 4 2 5_נכסים" xfId="46965"/>
    <cellStyle name="Normal 53 2 4 2 6" xfId="17753"/>
    <cellStyle name="Normal 53 2 4 2 7" xfId="19329"/>
    <cellStyle name="Normal 53 2 4 2_נכסים" xfId="46950"/>
    <cellStyle name="Normal 53 2 4 3" xfId="4440"/>
    <cellStyle name="Normal 53 2 4 3 2" xfId="6230"/>
    <cellStyle name="Normal 53 2 4 3 2 2" xfId="9770"/>
    <cellStyle name="Normal 53 2 4 3 2 2 2" xfId="16422"/>
    <cellStyle name="Normal 53 2 4 3 2 2 2 2" xfId="31408"/>
    <cellStyle name="Normal 53 2 4 3 2 2 2_נכסים" xfId="46969"/>
    <cellStyle name="Normal 53 2 4 3 2 2 3" xfId="17841"/>
    <cellStyle name="Normal 53 2 4 3 2 2 4" xfId="24743"/>
    <cellStyle name="Normal 53 2 4 3 2 2_נכסים" xfId="46968"/>
    <cellStyle name="Normal 53 2 4 3 2 3" xfId="13090"/>
    <cellStyle name="Normal 53 2 4 3 2 3 2" xfId="18037"/>
    <cellStyle name="Normal 53 2 4 3 2 3 3" xfId="18188"/>
    <cellStyle name="Normal 53 2 4 3 2 3 4" xfId="18393"/>
    <cellStyle name="Normal 53 2 4 3 2 3 4 2" xfId="32248"/>
    <cellStyle name="Normal 53 2 4 3 2 3 4 3" xfId="32894"/>
    <cellStyle name="Normal 53 2 4 3 2 3 4 3 2" xfId="33794"/>
    <cellStyle name="Normal 53 2 4 3 2 3 4_נכסים" xfId="46971"/>
    <cellStyle name="Normal 53 2 4 3 2 3 5" xfId="17947"/>
    <cellStyle name="Normal 53 2 4 3 2 3 6" xfId="28077"/>
    <cellStyle name="Normal 53 2 4 3 2 3_נכסים" xfId="46970"/>
    <cellStyle name="Normal 53 2 4 3 2 4" xfId="18110"/>
    <cellStyle name="Normal 53 2 4 3 2 4 2" xfId="32195"/>
    <cellStyle name="Normal 53 2 4 3 2 4 3" xfId="32920"/>
    <cellStyle name="Normal 53 2 4 3 2 4 3 2" xfId="33797"/>
    <cellStyle name="Normal 53 2 4 3 2 4_נכסים" xfId="46972"/>
    <cellStyle name="Normal 53 2 4 3 2 5" xfId="17801"/>
    <cellStyle name="Normal 53 2 4 3 2 6" xfId="21412"/>
    <cellStyle name="Normal 53 2 4 3 2_נכסים" xfId="46967"/>
    <cellStyle name="Normal 53 2 4 3 3" xfId="7978"/>
    <cellStyle name="Normal 53 2 4 3 3 2" xfId="14757"/>
    <cellStyle name="Normal 53 2 4 3 3 2 2" xfId="29743"/>
    <cellStyle name="Normal 53 2 4 3 3 2_נכסים" xfId="46974"/>
    <cellStyle name="Normal 53 2 4 3 3 3" xfId="17786"/>
    <cellStyle name="Normal 53 2 4 3 3 4" xfId="23078"/>
    <cellStyle name="Normal 53 2 4 3 3_נכסים" xfId="46973"/>
    <cellStyle name="Normal 53 2 4 3 4" xfId="11424"/>
    <cellStyle name="Normal 53 2 4 3 4 2" xfId="18022"/>
    <cellStyle name="Normal 53 2 4 3 4 3" xfId="18172"/>
    <cellStyle name="Normal 53 2 4 3 4 4" xfId="18375"/>
    <cellStyle name="Normal 53 2 4 3 4 4 2" xfId="32238"/>
    <cellStyle name="Normal 53 2 4 3 4 4 3" xfId="32872"/>
    <cellStyle name="Normal 53 2 4 3 4 4 3 2" xfId="33790"/>
    <cellStyle name="Normal 53 2 4 3 4 4_נכסים" xfId="46976"/>
    <cellStyle name="Normal 53 2 4 3 4 5" xfId="17932"/>
    <cellStyle name="Normal 53 2 4 3 4 6" xfId="26411"/>
    <cellStyle name="Normal 53 2 4 3 4_נכסים" xfId="46975"/>
    <cellStyle name="Normal 53 2 4 3 5" xfId="18109"/>
    <cellStyle name="Normal 53 2 4 3 5 2" xfId="32194"/>
    <cellStyle name="Normal 53 2 4 3 5 3" xfId="33164"/>
    <cellStyle name="Normal 53 2 4 3 5 3 2" xfId="33820"/>
    <cellStyle name="Normal 53 2 4 3 5_נכסים" xfId="46977"/>
    <cellStyle name="Normal 53 2 4 3 6" xfId="17718"/>
    <cellStyle name="Normal 53 2 4 3 7" xfId="19746"/>
    <cellStyle name="Normal 53 2 4 3_נכסים" xfId="46966"/>
    <cellStyle name="Normal 53 2 4 4" xfId="5333"/>
    <cellStyle name="Normal 53 2 4 4 2" xfId="8937"/>
    <cellStyle name="Normal 53 2 4 4 2 2" xfId="15589"/>
    <cellStyle name="Normal 53 2 4 4 2 2 2" xfId="30575"/>
    <cellStyle name="Normal 53 2 4 4 2 2_נכסים" xfId="46980"/>
    <cellStyle name="Normal 53 2 4 4 2 3" xfId="23910"/>
    <cellStyle name="Normal 53 2 4 4 2_נכסים" xfId="46979"/>
    <cellStyle name="Normal 53 2 4 4 3" xfId="12257"/>
    <cellStyle name="Normal 53 2 4 4 3 2" xfId="27244"/>
    <cellStyle name="Normal 53 2 4 4 3_נכסים" xfId="46981"/>
    <cellStyle name="Normal 53 2 4 4 4" xfId="20579"/>
    <cellStyle name="Normal 53 2 4 4_נכסים" xfId="46978"/>
    <cellStyle name="Normal 53 2 4 5" xfId="7146"/>
    <cellStyle name="Normal 53 2 4 5 2" xfId="13924"/>
    <cellStyle name="Normal 53 2 4 5 2 2" xfId="28910"/>
    <cellStyle name="Normal 53 2 4 5 2_נכסים" xfId="46983"/>
    <cellStyle name="Normal 53 2 4 5 3" xfId="22245"/>
    <cellStyle name="Normal 53 2 4 5_נכסים" xfId="46982"/>
    <cellStyle name="Normal 53 2 4 6" xfId="10592"/>
    <cellStyle name="Normal 53 2 4 6 2" xfId="25578"/>
    <cellStyle name="Normal 53 2 4 6_נכסים" xfId="46984"/>
    <cellStyle name="Normal 53 2 4 7" xfId="17398"/>
    <cellStyle name="Normal 53 2 4 8" xfId="18913"/>
    <cellStyle name="Normal 53 2 4_נכסים" xfId="46949"/>
    <cellStyle name="Normal 53 2 5" xfId="3882"/>
    <cellStyle name="Normal 53 2 5 2" xfId="4646"/>
    <cellStyle name="Normal 53 2 5 2 2" xfId="6437"/>
    <cellStyle name="Normal 53 2 5 2 2 2" xfId="9977"/>
    <cellStyle name="Normal 53 2 5 2 2 2 2" xfId="16629"/>
    <cellStyle name="Normal 53 2 5 2 2 2 2 2" xfId="31615"/>
    <cellStyle name="Normal 53 2 5 2 2 2 2_נכסים" xfId="46989"/>
    <cellStyle name="Normal 53 2 5 2 2 2 3" xfId="24950"/>
    <cellStyle name="Normal 53 2 5 2 2 2_נכסים" xfId="46988"/>
    <cellStyle name="Normal 53 2 5 2 2 3" xfId="13297"/>
    <cellStyle name="Normal 53 2 5 2 2 3 2" xfId="28284"/>
    <cellStyle name="Normal 53 2 5 2 2 3_נכסים" xfId="46990"/>
    <cellStyle name="Normal 53 2 5 2 2 4" xfId="17838"/>
    <cellStyle name="Normal 53 2 5 2 2 5" xfId="21619"/>
    <cellStyle name="Normal 53 2 5 2 2_נכסים" xfId="46987"/>
    <cellStyle name="Normal 53 2 5 2 3" xfId="8185"/>
    <cellStyle name="Normal 53 2 5 2 3 2" xfId="14964"/>
    <cellStyle name="Normal 53 2 5 2 3 2 2" xfId="18034"/>
    <cellStyle name="Normal 53 2 5 2 3 2 3" xfId="29950"/>
    <cellStyle name="Normal 53 2 5 2 3 2_נכסים" xfId="46992"/>
    <cellStyle name="Normal 53 2 5 2 3 3" xfId="18185"/>
    <cellStyle name="Normal 53 2 5 2 3 4" xfId="18392"/>
    <cellStyle name="Normal 53 2 5 2 3 4 2" xfId="32247"/>
    <cellStyle name="Normal 53 2 5 2 3 4 3" xfId="32807"/>
    <cellStyle name="Normal 53 2 5 2 3 4 3 2" xfId="33777"/>
    <cellStyle name="Normal 53 2 5 2 3 4_נכסים" xfId="46993"/>
    <cellStyle name="Normal 53 2 5 2 3 5" xfId="17944"/>
    <cellStyle name="Normal 53 2 5 2 3 6" xfId="23285"/>
    <cellStyle name="Normal 53 2 5 2 3_נכסים" xfId="46991"/>
    <cellStyle name="Normal 53 2 5 2 4" xfId="11631"/>
    <cellStyle name="Normal 53 2 5 2 4 2" xfId="18112"/>
    <cellStyle name="Normal 53 2 5 2 4 2 2" xfId="32197"/>
    <cellStyle name="Normal 53 2 5 2 4 2_נכסים" xfId="46995"/>
    <cellStyle name="Normal 53 2 5 2 4 3" xfId="26618"/>
    <cellStyle name="Normal 53 2 5 2 4 4" xfId="32788"/>
    <cellStyle name="Normal 53 2 5 2 4 4 2" xfId="33769"/>
    <cellStyle name="Normal 53 2 5 2 4_נכסים" xfId="46994"/>
    <cellStyle name="Normal 53 2 5 2 5" xfId="17798"/>
    <cellStyle name="Normal 53 2 5 2 6" xfId="19953"/>
    <cellStyle name="Normal 53 2 5 2_נכסים" xfId="46986"/>
    <cellStyle name="Normal 53 2 5 3" xfId="5603"/>
    <cellStyle name="Normal 53 2 5 3 2" xfId="9144"/>
    <cellStyle name="Normal 53 2 5 3 2 2" xfId="15796"/>
    <cellStyle name="Normal 53 2 5 3 2 2 2" xfId="30782"/>
    <cellStyle name="Normal 53 2 5 3 2 2_נכסים" xfId="46998"/>
    <cellStyle name="Normal 53 2 5 3 2 3" xfId="24117"/>
    <cellStyle name="Normal 53 2 5 3 2_נכסים" xfId="46997"/>
    <cellStyle name="Normal 53 2 5 3 3" xfId="12464"/>
    <cellStyle name="Normal 53 2 5 3 3 2" xfId="27451"/>
    <cellStyle name="Normal 53 2 5 3 3_נכסים" xfId="46999"/>
    <cellStyle name="Normal 53 2 5 3 4" xfId="17783"/>
    <cellStyle name="Normal 53 2 5 3 5" xfId="20786"/>
    <cellStyle name="Normal 53 2 5 3_נכסים" xfId="46996"/>
    <cellStyle name="Normal 53 2 5 4" xfId="7352"/>
    <cellStyle name="Normal 53 2 5 4 2" xfId="14131"/>
    <cellStyle name="Normal 53 2 5 4 2 2" xfId="18019"/>
    <cellStyle name="Normal 53 2 5 4 2 3" xfId="29117"/>
    <cellStyle name="Normal 53 2 5 4 2_נכסים" xfId="47001"/>
    <cellStyle name="Normal 53 2 5 4 3" xfId="18164"/>
    <cellStyle name="Normal 53 2 5 4 4" xfId="18327"/>
    <cellStyle name="Normal 53 2 5 4 4 2" xfId="32229"/>
    <cellStyle name="Normal 53 2 5 4 4 3" xfId="33202"/>
    <cellStyle name="Normal 53 2 5 4 4 3 2" xfId="33825"/>
    <cellStyle name="Normal 53 2 5 4 4_נכסים" xfId="47002"/>
    <cellStyle name="Normal 53 2 5 4 5" xfId="17919"/>
    <cellStyle name="Normal 53 2 5 4 6" xfId="22452"/>
    <cellStyle name="Normal 53 2 5 4_נכסים" xfId="47000"/>
    <cellStyle name="Normal 53 2 5 5" xfId="10798"/>
    <cellStyle name="Normal 53 2 5 5 2" xfId="18111"/>
    <cellStyle name="Normal 53 2 5 5 2 2" xfId="32196"/>
    <cellStyle name="Normal 53 2 5 5 2_נכסים" xfId="47004"/>
    <cellStyle name="Normal 53 2 5 5 3" xfId="25785"/>
    <cellStyle name="Normal 53 2 5 5 4" xfId="32937"/>
    <cellStyle name="Normal 53 2 5 5 4 2" xfId="33800"/>
    <cellStyle name="Normal 53 2 5 5_נכסים" xfId="47003"/>
    <cellStyle name="Normal 53 2 5 6" xfId="17715"/>
    <cellStyle name="Normal 53 2 5 7" xfId="19120"/>
    <cellStyle name="Normal 53 2 5_נכסים" xfId="46985"/>
    <cellStyle name="Normal 53 2 6" xfId="4244"/>
    <cellStyle name="Normal 53 2 6 2" xfId="6020"/>
    <cellStyle name="Normal 53 2 6 2 2" xfId="9560"/>
    <cellStyle name="Normal 53 2 6 2 2 2" xfId="16212"/>
    <cellStyle name="Normal 53 2 6 2 2 2 2" xfId="31198"/>
    <cellStyle name="Normal 53 2 6 2 2 2_נכסים" xfId="47008"/>
    <cellStyle name="Normal 53 2 6 2 2 3" xfId="24533"/>
    <cellStyle name="Normal 53 2 6 2 2_נכסים" xfId="47007"/>
    <cellStyle name="Normal 53 2 6 2 3" xfId="12880"/>
    <cellStyle name="Normal 53 2 6 2 3 2" xfId="27867"/>
    <cellStyle name="Normal 53 2 6 2 3_נכסים" xfId="47009"/>
    <cellStyle name="Normal 53 2 6 2 4" xfId="21202"/>
    <cellStyle name="Normal 53 2 6 2_נכסים" xfId="47006"/>
    <cellStyle name="Normal 53 2 6 3" xfId="7768"/>
    <cellStyle name="Normal 53 2 6 3 2" xfId="14547"/>
    <cellStyle name="Normal 53 2 6 3 2 2" xfId="29533"/>
    <cellStyle name="Normal 53 2 6 3 2_נכסים" xfId="47011"/>
    <cellStyle name="Normal 53 2 6 3 3" xfId="22868"/>
    <cellStyle name="Normal 53 2 6 3_נכסים" xfId="47010"/>
    <cellStyle name="Normal 53 2 6 4" xfId="11214"/>
    <cellStyle name="Normal 53 2 6 4 2" xfId="26201"/>
    <cellStyle name="Normal 53 2 6 4_נכסים" xfId="47012"/>
    <cellStyle name="Normal 53 2 6 5" xfId="19536"/>
    <cellStyle name="Normal 53 2 6_נכסים" xfId="47005"/>
    <cellStyle name="Normal 53 2 7" xfId="5137"/>
    <cellStyle name="Normal 53 2 7 2" xfId="8727"/>
    <cellStyle name="Normal 53 2 7 2 2" xfId="15379"/>
    <cellStyle name="Normal 53 2 7 2 2 2" xfId="30365"/>
    <cellStyle name="Normal 53 2 7 2 2_נכסים" xfId="47015"/>
    <cellStyle name="Normal 53 2 7 2 3" xfId="23700"/>
    <cellStyle name="Normal 53 2 7 2_נכסים" xfId="47014"/>
    <cellStyle name="Normal 53 2 7 3" xfId="12047"/>
    <cellStyle name="Normal 53 2 7 3 2" xfId="27034"/>
    <cellStyle name="Normal 53 2 7 3_נכסים" xfId="47016"/>
    <cellStyle name="Normal 53 2 7 4" xfId="20369"/>
    <cellStyle name="Normal 53 2 7_נכסים" xfId="47013"/>
    <cellStyle name="Normal 53 2 8" xfId="6950"/>
    <cellStyle name="Normal 53 2 8 2" xfId="13714"/>
    <cellStyle name="Normal 53 2 8 2 2" xfId="28700"/>
    <cellStyle name="Normal 53 2 8 2_נכסים" xfId="47018"/>
    <cellStyle name="Normal 53 2 8 3" xfId="22035"/>
    <cellStyle name="Normal 53 2 8_נכסים" xfId="47017"/>
    <cellStyle name="Normal 53 2 9" xfId="10447"/>
    <cellStyle name="Normal 53 2 9 2" xfId="25427"/>
    <cellStyle name="Normal 53 2 9_נכסים" xfId="47019"/>
    <cellStyle name="Normal 53 2_נכסים" xfId="46916"/>
    <cellStyle name="Normal 53 3" xfId="3231"/>
    <cellStyle name="Normal 53 4" xfId="3534"/>
    <cellStyle name="Normal 53_נכסים" xfId="46915"/>
    <cellStyle name="Normal 54" xfId="3069"/>
    <cellStyle name="Normal 54 2" xfId="3234"/>
    <cellStyle name="Normal 54 2 2" xfId="3529"/>
    <cellStyle name="Normal 54 2 3" xfId="3473"/>
    <cellStyle name="Normal 54 2 3 2" xfId="3599"/>
    <cellStyle name="Normal 54 2 3 3" xfId="3814"/>
    <cellStyle name="Normal 54 2 3 3 2" xfId="5483"/>
    <cellStyle name="Normal 54 2 3 3 3" xfId="5068"/>
    <cellStyle name="Normal 54 2 3 3 3 2" xfId="8607"/>
    <cellStyle name="Normal 54 2 3 3 3_נכסים" xfId="47024"/>
    <cellStyle name="Normal 54 2 3 3 4" xfId="6865"/>
    <cellStyle name="Normal 54 2 3 3 4 2" xfId="16984"/>
    <cellStyle name="Normal 54 2 3 3 4 3" xfId="33066"/>
    <cellStyle name="Normal 54 2 3 3 4_נכסים" xfId="47025"/>
    <cellStyle name="Normal 54 2 3 3_נכסים" xfId="47023"/>
    <cellStyle name="Normal 54 2 3 4" xfId="5004"/>
    <cellStyle name="Normal 54 2 3 4 2" xfId="8543"/>
    <cellStyle name="Normal 54 2 3 4_נכסים" xfId="47026"/>
    <cellStyle name="Normal 54 2 3 5" xfId="6801"/>
    <cellStyle name="Normal 54 2 3 5 2" xfId="16983"/>
    <cellStyle name="Normal 54 2 3 5 3" xfId="33002"/>
    <cellStyle name="Normal 54 2 3 5_נכסים" xfId="47027"/>
    <cellStyle name="Normal 54 2 3_נכסים" xfId="47022"/>
    <cellStyle name="Normal 54 2 4" xfId="3570"/>
    <cellStyle name="Normal 54 2_נכסים" xfId="47021"/>
    <cellStyle name="Normal 54 3" xfId="3145"/>
    <cellStyle name="Normal 54 4" xfId="3535"/>
    <cellStyle name="Normal 54 5" xfId="3450"/>
    <cellStyle name="Normal 54 5 2" xfId="3592"/>
    <cellStyle name="Normal 54 5 3" xfId="3807"/>
    <cellStyle name="Normal 54 5 3 2" xfId="5476"/>
    <cellStyle name="Normal 54 5 3 3" xfId="5061"/>
    <cellStyle name="Normal 54 5 3 3 2" xfId="8600"/>
    <cellStyle name="Normal 54 5 3 3_נכסים" xfId="47030"/>
    <cellStyle name="Normal 54 5 3 4" xfId="6858"/>
    <cellStyle name="Normal 54 5 3 4 2" xfId="16977"/>
    <cellStyle name="Normal 54 5 3 4 3" xfId="33059"/>
    <cellStyle name="Normal 54 5 3 4_נכסים" xfId="47031"/>
    <cellStyle name="Normal 54 5 3_נכסים" xfId="47029"/>
    <cellStyle name="Normal 54 5 4" xfId="4997"/>
    <cellStyle name="Normal 54 5 4 2" xfId="8536"/>
    <cellStyle name="Normal 54 5 4_נכסים" xfId="47032"/>
    <cellStyle name="Normal 54 5 5" xfId="6794"/>
    <cellStyle name="Normal 54 5 5 2" xfId="16976"/>
    <cellStyle name="Normal 54 5 5 3" xfId="32995"/>
    <cellStyle name="Normal 54 5 5_נכסים" xfId="47033"/>
    <cellStyle name="Normal 54 5_נכסים" xfId="47028"/>
    <cellStyle name="Normal 54_נכסים" xfId="47020"/>
    <cellStyle name="Normal 55" xfId="3070"/>
    <cellStyle name="Normal 55 2" xfId="3144"/>
    <cellStyle name="Normal 55 2 2" xfId="17750"/>
    <cellStyle name="Normal 55 2_נכסים" xfId="47035"/>
    <cellStyle name="Normal 55 3" xfId="3507"/>
    <cellStyle name="Normal 55 3 2" xfId="3614"/>
    <cellStyle name="Normal 55 3 2 2" xfId="17840"/>
    <cellStyle name="Normal 55 3 2 3" xfId="17946"/>
    <cellStyle name="Normal 55 3 2 3 2" xfId="18036"/>
    <cellStyle name="Normal 55 3 2 3 3" xfId="18187"/>
    <cellStyle name="Normal 55 3 2 3 4" xfId="18380"/>
    <cellStyle name="Normal 55 3 2 3 4 2" xfId="32239"/>
    <cellStyle name="Normal 55 3 2 3 4 3" xfId="32852"/>
    <cellStyle name="Normal 55 3 2 3 4 3 2" xfId="33785"/>
    <cellStyle name="Normal 55 3 2 3 4_נכסים" xfId="47039"/>
    <cellStyle name="Normal 55 3 2 3_נכסים" xfId="47038"/>
    <cellStyle name="Normal 55 3 2 4" xfId="18114"/>
    <cellStyle name="Normal 55 3 2 4 2" xfId="32199"/>
    <cellStyle name="Normal 55 3 2 4 3" xfId="33117"/>
    <cellStyle name="Normal 55 3 2 4 3 2" xfId="33811"/>
    <cellStyle name="Normal 55 3 2 4_נכסים" xfId="47040"/>
    <cellStyle name="Normal 55 3 2 5" xfId="17800"/>
    <cellStyle name="Normal 55 3 2_נכסים" xfId="47037"/>
    <cellStyle name="Normal 55 3 3" xfId="3828"/>
    <cellStyle name="Normal 55 3 3 2" xfId="5497"/>
    <cellStyle name="Normal 55 3 3 3" xfId="5082"/>
    <cellStyle name="Normal 55 3 3 3 2" xfId="8621"/>
    <cellStyle name="Normal 55 3 3 3_נכסים" xfId="47042"/>
    <cellStyle name="Normal 55 3 3 4" xfId="6879"/>
    <cellStyle name="Normal 55 3 3 4 2" xfId="17046"/>
    <cellStyle name="Normal 55 3 3 4 3" xfId="33080"/>
    <cellStyle name="Normal 55 3 3 4_נכסים" xfId="47043"/>
    <cellStyle name="Normal 55 3 3 5" xfId="17785"/>
    <cellStyle name="Normal 55 3 3_נכסים" xfId="47041"/>
    <cellStyle name="Normal 55 3 4" xfId="5018"/>
    <cellStyle name="Normal 55 3 4 2" xfId="8557"/>
    <cellStyle name="Normal 55 3 4 2 2" xfId="18021"/>
    <cellStyle name="Normal 55 3 4 2_נכסים" xfId="47045"/>
    <cellStyle name="Normal 55 3 4 3" xfId="18171"/>
    <cellStyle name="Normal 55 3 4 4" xfId="18386"/>
    <cellStyle name="Normal 55 3 4 4 2" xfId="32241"/>
    <cellStyle name="Normal 55 3 4 4 3" xfId="32811"/>
    <cellStyle name="Normal 55 3 4 4 3 2" xfId="33779"/>
    <cellStyle name="Normal 55 3 4 4_נכסים" xfId="47046"/>
    <cellStyle name="Normal 55 3 4 5" xfId="17929"/>
    <cellStyle name="Normal 55 3 4_נכסים" xfId="47044"/>
    <cellStyle name="Normal 55 3 5" xfId="6815"/>
    <cellStyle name="Normal 55 3 5 2" xfId="17080"/>
    <cellStyle name="Normal 55 3 5 2 2" xfId="32762"/>
    <cellStyle name="Normal 55 3 5 2_נכסים" xfId="47048"/>
    <cellStyle name="Normal 55 3 5 3" xfId="18113"/>
    <cellStyle name="Normal 55 3 5 3 2" xfId="32198"/>
    <cellStyle name="Normal 55 3 5 3_נכסים" xfId="47049"/>
    <cellStyle name="Normal 55 3 5 4" xfId="33016"/>
    <cellStyle name="Normal 55 3 5 5" xfId="32758"/>
    <cellStyle name="Normal 55 3 5 5 2" xfId="33763"/>
    <cellStyle name="Normal 55 3 5_נכסים" xfId="47047"/>
    <cellStyle name="Normal 55 3 6" xfId="17717"/>
    <cellStyle name="Normal 55 3_נכסים" xfId="47036"/>
    <cellStyle name="Normal 55 4" xfId="17381"/>
    <cellStyle name="Normal 55_נכסים" xfId="47034"/>
    <cellStyle name="Normal 56" xfId="3403"/>
    <cellStyle name="Normal 56 2" xfId="3539"/>
    <cellStyle name="Normal 56 3" xfId="3531"/>
    <cellStyle name="Normal 56 3 2" xfId="3618"/>
    <cellStyle name="Normal 56 3 2 2" xfId="17847"/>
    <cellStyle name="Normal 56 3 2 3" xfId="17953"/>
    <cellStyle name="Normal 56 3 2 3 2" xfId="18043"/>
    <cellStyle name="Normal 56 3 2 3 3" xfId="18194"/>
    <cellStyle name="Normal 56 3 2 3 4" xfId="18317"/>
    <cellStyle name="Normal 56 3 2 3 4 2" xfId="32227"/>
    <cellStyle name="Normal 56 3 2 3 4 3" xfId="32915"/>
    <cellStyle name="Normal 56 3 2 3 4 3 2" xfId="33796"/>
    <cellStyle name="Normal 56 3 2 3 4_נכסים" xfId="47054"/>
    <cellStyle name="Normal 56 3 2 3_נכסים" xfId="47053"/>
    <cellStyle name="Normal 56 3 2 4" xfId="18115"/>
    <cellStyle name="Normal 56 3 2 4 2" xfId="32200"/>
    <cellStyle name="Normal 56 3 2 4 3" xfId="32825"/>
    <cellStyle name="Normal 56 3 2 4 3 2" xfId="33782"/>
    <cellStyle name="Normal 56 3 2 4_נכסים" xfId="47055"/>
    <cellStyle name="Normal 56 3 2_נכסים" xfId="47052"/>
    <cellStyle name="Normal 56 3 3" xfId="3832"/>
    <cellStyle name="Normal 56 3 3 2" xfId="5501"/>
    <cellStyle name="Normal 56 3 3 3" xfId="5086"/>
    <cellStyle name="Normal 56 3 3 3 2" xfId="8625"/>
    <cellStyle name="Normal 56 3 3 3_נכסים" xfId="47057"/>
    <cellStyle name="Normal 56 3 3 4" xfId="6883"/>
    <cellStyle name="Normal 56 3 3 4 2" xfId="16964"/>
    <cellStyle name="Normal 56 3 3 4 3" xfId="33084"/>
    <cellStyle name="Normal 56 3 3 4_נכסים" xfId="47058"/>
    <cellStyle name="Normal 56 3 3_נכסים" xfId="47056"/>
    <cellStyle name="Normal 56 3 4" xfId="5022"/>
    <cellStyle name="Normal 56 3 4 2" xfId="8561"/>
    <cellStyle name="Normal 56 3 4 3" xfId="18178"/>
    <cellStyle name="Normal 56 3 4 4" xfId="18371"/>
    <cellStyle name="Normal 56 3 4 4 2" xfId="32235"/>
    <cellStyle name="Normal 56 3 4 4 3" xfId="32798"/>
    <cellStyle name="Normal 56 3 4 4 3 2" xfId="33774"/>
    <cellStyle name="Normal 56 3 4 4_נכסים" xfId="47060"/>
    <cellStyle name="Normal 56 3 4_נכסים" xfId="47059"/>
    <cellStyle name="Normal 56 3 5" xfId="6819"/>
    <cellStyle name="Normal 56 3 5 2" xfId="17029"/>
    <cellStyle name="Normal 56 3 5 3" xfId="33020"/>
    <cellStyle name="Normal 56 3 5 4" xfId="32768"/>
    <cellStyle name="Normal 56 3 5 4 2" xfId="33764"/>
    <cellStyle name="Normal 56 3 5_נכסים" xfId="47061"/>
    <cellStyle name="Normal 56 3_נכסים" xfId="47051"/>
    <cellStyle name="Normal 56 4" xfId="3573"/>
    <cellStyle name="Normal 56 5" xfId="18608"/>
    <cellStyle name="Normal 56 6" xfId="32072"/>
    <cellStyle name="Normal 56_נכסים" xfId="47050"/>
    <cellStyle name="Normal 57" xfId="3340"/>
    <cellStyle name="Normal 57 2" xfId="3536"/>
    <cellStyle name="Normal 57 2 2" xfId="17807"/>
    <cellStyle name="Normal 57 2 2 2" xfId="17848"/>
    <cellStyle name="Normal 57 2 2 3" xfId="17954"/>
    <cellStyle name="Normal 57 2 2 3 2" xfId="18044"/>
    <cellStyle name="Normal 57 2 2 3 3" xfId="18195"/>
    <cellStyle name="Normal 57 2 2 3 4" xfId="18295"/>
    <cellStyle name="Normal 57 2 2 3 4 2" xfId="32218"/>
    <cellStyle name="Normal 57 2 2 3 4 3" xfId="33136"/>
    <cellStyle name="Normal 57 2 2 3 4 3 2" xfId="33815"/>
    <cellStyle name="Normal 57 2 2 3 4_נכסים" xfId="47066"/>
    <cellStyle name="Normal 57 2 2 3_נכסים" xfId="47065"/>
    <cellStyle name="Normal 57 2 2 4" xfId="18117"/>
    <cellStyle name="Normal 57 2 2 4 2" xfId="32202"/>
    <cellStyle name="Normal 57 2 2 4 3" xfId="33218"/>
    <cellStyle name="Normal 57 2 2 4 3 2" xfId="33830"/>
    <cellStyle name="Normal 57 2 2 4_נכסים" xfId="47067"/>
    <cellStyle name="Normal 57 2 2_נכסים" xfId="47064"/>
    <cellStyle name="Normal 57 2 3" xfId="17791"/>
    <cellStyle name="Normal 57 2 4" xfId="17938"/>
    <cellStyle name="Normal 57 2 4 2" xfId="18028"/>
    <cellStyle name="Normal 57 2 4 3" xfId="18179"/>
    <cellStyle name="Normal 57 2 4 4" xfId="18390"/>
    <cellStyle name="Normal 57 2 4 4 2" xfId="32245"/>
    <cellStyle name="Normal 57 2 4 4 3" xfId="33211"/>
    <cellStyle name="Normal 57 2 4 4 3 2" xfId="33829"/>
    <cellStyle name="Normal 57 2 4 4_נכסים" xfId="47069"/>
    <cellStyle name="Normal 57 2 4_נכסים" xfId="47068"/>
    <cellStyle name="Normal 57 2 5" xfId="18116"/>
    <cellStyle name="Normal 57 2 5 2" xfId="32201"/>
    <cellStyle name="Normal 57 2 5 3" xfId="32945"/>
    <cellStyle name="Normal 57 2 5 3 2" xfId="33803"/>
    <cellStyle name="Normal 57 2 5_נכסים" xfId="47070"/>
    <cellStyle name="Normal 57 2 6" xfId="17773"/>
    <cellStyle name="Normal 57 2_נכסים" xfId="47063"/>
    <cellStyle name="Normal 57 3" xfId="3472"/>
    <cellStyle name="Normal 57 3 2" xfId="3598"/>
    <cellStyle name="Normal 57 3 3" xfId="3813"/>
    <cellStyle name="Normal 57 3 3 2" xfId="5482"/>
    <cellStyle name="Normal 57 3 3 3" xfId="5067"/>
    <cellStyle name="Normal 57 3 3 3 2" xfId="8606"/>
    <cellStyle name="Normal 57 3 3 3_נכסים" xfId="47073"/>
    <cellStyle name="Normal 57 3 3 4" xfId="6864"/>
    <cellStyle name="Normal 57 3 3 4 2" xfId="17019"/>
    <cellStyle name="Normal 57 3 3 4 3" xfId="33065"/>
    <cellStyle name="Normal 57 3 3 4_נכסים" xfId="47074"/>
    <cellStyle name="Normal 57 3 3_נכסים" xfId="47072"/>
    <cellStyle name="Normal 57 3 4" xfId="5003"/>
    <cellStyle name="Normal 57 3 4 2" xfId="8542"/>
    <cellStyle name="Normal 57 3 4_נכסים" xfId="47075"/>
    <cellStyle name="Normal 57 3 5" xfId="6800"/>
    <cellStyle name="Normal 57 3 5 2" xfId="17018"/>
    <cellStyle name="Normal 57 3 5 3" xfId="33001"/>
    <cellStyle name="Normal 57 3 5_נכסים" xfId="47076"/>
    <cellStyle name="Normal 57 3 6" xfId="17778"/>
    <cellStyle name="Normal 57 3_נכסים" xfId="47071"/>
    <cellStyle name="Normal 57 4" xfId="3571"/>
    <cellStyle name="Normal 57 5" xfId="17710"/>
    <cellStyle name="Normal 57 6" xfId="32260"/>
    <cellStyle name="Normal 57 7" xfId="32151"/>
    <cellStyle name="Normal 57_נכסים" xfId="47062"/>
    <cellStyle name="Normal 58" xfId="3075"/>
    <cellStyle name="Normal 58 2" xfId="3500"/>
    <cellStyle name="Normal 58 2 2" xfId="17837"/>
    <cellStyle name="Normal 58 2 3" xfId="17943"/>
    <cellStyle name="Normal 58 2 3 2" xfId="18033"/>
    <cellStyle name="Normal 58 2 3 3" xfId="18184"/>
    <cellStyle name="Normal 58 2 3 4" xfId="18355"/>
    <cellStyle name="Normal 58 2 3 4 2" xfId="32232"/>
    <cellStyle name="Normal 58 2 3 4 3" xfId="33100"/>
    <cellStyle name="Normal 58 2 3 4 3 2" xfId="33809"/>
    <cellStyle name="Normal 58 2 3 4_נכסים" xfId="47080"/>
    <cellStyle name="Normal 58 2 3_נכסים" xfId="47079"/>
    <cellStyle name="Normal 58 2 4" xfId="18119"/>
    <cellStyle name="Normal 58 2 4 2" xfId="32204"/>
    <cellStyle name="Normal 58 2 4 3" xfId="33179"/>
    <cellStyle name="Normal 58 2 4 3 2" xfId="33823"/>
    <cellStyle name="Normal 58 2 4_נכסים" xfId="47081"/>
    <cellStyle name="Normal 58 2_נכסים" xfId="47078"/>
    <cellStyle name="Normal 58 3" xfId="3444"/>
    <cellStyle name="Normal 58 3 2" xfId="3590"/>
    <cellStyle name="Normal 58 3 3" xfId="3805"/>
    <cellStyle name="Normal 58 3 3 2" xfId="5474"/>
    <cellStyle name="Normal 58 3 3 3" xfId="5059"/>
    <cellStyle name="Normal 58 3 3 3 2" xfId="8598"/>
    <cellStyle name="Normal 58 3 3 3_נכסים" xfId="47084"/>
    <cellStyle name="Normal 58 3 3 4" xfId="6856"/>
    <cellStyle name="Normal 58 3 3 4 2" xfId="17075"/>
    <cellStyle name="Normal 58 3 3 4 3" xfId="33057"/>
    <cellStyle name="Normal 58 3 3 4_נכסים" xfId="47085"/>
    <cellStyle name="Normal 58 3 3_נכסים" xfId="47083"/>
    <cellStyle name="Normal 58 3 4" xfId="4995"/>
    <cellStyle name="Normal 58 3 4 2" xfId="8534"/>
    <cellStyle name="Normal 58 3 4_נכסים" xfId="47086"/>
    <cellStyle name="Normal 58 3 5" xfId="6792"/>
    <cellStyle name="Normal 58 3 5 2" xfId="17074"/>
    <cellStyle name="Normal 58 3 5 3" xfId="32993"/>
    <cellStyle name="Normal 58 3 5_נכסים" xfId="47087"/>
    <cellStyle name="Normal 58 3_נכסים" xfId="47082"/>
    <cellStyle name="Normal 58 4" xfId="3565"/>
    <cellStyle name="Normal 58 4 2" xfId="18018"/>
    <cellStyle name="Normal 58 4 3" xfId="18169"/>
    <cellStyle name="Normal 58 4 4" xfId="18303"/>
    <cellStyle name="Normal 58 4 4 2" xfId="32220"/>
    <cellStyle name="Normal 58 4 4 3" xfId="32927"/>
    <cellStyle name="Normal 58 4 4 3 2" xfId="33799"/>
    <cellStyle name="Normal 58 4 4_נכסים" xfId="47089"/>
    <cellStyle name="Normal 58 4_נכסים" xfId="47088"/>
    <cellStyle name="Normal 58 5" xfId="18118"/>
    <cellStyle name="Normal 58 5 2" xfId="32203"/>
    <cellStyle name="Normal 58 5 3" xfId="33141"/>
    <cellStyle name="Normal 58 5 3 2" xfId="33816"/>
    <cellStyle name="Normal 58 5_נכסים" xfId="47090"/>
    <cellStyle name="Normal 58 6" xfId="32058"/>
    <cellStyle name="Normal 58 7" xfId="32318"/>
    <cellStyle name="Normal 58_נכסים" xfId="47077"/>
    <cellStyle name="Normal 59" xfId="3136"/>
    <cellStyle name="Normal 59 2" xfId="3505"/>
    <cellStyle name="Normal 59 3" xfId="3524"/>
    <cellStyle name="Normal 59 3 2" xfId="3615"/>
    <cellStyle name="Normal 59 3 3" xfId="3829"/>
    <cellStyle name="Normal 59 3 3 2" xfId="5498"/>
    <cellStyle name="Normal 59 3 3 3" xfId="5083"/>
    <cellStyle name="Normal 59 3 3 3 2" xfId="8622"/>
    <cellStyle name="Normal 59 3 3 3_נכסים" xfId="47094"/>
    <cellStyle name="Normal 59 3 3 4" xfId="6880"/>
    <cellStyle name="Normal 59 3 3 4 2" xfId="17077"/>
    <cellStyle name="Normal 59 3 3 4 3" xfId="33081"/>
    <cellStyle name="Normal 59 3 3 4_נכסים" xfId="47095"/>
    <cellStyle name="Normal 59 3 3_נכסים" xfId="47093"/>
    <cellStyle name="Normal 59 3 4" xfId="5019"/>
    <cellStyle name="Normal 59 3 4 2" xfId="8558"/>
    <cellStyle name="Normal 59 3 4_נכסים" xfId="47096"/>
    <cellStyle name="Normal 59 3 5" xfId="6816"/>
    <cellStyle name="Normal 59 3 5 2" xfId="17017"/>
    <cellStyle name="Normal 59 3 5 3" xfId="33017"/>
    <cellStyle name="Normal 59 3 5_נכסים" xfId="47097"/>
    <cellStyle name="Normal 59 3_נכסים" xfId="47092"/>
    <cellStyle name="Normal 59 4" xfId="3566"/>
    <cellStyle name="Normal 59 5" xfId="32955"/>
    <cellStyle name="Normal 59 5 2" xfId="33805"/>
    <cellStyle name="Normal 59_נכסים" xfId="47091"/>
    <cellStyle name="Normal 6" xfId="329"/>
    <cellStyle name="Normal 6 10" xfId="2381"/>
    <cellStyle name="Normal 6 10 2" xfId="18515"/>
    <cellStyle name="Normal 6 10_נכסים" xfId="47099"/>
    <cellStyle name="Normal 6 11" xfId="18120"/>
    <cellStyle name="Normal 6 12" xfId="17091"/>
    <cellStyle name="Normal 6 13" xfId="2710"/>
    <cellStyle name="Normal 6 14" xfId="50183"/>
    <cellStyle name="Normal 6 15" xfId="50218"/>
    <cellStyle name="Normal 6 16" xfId="50352"/>
    <cellStyle name="Normal 6 17" xfId="50419"/>
    <cellStyle name="Normal 6 2" xfId="330"/>
    <cellStyle name="Normal 6 2 10" xfId="2738"/>
    <cellStyle name="Normal 6 2 2" xfId="597"/>
    <cellStyle name="Normal 6 2 2 2" xfId="1233"/>
    <cellStyle name="Normal 6 2 2 2 2" xfId="17183"/>
    <cellStyle name="Normal 6 2 2 3" xfId="1943"/>
    <cellStyle name="Normal 6 2 2 4" xfId="1784"/>
    <cellStyle name="Normal 6 2 2 5" xfId="1535"/>
    <cellStyle name="Normal 6 2 2 6" xfId="2345"/>
    <cellStyle name="Normal 6 2 2 7" xfId="1446"/>
    <cellStyle name="Normal 6 2 2 8" xfId="3143"/>
    <cellStyle name="Normal 6 2 2_נכסים" xfId="47101"/>
    <cellStyle name="Normal 6 2 3" xfId="933"/>
    <cellStyle name="Normal 6 2 3 2" xfId="1269"/>
    <cellStyle name="Normal 6 2 3 3" xfId="1753"/>
    <cellStyle name="Normal 6 2 3 4" xfId="1622"/>
    <cellStyle name="Normal 6 2 3 5" xfId="1565"/>
    <cellStyle name="Normal 6 2 3 6" xfId="1396"/>
    <cellStyle name="Normal 6 2 3_נכסים" xfId="47102"/>
    <cellStyle name="Normal 6 2 4" xfId="1200"/>
    <cellStyle name="Normal 6 2 4 2" xfId="18357"/>
    <cellStyle name="Normal 6 2 4_נכסים" xfId="47103"/>
    <cellStyle name="Normal 6 2 5" xfId="1904"/>
    <cellStyle name="Normal 6 2 5 2" xfId="17522"/>
    <cellStyle name="Normal 6 2 6" xfId="1740"/>
    <cellStyle name="Normal 6 2 6 2" xfId="18519"/>
    <cellStyle name="Normal 6 2 6_נכסים" xfId="47104"/>
    <cellStyle name="Normal 6 2 7" xfId="2240"/>
    <cellStyle name="Normal 6 2 8" xfId="2201"/>
    <cellStyle name="Normal 6 2 9" xfId="2398"/>
    <cellStyle name="Normal 6 2_נכסים" xfId="47100"/>
    <cellStyle name="Normal 6 3" xfId="619"/>
    <cellStyle name="Normal 6 3 2" xfId="1250"/>
    <cellStyle name="Normal 6 3 2 2" xfId="17322"/>
    <cellStyle name="Normal 6 3 3" xfId="1961"/>
    <cellStyle name="Normal 6 3 3 2" xfId="17380"/>
    <cellStyle name="Normal 6 3 4" xfId="2113"/>
    <cellStyle name="Normal 6 3 4 2" xfId="17179"/>
    <cellStyle name="Normal 6 3 5" xfId="1375"/>
    <cellStyle name="Normal 6 3 6" xfId="2392"/>
    <cellStyle name="Normal 6 3 7" xfId="2401"/>
    <cellStyle name="Normal 6 3 8" xfId="2888"/>
    <cellStyle name="Normal 6 3_נכסים" xfId="47105"/>
    <cellStyle name="Normal 6 4" xfId="599"/>
    <cellStyle name="Normal 6 4 2" xfId="1235"/>
    <cellStyle name="Normal 6 4 3" xfId="1945"/>
    <cellStyle name="Normal 6 4 4" xfId="1601"/>
    <cellStyle name="Normal 6 4 5" xfId="1596"/>
    <cellStyle name="Normal 6 4 6" xfId="2321"/>
    <cellStyle name="Normal 6 4 7" xfId="2364"/>
    <cellStyle name="Normal 6 4 8" xfId="3038"/>
    <cellStyle name="Normal 6 5" xfId="1091"/>
    <cellStyle name="Normal 6 5 2" xfId="2440"/>
    <cellStyle name="Normal 6 5 3" xfId="2079"/>
    <cellStyle name="Normal 6 5 4" xfId="3225"/>
    <cellStyle name="Normal 6 5_נכסים" xfId="47106"/>
    <cellStyle name="Normal 6 6" xfId="1903"/>
    <cellStyle name="Normal 6 6 2" xfId="17348"/>
    <cellStyle name="Normal 6 6 3" xfId="3142"/>
    <cellStyle name="Normal 6 6_נכסים" xfId="47107"/>
    <cellStyle name="Normal 6 7" xfId="2187"/>
    <cellStyle name="Normal 6 7 2" xfId="18234"/>
    <cellStyle name="Normal 6 7 3" xfId="17556"/>
    <cellStyle name="Normal 6 7_נכסים" xfId="47108"/>
    <cellStyle name="Normal 6 8" xfId="1625"/>
    <cellStyle name="Normal 6 8 2" xfId="18326"/>
    <cellStyle name="Normal 6 8_נכסים" xfId="47109"/>
    <cellStyle name="Normal 6 9" xfId="2506"/>
    <cellStyle name="Normal 6 9 2" xfId="17233"/>
    <cellStyle name="Normal 6_נכסים" xfId="47098"/>
    <cellStyle name="Normal 60" xfId="3402"/>
    <cellStyle name="Normal 60 2" xfId="3538"/>
    <cellStyle name="Normal 60 2 2" xfId="18356"/>
    <cellStyle name="Normal 60 2 3" xfId="33221"/>
    <cellStyle name="Normal 60 2 4" xfId="32924"/>
    <cellStyle name="Normal 60 2_נכסים" xfId="47111"/>
    <cellStyle name="Normal 60 3" xfId="3533"/>
    <cellStyle name="Normal 60 3 2" xfId="3619"/>
    <cellStyle name="Normal 60 3 3" xfId="3833"/>
    <cellStyle name="Normal 60 3 3 2" xfId="5502"/>
    <cellStyle name="Normal 60 3 3 3" xfId="5087"/>
    <cellStyle name="Normal 60 3 3 3 2" xfId="8626"/>
    <cellStyle name="Normal 60 3 3 3_נכסים" xfId="47114"/>
    <cellStyle name="Normal 60 3 3 4" xfId="6884"/>
    <cellStyle name="Normal 60 3 3 4 2" xfId="17026"/>
    <cellStyle name="Normal 60 3 3 4 3" xfId="33085"/>
    <cellStyle name="Normal 60 3 3 4_נכסים" xfId="47115"/>
    <cellStyle name="Normal 60 3 3_נכסים" xfId="47113"/>
    <cellStyle name="Normal 60 3 4" xfId="5023"/>
    <cellStyle name="Normal 60 3 4 2" xfId="8562"/>
    <cellStyle name="Normal 60 3 4_נכסים" xfId="47116"/>
    <cellStyle name="Normal 60 3 5" xfId="6820"/>
    <cellStyle name="Normal 60 3 5 2" xfId="17060"/>
    <cellStyle name="Normal 60 3 5 3" xfId="33021"/>
    <cellStyle name="Normal 60 3 5_נכסים" xfId="47117"/>
    <cellStyle name="Normal 60 3_נכסים" xfId="47112"/>
    <cellStyle name="Normal 60 4" xfId="3572"/>
    <cellStyle name="Normal 60 5" xfId="18076"/>
    <cellStyle name="Normal 60 5 2" xfId="32176"/>
    <cellStyle name="Normal 60 5_נכסים" xfId="47118"/>
    <cellStyle name="Normal 60 6" xfId="33189"/>
    <cellStyle name="Normal 60 6 2" xfId="33824"/>
    <cellStyle name="Normal 60_נכסים" xfId="47110"/>
    <cellStyle name="Normal 61" xfId="3210"/>
    <cellStyle name="Normal 61 2" xfId="3525"/>
    <cellStyle name="Normal 61 3" xfId="3537"/>
    <cellStyle name="Normal 61 3 2" xfId="3620"/>
    <cellStyle name="Normal 61 3 3" xfId="3834"/>
    <cellStyle name="Normal 61 3 3 2" xfId="5503"/>
    <cellStyle name="Normal 61 3 3 3" xfId="5088"/>
    <cellStyle name="Normal 61 3 3 3 2" xfId="8627"/>
    <cellStyle name="Normal 61 3 3 3_נכסים" xfId="47122"/>
    <cellStyle name="Normal 61 3 3 4" xfId="6885"/>
    <cellStyle name="Normal 61 3 3 4 2" xfId="17057"/>
    <cellStyle name="Normal 61 3 3 4 3" xfId="33086"/>
    <cellStyle name="Normal 61 3 3 4_נכסים" xfId="47123"/>
    <cellStyle name="Normal 61 3 3_נכסים" xfId="47121"/>
    <cellStyle name="Normal 61 3 4" xfId="5024"/>
    <cellStyle name="Normal 61 3 4 2" xfId="8563"/>
    <cellStyle name="Normal 61 3 4_נכסים" xfId="47124"/>
    <cellStyle name="Normal 61 3 5" xfId="6821"/>
    <cellStyle name="Normal 61 3 5 2" xfId="16997"/>
    <cellStyle name="Normal 61 3 5 3" xfId="33022"/>
    <cellStyle name="Normal 61 3 5_נכסים" xfId="47125"/>
    <cellStyle name="Normal 61 3_נכסים" xfId="47120"/>
    <cellStyle name="Normal 61 4" xfId="3569"/>
    <cellStyle name="Normal 61_נכסים" xfId="47119"/>
    <cellStyle name="Normal 62" xfId="3410"/>
    <cellStyle name="Normal 62 2" xfId="3541"/>
    <cellStyle name="Normal 62 2 2" xfId="3448"/>
    <cellStyle name="Normal 62 2 2 2" xfId="3591"/>
    <cellStyle name="Normal 62 2 2 3" xfId="3806"/>
    <cellStyle name="Normal 62 2 2 3 2" xfId="5475"/>
    <cellStyle name="Normal 62 2 2 3 3" xfId="5060"/>
    <cellStyle name="Normal 62 2 2 3 3 2" xfId="8599"/>
    <cellStyle name="Normal 62 2 2 3 3_נכסים" xfId="47130"/>
    <cellStyle name="Normal 62 2 2 3 4" xfId="6857"/>
    <cellStyle name="Normal 62 2 2 3 4 2" xfId="17012"/>
    <cellStyle name="Normal 62 2 2 3 4 3" xfId="33058"/>
    <cellStyle name="Normal 62 2 2 3 4_נכסים" xfId="47131"/>
    <cellStyle name="Normal 62 2 2 3_נכסים" xfId="47129"/>
    <cellStyle name="Normal 62 2 2 4" xfId="4996"/>
    <cellStyle name="Normal 62 2 2 4 2" xfId="8535"/>
    <cellStyle name="Normal 62 2 2 4_נכסים" xfId="47132"/>
    <cellStyle name="Normal 62 2 2 5" xfId="6793"/>
    <cellStyle name="Normal 62 2 2 5 2" xfId="17011"/>
    <cellStyle name="Normal 62 2 2 5 3" xfId="32994"/>
    <cellStyle name="Normal 62 2 2 5_נכסים" xfId="47133"/>
    <cellStyle name="Normal 62 2 2_נכסים" xfId="47128"/>
    <cellStyle name="Normal 62 2 3" xfId="3622"/>
    <cellStyle name="Normal 62 2_נכסים" xfId="47127"/>
    <cellStyle name="Normal 62 3" xfId="3449"/>
    <cellStyle name="Normal 62 4" xfId="3574"/>
    <cellStyle name="Normal 62_נכסים" xfId="47126"/>
    <cellStyle name="Normal 63" xfId="3411"/>
    <cellStyle name="Normal 63 2" xfId="3542"/>
    <cellStyle name="Normal 63 3" xfId="3504"/>
    <cellStyle name="Normal 63 3 2" xfId="3613"/>
    <cellStyle name="Normal 63 3 3" xfId="3827"/>
    <cellStyle name="Normal 63 3 3 2" xfId="5496"/>
    <cellStyle name="Normal 63 3 3 3" xfId="5081"/>
    <cellStyle name="Normal 63 3 3 3 2" xfId="8620"/>
    <cellStyle name="Normal 63 3 3 3_נכסים" xfId="47137"/>
    <cellStyle name="Normal 63 3 3 4" xfId="6878"/>
    <cellStyle name="Normal 63 3 3 4 2" xfId="16998"/>
    <cellStyle name="Normal 63 3 3 4 3" xfId="33079"/>
    <cellStyle name="Normal 63 3 3 4_נכסים" xfId="47138"/>
    <cellStyle name="Normal 63 3 3_נכסים" xfId="47136"/>
    <cellStyle name="Normal 63 3 4" xfId="5017"/>
    <cellStyle name="Normal 63 3 4 2" xfId="8556"/>
    <cellStyle name="Normal 63 3 4_נכסים" xfId="47139"/>
    <cellStyle name="Normal 63 3 5" xfId="6814"/>
    <cellStyle name="Normal 63 3 5 2" xfId="17049"/>
    <cellStyle name="Normal 63 3 5 3" xfId="33015"/>
    <cellStyle name="Normal 63 3 5_נכסים" xfId="47140"/>
    <cellStyle name="Normal 63 3_נכסים" xfId="47135"/>
    <cellStyle name="Normal 63 4" xfId="3575"/>
    <cellStyle name="Normal 63_נכסים" xfId="47134"/>
    <cellStyle name="Normal 64" xfId="3412"/>
    <cellStyle name="Normal 64 2" xfId="3543"/>
    <cellStyle name="Normal 64 3" xfId="3502"/>
    <cellStyle name="Normal 64 3 2" xfId="3611"/>
    <cellStyle name="Normal 64 3 3" xfId="3825"/>
    <cellStyle name="Normal 64 3 3 2" xfId="5494"/>
    <cellStyle name="Normal 64 3 3 3" xfId="5079"/>
    <cellStyle name="Normal 64 3 3 3 2" xfId="8618"/>
    <cellStyle name="Normal 64 3 3 3_נכסים" xfId="47144"/>
    <cellStyle name="Normal 64 3 3 4" xfId="6876"/>
    <cellStyle name="Normal 64 3 3 4 2" xfId="17030"/>
    <cellStyle name="Normal 64 3 3 4 3" xfId="33077"/>
    <cellStyle name="Normal 64 3 3 4_נכסים" xfId="47145"/>
    <cellStyle name="Normal 64 3 3_נכסים" xfId="47143"/>
    <cellStyle name="Normal 64 3 4" xfId="5015"/>
    <cellStyle name="Normal 64 3 4 2" xfId="8554"/>
    <cellStyle name="Normal 64 3 4_נכסים" xfId="47146"/>
    <cellStyle name="Normal 64 3 5" xfId="6812"/>
    <cellStyle name="Normal 64 3 5 2" xfId="17064"/>
    <cellStyle name="Normal 64 3 5 3" xfId="33013"/>
    <cellStyle name="Normal 64 3 5_נכסים" xfId="47147"/>
    <cellStyle name="Normal 64 3_נכסים" xfId="47142"/>
    <cellStyle name="Normal 64 4" xfId="3576"/>
    <cellStyle name="Normal 64_נכסים" xfId="47141"/>
    <cellStyle name="Normal 65" xfId="3413"/>
    <cellStyle name="Normal 65 2" xfId="3544"/>
    <cellStyle name="Normal 65 3" xfId="3530"/>
    <cellStyle name="Normal 65 3 2" xfId="3617"/>
    <cellStyle name="Normal 65 3 3" xfId="3831"/>
    <cellStyle name="Normal 65 3 3 2" xfId="5500"/>
    <cellStyle name="Normal 65 3 3 3" xfId="5085"/>
    <cellStyle name="Normal 65 3 3 3 2" xfId="8624"/>
    <cellStyle name="Normal 65 3 3 3_נכסים" xfId="47151"/>
    <cellStyle name="Normal 65 3 3 4" xfId="6882"/>
    <cellStyle name="Normal 65 3 3 4 2" xfId="16979"/>
    <cellStyle name="Normal 65 3 3 4 3" xfId="33083"/>
    <cellStyle name="Normal 65 3 3 4_נכסים" xfId="47152"/>
    <cellStyle name="Normal 65 3 3_נכסים" xfId="47150"/>
    <cellStyle name="Normal 65 3 4" xfId="5021"/>
    <cellStyle name="Normal 65 3 4 2" xfId="8560"/>
    <cellStyle name="Normal 65 3 4_נכסים" xfId="47153"/>
    <cellStyle name="Normal 65 3 5" xfId="6818"/>
    <cellStyle name="Normal 65 3 5 2" xfId="16967"/>
    <cellStyle name="Normal 65 3 5 3" xfId="33019"/>
    <cellStyle name="Normal 65 3 5_נכסים" xfId="47154"/>
    <cellStyle name="Normal 65 3_נכסים" xfId="47149"/>
    <cellStyle name="Normal 65 4" xfId="3577"/>
    <cellStyle name="Normal 65_נכסים" xfId="47148"/>
    <cellStyle name="Normal 66" xfId="3414"/>
    <cellStyle name="Normal 66 2" xfId="3545"/>
    <cellStyle name="Normal 66 3" xfId="3503"/>
    <cellStyle name="Normal 66 3 2" xfId="3612"/>
    <cellStyle name="Normal 66 3 3" xfId="3826"/>
    <cellStyle name="Normal 66 3 3 2" xfId="5495"/>
    <cellStyle name="Normal 66 3 3 3" xfId="5080"/>
    <cellStyle name="Normal 66 3 3 3 2" xfId="8619"/>
    <cellStyle name="Normal 66 3 3 3_נכסים" xfId="47158"/>
    <cellStyle name="Normal 66 3 3 4" xfId="6877"/>
    <cellStyle name="Normal 66 3 3 4 2" xfId="17061"/>
    <cellStyle name="Normal 66 3 3 4 3" xfId="33078"/>
    <cellStyle name="Normal 66 3 3 4_נכסים" xfId="47159"/>
    <cellStyle name="Normal 66 3 3_נכסים" xfId="47157"/>
    <cellStyle name="Normal 66 3 4" xfId="5016"/>
    <cellStyle name="Normal 66 3 4 2" xfId="8555"/>
    <cellStyle name="Normal 66 3 4_נכסים" xfId="47160"/>
    <cellStyle name="Normal 66 3 5" xfId="6813"/>
    <cellStyle name="Normal 66 3 5 2" xfId="17001"/>
    <cellStyle name="Normal 66 3 5 3" xfId="33014"/>
    <cellStyle name="Normal 66 3 5_נכסים" xfId="47161"/>
    <cellStyle name="Normal 66 3_נכסים" xfId="47156"/>
    <cellStyle name="Normal 66 4" xfId="3578"/>
    <cellStyle name="Normal 66_נכסים" xfId="47155"/>
    <cellStyle name="Normal 67" xfId="3415"/>
    <cellStyle name="Normal 67 2" xfId="3546"/>
    <cellStyle name="Normal 67 3" xfId="3526"/>
    <cellStyle name="Normal 67 3 2" xfId="3616"/>
    <cellStyle name="Normal 67 3 3" xfId="3830"/>
    <cellStyle name="Normal 67 3 3 2" xfId="5499"/>
    <cellStyle name="Normal 67 3 3 3" xfId="5084"/>
    <cellStyle name="Normal 67 3 3 3 2" xfId="8623"/>
    <cellStyle name="Normal 67 3 3 3_נכסים" xfId="47165"/>
    <cellStyle name="Normal 67 3 3 4" xfId="6881"/>
    <cellStyle name="Normal 67 3 3 4 2" xfId="17014"/>
    <cellStyle name="Normal 67 3 3 4 3" xfId="33082"/>
    <cellStyle name="Normal 67 3 3 4_נכסים" xfId="47166"/>
    <cellStyle name="Normal 67 3 3_נכסים" xfId="47164"/>
    <cellStyle name="Normal 67 3 4" xfId="5020"/>
    <cellStyle name="Normal 67 3 4 2" xfId="8559"/>
    <cellStyle name="Normal 67 3 4_נכסים" xfId="47167"/>
    <cellStyle name="Normal 67 3 5" xfId="6817"/>
    <cellStyle name="Normal 67 3 5 2" xfId="16982"/>
    <cellStyle name="Normal 67 3 5 3" xfId="33018"/>
    <cellStyle name="Normal 67 3 5_נכסים" xfId="47168"/>
    <cellStyle name="Normal 67 3_נכסים" xfId="47163"/>
    <cellStyle name="Normal 67 4" xfId="3579"/>
    <cellStyle name="Normal 67_נכסים" xfId="47162"/>
    <cellStyle name="Normal 68" xfId="3416"/>
    <cellStyle name="Normal 68 2" xfId="3547"/>
    <cellStyle name="Normal 68_נכסים" xfId="47169"/>
    <cellStyle name="Normal 69" xfId="3417"/>
    <cellStyle name="Normal 69 2" xfId="3548"/>
    <cellStyle name="Normal 69_נכסים" xfId="47170"/>
    <cellStyle name="Normal 7" xfId="331"/>
    <cellStyle name="Normal 7 10" xfId="2338"/>
    <cellStyle name="Normal 7 11" xfId="2732"/>
    <cellStyle name="Normal 7 12" xfId="50217"/>
    <cellStyle name="Normal 7 2" xfId="332"/>
    <cellStyle name="Normal 7 2 10" xfId="2739"/>
    <cellStyle name="Normal 7 2 2" xfId="598"/>
    <cellStyle name="Normal 7 2 2 2" xfId="1234"/>
    <cellStyle name="Normal 7 2 2 2 2" xfId="17382"/>
    <cellStyle name="Normal 7 2 2 3" xfId="1944"/>
    <cellStyle name="Normal 7 2 2 3 2" xfId="17410"/>
    <cellStyle name="Normal 7 2 2 4" xfId="1670"/>
    <cellStyle name="Normal 7 2 2 4 2" xfId="17184"/>
    <cellStyle name="Normal 7 2 2 5" xfId="1402"/>
    <cellStyle name="Normal 7 2 2 6" xfId="1676"/>
    <cellStyle name="Normal 7 2 2 7" xfId="1591"/>
    <cellStyle name="Normal 7 2 2 8" xfId="3027"/>
    <cellStyle name="Normal 7 2 2_נכסים" xfId="47172"/>
    <cellStyle name="Normal 7 2 3" xfId="934"/>
    <cellStyle name="Normal 7 2 3 2" xfId="1270"/>
    <cellStyle name="Normal 7 2 3 3" xfId="1639"/>
    <cellStyle name="Normal 7 2 3 4" xfId="1326"/>
    <cellStyle name="Normal 7 2 3 5" xfId="2434"/>
    <cellStyle name="Normal 7 2 3 6" xfId="1655"/>
    <cellStyle name="Normal 7 2 3 7" xfId="3141"/>
    <cellStyle name="Normal 7 2 3_נכסים" xfId="47173"/>
    <cellStyle name="Normal 7 2 4" xfId="1201"/>
    <cellStyle name="Normal 7 2 4 2" xfId="18511"/>
    <cellStyle name="Normal 7 2 4_נכסים" xfId="47174"/>
    <cellStyle name="Normal 7 2 5" xfId="1906"/>
    <cellStyle name="Normal 7 2 6" xfId="2186"/>
    <cellStyle name="Normal 7 2 7" xfId="1493"/>
    <cellStyle name="Normal 7 2 8" xfId="2220"/>
    <cellStyle name="Normal 7 2 9" xfId="2228"/>
    <cellStyle name="Normal 7 2_נכסים" xfId="47171"/>
    <cellStyle name="Normal 7 3" xfId="607"/>
    <cellStyle name="Normal 7 3 2" xfId="1242"/>
    <cellStyle name="Normal 7 3 2 2" xfId="17324"/>
    <cellStyle name="Normal 7 3 3" xfId="1953"/>
    <cellStyle name="Normal 7 3 3 2" xfId="17383"/>
    <cellStyle name="Normal 7 3 4" xfId="1614"/>
    <cellStyle name="Normal 7 3 4 2" xfId="17181"/>
    <cellStyle name="Normal 7 3 5" xfId="1721"/>
    <cellStyle name="Normal 7 3 6" xfId="2344"/>
    <cellStyle name="Normal 7 3 7" xfId="2441"/>
    <cellStyle name="Normal 7 3 8" xfId="2889"/>
    <cellStyle name="Normal 7 3_נכסים" xfId="47175"/>
    <cellStyle name="Normal 7 4" xfId="614"/>
    <cellStyle name="Normal 7 4 2" xfId="1247"/>
    <cellStyle name="Normal 7 4 3" xfId="1958"/>
    <cellStyle name="Normal 7 4 4" xfId="1796"/>
    <cellStyle name="Normal 7 4 5" xfId="1540"/>
    <cellStyle name="Normal 7 4 6" xfId="2426"/>
    <cellStyle name="Normal 7 4 7" xfId="2519"/>
    <cellStyle name="Normal 7 4 8" xfId="3227"/>
    <cellStyle name="Normal 7 4_נכסים" xfId="47176"/>
    <cellStyle name="Normal 7 5" xfId="1054"/>
    <cellStyle name="Normal 7 5 2" xfId="1469"/>
    <cellStyle name="Normal 7 5 3" xfId="1641"/>
    <cellStyle name="Normal 7 5 4" xfId="17321"/>
    <cellStyle name="Normal 7 5 5" xfId="50184"/>
    <cellStyle name="Normal 7 6" xfId="1905"/>
    <cellStyle name="Normal 7 6 2" xfId="18235"/>
    <cellStyle name="Normal 7 6 3" xfId="17558"/>
    <cellStyle name="Normal 7 6_נכסים" xfId="47177"/>
    <cellStyle name="Normal 7 7" xfId="2185"/>
    <cellStyle name="Normal 7 7 2" xfId="18378"/>
    <cellStyle name="Normal 7 7_נכסים" xfId="47178"/>
    <cellStyle name="Normal 7 8" xfId="2238"/>
    <cellStyle name="Normal 7 8 2" xfId="18524"/>
    <cellStyle name="Normal 7 8_נכסים" xfId="47179"/>
    <cellStyle name="Normal 7 9" xfId="1504"/>
    <cellStyle name="Normal 7_מזדמנים 373" xfId="3140"/>
    <cellStyle name="Normal 70" xfId="3418"/>
    <cellStyle name="Normal 70 2" xfId="3549"/>
    <cellStyle name="Normal 70_נכסים" xfId="47180"/>
    <cellStyle name="Normal 71" xfId="3419"/>
    <cellStyle name="Normal 71 2" xfId="3550"/>
    <cellStyle name="Normal 71_נכסים" xfId="47181"/>
    <cellStyle name="Normal 72" xfId="3420"/>
    <cellStyle name="Normal 72 2" xfId="3551"/>
    <cellStyle name="Normal 72_נכסים" xfId="47182"/>
    <cellStyle name="Normal 73" xfId="3421"/>
    <cellStyle name="Normal 73 2" xfId="3552"/>
    <cellStyle name="Normal 73_נכסים" xfId="47183"/>
    <cellStyle name="Normal 74" xfId="3422"/>
    <cellStyle name="Normal 74 2" xfId="3553"/>
    <cellStyle name="Normal 74_נכסים" xfId="47184"/>
    <cellStyle name="Normal 75" xfId="3423"/>
    <cellStyle name="Normal 75 2" xfId="3554"/>
    <cellStyle name="Normal 75_נכסים" xfId="47185"/>
    <cellStyle name="Normal 76" xfId="3424"/>
    <cellStyle name="Normal 76 2" xfId="3555"/>
    <cellStyle name="Normal 76_נכסים" xfId="47186"/>
    <cellStyle name="Normal 77" xfId="3425"/>
    <cellStyle name="Normal 77 2" xfId="3556"/>
    <cellStyle name="Normal 77_נכסים" xfId="47187"/>
    <cellStyle name="Normal 78" xfId="3426"/>
    <cellStyle name="Normal 78 2" xfId="3557"/>
    <cellStyle name="Normal 78_נכסים" xfId="47188"/>
    <cellStyle name="Normal 79" xfId="3427"/>
    <cellStyle name="Normal 79 2" xfId="3558"/>
    <cellStyle name="Normal 79_נכסים" xfId="47189"/>
    <cellStyle name="Normal 8" xfId="333"/>
    <cellStyle name="Normal 8 10" xfId="17092"/>
    <cellStyle name="Normal 8 2" xfId="334"/>
    <cellStyle name="Normal 8 2 2" xfId="936"/>
    <cellStyle name="Normal 8 2 2 2" xfId="1271"/>
    <cellStyle name="Normal 8 2 2 2 2" xfId="17187"/>
    <cellStyle name="Normal 8 2 2 3" xfId="1420"/>
    <cellStyle name="Normal 8 2 2 4" xfId="1640"/>
    <cellStyle name="Normal 8 2 2 5" xfId="2207"/>
    <cellStyle name="Normal 8 2 2 6" xfId="2301"/>
    <cellStyle name="Normal 8 2 2 7" xfId="3139"/>
    <cellStyle name="Normal 8 2 2_נכסים" xfId="47192"/>
    <cellStyle name="Normal 8 2 3" xfId="854"/>
    <cellStyle name="Normal 8 2 3 2" xfId="1012"/>
    <cellStyle name="Normal 8 2 3 2 2" xfId="18286"/>
    <cellStyle name="Normal 8 2 3 3" xfId="2200"/>
    <cellStyle name="Normal 8 2 3 4" xfId="17275"/>
    <cellStyle name="Normal 8 2 3_נכסים" xfId="47193"/>
    <cellStyle name="Normal 8 2 4" xfId="1203"/>
    <cellStyle name="Normal 8 2 4 2" xfId="18324"/>
    <cellStyle name="Normal 8 2 4_נכסים" xfId="47194"/>
    <cellStyle name="Normal 8 2 5" xfId="1908"/>
    <cellStyle name="Normal 8 2 5 2" xfId="17259"/>
    <cellStyle name="Normal 8 2 6" xfId="1741"/>
    <cellStyle name="Normal 8 2 7" xfId="2331"/>
    <cellStyle name="Normal 8 2 8" xfId="2252"/>
    <cellStyle name="Normal 8 2 9" xfId="1397"/>
    <cellStyle name="Normal 8 2_נכסים" xfId="47191"/>
    <cellStyle name="Normal 8 3" xfId="935"/>
    <cellStyle name="Normal 8 3 2" xfId="1202"/>
    <cellStyle name="Normal 8 3 2 2" xfId="18236"/>
    <cellStyle name="Normal 8 3 2 3" xfId="17325"/>
    <cellStyle name="Normal 8 3 2_נכסים" xfId="47196"/>
    <cellStyle name="Normal 8 3 3" xfId="2051"/>
    <cellStyle name="Normal 8 3 3 2" xfId="17369"/>
    <cellStyle name="Normal 8 3 4" xfId="1439"/>
    <cellStyle name="Normal 8 3 4 2" xfId="17185"/>
    <cellStyle name="Normal 8 3 5" xfId="2223"/>
    <cellStyle name="Normal 8 3 6" xfId="2465"/>
    <cellStyle name="Normal 8 3 7" xfId="2447"/>
    <cellStyle name="Normal 8 3 8" xfId="2890"/>
    <cellStyle name="Normal 8 3_נכסים" xfId="47195"/>
    <cellStyle name="Normal 8 4" xfId="837"/>
    <cellStyle name="Normal 8 4 2" xfId="18348"/>
    <cellStyle name="Normal 8 4 3" xfId="17399"/>
    <cellStyle name="Normal 8 4_נכסים" xfId="47197"/>
    <cellStyle name="Normal 8 5" xfId="1907"/>
    <cellStyle name="Normal 8 5 2" xfId="17293"/>
    <cellStyle name="Normal 8 5 3" xfId="3138"/>
    <cellStyle name="Normal 8 5_נכסים" xfId="47198"/>
    <cellStyle name="Normal 8 6" xfId="1732"/>
    <cellStyle name="Normal 8 6 2" xfId="18379"/>
    <cellStyle name="Normal 8 6_נכסים" xfId="47199"/>
    <cellStyle name="Normal 8 7" xfId="2328"/>
    <cellStyle name="Normal 8 7 2" xfId="17709"/>
    <cellStyle name="Normal 8 8" xfId="2415"/>
    <cellStyle name="Normal 8 8 2" xfId="18518"/>
    <cellStyle name="Normal 8 8_נכסים" xfId="47200"/>
    <cellStyle name="Normal 8 9" xfId="2339"/>
    <cellStyle name="Normal 8_נכסים" xfId="47190"/>
    <cellStyle name="Normal 80" xfId="3428"/>
    <cellStyle name="Normal 80 2" xfId="3559"/>
    <cellStyle name="Normal 80_נכסים" xfId="47201"/>
    <cellStyle name="Normal 81" xfId="3429"/>
    <cellStyle name="Normal 81 2" xfId="3560"/>
    <cellStyle name="Normal 81_נכסים" xfId="47202"/>
    <cellStyle name="Normal 82" xfId="3430"/>
    <cellStyle name="Normal 82 2" xfId="3561"/>
    <cellStyle name="Normal 82_נכסים" xfId="47203"/>
    <cellStyle name="Normal 83" xfId="3431"/>
    <cellStyle name="Normal 83 2" xfId="3563"/>
    <cellStyle name="Normal 83 3" xfId="3794"/>
    <cellStyle name="Normal 83 3 2" xfId="5463"/>
    <cellStyle name="Normal 83 3 3" xfId="5048"/>
    <cellStyle name="Normal 83 3 3 2" xfId="8587"/>
    <cellStyle name="Normal 83 3 3_נכסים" xfId="47206"/>
    <cellStyle name="Normal 83 3 4" xfId="6845"/>
    <cellStyle name="Normal 83 3 4 2" xfId="17063"/>
    <cellStyle name="Normal 83 3 4 3" xfId="33046"/>
    <cellStyle name="Normal 83 3 4_נכסים" xfId="47207"/>
    <cellStyle name="Normal 83 3_נכסים" xfId="47205"/>
    <cellStyle name="Normal 83 4" xfId="4984"/>
    <cellStyle name="Normal 83 4 2" xfId="8523"/>
    <cellStyle name="Normal 83 4_נכסים" xfId="47208"/>
    <cellStyle name="Normal 83 5" xfId="6781"/>
    <cellStyle name="Normal 83 5 2" xfId="17062"/>
    <cellStyle name="Normal 83 5 3" xfId="32982"/>
    <cellStyle name="Normal 83 5_נכסים" xfId="47209"/>
    <cellStyle name="Normal 83_נכסים" xfId="47204"/>
    <cellStyle name="Normal 84" xfId="3432"/>
    <cellStyle name="Normal 84 2" xfId="3580"/>
    <cellStyle name="Normal 84 3" xfId="3795"/>
    <cellStyle name="Normal 84 3 2" xfId="5464"/>
    <cellStyle name="Normal 84 3 3" xfId="5049"/>
    <cellStyle name="Normal 84 3 3 2" xfId="8588"/>
    <cellStyle name="Normal 84 3 3_נכסים" xfId="47212"/>
    <cellStyle name="Normal 84 3 4" xfId="6846"/>
    <cellStyle name="Normal 84 3 4 2" xfId="17000"/>
    <cellStyle name="Normal 84 3 4 3" xfId="33047"/>
    <cellStyle name="Normal 84 3 4_נכסים" xfId="47213"/>
    <cellStyle name="Normal 84 3_נכסים" xfId="47211"/>
    <cellStyle name="Normal 84 4" xfId="4985"/>
    <cellStyle name="Normal 84 4 2" xfId="8524"/>
    <cellStyle name="Normal 84 4_נכסים" xfId="47214"/>
    <cellStyle name="Normal 84 5" xfId="6782"/>
    <cellStyle name="Normal 84 5 2" xfId="16999"/>
    <cellStyle name="Normal 84 5 3" xfId="32983"/>
    <cellStyle name="Normal 84 5_נכסים" xfId="47215"/>
    <cellStyle name="Normal 84_נכסים" xfId="47210"/>
    <cellStyle name="Normal 85" xfId="3435"/>
    <cellStyle name="Normal 85 2" xfId="3583"/>
    <cellStyle name="Normal 85 3" xfId="3798"/>
    <cellStyle name="Normal 85 3 2" xfId="5467"/>
    <cellStyle name="Normal 85 3 3" xfId="5052"/>
    <cellStyle name="Normal 85 3 3 2" xfId="8591"/>
    <cellStyle name="Normal 85 3 3_נכסים" xfId="47218"/>
    <cellStyle name="Normal 85 3 4" xfId="6849"/>
    <cellStyle name="Normal 85 3 4 2" xfId="17016"/>
    <cellStyle name="Normal 85 3 4 3" xfId="33050"/>
    <cellStyle name="Normal 85 3 4_נכסים" xfId="47219"/>
    <cellStyle name="Normal 85 3_נכסים" xfId="47217"/>
    <cellStyle name="Normal 85 4" xfId="4988"/>
    <cellStyle name="Normal 85 4 2" xfId="8527"/>
    <cellStyle name="Normal 85 4_נכסים" xfId="47220"/>
    <cellStyle name="Normal 85 5" xfId="6785"/>
    <cellStyle name="Normal 85 5 2" xfId="17015"/>
    <cellStyle name="Normal 85 5 3" xfId="32986"/>
    <cellStyle name="Normal 85 5_נכסים" xfId="47221"/>
    <cellStyle name="Normal 85_נכסים" xfId="47216"/>
    <cellStyle name="Normal 86" xfId="3436"/>
    <cellStyle name="Normal 86 2" xfId="3584"/>
    <cellStyle name="Normal 86 3" xfId="3799"/>
    <cellStyle name="Normal 86 3 2" xfId="5468"/>
    <cellStyle name="Normal 86 3 3" xfId="5053"/>
    <cellStyle name="Normal 86 3 3 2" xfId="8592"/>
    <cellStyle name="Normal 86 3 3_נכסים" xfId="47224"/>
    <cellStyle name="Normal 86 3 4" xfId="6850"/>
    <cellStyle name="Normal 86 3 4 2" xfId="16981"/>
    <cellStyle name="Normal 86 3 4 3" xfId="33051"/>
    <cellStyle name="Normal 86 3 4_נכסים" xfId="47225"/>
    <cellStyle name="Normal 86 3_נכסים" xfId="47223"/>
    <cellStyle name="Normal 86 4" xfId="4989"/>
    <cellStyle name="Normal 86 4 2" xfId="8528"/>
    <cellStyle name="Normal 86 4_נכסים" xfId="47226"/>
    <cellStyle name="Normal 86 5" xfId="6786"/>
    <cellStyle name="Normal 86 5 2" xfId="16980"/>
    <cellStyle name="Normal 86 5 3" xfId="32987"/>
    <cellStyle name="Normal 86 5_נכסים" xfId="47227"/>
    <cellStyle name="Normal 86_נכסים" xfId="47222"/>
    <cellStyle name="Normal 87" xfId="3437"/>
    <cellStyle name="Normal 87 2" xfId="3585"/>
    <cellStyle name="Normal 87 3" xfId="3800"/>
    <cellStyle name="Normal 87 3 2" xfId="5469"/>
    <cellStyle name="Normal 87 3 3" xfId="5054"/>
    <cellStyle name="Normal 87 3 3 2" xfId="8593"/>
    <cellStyle name="Normal 87 3 3_נכסים" xfId="47230"/>
    <cellStyle name="Normal 87 3 4" xfId="6851"/>
    <cellStyle name="Normal 87 3 4 2" xfId="16966"/>
    <cellStyle name="Normal 87 3 4 3" xfId="33052"/>
    <cellStyle name="Normal 87 3 4_נכסים" xfId="47231"/>
    <cellStyle name="Normal 87 3_נכסים" xfId="47229"/>
    <cellStyle name="Normal 87 4" xfId="4990"/>
    <cellStyle name="Normal 87 4 2" xfId="8529"/>
    <cellStyle name="Normal 87 4_נכסים" xfId="47232"/>
    <cellStyle name="Normal 87 5" xfId="6787"/>
    <cellStyle name="Normal 87 5 2" xfId="16965"/>
    <cellStyle name="Normal 87 5 3" xfId="32988"/>
    <cellStyle name="Normal 87 5_נכסים" xfId="47233"/>
    <cellStyle name="Normal 87_נכסים" xfId="47228"/>
    <cellStyle name="Normal 88" xfId="3438"/>
    <cellStyle name="Normal 88 2" xfId="3586"/>
    <cellStyle name="Normal 88 3" xfId="3801"/>
    <cellStyle name="Normal 88 3 2" xfId="5470"/>
    <cellStyle name="Normal 88 3 3" xfId="5055"/>
    <cellStyle name="Normal 88 3 3 2" xfId="8594"/>
    <cellStyle name="Normal 88 3 3_נכסים" xfId="47236"/>
    <cellStyle name="Normal 88 3 4" xfId="6852"/>
    <cellStyle name="Normal 88 3 4 2" xfId="17028"/>
    <cellStyle name="Normal 88 3 4 3" xfId="33053"/>
    <cellStyle name="Normal 88 3 4_נכסים" xfId="47237"/>
    <cellStyle name="Normal 88 3_נכסים" xfId="47235"/>
    <cellStyle name="Normal 88 4" xfId="4991"/>
    <cellStyle name="Normal 88 4 2" xfId="8530"/>
    <cellStyle name="Normal 88 4_נכסים" xfId="47238"/>
    <cellStyle name="Normal 88 5" xfId="6788"/>
    <cellStyle name="Normal 88 5 2" xfId="17027"/>
    <cellStyle name="Normal 88 5 3" xfId="32989"/>
    <cellStyle name="Normal 88 5_נכסים" xfId="47239"/>
    <cellStyle name="Normal 88_נכסים" xfId="47234"/>
    <cellStyle name="Normal 89" xfId="3434"/>
    <cellStyle name="Normal 89 2" xfId="3582"/>
    <cellStyle name="Normal 89 3" xfId="3797"/>
    <cellStyle name="Normal 89 3 2" xfId="5466"/>
    <cellStyle name="Normal 89 3 3" xfId="5051"/>
    <cellStyle name="Normal 89 3 3 2" xfId="8590"/>
    <cellStyle name="Normal 89 3 3_נכסים" xfId="47242"/>
    <cellStyle name="Normal 89 3 4" xfId="6848"/>
    <cellStyle name="Normal 89 3 4 2" xfId="17079"/>
    <cellStyle name="Normal 89 3 4 3" xfId="33049"/>
    <cellStyle name="Normal 89 3 4_נכסים" xfId="47243"/>
    <cellStyle name="Normal 89 3_נכסים" xfId="47241"/>
    <cellStyle name="Normal 89 4" xfId="4987"/>
    <cellStyle name="Normal 89 4 2" xfId="8526"/>
    <cellStyle name="Normal 89 4_נכסים" xfId="47244"/>
    <cellStyle name="Normal 89 5" xfId="6784"/>
    <cellStyle name="Normal 89 5 2" xfId="17078"/>
    <cellStyle name="Normal 89 5 3" xfId="32985"/>
    <cellStyle name="Normal 89 5_נכסים" xfId="47245"/>
    <cellStyle name="Normal 89_נכסים" xfId="47240"/>
    <cellStyle name="Normal 9" xfId="335"/>
    <cellStyle name="Normal 9 10" xfId="17093"/>
    <cellStyle name="Normal 9 11" xfId="2751"/>
    <cellStyle name="Normal 9 2" xfId="336"/>
    <cellStyle name="Normal 9 2 10" xfId="2758"/>
    <cellStyle name="Normal 9 2 2" xfId="938"/>
    <cellStyle name="Normal 9 2 2 2" xfId="1272"/>
    <cellStyle name="Normal 9 2 2 3" xfId="1713"/>
    <cellStyle name="Normal 9 2 2 4" xfId="1744"/>
    <cellStyle name="Normal 9 2 2 5" xfId="2466"/>
    <cellStyle name="Normal 9 2 2 6" xfId="2148"/>
    <cellStyle name="Normal 9 2 2 7" xfId="17188"/>
    <cellStyle name="Normal 9 2 3" xfId="904"/>
    <cellStyle name="Normal 9 2 3 2" xfId="1015"/>
    <cellStyle name="Normal 9 2 3 2 2" xfId="18377"/>
    <cellStyle name="Normal 9 2 3 3" xfId="1580"/>
    <cellStyle name="Normal 9 2 3 4" xfId="17386"/>
    <cellStyle name="Normal 9 2 3_נכסים" xfId="47248"/>
    <cellStyle name="Normal 9 2 4" xfId="1205"/>
    <cellStyle name="Normal 9 2 4 2" xfId="18508"/>
    <cellStyle name="Normal 9 2 4_נכסים" xfId="47249"/>
    <cellStyle name="Normal 9 2 5" xfId="1910"/>
    <cellStyle name="Normal 9 2 6" xfId="2183"/>
    <cellStyle name="Normal 9 2 7" xfId="2308"/>
    <cellStyle name="Normal 9 2 8" xfId="2388"/>
    <cellStyle name="Normal 9 2 9" xfId="2420"/>
    <cellStyle name="Normal 9 2_נכסים" xfId="47247"/>
    <cellStyle name="Normal 9 3" xfId="937"/>
    <cellStyle name="Normal 9 3 2" xfId="1204"/>
    <cellStyle name="Normal 9 3 3" xfId="2052"/>
    <cellStyle name="Normal 9 3 4" xfId="1975"/>
    <cellStyle name="Normal 9 3 5" xfId="1992"/>
    <cellStyle name="Normal 9 3 6" xfId="2430"/>
    <cellStyle name="Normal 9 3 7" xfId="1552"/>
    <cellStyle name="Normal 9 3 8" xfId="17186"/>
    <cellStyle name="Normal 9 4" xfId="973"/>
    <cellStyle name="Normal 9 4 2" xfId="18318"/>
    <cellStyle name="Normal 9 4 3" xfId="17274"/>
    <cellStyle name="Normal 9 4_נכסים" xfId="47250"/>
    <cellStyle name="Normal 9 5" xfId="1909"/>
    <cellStyle name="Normal 9 5 2" xfId="17464"/>
    <cellStyle name="Normal 9 6" xfId="2013"/>
    <cellStyle name="Normal 9 6 2" xfId="18237"/>
    <cellStyle name="Normal 9 6 3" xfId="17561"/>
    <cellStyle name="Normal 9 6_נכסים" xfId="47251"/>
    <cellStyle name="Normal 9 7" xfId="2322"/>
    <cellStyle name="Normal 9 7 2" xfId="18338"/>
    <cellStyle name="Normal 9 7_נכסים" xfId="47252"/>
    <cellStyle name="Normal 9 8" xfId="2498"/>
    <cellStyle name="Normal 9 8 2" xfId="18516"/>
    <cellStyle name="Normal 9 8_נכסים" xfId="47253"/>
    <cellStyle name="Normal 9 9" xfId="2400"/>
    <cellStyle name="Normal 9_נכסים" xfId="47246"/>
    <cellStyle name="Normal 90" xfId="3439"/>
    <cellStyle name="Normal 90 2" xfId="3587"/>
    <cellStyle name="Normal 90 3" xfId="3802"/>
    <cellStyle name="Normal 90 3 2" xfId="5471"/>
    <cellStyle name="Normal 90 3 3" xfId="5056"/>
    <cellStyle name="Normal 90 3 3 2" xfId="8595"/>
    <cellStyle name="Normal 90 3 3_נכסים" xfId="47256"/>
    <cellStyle name="Normal 90 3 4" xfId="6853"/>
    <cellStyle name="Normal 90 3 4 2" xfId="17059"/>
    <cellStyle name="Normal 90 3 4 3" xfId="33054"/>
    <cellStyle name="Normal 90 3 4_נכסים" xfId="47257"/>
    <cellStyle name="Normal 90 3_נכסים" xfId="47255"/>
    <cellStyle name="Normal 90 4" xfId="4992"/>
    <cellStyle name="Normal 90 4 2" xfId="8531"/>
    <cellStyle name="Normal 90 4_נכסים" xfId="47258"/>
    <cellStyle name="Normal 90 5" xfId="6789"/>
    <cellStyle name="Normal 90 5 2" xfId="17058"/>
    <cellStyle name="Normal 90 5 3" xfId="32990"/>
    <cellStyle name="Normal 90 5_נכסים" xfId="47259"/>
    <cellStyle name="Normal 90_נכסים" xfId="47254"/>
    <cellStyle name="Normal 91" xfId="3433"/>
    <cellStyle name="Normal 91 2" xfId="3581"/>
    <cellStyle name="Normal 91 3" xfId="3796"/>
    <cellStyle name="Normal 91 3 2" xfId="5465"/>
    <cellStyle name="Normal 91 3 3" xfId="5050"/>
    <cellStyle name="Normal 91 3 3 2" xfId="8589"/>
    <cellStyle name="Normal 91 3 3_נכסים" xfId="47262"/>
    <cellStyle name="Normal 91 3 4" xfId="6847"/>
    <cellStyle name="Normal 91 3 4 2" xfId="17048"/>
    <cellStyle name="Normal 91 3 4 3" xfId="33048"/>
    <cellStyle name="Normal 91 3 4_נכסים" xfId="47263"/>
    <cellStyle name="Normal 91 3_נכסים" xfId="47261"/>
    <cellStyle name="Normal 91 4" xfId="4986"/>
    <cellStyle name="Normal 91 4 2" xfId="8525"/>
    <cellStyle name="Normal 91 4_נכסים" xfId="47264"/>
    <cellStyle name="Normal 91 5" xfId="6783"/>
    <cellStyle name="Normal 91 5 2" xfId="17047"/>
    <cellStyle name="Normal 91 5 3" xfId="32984"/>
    <cellStyle name="Normal 91 5_נכסים" xfId="47265"/>
    <cellStyle name="Normal 91_נכסים" xfId="47260"/>
    <cellStyle name="Normal 92" xfId="3440"/>
    <cellStyle name="Normal 92 2" xfId="3588"/>
    <cellStyle name="Normal 92 3" xfId="3803"/>
    <cellStyle name="Normal 92 3 2" xfId="5472"/>
    <cellStyle name="Normal 92 3 3" xfId="5057"/>
    <cellStyle name="Normal 92 3 3 2" xfId="8596"/>
    <cellStyle name="Normal 92 3 3_נכסים" xfId="47268"/>
    <cellStyle name="Normal 92 3 4" xfId="6854"/>
    <cellStyle name="Normal 92 3 4 2" xfId="16996"/>
    <cellStyle name="Normal 92 3 4 3" xfId="33055"/>
    <cellStyle name="Normal 92 3 4_נכסים" xfId="47269"/>
    <cellStyle name="Normal 92 3_נכסים" xfId="47267"/>
    <cellStyle name="Normal 92 4" xfId="4993"/>
    <cellStyle name="Normal 92 4 2" xfId="8532"/>
    <cellStyle name="Normal 92 4_נכסים" xfId="47270"/>
    <cellStyle name="Normal 92 5" xfId="6790"/>
    <cellStyle name="Normal 92 5 2" xfId="16995"/>
    <cellStyle name="Normal 92 5 3" xfId="32991"/>
    <cellStyle name="Normal 92 5_נכסים" xfId="47271"/>
    <cellStyle name="Normal 92_נכסים" xfId="47266"/>
    <cellStyle name="Normal 93" xfId="3527"/>
    <cellStyle name="Normal 93 2" xfId="3769"/>
    <cellStyle name="Normal 93 2 2" xfId="4193"/>
    <cellStyle name="Normal 93 2 2 2" xfId="4966"/>
    <cellStyle name="Normal 93 2 2 2 2" xfId="6757"/>
    <cellStyle name="Normal 93 2 2 2 2 2" xfId="10297"/>
    <cellStyle name="Normal 93 2 2 2 2 2 2" xfId="16949"/>
    <cellStyle name="Normal 93 2 2 2 2 2 2 2" xfId="31935"/>
    <cellStyle name="Normal 93 2 2 2 2 2 2_נכסים" xfId="47278"/>
    <cellStyle name="Normal 93 2 2 2 2 2 3" xfId="25270"/>
    <cellStyle name="Normal 93 2 2 2 2 2_נכסים" xfId="47277"/>
    <cellStyle name="Normal 93 2 2 2 2 3" xfId="13617"/>
    <cellStyle name="Normal 93 2 2 2 2 3 2" xfId="28604"/>
    <cellStyle name="Normal 93 2 2 2 2 3_נכסים" xfId="47279"/>
    <cellStyle name="Normal 93 2 2 2 2 4" xfId="21939"/>
    <cellStyle name="Normal 93 2 2 2 2_נכסים" xfId="47276"/>
    <cellStyle name="Normal 93 2 2 2 3" xfId="8505"/>
    <cellStyle name="Normal 93 2 2 2 3 2" xfId="15284"/>
    <cellStyle name="Normal 93 2 2 2 3 2 2" xfId="30270"/>
    <cellStyle name="Normal 93 2 2 2 3 2_נכסים" xfId="47281"/>
    <cellStyle name="Normal 93 2 2 2 3 3" xfId="23605"/>
    <cellStyle name="Normal 93 2 2 2 3_נכסים" xfId="47280"/>
    <cellStyle name="Normal 93 2 2 2 4" xfId="11951"/>
    <cellStyle name="Normal 93 2 2 2 4 2" xfId="26938"/>
    <cellStyle name="Normal 93 2 2 2 4_נכסים" xfId="47282"/>
    <cellStyle name="Normal 93 2 2 2 5" xfId="20273"/>
    <cellStyle name="Normal 93 2 2 2_נכסים" xfId="47275"/>
    <cellStyle name="Normal 93 2 2 3" xfId="5923"/>
    <cellStyle name="Normal 93 2 2 3 2" xfId="9464"/>
    <cellStyle name="Normal 93 2 2 3 2 2" xfId="16116"/>
    <cellStyle name="Normal 93 2 2 3 2 2 2" xfId="31102"/>
    <cellStyle name="Normal 93 2 2 3 2 2_נכסים" xfId="47285"/>
    <cellStyle name="Normal 93 2 2 3 2 3" xfId="24437"/>
    <cellStyle name="Normal 93 2 2 3 2_נכסים" xfId="47284"/>
    <cellStyle name="Normal 93 2 2 3 3" xfId="12784"/>
    <cellStyle name="Normal 93 2 2 3 3 2" xfId="27771"/>
    <cellStyle name="Normal 93 2 2 3 3_נכסים" xfId="47286"/>
    <cellStyle name="Normal 93 2 2 3 4" xfId="21106"/>
    <cellStyle name="Normal 93 2 2 3_נכסים" xfId="47283"/>
    <cellStyle name="Normal 93 2 2 4" xfId="7672"/>
    <cellStyle name="Normal 93 2 2 4 2" xfId="14451"/>
    <cellStyle name="Normal 93 2 2 4 2 2" xfId="29437"/>
    <cellStyle name="Normal 93 2 2 4 2_נכסים" xfId="47288"/>
    <cellStyle name="Normal 93 2 2 4 3" xfId="22772"/>
    <cellStyle name="Normal 93 2 2 4_נכסים" xfId="47287"/>
    <cellStyle name="Normal 93 2 2 5" xfId="11118"/>
    <cellStyle name="Normal 93 2 2 5 2" xfId="26105"/>
    <cellStyle name="Normal 93 2 2 5_נכסים" xfId="47289"/>
    <cellStyle name="Normal 93 2 2 6" xfId="19440"/>
    <cellStyle name="Normal 93 2 2_נכסים" xfId="47274"/>
    <cellStyle name="Normal 93 2 3" xfId="4550"/>
    <cellStyle name="Normal 93 2 3 2" xfId="6341"/>
    <cellStyle name="Normal 93 2 3 2 2" xfId="9881"/>
    <cellStyle name="Normal 93 2 3 2 2 2" xfId="16533"/>
    <cellStyle name="Normal 93 2 3 2 2 2 2" xfId="31519"/>
    <cellStyle name="Normal 93 2 3 2 2 2_נכסים" xfId="47293"/>
    <cellStyle name="Normal 93 2 3 2 2 3" xfId="24854"/>
    <cellStyle name="Normal 93 2 3 2 2_נכסים" xfId="47292"/>
    <cellStyle name="Normal 93 2 3 2 3" xfId="13201"/>
    <cellStyle name="Normal 93 2 3 2 3 2" xfId="28188"/>
    <cellStyle name="Normal 93 2 3 2 3_נכסים" xfId="47294"/>
    <cellStyle name="Normal 93 2 3 2 4" xfId="21523"/>
    <cellStyle name="Normal 93 2 3 2_נכסים" xfId="47291"/>
    <cellStyle name="Normal 93 2 3 3" xfId="8089"/>
    <cellStyle name="Normal 93 2 3 3 2" xfId="14868"/>
    <cellStyle name="Normal 93 2 3 3 2 2" xfId="29854"/>
    <cellStyle name="Normal 93 2 3 3 2_נכסים" xfId="47296"/>
    <cellStyle name="Normal 93 2 3 3 3" xfId="23189"/>
    <cellStyle name="Normal 93 2 3 3_נכסים" xfId="47295"/>
    <cellStyle name="Normal 93 2 3 4" xfId="11535"/>
    <cellStyle name="Normal 93 2 3 4 2" xfId="26522"/>
    <cellStyle name="Normal 93 2 3 4_נכסים" xfId="47297"/>
    <cellStyle name="Normal 93 2 3 5" xfId="19857"/>
    <cellStyle name="Normal 93 2 3_נכסים" xfId="47290"/>
    <cellStyle name="Normal 93 2 4" xfId="5443"/>
    <cellStyle name="Normal 93 2 4 2" xfId="9048"/>
    <cellStyle name="Normal 93 2 4 2 2" xfId="15700"/>
    <cellStyle name="Normal 93 2 4 2 2 2" xfId="30686"/>
    <cellStyle name="Normal 93 2 4 2 2_נכסים" xfId="47300"/>
    <cellStyle name="Normal 93 2 4 2 3" xfId="24021"/>
    <cellStyle name="Normal 93 2 4 2_נכסים" xfId="47299"/>
    <cellStyle name="Normal 93 2 4 3" xfId="12368"/>
    <cellStyle name="Normal 93 2 4 3 2" xfId="27355"/>
    <cellStyle name="Normal 93 2 4 3_נכסים" xfId="47301"/>
    <cellStyle name="Normal 93 2 4 4" xfId="20690"/>
    <cellStyle name="Normal 93 2 4_נכסים" xfId="47298"/>
    <cellStyle name="Normal 93 2 5" xfId="7256"/>
    <cellStyle name="Normal 93 2 5 2" xfId="14035"/>
    <cellStyle name="Normal 93 2 5 2 2" xfId="29021"/>
    <cellStyle name="Normal 93 2 5 2_נכסים" xfId="47303"/>
    <cellStyle name="Normal 93 2 5 3" xfId="22356"/>
    <cellStyle name="Normal 93 2 5_נכסים" xfId="47302"/>
    <cellStyle name="Normal 93 2 6" xfId="10702"/>
    <cellStyle name="Normal 93 2 6 2" xfId="25689"/>
    <cellStyle name="Normal 93 2 6_נכסים" xfId="47304"/>
    <cellStyle name="Normal 93 2 7" xfId="19024"/>
    <cellStyle name="Normal 93 2_נכסים" xfId="47273"/>
    <cellStyle name="Normal 93 3" xfId="3982"/>
    <cellStyle name="Normal 93 3 2" xfId="4758"/>
    <cellStyle name="Normal 93 3 2 2" xfId="6549"/>
    <cellStyle name="Normal 93 3 2 2 2" xfId="10089"/>
    <cellStyle name="Normal 93 3 2 2 2 2" xfId="16741"/>
    <cellStyle name="Normal 93 3 2 2 2 2 2" xfId="31727"/>
    <cellStyle name="Normal 93 3 2 2 2 2_נכסים" xfId="47309"/>
    <cellStyle name="Normal 93 3 2 2 2 3" xfId="25062"/>
    <cellStyle name="Normal 93 3 2 2 2_נכסים" xfId="47308"/>
    <cellStyle name="Normal 93 3 2 2 3" xfId="13409"/>
    <cellStyle name="Normal 93 3 2 2 3 2" xfId="28396"/>
    <cellStyle name="Normal 93 3 2 2 3_נכסים" xfId="47310"/>
    <cellStyle name="Normal 93 3 2 2 4" xfId="21731"/>
    <cellStyle name="Normal 93 3 2 2_נכסים" xfId="47307"/>
    <cellStyle name="Normal 93 3 2 3" xfId="8297"/>
    <cellStyle name="Normal 93 3 2 3 2" xfId="15076"/>
    <cellStyle name="Normal 93 3 2 3 2 2" xfId="30062"/>
    <cellStyle name="Normal 93 3 2 3 2_נכסים" xfId="47312"/>
    <cellStyle name="Normal 93 3 2 3 3" xfId="23397"/>
    <cellStyle name="Normal 93 3 2 3_נכסים" xfId="47311"/>
    <cellStyle name="Normal 93 3 2 4" xfId="11743"/>
    <cellStyle name="Normal 93 3 2 4 2" xfId="26730"/>
    <cellStyle name="Normal 93 3 2 4_נכסים" xfId="47313"/>
    <cellStyle name="Normal 93 3 2 5" xfId="20065"/>
    <cellStyle name="Normal 93 3 2_נכסים" xfId="47306"/>
    <cellStyle name="Normal 93 3 3" xfId="5715"/>
    <cellStyle name="Normal 93 3 3 2" xfId="9256"/>
    <cellStyle name="Normal 93 3 3 2 2" xfId="15908"/>
    <cellStyle name="Normal 93 3 3 2 2 2" xfId="30894"/>
    <cellStyle name="Normal 93 3 3 2 2_נכסים" xfId="47316"/>
    <cellStyle name="Normal 93 3 3 2 3" xfId="24229"/>
    <cellStyle name="Normal 93 3 3 2_נכסים" xfId="47315"/>
    <cellStyle name="Normal 93 3 3 3" xfId="12576"/>
    <cellStyle name="Normal 93 3 3 3 2" xfId="27563"/>
    <cellStyle name="Normal 93 3 3 3_נכסים" xfId="47317"/>
    <cellStyle name="Normal 93 3 3 4" xfId="20898"/>
    <cellStyle name="Normal 93 3 3_נכסים" xfId="47314"/>
    <cellStyle name="Normal 93 3 4" xfId="7464"/>
    <cellStyle name="Normal 93 3 4 2" xfId="14243"/>
    <cellStyle name="Normal 93 3 4 2 2" xfId="29229"/>
    <cellStyle name="Normal 93 3 4 2_נכסים" xfId="47319"/>
    <cellStyle name="Normal 93 3 4 3" xfId="22564"/>
    <cellStyle name="Normal 93 3 4_נכסים" xfId="47318"/>
    <cellStyle name="Normal 93 3 5" xfId="10910"/>
    <cellStyle name="Normal 93 3 5 2" xfId="25897"/>
    <cellStyle name="Normal 93 3 5_נכסים" xfId="47320"/>
    <cellStyle name="Normal 93 3 6" xfId="19232"/>
    <cellStyle name="Normal 93 3_נכסים" xfId="47305"/>
    <cellStyle name="Normal 93 4" xfId="4343"/>
    <cellStyle name="Normal 93 4 2" xfId="6132"/>
    <cellStyle name="Normal 93 4 2 2" xfId="9672"/>
    <cellStyle name="Normal 93 4 2 2 2" xfId="16324"/>
    <cellStyle name="Normal 93 4 2 2 2 2" xfId="31310"/>
    <cellStyle name="Normal 93 4 2 2 2_נכסים" xfId="47324"/>
    <cellStyle name="Normal 93 4 2 2 3" xfId="24645"/>
    <cellStyle name="Normal 93 4 2 2_נכסים" xfId="47323"/>
    <cellStyle name="Normal 93 4 2 3" xfId="12992"/>
    <cellStyle name="Normal 93 4 2 3 2" xfId="27979"/>
    <cellStyle name="Normal 93 4 2 3_נכסים" xfId="47325"/>
    <cellStyle name="Normal 93 4 2 4" xfId="21314"/>
    <cellStyle name="Normal 93 4 2_נכסים" xfId="47322"/>
    <cellStyle name="Normal 93 4 3" xfId="7880"/>
    <cellStyle name="Normal 93 4 3 2" xfId="14659"/>
    <cellStyle name="Normal 93 4 3 2 2" xfId="29645"/>
    <cellStyle name="Normal 93 4 3 2_נכסים" xfId="47327"/>
    <cellStyle name="Normal 93 4 3 3" xfId="22980"/>
    <cellStyle name="Normal 93 4 3_נכסים" xfId="47326"/>
    <cellStyle name="Normal 93 4 4" xfId="11326"/>
    <cellStyle name="Normal 93 4 4 2" xfId="26313"/>
    <cellStyle name="Normal 93 4 4_נכסים" xfId="47328"/>
    <cellStyle name="Normal 93 4 5" xfId="19648"/>
    <cellStyle name="Normal 93 4_נכסים" xfId="47321"/>
    <cellStyle name="Normal 93 5" xfId="5236"/>
    <cellStyle name="Normal 93 5 2" xfId="8839"/>
    <cellStyle name="Normal 93 5 2 2" xfId="15491"/>
    <cellStyle name="Normal 93 5 2 2 2" xfId="30477"/>
    <cellStyle name="Normal 93 5 2 2_נכסים" xfId="47331"/>
    <cellStyle name="Normal 93 5 2 3" xfId="23812"/>
    <cellStyle name="Normal 93 5 2_נכסים" xfId="47330"/>
    <cellStyle name="Normal 93 5 3" xfId="12159"/>
    <cellStyle name="Normal 93 5 3 2" xfId="27146"/>
    <cellStyle name="Normal 93 5 3_נכסים" xfId="47332"/>
    <cellStyle name="Normal 93 5 4" xfId="20481"/>
    <cellStyle name="Normal 93 5_נכסים" xfId="47329"/>
    <cellStyle name="Normal 93 6" xfId="7049"/>
    <cellStyle name="Normal 93 6 2" xfId="13826"/>
    <cellStyle name="Normal 93 6 2 2" xfId="28812"/>
    <cellStyle name="Normal 93 6 2_נכסים" xfId="47334"/>
    <cellStyle name="Normal 93 6 3" xfId="22147"/>
    <cellStyle name="Normal 93 6_נכסים" xfId="47333"/>
    <cellStyle name="Normal 93 7" xfId="10340"/>
    <cellStyle name="Normal 93 7 2" xfId="25316"/>
    <cellStyle name="Normal 93 7_נכסים" xfId="47335"/>
    <cellStyle name="Normal 93 8" xfId="18815"/>
    <cellStyle name="Normal 93_נכסים" xfId="47272"/>
    <cellStyle name="Normal 94" xfId="3540"/>
    <cellStyle name="Normal 94 2" xfId="3621"/>
    <cellStyle name="Normal 94 3" xfId="3772"/>
    <cellStyle name="Normal 94 3 2" xfId="4196"/>
    <cellStyle name="Normal 94 3 3" xfId="3835"/>
    <cellStyle name="Normal 94 3 3 2" xfId="5504"/>
    <cellStyle name="Normal 94 3 3 3" xfId="5089"/>
    <cellStyle name="Normal 94 3 3 3 2" xfId="8628"/>
    <cellStyle name="Normal 94 3 3 3_נכסים" xfId="47339"/>
    <cellStyle name="Normal 94 3 3 4" xfId="6886"/>
    <cellStyle name="Normal 94 3 3 4 2" xfId="16994"/>
    <cellStyle name="Normal 94 3 3 4 3" xfId="33087"/>
    <cellStyle name="Normal 94 3 3 4_נכסים" xfId="47340"/>
    <cellStyle name="Normal 94 3 3_נכסים" xfId="47338"/>
    <cellStyle name="Normal 94 3 4" xfId="4202"/>
    <cellStyle name="Normal 94 3 5" xfId="5025"/>
    <cellStyle name="Normal 94 3 5 2" xfId="8564"/>
    <cellStyle name="Normal 94 3 5_נכסים" xfId="47341"/>
    <cellStyle name="Normal 94 3 6" xfId="6822"/>
    <cellStyle name="Normal 94 3 6 2" xfId="17045"/>
    <cellStyle name="Normal 94 3 6 3" xfId="33023"/>
    <cellStyle name="Normal 94 3 6_נכסים" xfId="47342"/>
    <cellStyle name="Normal 94 3_נכסים" xfId="47337"/>
    <cellStyle name="Normal 94 4" xfId="3629"/>
    <cellStyle name="Normal 94 4 2" xfId="4347"/>
    <cellStyle name="Normal 94 4 2 2" xfId="6136"/>
    <cellStyle name="Normal 94 4 2 2 2" xfId="9676"/>
    <cellStyle name="Normal 94 4 2 2 2 2" xfId="16328"/>
    <cellStyle name="Normal 94 4 2 2 2 2 2" xfId="31314"/>
    <cellStyle name="Normal 94 4 2 2 2 2_נכסים" xfId="47347"/>
    <cellStyle name="Normal 94 4 2 2 2 3" xfId="24649"/>
    <cellStyle name="Normal 94 4 2 2 2_נכסים" xfId="47346"/>
    <cellStyle name="Normal 94 4 2 2 3" xfId="12996"/>
    <cellStyle name="Normal 94 4 2 2 3 2" xfId="27983"/>
    <cellStyle name="Normal 94 4 2 2 3_נכסים" xfId="47348"/>
    <cellStyle name="Normal 94 4 2 2 4" xfId="21318"/>
    <cellStyle name="Normal 94 4 2 2_נכסים" xfId="47345"/>
    <cellStyle name="Normal 94 4 2 3" xfId="7884"/>
    <cellStyle name="Normal 94 4 2 3 2" xfId="14663"/>
    <cellStyle name="Normal 94 4 2 3 2 2" xfId="29649"/>
    <cellStyle name="Normal 94 4 2 3 2_נכסים" xfId="47350"/>
    <cellStyle name="Normal 94 4 2 3 3" xfId="22984"/>
    <cellStyle name="Normal 94 4 2 3_נכסים" xfId="47349"/>
    <cellStyle name="Normal 94 4 2 4" xfId="11330"/>
    <cellStyle name="Normal 94 4 2 4 2" xfId="26317"/>
    <cellStyle name="Normal 94 4 2 4_נכסים" xfId="47351"/>
    <cellStyle name="Normal 94 4 2 5" xfId="19652"/>
    <cellStyle name="Normal 94 4 2_נכסים" xfId="47344"/>
    <cellStyle name="Normal 94 4 3" xfId="5240"/>
    <cellStyle name="Normal 94 4 3 2" xfId="8843"/>
    <cellStyle name="Normal 94 4 3 2 2" xfId="15495"/>
    <cellStyle name="Normal 94 4 3 2 2 2" xfId="30481"/>
    <cellStyle name="Normal 94 4 3 2 2_נכסים" xfId="47354"/>
    <cellStyle name="Normal 94 4 3 2 3" xfId="23816"/>
    <cellStyle name="Normal 94 4 3 2_נכסים" xfId="47353"/>
    <cellStyle name="Normal 94 4 3 3" xfId="12163"/>
    <cellStyle name="Normal 94 4 3 3 2" xfId="27150"/>
    <cellStyle name="Normal 94 4 3 3_נכסים" xfId="47355"/>
    <cellStyle name="Normal 94 4 3 4" xfId="20485"/>
    <cellStyle name="Normal 94 4 3_נכסים" xfId="47352"/>
    <cellStyle name="Normal 94 4 4" xfId="7053"/>
    <cellStyle name="Normal 94 4 4 2" xfId="13830"/>
    <cellStyle name="Normal 94 4 4 2 2" xfId="28816"/>
    <cellStyle name="Normal 94 4 4 2_נכסים" xfId="47357"/>
    <cellStyle name="Normal 94 4 4 3" xfId="22151"/>
    <cellStyle name="Normal 94 4 4_נכסים" xfId="47356"/>
    <cellStyle name="Normal 94 4 5" xfId="10380"/>
    <cellStyle name="Normal 94 4 5 2" xfId="25358"/>
    <cellStyle name="Normal 94 4 5_נכסים" xfId="47358"/>
    <cellStyle name="Normal 94 4 6" xfId="18819"/>
    <cellStyle name="Normal 94 4_נכסים" xfId="47343"/>
    <cellStyle name="Normal 94_נכסים" xfId="47336"/>
    <cellStyle name="Normal 95" xfId="3478"/>
    <cellStyle name="Normal 95 2" xfId="3601"/>
    <cellStyle name="Normal 95 3" xfId="3816"/>
    <cellStyle name="Normal 95 3 2" xfId="5485"/>
    <cellStyle name="Normal 95 3 3" xfId="5070"/>
    <cellStyle name="Normal 95 3 3 2" xfId="8609"/>
    <cellStyle name="Normal 95 3 3_נכסים" xfId="47361"/>
    <cellStyle name="Normal 95 3 4" xfId="6867"/>
    <cellStyle name="Normal 95 3 4 2" xfId="16961"/>
    <cellStyle name="Normal 95 3 4 3" xfId="33068"/>
    <cellStyle name="Normal 95 3 4_נכסים" xfId="47362"/>
    <cellStyle name="Normal 95 3_נכסים" xfId="47360"/>
    <cellStyle name="Normal 95 4" xfId="5006"/>
    <cellStyle name="Normal 95 4 2" xfId="8545"/>
    <cellStyle name="Normal 95 4_נכסים" xfId="47363"/>
    <cellStyle name="Normal 95 5" xfId="6803"/>
    <cellStyle name="Normal 95 5 2" xfId="16960"/>
    <cellStyle name="Normal 95 5 3" xfId="33004"/>
    <cellStyle name="Normal 95 5_נכסים" xfId="47364"/>
    <cellStyle name="Normal 95_נכסים" xfId="47359"/>
    <cellStyle name="Normal 96" xfId="3562"/>
    <cellStyle name="Normal 96 2" xfId="3623"/>
    <cellStyle name="Normal 96 3" xfId="3836"/>
    <cellStyle name="Normal 96 3 2" xfId="5505"/>
    <cellStyle name="Normal 96 3 3" xfId="5090"/>
    <cellStyle name="Normal 96 3 3 2" xfId="8629"/>
    <cellStyle name="Normal 96 3 3_נכסים" xfId="47367"/>
    <cellStyle name="Normal 96 3 4" xfId="6887"/>
    <cellStyle name="Normal 96 3 4 2" xfId="17042"/>
    <cellStyle name="Normal 96 3 4 3" xfId="33088"/>
    <cellStyle name="Normal 96 3 4_נכסים" xfId="47368"/>
    <cellStyle name="Normal 96 3_נכסים" xfId="47366"/>
    <cellStyle name="Normal 96 4" xfId="5026"/>
    <cellStyle name="Normal 96 4 2" xfId="8565"/>
    <cellStyle name="Normal 96 4_נכסים" xfId="47369"/>
    <cellStyle name="Normal 96 5" xfId="6823"/>
    <cellStyle name="Normal 96 5 2" xfId="17076"/>
    <cellStyle name="Normal 96 5 3" xfId="33024"/>
    <cellStyle name="Normal 96 5_נכסים" xfId="47370"/>
    <cellStyle name="Normal 96_נכסים" xfId="47365"/>
    <cellStyle name="Normal 97" xfId="3624"/>
    <cellStyle name="Normal 97 2" xfId="3773"/>
    <cellStyle name="Normal 97 3" xfId="3986"/>
    <cellStyle name="Normal 97 4" xfId="3837"/>
    <cellStyle name="Normal 97 4 2" xfId="5506"/>
    <cellStyle name="Normal 97 4 3" xfId="5091"/>
    <cellStyle name="Normal 97 4 3 2" xfId="8630"/>
    <cellStyle name="Normal 97 4 3_נכסים" xfId="47373"/>
    <cellStyle name="Normal 97 4 4" xfId="6888"/>
    <cellStyle name="Normal 97 4 4 2" xfId="17073"/>
    <cellStyle name="Normal 97 4 4 3" xfId="33089"/>
    <cellStyle name="Normal 97 4 4_נכסים" xfId="47374"/>
    <cellStyle name="Normal 97 4_נכסים" xfId="47372"/>
    <cellStyle name="Normal 97 5" xfId="5027"/>
    <cellStyle name="Normal 97 5 2" xfId="8566"/>
    <cellStyle name="Normal 97 5_נכסים" xfId="47375"/>
    <cellStyle name="Normal 97 6" xfId="6824"/>
    <cellStyle name="Normal 97 6 2" xfId="17013"/>
    <cellStyle name="Normal 97 6 3" xfId="33025"/>
    <cellStyle name="Normal 97 6_נכסים" xfId="47376"/>
    <cellStyle name="Normal 97_נכסים" xfId="47371"/>
    <cellStyle name="Normal 98" xfId="3625"/>
    <cellStyle name="Normal 98 2" xfId="3774"/>
    <cellStyle name="Normal 98 3" xfId="3987"/>
    <cellStyle name="Normal 98 4" xfId="3838"/>
    <cellStyle name="Normal 98 4 2" xfId="5507"/>
    <cellStyle name="Normal 98 4 3" xfId="5092"/>
    <cellStyle name="Normal 98 4 3 2" xfId="8631"/>
    <cellStyle name="Normal 98 4 3_נכסים" xfId="47379"/>
    <cellStyle name="Normal 98 4 4" xfId="6889"/>
    <cellStyle name="Normal 98 4 4 2" xfId="17010"/>
    <cellStyle name="Normal 98 4 4 3" xfId="33090"/>
    <cellStyle name="Normal 98 4 4_נכסים" xfId="47380"/>
    <cellStyle name="Normal 98 4_נכסים" xfId="47378"/>
    <cellStyle name="Normal 98 5" xfId="5028"/>
    <cellStyle name="Normal 98 5 2" xfId="8567"/>
    <cellStyle name="Normal 98 5_נכסים" xfId="47381"/>
    <cellStyle name="Normal 98 6" xfId="6825"/>
    <cellStyle name="Normal 98 6 2" xfId="16978"/>
    <cellStyle name="Normal 98 6 3" xfId="33026"/>
    <cellStyle name="Normal 98 6_נכסים" xfId="47382"/>
    <cellStyle name="Normal 98_נכסים" xfId="47377"/>
    <cellStyle name="Normal 99" xfId="3626"/>
    <cellStyle name="Normal 99 2" xfId="3775"/>
    <cellStyle name="Normal 99 3" xfId="3988"/>
    <cellStyle name="Normal 99 4" xfId="3839"/>
    <cellStyle name="Normal 99 4 2" xfId="5508"/>
    <cellStyle name="Normal 99 4 3" xfId="5093"/>
    <cellStyle name="Normal 99 4 3 2" xfId="8632"/>
    <cellStyle name="Normal 99 4 3_נכסים" xfId="47385"/>
    <cellStyle name="Normal 99 4 4" xfId="6890"/>
    <cellStyle name="Normal 99 4 4 2" xfId="16975"/>
    <cellStyle name="Normal 99 4 4 3" xfId="33091"/>
    <cellStyle name="Normal 99 4 4_נכסים" xfId="47386"/>
    <cellStyle name="Normal 99 4_נכסים" xfId="47384"/>
    <cellStyle name="Normal 99 5" xfId="5029"/>
    <cellStyle name="Normal 99 5 2" xfId="8568"/>
    <cellStyle name="Normal 99 5_נכסים" xfId="47387"/>
    <cellStyle name="Normal 99 6" xfId="6826"/>
    <cellStyle name="Normal 99 6 2" xfId="17037"/>
    <cellStyle name="Normal 99 6 3" xfId="33027"/>
    <cellStyle name="Normal 99 6_נכסים" xfId="47388"/>
    <cellStyle name="Normal 99_נכסים" xfId="47383"/>
    <cellStyle name="Normal_2007-16618" xfId="7"/>
    <cellStyle name="Note" xfId="98"/>
    <cellStyle name="Note 2" xfId="162"/>
    <cellStyle name="Note 2 10" xfId="34007"/>
    <cellStyle name="Note 2 2" xfId="337"/>
    <cellStyle name="Note 2 2 2" xfId="34044"/>
    <cellStyle name="Note 2 2_נכסים" xfId="47391"/>
    <cellStyle name="Note 2 3" xfId="3028"/>
    <cellStyle name="Note 2 3 2" xfId="3063"/>
    <cellStyle name="Note 2 3 2 2" xfId="34049"/>
    <cellStyle name="Note 2 3 2_נכסים" xfId="47393"/>
    <cellStyle name="Note 2 3 3" xfId="3511"/>
    <cellStyle name="Note 2 3 3 2" xfId="34142"/>
    <cellStyle name="Note 2 3 3_נכסים" xfId="47394"/>
    <cellStyle name="Note 2 3 4" xfId="3490"/>
    <cellStyle name="Note 2 3 4 2" xfId="3605"/>
    <cellStyle name="Note 2 3 4 2 2" xfId="34146"/>
    <cellStyle name="Note 2 3 4 2_נכסים" xfId="47396"/>
    <cellStyle name="Note 2 3 4 3" xfId="3820"/>
    <cellStyle name="Note 2 3 4 3 2" xfId="5489"/>
    <cellStyle name="Note 2 3 4 3 2 2" xfId="34177"/>
    <cellStyle name="Note 2 3 4 3 2_נכסים" xfId="47398"/>
    <cellStyle name="Note 2 3 4 3 3" xfId="5074"/>
    <cellStyle name="Note 2 3 4 3 3 2" xfId="8613"/>
    <cellStyle name="Note 2 3 4 3 3 2 2" xfId="34207"/>
    <cellStyle name="Note 2 3 4 3 3 2_נכסים" xfId="47400"/>
    <cellStyle name="Note 2 3 4 3 3 3" xfId="34169"/>
    <cellStyle name="Note 2 3 4 3 3_נכסים" xfId="47399"/>
    <cellStyle name="Note 2 3 4 3 4" xfId="6871"/>
    <cellStyle name="Note 2 3 4 3 4 2" xfId="16990"/>
    <cellStyle name="Note 2 3 4 3 4 2 2" xfId="34213"/>
    <cellStyle name="Note 2 3 4 3 4 2_נכסים" xfId="47402"/>
    <cellStyle name="Note 2 3 4 3 4 3" xfId="33072"/>
    <cellStyle name="Note 2 3 4 3 4 3 2" xfId="34314"/>
    <cellStyle name="Note 2 3 4 3 4 4" xfId="34192"/>
    <cellStyle name="Note 2 3 4 3 4_נכסים" xfId="47401"/>
    <cellStyle name="Note 2 3 4 3 5" xfId="34154"/>
    <cellStyle name="Note 2 3 4 3_נכסים" xfId="47397"/>
    <cellStyle name="Note 2 3 4 4" xfId="5010"/>
    <cellStyle name="Note 2 3 4 4 2" xfId="8549"/>
    <cellStyle name="Note 2 3 4 4 2 2" xfId="34199"/>
    <cellStyle name="Note 2 3 4 4 2_נכסים" xfId="47404"/>
    <cellStyle name="Note 2 3 4 4 3" xfId="34161"/>
    <cellStyle name="Note 2 3 4 4_נכסים" xfId="47403"/>
    <cellStyle name="Note 2 3 4 5" xfId="6807"/>
    <cellStyle name="Note 2 3 4 5 2" xfId="17041"/>
    <cellStyle name="Note 2 3 4 5 2 2" xfId="34221"/>
    <cellStyle name="Note 2 3 4 5 2_נכסים" xfId="47406"/>
    <cellStyle name="Note 2 3 4 5 3" xfId="33008"/>
    <cellStyle name="Note 2 3 4 5 3 2" xfId="34306"/>
    <cellStyle name="Note 2 3 4 5 4" xfId="34184"/>
    <cellStyle name="Note 2 3 4 5_נכסים" xfId="47405"/>
    <cellStyle name="Note 2 3 4 6" xfId="34139"/>
    <cellStyle name="Note 2 3 4_נכסים" xfId="47395"/>
    <cellStyle name="Note 2 3 5" xfId="3789"/>
    <cellStyle name="Note 2 3 5 2" xfId="5458"/>
    <cellStyle name="Note 2 3 5 2 2" xfId="34174"/>
    <cellStyle name="Note 2 3 5 2_נכסים" xfId="47408"/>
    <cellStyle name="Note 2 3 5 3" xfId="5043"/>
    <cellStyle name="Note 2 3 5 3 2" xfId="8582"/>
    <cellStyle name="Note 2 3 5 3 2 2" xfId="34204"/>
    <cellStyle name="Note 2 3 5 3 2_נכסים" xfId="47410"/>
    <cellStyle name="Note 2 3 5 3 3" xfId="34166"/>
    <cellStyle name="Note 2 3 5 3_נכסים" xfId="47409"/>
    <cellStyle name="Note 2 3 5 4" xfId="6840"/>
    <cellStyle name="Note 2 3 5 4 2" xfId="17040"/>
    <cellStyle name="Note 2 3 5 4 2 2" xfId="34220"/>
    <cellStyle name="Note 2 3 5 4 2_נכסים" xfId="47412"/>
    <cellStyle name="Note 2 3 5 4 3" xfId="33041"/>
    <cellStyle name="Note 2 3 5 4 3 2" xfId="34311"/>
    <cellStyle name="Note 2 3 5 4 4" xfId="34189"/>
    <cellStyle name="Note 2 3 5 4_נכסים" xfId="47411"/>
    <cellStyle name="Note 2 3 5 5" xfId="34151"/>
    <cellStyle name="Note 2 3 5_נכסים" xfId="47407"/>
    <cellStyle name="Note 2 3 6" xfId="4979"/>
    <cellStyle name="Note 2 3 6 2" xfId="8518"/>
    <cellStyle name="Note 2 3 6 2 2" xfId="34196"/>
    <cellStyle name="Note 2 3 6 2_נכסים" xfId="47414"/>
    <cellStyle name="Note 2 3 6 3" xfId="34158"/>
    <cellStyle name="Note 2 3 6_נכסים" xfId="47413"/>
    <cellStyle name="Note 2 3 7" xfId="6776"/>
    <cellStyle name="Note 2 3 7 2" xfId="17039"/>
    <cellStyle name="Note 2 3 7 2 2" xfId="34219"/>
    <cellStyle name="Note 2 3 7 2_נכסים" xfId="47416"/>
    <cellStyle name="Note 2 3 7 3" xfId="32977"/>
    <cellStyle name="Note 2 3 7 3 2" xfId="34303"/>
    <cellStyle name="Note 2 3 7 4" xfId="34181"/>
    <cellStyle name="Note 2 3 7_נכסים" xfId="47415"/>
    <cellStyle name="Note 2 3 8" xfId="34046"/>
    <cellStyle name="Note 2 3_נכסים" xfId="47392"/>
    <cellStyle name="Note 2 4" xfId="3051"/>
    <cellStyle name="Note 2 4 2" xfId="34047"/>
    <cellStyle name="Note 2 4_נכסים" xfId="47417"/>
    <cellStyle name="Note 2 5" xfId="3135"/>
    <cellStyle name="Note 2 5 2" xfId="34091"/>
    <cellStyle name="Note 2 5_נכסים" xfId="47418"/>
    <cellStyle name="Note 2 6" xfId="3452"/>
    <cellStyle name="Note 2 6 2" xfId="3593"/>
    <cellStyle name="Note 2 6 2 2" xfId="34144"/>
    <cellStyle name="Note 2 6 2_נכסים" xfId="47420"/>
    <cellStyle name="Note 2 6 3" xfId="3808"/>
    <cellStyle name="Note 2 6 3 2" xfId="5477"/>
    <cellStyle name="Note 2 6 3 2 2" xfId="34175"/>
    <cellStyle name="Note 2 6 3 2_נכסים" xfId="47422"/>
    <cellStyle name="Note 2 6 3 3" xfId="5062"/>
    <cellStyle name="Note 2 6 3 3 2" xfId="8601"/>
    <cellStyle name="Note 2 6 3 3 2 2" xfId="34205"/>
    <cellStyle name="Note 2 6 3 3 2_נכסים" xfId="47424"/>
    <cellStyle name="Note 2 6 3 3 3" xfId="34167"/>
    <cellStyle name="Note 2 6 3 3_נכסים" xfId="47423"/>
    <cellStyle name="Note 2 6 3 4" xfId="6859"/>
    <cellStyle name="Note 2 6 3 4 2" xfId="17036"/>
    <cellStyle name="Note 2 6 3 4 2 2" xfId="34217"/>
    <cellStyle name="Note 2 6 3 4 2_נכסים" xfId="47426"/>
    <cellStyle name="Note 2 6 3 4 3" xfId="33060"/>
    <cellStyle name="Note 2 6 3 4 3 2" xfId="34312"/>
    <cellStyle name="Note 2 6 3 4 4" xfId="34190"/>
    <cellStyle name="Note 2 6 3 4_נכסים" xfId="47425"/>
    <cellStyle name="Note 2 6 3 5" xfId="34152"/>
    <cellStyle name="Note 2 6 3_נכסים" xfId="47421"/>
    <cellStyle name="Note 2 6 4" xfId="4998"/>
    <cellStyle name="Note 2 6 4 2" xfId="8537"/>
    <cellStyle name="Note 2 6 4 2 2" xfId="34197"/>
    <cellStyle name="Note 2 6 4 2_נכסים" xfId="47428"/>
    <cellStyle name="Note 2 6 4 3" xfId="34159"/>
    <cellStyle name="Note 2 6 4_נכסים" xfId="47427"/>
    <cellStyle name="Note 2 6 5" xfId="6795"/>
    <cellStyle name="Note 2 6 5 2" xfId="17035"/>
    <cellStyle name="Note 2 6 5 2 2" xfId="34216"/>
    <cellStyle name="Note 2 6 5 2_נכסים" xfId="47430"/>
    <cellStyle name="Note 2 6 5 3" xfId="32996"/>
    <cellStyle name="Note 2 6 5 3 2" xfId="34304"/>
    <cellStyle name="Note 2 6 5 4" xfId="34182"/>
    <cellStyle name="Note 2 6 5_נכסים" xfId="47429"/>
    <cellStyle name="Note 2 6 6" xfId="34136"/>
    <cellStyle name="Note 2 6_נכסים" xfId="47419"/>
    <cellStyle name="Note 2 7" xfId="3783"/>
    <cellStyle name="Note 2 7 2" xfId="5452"/>
    <cellStyle name="Note 2 7 2 2" xfId="34172"/>
    <cellStyle name="Note 2 7 2_נכסים" xfId="47432"/>
    <cellStyle name="Note 2 7 3" xfId="5037"/>
    <cellStyle name="Note 2 7 3 2" xfId="8576"/>
    <cellStyle name="Note 2 7 3 2 2" xfId="34202"/>
    <cellStyle name="Note 2 7 3 2_נכסים" xfId="47434"/>
    <cellStyle name="Note 2 7 3 3" xfId="34164"/>
    <cellStyle name="Note 2 7 3_נכסים" xfId="47433"/>
    <cellStyle name="Note 2 7 4" xfId="6834"/>
    <cellStyle name="Note 2 7 4 2" xfId="16962"/>
    <cellStyle name="Note 2 7 4 2 2" xfId="34210"/>
    <cellStyle name="Note 2 7 4 2_נכסים" xfId="47436"/>
    <cellStyle name="Note 2 7 4 3" xfId="33035"/>
    <cellStyle name="Note 2 7 4 3 2" xfId="34309"/>
    <cellStyle name="Note 2 7 4 4" xfId="34187"/>
    <cellStyle name="Note 2 7 4_נכסים" xfId="47435"/>
    <cellStyle name="Note 2 7 5" xfId="34149"/>
    <cellStyle name="Note 2 7_נכסים" xfId="47431"/>
    <cellStyle name="Note 2 8" xfId="4973"/>
    <cellStyle name="Note 2 8 2" xfId="8512"/>
    <cellStyle name="Note 2 8 2 2" xfId="34194"/>
    <cellStyle name="Note 2 8 2_נכסים" xfId="47438"/>
    <cellStyle name="Note 2 8 3" xfId="34156"/>
    <cellStyle name="Note 2 8_נכסים" xfId="47437"/>
    <cellStyle name="Note 2 9" xfId="6770"/>
    <cellStyle name="Note 2 9 2" xfId="16953"/>
    <cellStyle name="Note 2 9 2 2" xfId="34209"/>
    <cellStyle name="Note 2 9 2_נכסים" xfId="47440"/>
    <cellStyle name="Note 2 9 3" xfId="32971"/>
    <cellStyle name="Note 2 9 3 2" xfId="34301"/>
    <cellStyle name="Note 2 9 4" xfId="34179"/>
    <cellStyle name="Note 2 9_נכסים" xfId="47439"/>
    <cellStyle name="Note 2_נכסים" xfId="47390"/>
    <cellStyle name="Note 3" xfId="406"/>
    <cellStyle name="Note 3 2" xfId="3061"/>
    <cellStyle name="Note 3 2 2" xfId="34048"/>
    <cellStyle name="Note 3 2_נכסים" xfId="47442"/>
    <cellStyle name="Note 3 3" xfId="3464"/>
    <cellStyle name="Note 3 3 2" xfId="34137"/>
    <cellStyle name="Note 3 3_נכסים" xfId="47443"/>
    <cellStyle name="Note 3 4" xfId="3491"/>
    <cellStyle name="Note 3 4 2" xfId="3606"/>
    <cellStyle name="Note 3 4 2 2" xfId="34147"/>
    <cellStyle name="Note 3 4 2_נכסים" xfId="47445"/>
    <cellStyle name="Note 3 4 3" xfId="3821"/>
    <cellStyle name="Note 3 4 3 2" xfId="5490"/>
    <cellStyle name="Note 3 4 3 2 2" xfId="34178"/>
    <cellStyle name="Note 3 4 3 2_נכסים" xfId="47447"/>
    <cellStyle name="Note 3 4 3 3" xfId="5075"/>
    <cellStyle name="Note 3 4 3 3 2" xfId="8614"/>
    <cellStyle name="Note 3 4 3 3 2 2" xfId="34208"/>
    <cellStyle name="Note 3 4 3 3 2_נכסים" xfId="47449"/>
    <cellStyle name="Note 3 4 3 3 3" xfId="34170"/>
    <cellStyle name="Note 3 4 3 3_נכסים" xfId="47448"/>
    <cellStyle name="Note 3 4 3 4" xfId="6872"/>
    <cellStyle name="Note 3 4 3 4 2" xfId="17038"/>
    <cellStyle name="Note 3 4 3 4 2 2" xfId="34218"/>
    <cellStyle name="Note 3 4 3 4 2_נכסים" xfId="47451"/>
    <cellStyle name="Note 3 4 3 4 3" xfId="33073"/>
    <cellStyle name="Note 3 4 3 4 3 2" xfId="34315"/>
    <cellStyle name="Note 3 4 3 4 4" xfId="34193"/>
    <cellStyle name="Note 3 4 3 4_נכסים" xfId="47450"/>
    <cellStyle name="Note 3 4 3 5" xfId="34155"/>
    <cellStyle name="Note 3 4 3_נכסים" xfId="47446"/>
    <cellStyle name="Note 3 4 4" xfId="5011"/>
    <cellStyle name="Note 3 4 4 2" xfId="8550"/>
    <cellStyle name="Note 3 4 4 2 2" xfId="34200"/>
    <cellStyle name="Note 3 4 4 2_נכסים" xfId="47453"/>
    <cellStyle name="Note 3 4 4 3" xfId="34162"/>
    <cellStyle name="Note 3 4 4_נכסים" xfId="47452"/>
    <cellStyle name="Note 3 4 5" xfId="6808"/>
    <cellStyle name="Note 3 4 5 2" xfId="17072"/>
    <cellStyle name="Note 3 4 5 2 2" xfId="34223"/>
    <cellStyle name="Note 3 4 5 2_נכסים" xfId="47455"/>
    <cellStyle name="Note 3 4 5 3" xfId="33009"/>
    <cellStyle name="Note 3 4 5 3 2" xfId="34307"/>
    <cellStyle name="Note 3 4 5 4" xfId="34185"/>
    <cellStyle name="Note 3 4 5_נכסים" xfId="47454"/>
    <cellStyle name="Note 3 4 6" xfId="34140"/>
    <cellStyle name="Note 3 4_נכסים" xfId="47444"/>
    <cellStyle name="Note 3 5" xfId="3787"/>
    <cellStyle name="Note 3 5 2" xfId="5456"/>
    <cellStyle name="Note 3 5 2 2" xfId="34173"/>
    <cellStyle name="Note 3 5 2_נכסים" xfId="47457"/>
    <cellStyle name="Note 3 5 3" xfId="5041"/>
    <cellStyle name="Note 3 5 3 2" xfId="8580"/>
    <cellStyle name="Note 3 5 3 2 2" xfId="34203"/>
    <cellStyle name="Note 3 5 3 2_נכסים" xfId="47459"/>
    <cellStyle name="Note 3 5 3 3" xfId="34165"/>
    <cellStyle name="Note 3 5 3_נכסים" xfId="47458"/>
    <cellStyle name="Note 3 5 4" xfId="6838"/>
    <cellStyle name="Note 3 5 4 2" xfId="17055"/>
    <cellStyle name="Note 3 5 4 2 2" xfId="34222"/>
    <cellStyle name="Note 3 5 4 2_נכסים" xfId="47461"/>
    <cellStyle name="Note 3 5 4 3" xfId="33039"/>
    <cellStyle name="Note 3 5 4 3 2" xfId="34310"/>
    <cellStyle name="Note 3 5 4 4" xfId="34188"/>
    <cellStyle name="Note 3 5 4_נכסים" xfId="47460"/>
    <cellStyle name="Note 3 5 5" xfId="34150"/>
    <cellStyle name="Note 3 5_נכסים" xfId="47456"/>
    <cellStyle name="Note 3 6" xfId="4977"/>
    <cellStyle name="Note 3 6 2" xfId="8516"/>
    <cellStyle name="Note 3 6 2 2" xfId="34195"/>
    <cellStyle name="Note 3 6 2_נכסים" xfId="47463"/>
    <cellStyle name="Note 3 6 3" xfId="34157"/>
    <cellStyle name="Note 3 6_נכסים" xfId="47462"/>
    <cellStyle name="Note 3 7" xfId="6774"/>
    <cellStyle name="Note 3 7 2" xfId="16991"/>
    <cellStyle name="Note 3 7 2 2" xfId="34214"/>
    <cellStyle name="Note 3 7 2_נכסים" xfId="47465"/>
    <cellStyle name="Note 3 7 3" xfId="32975"/>
    <cellStyle name="Note 3 7 3 2" xfId="34302"/>
    <cellStyle name="Note 3 7 4" xfId="34180"/>
    <cellStyle name="Note 3 7_נכסים" xfId="47464"/>
    <cellStyle name="Note 3 8" xfId="34045"/>
    <cellStyle name="Note 3_נכסים" xfId="47441"/>
    <cellStyle name="Note 4" xfId="3254"/>
    <cellStyle name="Note 4 2" xfId="3134"/>
    <cellStyle name="Note 4 2 2" xfId="34090"/>
    <cellStyle name="Note 4 2_נכסים" xfId="47467"/>
    <cellStyle name="Note 4 3" xfId="32079"/>
    <cellStyle name="Note 4 3 2" xfId="34289"/>
    <cellStyle name="Note 4 3_נכסים" xfId="47468"/>
    <cellStyle name="Note 4 4" xfId="34101"/>
    <cellStyle name="Note 4_נכסים" xfId="47466"/>
    <cellStyle name="Note 5" xfId="3137"/>
    <cellStyle name="Note 5 2" xfId="3506"/>
    <cellStyle name="Note 5 2 2" xfId="34141"/>
    <cellStyle name="Note 5 2_נכסים" xfId="47470"/>
    <cellStyle name="Note 5 3" xfId="3477"/>
    <cellStyle name="Note 5 3 2" xfId="3600"/>
    <cellStyle name="Note 5 3 2 2" xfId="34145"/>
    <cellStyle name="Note 5 3 2_נכסים" xfId="47472"/>
    <cellStyle name="Note 5 3 3" xfId="3815"/>
    <cellStyle name="Note 5 3 3 2" xfId="5484"/>
    <cellStyle name="Note 5 3 3 2 2" xfId="34176"/>
    <cellStyle name="Note 5 3 3 2_נכסים" xfId="47474"/>
    <cellStyle name="Note 5 3 3 3" xfId="5069"/>
    <cellStyle name="Note 5 3 3 3 2" xfId="8608"/>
    <cellStyle name="Note 5 3 3 3 2 2" xfId="34206"/>
    <cellStyle name="Note 5 3 3 3 2_נכסים" xfId="47476"/>
    <cellStyle name="Note 5 3 3 3 3" xfId="34168"/>
    <cellStyle name="Note 5 3 3 3_נכסים" xfId="47475"/>
    <cellStyle name="Note 5 3 3 4" xfId="6866"/>
    <cellStyle name="Note 5 3 3 4 2" xfId="16969"/>
    <cellStyle name="Note 5 3 3 4 2 2" xfId="34212"/>
    <cellStyle name="Note 5 3 3 4 2_נכסים" xfId="47478"/>
    <cellStyle name="Note 5 3 3 4 3" xfId="33067"/>
    <cellStyle name="Note 5 3 3 4 3 2" xfId="34313"/>
    <cellStyle name="Note 5 3 3 4 4" xfId="34191"/>
    <cellStyle name="Note 5 3 3 4_נכסים" xfId="47477"/>
    <cellStyle name="Note 5 3 3 5" xfId="34153"/>
    <cellStyle name="Note 5 3 3_נכסים" xfId="47473"/>
    <cellStyle name="Note 5 3 4" xfId="5005"/>
    <cellStyle name="Note 5 3 4 2" xfId="8544"/>
    <cellStyle name="Note 5 3 4 2 2" xfId="34198"/>
    <cellStyle name="Note 5 3 4 2_נכסים" xfId="47480"/>
    <cellStyle name="Note 5 3 4 3" xfId="34160"/>
    <cellStyle name="Note 5 3 4_נכסים" xfId="47479"/>
    <cellStyle name="Note 5 3 5" xfId="6802"/>
    <cellStyle name="Note 5 3 5 2" xfId="16968"/>
    <cellStyle name="Note 5 3 5 2 2" xfId="34211"/>
    <cellStyle name="Note 5 3 5 2_נכסים" xfId="47482"/>
    <cellStyle name="Note 5 3 5 3" xfId="33003"/>
    <cellStyle name="Note 5 3 5 3 2" xfId="34305"/>
    <cellStyle name="Note 5 3 5 4" xfId="34183"/>
    <cellStyle name="Note 5 3 5_נכסים" xfId="47481"/>
    <cellStyle name="Note 5 3 6" xfId="34138"/>
    <cellStyle name="Note 5 3_נכסים" xfId="47471"/>
    <cellStyle name="Note 5 4" xfId="3567"/>
    <cellStyle name="Note 5 4 2" xfId="34143"/>
    <cellStyle name="Note 5 4_נכסים" xfId="47483"/>
    <cellStyle name="Note 5 5" xfId="34092"/>
    <cellStyle name="Note 5_נכסים" xfId="47469"/>
    <cellStyle name="Note 6" xfId="3780"/>
    <cellStyle name="Note 6 2" xfId="5449"/>
    <cellStyle name="Note 6 2 2" xfId="34171"/>
    <cellStyle name="Note 6 2_נכסים" xfId="47485"/>
    <cellStyle name="Note 6 3" xfId="5034"/>
    <cellStyle name="Note 6 3 2" xfId="8573"/>
    <cellStyle name="Note 6 3 2 2" xfId="34201"/>
    <cellStyle name="Note 6 3 2_נכסים" xfId="47487"/>
    <cellStyle name="Note 6 3 3" xfId="34163"/>
    <cellStyle name="Note 6 3_נכסים" xfId="47486"/>
    <cellStyle name="Note 6 4" xfId="6831"/>
    <cellStyle name="Note 6 4 2" xfId="17020"/>
    <cellStyle name="Note 6 4 2 2" xfId="34215"/>
    <cellStyle name="Note 6 4 2_נכסים" xfId="47489"/>
    <cellStyle name="Note 6 4 3" xfId="33032"/>
    <cellStyle name="Note 6 4 3 2" xfId="34308"/>
    <cellStyle name="Note 6 4 4" xfId="34186"/>
    <cellStyle name="Note 6 4_נכסים" xfId="47488"/>
    <cellStyle name="Note 6 5" xfId="34148"/>
    <cellStyle name="Note 6_נכסים" xfId="47484"/>
    <cellStyle name="Note 7" xfId="32145"/>
    <cellStyle name="Note 7 2" xfId="33352"/>
    <cellStyle name="Note 7 2 2" xfId="34316"/>
    <cellStyle name="Note 7 3" xfId="33614"/>
    <cellStyle name="Note 7 3 2" xfId="34317"/>
    <cellStyle name="Note 7 4" xfId="33834"/>
    <cellStyle name="Note 7 4 2" xfId="34318"/>
    <cellStyle name="Note 7 5" xfId="34290"/>
    <cellStyle name="Note 7_נכסים" xfId="47490"/>
    <cellStyle name="Note 8" xfId="33899"/>
    <cellStyle name="Note_נכסים" xfId="47389"/>
    <cellStyle name="Output" xfId="99"/>
    <cellStyle name="Output 2" xfId="163"/>
    <cellStyle name="Output 2 2" xfId="338"/>
    <cellStyle name="Output 2 2 2" xfId="34252"/>
    <cellStyle name="Output 2 2 3" xfId="17391"/>
    <cellStyle name="Output 2 2_נכסים" xfId="47493"/>
    <cellStyle name="Output 2 3" xfId="17351"/>
    <cellStyle name="Output 2 3 2" xfId="34249"/>
    <cellStyle name="Output 2 3_נכסים" xfId="47494"/>
    <cellStyle name="Output 2 4" xfId="17094"/>
    <cellStyle name="Output 2 4 2" xfId="34226"/>
    <cellStyle name="Output 2 4_נכסים" xfId="47495"/>
    <cellStyle name="Output 2 5" xfId="34102"/>
    <cellStyle name="Output 2_נכסים" xfId="47492"/>
    <cellStyle name="Output 3" xfId="407"/>
    <cellStyle name="Output 3 2" xfId="34276"/>
    <cellStyle name="Output 3 3" xfId="17895"/>
    <cellStyle name="Output 3_נכסים" xfId="47496"/>
    <cellStyle name="Output 4" xfId="865"/>
    <cellStyle name="Output 5" xfId="809"/>
    <cellStyle name="Output 6" xfId="50215"/>
    <cellStyle name="Output 7" xfId="50229"/>
    <cellStyle name="Output_נכסים" xfId="47491"/>
    <cellStyle name="Percent" xfId="14" builtinId="5"/>
    <cellStyle name="Percent 10" xfId="17797"/>
    <cellStyle name="Percent 10 2" xfId="17854"/>
    <cellStyle name="Percent 10 3" xfId="17917"/>
    <cellStyle name="Percent 10 3 2" xfId="17960"/>
    <cellStyle name="Percent 10 3_נכסים" xfId="47498"/>
    <cellStyle name="Percent 10 4" xfId="17927"/>
    <cellStyle name="Percent 10 4 2" xfId="18017"/>
    <cellStyle name="Percent 10 4 3" xfId="18168"/>
    <cellStyle name="Percent 10 4 4" xfId="18311"/>
    <cellStyle name="Percent 10 4 4 2" xfId="32225"/>
    <cellStyle name="Percent 10 4 4 3" xfId="32810"/>
    <cellStyle name="Percent 10 4 4 3 2" xfId="33778"/>
    <cellStyle name="Percent 10 4 4_נכסים" xfId="47500"/>
    <cellStyle name="Percent 10 4_נכסים" xfId="47499"/>
    <cellStyle name="Percent 10_נכסים" xfId="47497"/>
    <cellStyle name="Percent 11" xfId="17920"/>
    <cellStyle name="Percent 11 2" xfId="18165"/>
    <cellStyle name="Percent 11 3" xfId="18238"/>
    <cellStyle name="Percent 11 4" xfId="18121"/>
    <cellStyle name="Percent 11 4 2" xfId="32205"/>
    <cellStyle name="Percent 11 4 3" xfId="32943"/>
    <cellStyle name="Percent 11 4 3 2" xfId="33802"/>
    <cellStyle name="Percent 11 4_נכסים" xfId="47502"/>
    <cellStyle name="Percent 11 5" xfId="33102"/>
    <cellStyle name="Percent 11 5 2" xfId="33810"/>
    <cellStyle name="Percent 11_נכסים" xfId="47501"/>
    <cellStyle name="Percent 12" xfId="50068"/>
    <cellStyle name="Percent 2" xfId="8"/>
    <cellStyle name="Percent 2 2" xfId="217"/>
    <cellStyle name="Percent 2 2 10" xfId="2004"/>
    <cellStyle name="Percent 2 2 11" xfId="1394"/>
    <cellStyle name="Percent 2 2 2" xfId="486"/>
    <cellStyle name="Percent 2 2 2 2" xfId="600"/>
    <cellStyle name="Percent 2 2 2 2 2" xfId="1236"/>
    <cellStyle name="Percent 2 2 2 2 3" xfId="1946"/>
    <cellStyle name="Percent 2 2 2 2 4" xfId="2091"/>
    <cellStyle name="Percent 2 2 2 2 5" xfId="2093"/>
    <cellStyle name="Percent 2 2 2 2 6" xfId="1995"/>
    <cellStyle name="Percent 2 2 2 2 7" xfId="1702"/>
    <cellStyle name="Percent 2 2 2 3" xfId="1222"/>
    <cellStyle name="Percent 2 2 2 4" xfId="1930"/>
    <cellStyle name="Percent 2 2 2 5" xfId="1600"/>
    <cellStyle name="Percent 2 2 2 6" xfId="2137"/>
    <cellStyle name="Percent 2 2 2 7" xfId="2261"/>
    <cellStyle name="Percent 2 2 2 8" xfId="2097"/>
    <cellStyle name="Percent 2 2 3" xfId="606"/>
    <cellStyle name="Percent 2 2 3 2" xfId="1241"/>
    <cellStyle name="Percent 2 2 3 3" xfId="1952"/>
    <cellStyle name="Percent 2 2 3 4" xfId="1510"/>
    <cellStyle name="Percent 2 2 3 5" xfId="1724"/>
    <cellStyle name="Percent 2 2 3 6" xfId="2477"/>
    <cellStyle name="Percent 2 2 3 7" xfId="1441"/>
    <cellStyle name="Percent 2 2 4" xfId="563"/>
    <cellStyle name="Percent 2 2 4 2" xfId="1223"/>
    <cellStyle name="Percent 2 2 4 3" xfId="1932"/>
    <cellStyle name="Percent 2 2 4 4" xfId="1773"/>
    <cellStyle name="Percent 2 2 4 5" xfId="1736"/>
    <cellStyle name="Percent 2 2 4 6" xfId="2458"/>
    <cellStyle name="Percent 2 2 4 7" xfId="2210"/>
    <cellStyle name="Percent 2 2 5" xfId="910"/>
    <cellStyle name="Percent 2 2 5 2" xfId="1129"/>
    <cellStyle name="Percent 2 2 5 3" xfId="2029"/>
    <cellStyle name="Percent 2 2 5 4" xfId="1716"/>
    <cellStyle name="Percent 2 2 5 5" xfId="1386"/>
    <cellStyle name="Percent 2 2 5 6" xfId="1758"/>
    <cellStyle name="Percent 2 2 5 7" xfId="2533"/>
    <cellStyle name="Percent 2 2 6" xfId="810"/>
    <cellStyle name="Percent 2 2 7" xfId="1828"/>
    <cellStyle name="Percent 2 2 8" xfId="1453"/>
    <cellStyle name="Percent 2 2 9" xfId="1617"/>
    <cellStyle name="Percent 2 3" xfId="381"/>
    <cellStyle name="Percent 2 3 2" xfId="485"/>
    <cellStyle name="Percent 2 3 2 2" xfId="1221"/>
    <cellStyle name="Percent 2 3 2 3" xfId="1929"/>
    <cellStyle name="Percent 2 3 2 4" xfId="1572"/>
    <cellStyle name="Percent 2 3 2 5" xfId="1678"/>
    <cellStyle name="Percent 2 3 2 6" xfId="2245"/>
    <cellStyle name="Percent 2 3 2 7" xfId="1627"/>
    <cellStyle name="Percent 2 3 3" xfId="618"/>
    <cellStyle name="Percent 2 3 4" xfId="954"/>
    <cellStyle name="Percent 2 4" xfId="594"/>
    <cellStyle name="Percent 2 4 2" xfId="624"/>
    <cellStyle name="Percent 2 4 3" xfId="564"/>
    <cellStyle name="Percent 2 4 3 2" xfId="1224"/>
    <cellStyle name="Percent 2 4 3 3" xfId="1933"/>
    <cellStyle name="Percent 2 4 3 4" xfId="2177"/>
    <cellStyle name="Percent 2 4 3 5" xfId="1991"/>
    <cellStyle name="Percent 2 4 3 6" xfId="2318"/>
    <cellStyle name="Percent 2 4 3 7" xfId="1518"/>
    <cellStyle name="Percent 2 4 4" xfId="969"/>
    <cellStyle name="Percent 2 5" xfId="617"/>
    <cellStyle name="Percent 2 5 2" xfId="50219"/>
    <cellStyle name="Percent 2 6" xfId="964"/>
    <cellStyle name="Percent 2 6 2" xfId="1278"/>
    <cellStyle name="Percent 2 6 3" xfId="1325"/>
    <cellStyle name="Percent 2 6 4" xfId="1296"/>
    <cellStyle name="Percent 2 6 5" xfId="2065"/>
    <cellStyle name="Percent 2 6 6" xfId="2007"/>
    <cellStyle name="Percent 2 6 7" xfId="2357"/>
    <cellStyle name="Percent 2 6 8" xfId="2464"/>
    <cellStyle name="Percent 2 6 9" xfId="2427"/>
    <cellStyle name="Percent 2 7" xfId="999"/>
    <cellStyle name="Percent 2 7 2" xfId="2152"/>
    <cellStyle name="Percent 2 7 3" xfId="1549"/>
    <cellStyle name="Percent 2 7 4" xfId="2080"/>
    <cellStyle name="Percent 2 7 5" xfId="2492"/>
    <cellStyle name="Percent 2 8" xfId="1082"/>
    <cellStyle name="Percent 2 9" xfId="213"/>
    <cellStyle name="Percent 2_נכסים" xfId="47503"/>
    <cellStyle name="Percent 3" xfId="17"/>
    <cellStyle name="Percent 3 2" xfId="234"/>
    <cellStyle name="Percent 3 2 2" xfId="50236"/>
    <cellStyle name="Percent 3 3" xfId="384"/>
    <cellStyle name="Percent 3 4" xfId="582"/>
    <cellStyle name="Percent 3 5" xfId="32774"/>
    <cellStyle name="Percent 3 6" xfId="32772"/>
    <cellStyle name="Percent 3 6 2" xfId="33766"/>
    <cellStyle name="Percent 3_נכסים" xfId="47504"/>
    <cellStyle name="Percent 4" xfId="689"/>
    <cellStyle name="Percent 4 2" xfId="858"/>
    <cellStyle name="Percent 4 2 2" xfId="982"/>
    <cellStyle name="Percent 4 2 3" xfId="1014"/>
    <cellStyle name="Percent 4 2 3 2" xfId="1062"/>
    <cellStyle name="Percent 4 2 3 2 2" xfId="1108"/>
    <cellStyle name="Percent 4 2 3 2 3" xfId="2386"/>
    <cellStyle name="Percent 4 2 3 2 4" xfId="2294"/>
    <cellStyle name="Percent 4 2 3 3" xfId="1100"/>
    <cellStyle name="Percent 4 2 3 4" xfId="1121"/>
    <cellStyle name="Percent 4 2 3 5" xfId="1125"/>
    <cellStyle name="Percent 4 2 3 6" xfId="2353"/>
    <cellStyle name="Percent 4 3" xfId="18122"/>
    <cellStyle name="Percent 4_נכסים" xfId="47505"/>
    <cellStyle name="Percent 5" xfId="694"/>
    <cellStyle name="Percent 5 10" xfId="18613"/>
    <cellStyle name="Percent 5 11" xfId="32130"/>
    <cellStyle name="Percent 5 12" xfId="2733"/>
    <cellStyle name="Percent 5 2" xfId="3035"/>
    <cellStyle name="Percent 5 2 10" xfId="32143"/>
    <cellStyle name="Percent 5 2 2" xfId="3495"/>
    <cellStyle name="Percent 5 2 2 2" xfId="3737"/>
    <cellStyle name="Percent 5 2 2 2 2" xfId="4161"/>
    <cellStyle name="Percent 5 2 2 2 2 2" xfId="4934"/>
    <cellStyle name="Percent 5 2 2 2 2 2 2" xfId="6725"/>
    <cellStyle name="Percent 5 2 2 2 2 2 2 2" xfId="10265"/>
    <cellStyle name="Percent 5 2 2 2 2 2 2 2 2" xfId="16917"/>
    <cellStyle name="Percent 5 2 2 2 2 2 2 2 2 2" xfId="31903"/>
    <cellStyle name="Percent 5 2 2 2 2 2 2 2 2_נכסים" xfId="47514"/>
    <cellStyle name="Percent 5 2 2 2 2 2 2 2 3" xfId="25238"/>
    <cellStyle name="Percent 5 2 2 2 2 2 2 2_נכסים" xfId="47513"/>
    <cellStyle name="Percent 5 2 2 2 2 2 2 3" xfId="13585"/>
    <cellStyle name="Percent 5 2 2 2 2 2 2 3 2" xfId="28572"/>
    <cellStyle name="Percent 5 2 2 2 2 2 2 3_נכסים" xfId="47515"/>
    <cellStyle name="Percent 5 2 2 2 2 2 2 4" xfId="21907"/>
    <cellStyle name="Percent 5 2 2 2 2 2 2_נכסים" xfId="47512"/>
    <cellStyle name="Percent 5 2 2 2 2 2 3" xfId="8473"/>
    <cellStyle name="Percent 5 2 2 2 2 2 3 2" xfId="15252"/>
    <cellStyle name="Percent 5 2 2 2 2 2 3 2 2" xfId="30238"/>
    <cellStyle name="Percent 5 2 2 2 2 2 3 2_נכסים" xfId="47517"/>
    <cellStyle name="Percent 5 2 2 2 2 2 3 3" xfId="23573"/>
    <cellStyle name="Percent 5 2 2 2 2 2 3_נכסים" xfId="47516"/>
    <cellStyle name="Percent 5 2 2 2 2 2 4" xfId="11919"/>
    <cellStyle name="Percent 5 2 2 2 2 2 4 2" xfId="26906"/>
    <cellStyle name="Percent 5 2 2 2 2 2 4_נכסים" xfId="47518"/>
    <cellStyle name="Percent 5 2 2 2 2 2 5" xfId="20241"/>
    <cellStyle name="Percent 5 2 2 2 2 2_נכסים" xfId="47511"/>
    <cellStyle name="Percent 5 2 2 2 2 3" xfId="5891"/>
    <cellStyle name="Percent 5 2 2 2 2 3 2" xfId="9432"/>
    <cellStyle name="Percent 5 2 2 2 2 3 2 2" xfId="16084"/>
    <cellStyle name="Percent 5 2 2 2 2 3 2 2 2" xfId="31070"/>
    <cellStyle name="Percent 5 2 2 2 2 3 2 2_נכסים" xfId="47521"/>
    <cellStyle name="Percent 5 2 2 2 2 3 2 3" xfId="24405"/>
    <cellStyle name="Percent 5 2 2 2 2 3 2_נכסים" xfId="47520"/>
    <cellStyle name="Percent 5 2 2 2 2 3 3" xfId="12752"/>
    <cellStyle name="Percent 5 2 2 2 2 3 3 2" xfId="27739"/>
    <cellStyle name="Percent 5 2 2 2 2 3 3_נכסים" xfId="47522"/>
    <cellStyle name="Percent 5 2 2 2 2 3 4" xfId="21074"/>
    <cellStyle name="Percent 5 2 2 2 2 3_נכסים" xfId="47519"/>
    <cellStyle name="Percent 5 2 2 2 2 4" xfId="7640"/>
    <cellStyle name="Percent 5 2 2 2 2 4 2" xfId="14419"/>
    <cellStyle name="Percent 5 2 2 2 2 4 2 2" xfId="29405"/>
    <cellStyle name="Percent 5 2 2 2 2 4 2_נכסים" xfId="47524"/>
    <cellStyle name="Percent 5 2 2 2 2 4 3" xfId="22740"/>
    <cellStyle name="Percent 5 2 2 2 2 4_נכסים" xfId="47523"/>
    <cellStyle name="Percent 5 2 2 2 2 5" xfId="11086"/>
    <cellStyle name="Percent 5 2 2 2 2 5 2" xfId="26073"/>
    <cellStyle name="Percent 5 2 2 2 2 5_נכסים" xfId="47525"/>
    <cellStyle name="Percent 5 2 2 2 2 6" xfId="19408"/>
    <cellStyle name="Percent 5 2 2 2 2_נכסים" xfId="47510"/>
    <cellStyle name="Percent 5 2 2 2 3" xfId="4518"/>
    <cellStyle name="Percent 5 2 2 2 3 2" xfId="6309"/>
    <cellStyle name="Percent 5 2 2 2 3 2 2" xfId="9849"/>
    <cellStyle name="Percent 5 2 2 2 3 2 2 2" xfId="16501"/>
    <cellStyle name="Percent 5 2 2 2 3 2 2 2 2" xfId="31487"/>
    <cellStyle name="Percent 5 2 2 2 3 2 2 2_נכסים" xfId="47529"/>
    <cellStyle name="Percent 5 2 2 2 3 2 2 3" xfId="24822"/>
    <cellStyle name="Percent 5 2 2 2 3 2 2_נכסים" xfId="47528"/>
    <cellStyle name="Percent 5 2 2 2 3 2 3" xfId="13169"/>
    <cellStyle name="Percent 5 2 2 2 3 2 3 2" xfId="28156"/>
    <cellStyle name="Percent 5 2 2 2 3 2 3_נכסים" xfId="47530"/>
    <cellStyle name="Percent 5 2 2 2 3 2 4" xfId="21491"/>
    <cellStyle name="Percent 5 2 2 2 3 2_נכסים" xfId="47527"/>
    <cellStyle name="Percent 5 2 2 2 3 3" xfId="8057"/>
    <cellStyle name="Percent 5 2 2 2 3 3 2" xfId="14836"/>
    <cellStyle name="Percent 5 2 2 2 3 3 2 2" xfId="29822"/>
    <cellStyle name="Percent 5 2 2 2 3 3 2_נכסים" xfId="47532"/>
    <cellStyle name="Percent 5 2 2 2 3 3 3" xfId="23157"/>
    <cellStyle name="Percent 5 2 2 2 3 3_נכסים" xfId="47531"/>
    <cellStyle name="Percent 5 2 2 2 3 4" xfId="11503"/>
    <cellStyle name="Percent 5 2 2 2 3 4 2" xfId="26490"/>
    <cellStyle name="Percent 5 2 2 2 3 4_נכסים" xfId="47533"/>
    <cellStyle name="Percent 5 2 2 2 3 5" xfId="19825"/>
    <cellStyle name="Percent 5 2 2 2 3_נכסים" xfId="47526"/>
    <cellStyle name="Percent 5 2 2 2 4" xfId="5411"/>
    <cellStyle name="Percent 5 2 2 2 4 2" xfId="9016"/>
    <cellStyle name="Percent 5 2 2 2 4 2 2" xfId="15668"/>
    <cellStyle name="Percent 5 2 2 2 4 2 2 2" xfId="30654"/>
    <cellStyle name="Percent 5 2 2 2 4 2 2_נכסים" xfId="47536"/>
    <cellStyle name="Percent 5 2 2 2 4 2 3" xfId="23989"/>
    <cellStyle name="Percent 5 2 2 2 4 2_נכסים" xfId="47535"/>
    <cellStyle name="Percent 5 2 2 2 4 3" xfId="12336"/>
    <cellStyle name="Percent 5 2 2 2 4 3 2" xfId="27323"/>
    <cellStyle name="Percent 5 2 2 2 4 3_נכסים" xfId="47537"/>
    <cellStyle name="Percent 5 2 2 2 4 4" xfId="20658"/>
    <cellStyle name="Percent 5 2 2 2 4_נכסים" xfId="47534"/>
    <cellStyle name="Percent 5 2 2 2 5" xfId="7224"/>
    <cellStyle name="Percent 5 2 2 2 5 2" xfId="14003"/>
    <cellStyle name="Percent 5 2 2 2 5 2 2" xfId="28989"/>
    <cellStyle name="Percent 5 2 2 2 5 2_נכסים" xfId="47539"/>
    <cellStyle name="Percent 5 2 2 2 5 3" xfId="22324"/>
    <cellStyle name="Percent 5 2 2 2 5_נכסים" xfId="47538"/>
    <cellStyle name="Percent 5 2 2 2 6" xfId="10670"/>
    <cellStyle name="Percent 5 2 2 2 6 2" xfId="25657"/>
    <cellStyle name="Percent 5 2 2 2 6_נכסים" xfId="47540"/>
    <cellStyle name="Percent 5 2 2 2 7" xfId="18992"/>
    <cellStyle name="Percent 5 2 2 2_נכסים" xfId="47509"/>
    <cellStyle name="Percent 5 2 2 3" xfId="3950"/>
    <cellStyle name="Percent 5 2 2 3 2" xfId="4726"/>
    <cellStyle name="Percent 5 2 2 3 2 2" xfId="6517"/>
    <cellStyle name="Percent 5 2 2 3 2 2 2" xfId="10057"/>
    <cellStyle name="Percent 5 2 2 3 2 2 2 2" xfId="16709"/>
    <cellStyle name="Percent 5 2 2 3 2 2 2 2 2" xfId="31695"/>
    <cellStyle name="Percent 5 2 2 3 2 2 2 2_נכסים" xfId="47545"/>
    <cellStyle name="Percent 5 2 2 3 2 2 2 3" xfId="25030"/>
    <cellStyle name="Percent 5 2 2 3 2 2 2_נכסים" xfId="47544"/>
    <cellStyle name="Percent 5 2 2 3 2 2 3" xfId="13377"/>
    <cellStyle name="Percent 5 2 2 3 2 2 3 2" xfId="28364"/>
    <cellStyle name="Percent 5 2 2 3 2 2 3_נכסים" xfId="47546"/>
    <cellStyle name="Percent 5 2 2 3 2 2 4" xfId="21699"/>
    <cellStyle name="Percent 5 2 2 3 2 2_נכסים" xfId="47543"/>
    <cellStyle name="Percent 5 2 2 3 2 3" xfId="8265"/>
    <cellStyle name="Percent 5 2 2 3 2 3 2" xfId="15044"/>
    <cellStyle name="Percent 5 2 2 3 2 3 2 2" xfId="30030"/>
    <cellStyle name="Percent 5 2 2 3 2 3 2_נכסים" xfId="47548"/>
    <cellStyle name="Percent 5 2 2 3 2 3 3" xfId="23365"/>
    <cellStyle name="Percent 5 2 2 3 2 3_נכסים" xfId="47547"/>
    <cellStyle name="Percent 5 2 2 3 2 4" xfId="11711"/>
    <cellStyle name="Percent 5 2 2 3 2 4 2" xfId="26698"/>
    <cellStyle name="Percent 5 2 2 3 2 4_נכסים" xfId="47549"/>
    <cellStyle name="Percent 5 2 2 3 2 5" xfId="20033"/>
    <cellStyle name="Percent 5 2 2 3 2_נכסים" xfId="47542"/>
    <cellStyle name="Percent 5 2 2 3 3" xfId="5683"/>
    <cellStyle name="Percent 5 2 2 3 3 2" xfId="9224"/>
    <cellStyle name="Percent 5 2 2 3 3 2 2" xfId="15876"/>
    <cellStyle name="Percent 5 2 2 3 3 2 2 2" xfId="30862"/>
    <cellStyle name="Percent 5 2 2 3 3 2 2_נכסים" xfId="47552"/>
    <cellStyle name="Percent 5 2 2 3 3 2 3" xfId="24197"/>
    <cellStyle name="Percent 5 2 2 3 3 2_נכסים" xfId="47551"/>
    <cellStyle name="Percent 5 2 2 3 3 3" xfId="12544"/>
    <cellStyle name="Percent 5 2 2 3 3 3 2" xfId="27531"/>
    <cellStyle name="Percent 5 2 2 3 3 3_נכסים" xfId="47553"/>
    <cellStyle name="Percent 5 2 2 3 3 4" xfId="20866"/>
    <cellStyle name="Percent 5 2 2 3 3_נכסים" xfId="47550"/>
    <cellStyle name="Percent 5 2 2 3 4" xfId="7432"/>
    <cellStyle name="Percent 5 2 2 3 4 2" xfId="14211"/>
    <cellStyle name="Percent 5 2 2 3 4 2 2" xfId="29197"/>
    <cellStyle name="Percent 5 2 2 3 4 2_נכסים" xfId="47555"/>
    <cellStyle name="Percent 5 2 2 3 4 3" xfId="22532"/>
    <cellStyle name="Percent 5 2 2 3 4_נכסים" xfId="47554"/>
    <cellStyle name="Percent 5 2 2 3 5" xfId="10878"/>
    <cellStyle name="Percent 5 2 2 3 5 2" xfId="25865"/>
    <cellStyle name="Percent 5 2 2 3 5_נכסים" xfId="47556"/>
    <cellStyle name="Percent 5 2 2 3 6" xfId="19200"/>
    <cellStyle name="Percent 5 2 2 3_נכסים" xfId="47541"/>
    <cellStyle name="Percent 5 2 2 4" xfId="4311"/>
    <cellStyle name="Percent 5 2 2 4 2" xfId="6100"/>
    <cellStyle name="Percent 5 2 2 4 2 2" xfId="9640"/>
    <cellStyle name="Percent 5 2 2 4 2 2 2" xfId="16292"/>
    <cellStyle name="Percent 5 2 2 4 2 2 2 2" xfId="31278"/>
    <cellStyle name="Percent 5 2 2 4 2 2 2_נכסים" xfId="47560"/>
    <cellStyle name="Percent 5 2 2 4 2 2 3" xfId="24613"/>
    <cellStyle name="Percent 5 2 2 4 2 2_נכסים" xfId="47559"/>
    <cellStyle name="Percent 5 2 2 4 2 3" xfId="12960"/>
    <cellStyle name="Percent 5 2 2 4 2 3 2" xfId="27947"/>
    <cellStyle name="Percent 5 2 2 4 2 3_נכסים" xfId="47561"/>
    <cellStyle name="Percent 5 2 2 4 2 4" xfId="21282"/>
    <cellStyle name="Percent 5 2 2 4 2_נכסים" xfId="47558"/>
    <cellStyle name="Percent 5 2 2 4 3" xfId="7848"/>
    <cellStyle name="Percent 5 2 2 4 3 2" xfId="14627"/>
    <cellStyle name="Percent 5 2 2 4 3 2 2" xfId="29613"/>
    <cellStyle name="Percent 5 2 2 4 3 2_נכסים" xfId="47563"/>
    <cellStyle name="Percent 5 2 2 4 3 3" xfId="22948"/>
    <cellStyle name="Percent 5 2 2 4 3_נכסים" xfId="47562"/>
    <cellStyle name="Percent 5 2 2 4 4" xfId="11294"/>
    <cellStyle name="Percent 5 2 2 4 4 2" xfId="26281"/>
    <cellStyle name="Percent 5 2 2 4 4_נכסים" xfId="47564"/>
    <cellStyle name="Percent 5 2 2 4 5" xfId="19616"/>
    <cellStyle name="Percent 5 2 2 4_נכסים" xfId="47557"/>
    <cellStyle name="Percent 5 2 2 5" xfId="5204"/>
    <cellStyle name="Percent 5 2 2 5 2" xfId="8807"/>
    <cellStyle name="Percent 5 2 2 5 2 2" xfId="15459"/>
    <cellStyle name="Percent 5 2 2 5 2 2 2" xfId="30445"/>
    <cellStyle name="Percent 5 2 2 5 2 2_נכסים" xfId="47567"/>
    <cellStyle name="Percent 5 2 2 5 2 3" xfId="23780"/>
    <cellStyle name="Percent 5 2 2 5 2_נכסים" xfId="47566"/>
    <cellStyle name="Percent 5 2 2 5 3" xfId="12127"/>
    <cellStyle name="Percent 5 2 2 5 3 2" xfId="27114"/>
    <cellStyle name="Percent 5 2 2 5 3_נכסים" xfId="47568"/>
    <cellStyle name="Percent 5 2 2 5 4" xfId="20449"/>
    <cellStyle name="Percent 5 2 2 5_נכסים" xfId="47565"/>
    <cellStyle name="Percent 5 2 2 6" xfId="7017"/>
    <cellStyle name="Percent 5 2 2 6 2" xfId="13794"/>
    <cellStyle name="Percent 5 2 2 6 2 2" xfId="28780"/>
    <cellStyle name="Percent 5 2 2 6 2_נכסים" xfId="47570"/>
    <cellStyle name="Percent 5 2 2 6 3" xfId="22115"/>
    <cellStyle name="Percent 5 2 2 6_נכסים" xfId="47569"/>
    <cellStyle name="Percent 5 2 2 7" xfId="10342"/>
    <cellStyle name="Percent 5 2 2 7 2" xfId="25318"/>
    <cellStyle name="Percent 5 2 2 7_נכסים" xfId="47571"/>
    <cellStyle name="Percent 5 2 2 8" xfId="18240"/>
    <cellStyle name="Percent 5 2 2 9" xfId="18783"/>
    <cellStyle name="Percent 5 2 2_נכסים" xfId="47508"/>
    <cellStyle name="Percent 5 2 3" xfId="3653"/>
    <cellStyle name="Percent 5 2 3 2" xfId="4058"/>
    <cellStyle name="Percent 5 2 3 2 2" xfId="4830"/>
    <cellStyle name="Percent 5 2 3 2 2 2" xfId="6621"/>
    <cellStyle name="Percent 5 2 3 2 2 2 2" xfId="10161"/>
    <cellStyle name="Percent 5 2 3 2 2 2 2 2" xfId="16813"/>
    <cellStyle name="Percent 5 2 3 2 2 2 2 2 2" xfId="31799"/>
    <cellStyle name="Percent 5 2 3 2 2 2 2 2_נכסים" xfId="47577"/>
    <cellStyle name="Percent 5 2 3 2 2 2 2 3" xfId="25134"/>
    <cellStyle name="Percent 5 2 3 2 2 2 2_נכסים" xfId="47576"/>
    <cellStyle name="Percent 5 2 3 2 2 2 3" xfId="13481"/>
    <cellStyle name="Percent 5 2 3 2 2 2 3 2" xfId="28468"/>
    <cellStyle name="Percent 5 2 3 2 2 2 3_נכסים" xfId="47578"/>
    <cellStyle name="Percent 5 2 3 2 2 2 4" xfId="21803"/>
    <cellStyle name="Percent 5 2 3 2 2 2_נכסים" xfId="47575"/>
    <cellStyle name="Percent 5 2 3 2 2 3" xfId="8369"/>
    <cellStyle name="Percent 5 2 3 2 2 3 2" xfId="15148"/>
    <cellStyle name="Percent 5 2 3 2 2 3 2 2" xfId="30134"/>
    <cellStyle name="Percent 5 2 3 2 2 3 2_נכסים" xfId="47580"/>
    <cellStyle name="Percent 5 2 3 2 2 3 3" xfId="23469"/>
    <cellStyle name="Percent 5 2 3 2 2 3_נכסים" xfId="47579"/>
    <cellStyle name="Percent 5 2 3 2 2 4" xfId="11815"/>
    <cellStyle name="Percent 5 2 3 2 2 4 2" xfId="26802"/>
    <cellStyle name="Percent 5 2 3 2 2 4_נכסים" xfId="47581"/>
    <cellStyle name="Percent 5 2 3 2 2 5" xfId="20137"/>
    <cellStyle name="Percent 5 2 3 2 2_נכסים" xfId="47574"/>
    <cellStyle name="Percent 5 2 3 2 3" xfId="5787"/>
    <cellStyle name="Percent 5 2 3 2 3 2" xfId="9328"/>
    <cellStyle name="Percent 5 2 3 2 3 2 2" xfId="15980"/>
    <cellStyle name="Percent 5 2 3 2 3 2 2 2" xfId="30966"/>
    <cellStyle name="Percent 5 2 3 2 3 2 2_נכסים" xfId="47584"/>
    <cellStyle name="Percent 5 2 3 2 3 2 3" xfId="24301"/>
    <cellStyle name="Percent 5 2 3 2 3 2_נכסים" xfId="47583"/>
    <cellStyle name="Percent 5 2 3 2 3 3" xfId="12648"/>
    <cellStyle name="Percent 5 2 3 2 3 3 2" xfId="27635"/>
    <cellStyle name="Percent 5 2 3 2 3 3_נכסים" xfId="47585"/>
    <cellStyle name="Percent 5 2 3 2 3 4" xfId="20970"/>
    <cellStyle name="Percent 5 2 3 2 3_נכסים" xfId="47582"/>
    <cellStyle name="Percent 5 2 3 2 4" xfId="7536"/>
    <cellStyle name="Percent 5 2 3 2 4 2" xfId="14315"/>
    <cellStyle name="Percent 5 2 3 2 4 2 2" xfId="29301"/>
    <cellStyle name="Percent 5 2 3 2 4 2_נכסים" xfId="47587"/>
    <cellStyle name="Percent 5 2 3 2 4 3" xfId="22636"/>
    <cellStyle name="Percent 5 2 3 2 4_נכסים" xfId="47586"/>
    <cellStyle name="Percent 5 2 3 2 5" xfId="10982"/>
    <cellStyle name="Percent 5 2 3 2 5 2" xfId="25969"/>
    <cellStyle name="Percent 5 2 3 2 5_נכסים" xfId="47588"/>
    <cellStyle name="Percent 5 2 3 2 6" xfId="19304"/>
    <cellStyle name="Percent 5 2 3 2_נכסים" xfId="47573"/>
    <cellStyle name="Percent 5 2 3 3" xfId="4415"/>
    <cellStyle name="Percent 5 2 3 3 2" xfId="6205"/>
    <cellStyle name="Percent 5 2 3 3 2 2" xfId="9745"/>
    <cellStyle name="Percent 5 2 3 3 2 2 2" xfId="16397"/>
    <cellStyle name="Percent 5 2 3 3 2 2 2 2" xfId="31383"/>
    <cellStyle name="Percent 5 2 3 3 2 2 2_נכסים" xfId="47592"/>
    <cellStyle name="Percent 5 2 3 3 2 2 3" xfId="24718"/>
    <cellStyle name="Percent 5 2 3 3 2 2_נכסים" xfId="47591"/>
    <cellStyle name="Percent 5 2 3 3 2 3" xfId="13065"/>
    <cellStyle name="Percent 5 2 3 3 2 3 2" xfId="28052"/>
    <cellStyle name="Percent 5 2 3 3 2 3_נכסים" xfId="47593"/>
    <cellStyle name="Percent 5 2 3 3 2 4" xfId="21387"/>
    <cellStyle name="Percent 5 2 3 3 2_נכסים" xfId="47590"/>
    <cellStyle name="Percent 5 2 3 3 3" xfId="7953"/>
    <cellStyle name="Percent 5 2 3 3 3 2" xfId="14732"/>
    <cellStyle name="Percent 5 2 3 3 3 2 2" xfId="29718"/>
    <cellStyle name="Percent 5 2 3 3 3 2_נכסים" xfId="47595"/>
    <cellStyle name="Percent 5 2 3 3 3 3" xfId="23053"/>
    <cellStyle name="Percent 5 2 3 3 3_נכסים" xfId="47594"/>
    <cellStyle name="Percent 5 2 3 3 4" xfId="11399"/>
    <cellStyle name="Percent 5 2 3 3 4 2" xfId="26386"/>
    <cellStyle name="Percent 5 2 3 3 4_נכסים" xfId="47596"/>
    <cellStyle name="Percent 5 2 3 3 5" xfId="19721"/>
    <cellStyle name="Percent 5 2 3 3_נכסים" xfId="47589"/>
    <cellStyle name="Percent 5 2 3 4" xfId="5308"/>
    <cellStyle name="Percent 5 2 3 4 2" xfId="8912"/>
    <cellStyle name="Percent 5 2 3 4 2 2" xfId="15564"/>
    <cellStyle name="Percent 5 2 3 4 2 2 2" xfId="30550"/>
    <cellStyle name="Percent 5 2 3 4 2 2_נכסים" xfId="47599"/>
    <cellStyle name="Percent 5 2 3 4 2 3" xfId="23885"/>
    <cellStyle name="Percent 5 2 3 4 2_נכסים" xfId="47598"/>
    <cellStyle name="Percent 5 2 3 4 3" xfId="12232"/>
    <cellStyle name="Percent 5 2 3 4 3 2" xfId="27219"/>
    <cellStyle name="Percent 5 2 3 4 3_נכסים" xfId="47600"/>
    <cellStyle name="Percent 5 2 3 4 4" xfId="20554"/>
    <cellStyle name="Percent 5 2 3 4_נכסים" xfId="47597"/>
    <cellStyle name="Percent 5 2 3 5" xfId="7121"/>
    <cellStyle name="Percent 5 2 3 5 2" xfId="13899"/>
    <cellStyle name="Percent 5 2 3 5 2 2" xfId="28885"/>
    <cellStyle name="Percent 5 2 3 5 2_נכסים" xfId="47602"/>
    <cellStyle name="Percent 5 2 3 5 3" xfId="22220"/>
    <cellStyle name="Percent 5 2 3 5_נכסים" xfId="47601"/>
    <cellStyle name="Percent 5 2 3 6" xfId="10567"/>
    <cellStyle name="Percent 5 2 3 6 2" xfId="25553"/>
    <cellStyle name="Percent 5 2 3 6_נכסים" xfId="47603"/>
    <cellStyle name="Percent 5 2 3 7" xfId="18888"/>
    <cellStyle name="Percent 5 2 3_נכסים" xfId="47572"/>
    <cellStyle name="Percent 5 2 4" xfId="3864"/>
    <cellStyle name="Percent 5 2 4 2" xfId="4621"/>
    <cellStyle name="Percent 5 2 4 2 2" xfId="6412"/>
    <cellStyle name="Percent 5 2 4 2 2 2" xfId="9952"/>
    <cellStyle name="Percent 5 2 4 2 2 2 2" xfId="16604"/>
    <cellStyle name="Percent 5 2 4 2 2 2 2 2" xfId="31590"/>
    <cellStyle name="Percent 5 2 4 2 2 2 2_נכסים" xfId="47608"/>
    <cellStyle name="Percent 5 2 4 2 2 2 3" xfId="24925"/>
    <cellStyle name="Percent 5 2 4 2 2 2_נכסים" xfId="47607"/>
    <cellStyle name="Percent 5 2 4 2 2 3" xfId="13272"/>
    <cellStyle name="Percent 5 2 4 2 2 3 2" xfId="28259"/>
    <cellStyle name="Percent 5 2 4 2 2 3_נכסים" xfId="47609"/>
    <cellStyle name="Percent 5 2 4 2 2 4" xfId="21594"/>
    <cellStyle name="Percent 5 2 4 2 2_נכסים" xfId="47606"/>
    <cellStyle name="Percent 5 2 4 2 3" xfId="8160"/>
    <cellStyle name="Percent 5 2 4 2 3 2" xfId="14939"/>
    <cellStyle name="Percent 5 2 4 2 3 2 2" xfId="29925"/>
    <cellStyle name="Percent 5 2 4 2 3 2_נכסים" xfId="47611"/>
    <cellStyle name="Percent 5 2 4 2 3 3" xfId="23260"/>
    <cellStyle name="Percent 5 2 4 2 3_נכסים" xfId="47610"/>
    <cellStyle name="Percent 5 2 4 2 4" xfId="11606"/>
    <cellStyle name="Percent 5 2 4 2 4 2" xfId="26593"/>
    <cellStyle name="Percent 5 2 4 2 4_נכסים" xfId="47612"/>
    <cellStyle name="Percent 5 2 4 2 5" xfId="19928"/>
    <cellStyle name="Percent 5 2 4 2_נכסים" xfId="47605"/>
    <cellStyle name="Percent 5 2 4 3" xfId="5578"/>
    <cellStyle name="Percent 5 2 4 3 2" xfId="9119"/>
    <cellStyle name="Percent 5 2 4 3 2 2" xfId="15771"/>
    <cellStyle name="Percent 5 2 4 3 2 2 2" xfId="30757"/>
    <cellStyle name="Percent 5 2 4 3 2 2_נכסים" xfId="47615"/>
    <cellStyle name="Percent 5 2 4 3 2 3" xfId="24092"/>
    <cellStyle name="Percent 5 2 4 3 2_נכסים" xfId="47614"/>
    <cellStyle name="Percent 5 2 4 3 3" xfId="12439"/>
    <cellStyle name="Percent 5 2 4 3 3 2" xfId="27426"/>
    <cellStyle name="Percent 5 2 4 3 3_נכסים" xfId="47616"/>
    <cellStyle name="Percent 5 2 4 3 4" xfId="20761"/>
    <cellStyle name="Percent 5 2 4 3_נכסים" xfId="47613"/>
    <cellStyle name="Percent 5 2 4 4" xfId="7327"/>
    <cellStyle name="Percent 5 2 4 4 2" xfId="14106"/>
    <cellStyle name="Percent 5 2 4 4 2 2" xfId="29092"/>
    <cellStyle name="Percent 5 2 4 4 2_נכסים" xfId="47618"/>
    <cellStyle name="Percent 5 2 4 4 3" xfId="22427"/>
    <cellStyle name="Percent 5 2 4 4_נכסים" xfId="47617"/>
    <cellStyle name="Percent 5 2 4 5" xfId="10773"/>
    <cellStyle name="Percent 5 2 4 5 2" xfId="25760"/>
    <cellStyle name="Percent 5 2 4 5_נכסים" xfId="47619"/>
    <cellStyle name="Percent 5 2 4 6" xfId="19095"/>
    <cellStyle name="Percent 5 2 4_נכסים" xfId="47604"/>
    <cellStyle name="Percent 5 2 5" xfId="4226"/>
    <cellStyle name="Percent 5 2 5 2" xfId="5995"/>
    <cellStyle name="Percent 5 2 5 2 2" xfId="9535"/>
    <cellStyle name="Percent 5 2 5 2 2 2" xfId="16187"/>
    <cellStyle name="Percent 5 2 5 2 2 2 2" xfId="31173"/>
    <cellStyle name="Percent 5 2 5 2 2 2_נכסים" xfId="47623"/>
    <cellStyle name="Percent 5 2 5 2 2 3" xfId="24508"/>
    <cellStyle name="Percent 5 2 5 2 2_נכסים" xfId="47622"/>
    <cellStyle name="Percent 5 2 5 2 3" xfId="12855"/>
    <cellStyle name="Percent 5 2 5 2 3 2" xfId="27842"/>
    <cellStyle name="Percent 5 2 5 2 3_נכסים" xfId="47624"/>
    <cellStyle name="Percent 5 2 5 2 4" xfId="21177"/>
    <cellStyle name="Percent 5 2 5 2_נכסים" xfId="47621"/>
    <cellStyle name="Percent 5 2 5 3" xfId="7743"/>
    <cellStyle name="Percent 5 2 5 3 2" xfId="14522"/>
    <cellStyle name="Percent 5 2 5 3 2 2" xfId="29508"/>
    <cellStyle name="Percent 5 2 5 3 2_נכסים" xfId="47626"/>
    <cellStyle name="Percent 5 2 5 3 3" xfId="22843"/>
    <cellStyle name="Percent 5 2 5 3_נכסים" xfId="47625"/>
    <cellStyle name="Percent 5 2 5 4" xfId="11189"/>
    <cellStyle name="Percent 5 2 5 4 2" xfId="26176"/>
    <cellStyle name="Percent 5 2 5 4_נכסים" xfId="47627"/>
    <cellStyle name="Percent 5 2 5 5" xfId="19511"/>
    <cellStyle name="Percent 5 2 5_נכסים" xfId="47620"/>
    <cellStyle name="Percent 5 2 6" xfId="5119"/>
    <cellStyle name="Percent 5 2 6 2" xfId="8702"/>
    <cellStyle name="Percent 5 2 6 2 2" xfId="15354"/>
    <cellStyle name="Percent 5 2 6 2 2 2" xfId="30340"/>
    <cellStyle name="Percent 5 2 6 2 2_נכסים" xfId="47630"/>
    <cellStyle name="Percent 5 2 6 2 3" xfId="23675"/>
    <cellStyle name="Percent 5 2 6 2_נכסים" xfId="47629"/>
    <cellStyle name="Percent 5 2 6 3" xfId="12022"/>
    <cellStyle name="Percent 5 2 6 3 2" xfId="27009"/>
    <cellStyle name="Percent 5 2 6 3_נכסים" xfId="47631"/>
    <cellStyle name="Percent 5 2 6 4" xfId="20344"/>
    <cellStyle name="Percent 5 2 6_נכסים" xfId="47628"/>
    <cellStyle name="Percent 5 2 7" xfId="6931"/>
    <cellStyle name="Percent 5 2 7 2" xfId="13689"/>
    <cellStyle name="Percent 5 2 7 2 2" xfId="28675"/>
    <cellStyle name="Percent 5 2 7 2_נכסים" xfId="47633"/>
    <cellStyle name="Percent 5 2 7 3" xfId="22010"/>
    <cellStyle name="Percent 5 2 7_נכסים" xfId="47632"/>
    <cellStyle name="Percent 5 2 8" xfId="10355"/>
    <cellStyle name="Percent 5 2 8 2" xfId="25332"/>
    <cellStyle name="Percent 5 2 8_נכסים" xfId="47634"/>
    <cellStyle name="Percent 5 2 9" xfId="18679"/>
    <cellStyle name="Percent 5 2_נכסים" xfId="47507"/>
    <cellStyle name="Percent 5 3" xfId="3447"/>
    <cellStyle name="Percent 5 3 2" xfId="3681"/>
    <cellStyle name="Percent 5 3 2 2" xfId="4105"/>
    <cellStyle name="Percent 5 3 2 2 2" xfId="4878"/>
    <cellStyle name="Percent 5 3 2 2 2 2" xfId="6669"/>
    <cellStyle name="Percent 5 3 2 2 2 2 2" xfId="10209"/>
    <cellStyle name="Percent 5 3 2 2 2 2 2 2" xfId="16861"/>
    <cellStyle name="Percent 5 3 2 2 2 2 2 2 2" xfId="31847"/>
    <cellStyle name="Percent 5 3 2 2 2 2 2 2_נכסים" xfId="47641"/>
    <cellStyle name="Percent 5 3 2 2 2 2 2 3" xfId="25182"/>
    <cellStyle name="Percent 5 3 2 2 2 2 2_נכסים" xfId="47640"/>
    <cellStyle name="Percent 5 3 2 2 2 2 3" xfId="13529"/>
    <cellStyle name="Percent 5 3 2 2 2 2 3 2" xfId="28516"/>
    <cellStyle name="Percent 5 3 2 2 2 2 3_נכסים" xfId="47642"/>
    <cellStyle name="Percent 5 3 2 2 2 2 4" xfId="21851"/>
    <cellStyle name="Percent 5 3 2 2 2 2_נכסים" xfId="47639"/>
    <cellStyle name="Percent 5 3 2 2 2 3" xfId="8417"/>
    <cellStyle name="Percent 5 3 2 2 2 3 2" xfId="15196"/>
    <cellStyle name="Percent 5 3 2 2 2 3 2 2" xfId="30182"/>
    <cellStyle name="Percent 5 3 2 2 2 3 2_נכסים" xfId="47644"/>
    <cellStyle name="Percent 5 3 2 2 2 3 3" xfId="23517"/>
    <cellStyle name="Percent 5 3 2 2 2 3_נכסים" xfId="47643"/>
    <cellStyle name="Percent 5 3 2 2 2 4" xfId="11863"/>
    <cellStyle name="Percent 5 3 2 2 2 4 2" xfId="26850"/>
    <cellStyle name="Percent 5 3 2 2 2 4_נכסים" xfId="47645"/>
    <cellStyle name="Percent 5 3 2 2 2 5" xfId="20185"/>
    <cellStyle name="Percent 5 3 2 2 2_נכסים" xfId="47638"/>
    <cellStyle name="Percent 5 3 2 2 3" xfId="5835"/>
    <cellStyle name="Percent 5 3 2 2 3 2" xfId="9376"/>
    <cellStyle name="Percent 5 3 2 2 3 2 2" xfId="16028"/>
    <cellStyle name="Percent 5 3 2 2 3 2 2 2" xfId="31014"/>
    <cellStyle name="Percent 5 3 2 2 3 2 2_נכסים" xfId="47648"/>
    <cellStyle name="Percent 5 3 2 2 3 2 3" xfId="24349"/>
    <cellStyle name="Percent 5 3 2 2 3 2_נכסים" xfId="47647"/>
    <cellStyle name="Percent 5 3 2 2 3 3" xfId="12696"/>
    <cellStyle name="Percent 5 3 2 2 3 3 2" xfId="27683"/>
    <cellStyle name="Percent 5 3 2 2 3 3_נכסים" xfId="47649"/>
    <cellStyle name="Percent 5 3 2 2 3 4" xfId="21018"/>
    <cellStyle name="Percent 5 3 2 2 3_נכסים" xfId="47646"/>
    <cellStyle name="Percent 5 3 2 2 4" xfId="7584"/>
    <cellStyle name="Percent 5 3 2 2 4 2" xfId="14363"/>
    <cellStyle name="Percent 5 3 2 2 4 2 2" xfId="29349"/>
    <cellStyle name="Percent 5 3 2 2 4 2_נכסים" xfId="47651"/>
    <cellStyle name="Percent 5 3 2 2 4 3" xfId="22684"/>
    <cellStyle name="Percent 5 3 2 2 4_נכסים" xfId="47650"/>
    <cellStyle name="Percent 5 3 2 2 5" xfId="11030"/>
    <cellStyle name="Percent 5 3 2 2 5 2" xfId="26017"/>
    <cellStyle name="Percent 5 3 2 2 5_נכסים" xfId="47652"/>
    <cellStyle name="Percent 5 3 2 2 6" xfId="19352"/>
    <cellStyle name="Percent 5 3 2 2_נכסים" xfId="47637"/>
    <cellStyle name="Percent 5 3 2 3" xfId="4462"/>
    <cellStyle name="Percent 5 3 2 3 2" xfId="6253"/>
    <cellStyle name="Percent 5 3 2 3 2 2" xfId="9793"/>
    <cellStyle name="Percent 5 3 2 3 2 2 2" xfId="16445"/>
    <cellStyle name="Percent 5 3 2 3 2 2 2 2" xfId="31431"/>
    <cellStyle name="Percent 5 3 2 3 2 2 2_נכסים" xfId="47656"/>
    <cellStyle name="Percent 5 3 2 3 2 2 3" xfId="24766"/>
    <cellStyle name="Percent 5 3 2 3 2 2_נכסים" xfId="47655"/>
    <cellStyle name="Percent 5 3 2 3 2 3" xfId="13113"/>
    <cellStyle name="Percent 5 3 2 3 2 3 2" xfId="28100"/>
    <cellStyle name="Percent 5 3 2 3 2 3_נכסים" xfId="47657"/>
    <cellStyle name="Percent 5 3 2 3 2 4" xfId="21435"/>
    <cellStyle name="Percent 5 3 2 3 2_נכסים" xfId="47654"/>
    <cellStyle name="Percent 5 3 2 3 3" xfId="8001"/>
    <cellStyle name="Percent 5 3 2 3 3 2" xfId="14780"/>
    <cellStyle name="Percent 5 3 2 3 3 2 2" xfId="29766"/>
    <cellStyle name="Percent 5 3 2 3 3 2_נכסים" xfId="47659"/>
    <cellStyle name="Percent 5 3 2 3 3 3" xfId="23101"/>
    <cellStyle name="Percent 5 3 2 3 3_נכסים" xfId="47658"/>
    <cellStyle name="Percent 5 3 2 3 4" xfId="11447"/>
    <cellStyle name="Percent 5 3 2 3 4 2" xfId="26434"/>
    <cellStyle name="Percent 5 3 2 3 4_נכסים" xfId="47660"/>
    <cellStyle name="Percent 5 3 2 3 5" xfId="19769"/>
    <cellStyle name="Percent 5 3 2 3_נכסים" xfId="47653"/>
    <cellStyle name="Percent 5 3 2 4" xfId="5355"/>
    <cellStyle name="Percent 5 3 2 4 2" xfId="8960"/>
    <cellStyle name="Percent 5 3 2 4 2 2" xfId="15612"/>
    <cellStyle name="Percent 5 3 2 4 2 2 2" xfId="30598"/>
    <cellStyle name="Percent 5 3 2 4 2 2_נכסים" xfId="47663"/>
    <cellStyle name="Percent 5 3 2 4 2 3" xfId="23933"/>
    <cellStyle name="Percent 5 3 2 4 2_נכסים" xfId="47662"/>
    <cellStyle name="Percent 5 3 2 4 3" xfId="12280"/>
    <cellStyle name="Percent 5 3 2 4 3 2" xfId="27267"/>
    <cellStyle name="Percent 5 3 2 4 3_נכסים" xfId="47664"/>
    <cellStyle name="Percent 5 3 2 4 4" xfId="20602"/>
    <cellStyle name="Percent 5 3 2 4_נכסים" xfId="47661"/>
    <cellStyle name="Percent 5 3 2 5" xfId="7168"/>
    <cellStyle name="Percent 5 3 2 5 2" xfId="13947"/>
    <cellStyle name="Percent 5 3 2 5 2 2" xfId="28933"/>
    <cellStyle name="Percent 5 3 2 5 2_נכסים" xfId="47666"/>
    <cellStyle name="Percent 5 3 2 5 3" xfId="22268"/>
    <cellStyle name="Percent 5 3 2 5_נכסים" xfId="47665"/>
    <cellStyle name="Percent 5 3 2 6" xfId="10614"/>
    <cellStyle name="Percent 5 3 2 6 2" xfId="25601"/>
    <cellStyle name="Percent 5 3 2 6_נכסים" xfId="47667"/>
    <cellStyle name="Percent 5 3 2 7" xfId="17757"/>
    <cellStyle name="Percent 5 3 2 8" xfId="18936"/>
    <cellStyle name="Percent 5 3 2_נכסים" xfId="47636"/>
    <cellStyle name="Percent 5 3 3" xfId="3893"/>
    <cellStyle name="Percent 5 3 3 2" xfId="4669"/>
    <cellStyle name="Percent 5 3 3 2 2" xfId="6460"/>
    <cellStyle name="Percent 5 3 3 2 2 2" xfId="10000"/>
    <cellStyle name="Percent 5 3 3 2 2 2 2" xfId="16652"/>
    <cellStyle name="Percent 5 3 3 2 2 2 2 2" xfId="31638"/>
    <cellStyle name="Percent 5 3 3 2 2 2 2_נכסים" xfId="47672"/>
    <cellStyle name="Percent 5 3 3 2 2 2 3" xfId="24973"/>
    <cellStyle name="Percent 5 3 3 2 2 2_נכסים" xfId="47671"/>
    <cellStyle name="Percent 5 3 3 2 2 3" xfId="13320"/>
    <cellStyle name="Percent 5 3 3 2 2 3 2" xfId="28307"/>
    <cellStyle name="Percent 5 3 3 2 2 3_נכסים" xfId="47673"/>
    <cellStyle name="Percent 5 3 3 2 2 4" xfId="17845"/>
    <cellStyle name="Percent 5 3 3 2 2 5" xfId="21642"/>
    <cellStyle name="Percent 5 3 3 2 2_נכסים" xfId="47670"/>
    <cellStyle name="Percent 5 3 3 2 3" xfId="8208"/>
    <cellStyle name="Percent 5 3 3 2 3 2" xfId="14987"/>
    <cellStyle name="Percent 5 3 3 2 3 2 2" xfId="18041"/>
    <cellStyle name="Percent 5 3 3 2 3 2 3" xfId="29973"/>
    <cellStyle name="Percent 5 3 3 2 3 2_נכסים" xfId="47675"/>
    <cellStyle name="Percent 5 3 3 2 3 3" xfId="18192"/>
    <cellStyle name="Percent 5 3 3 2 3 4" xfId="18310"/>
    <cellStyle name="Percent 5 3 3 2 3 4 2" xfId="32224"/>
    <cellStyle name="Percent 5 3 3 2 3 4 3" xfId="32857"/>
    <cellStyle name="Percent 5 3 3 2 3 4 3 2" xfId="33786"/>
    <cellStyle name="Percent 5 3 3 2 3 4_נכסים" xfId="47676"/>
    <cellStyle name="Percent 5 3 3 2 3 5" xfId="17951"/>
    <cellStyle name="Percent 5 3 3 2 3 6" xfId="23308"/>
    <cellStyle name="Percent 5 3 3 2 3_נכסים" xfId="47674"/>
    <cellStyle name="Percent 5 3 3 2 4" xfId="11654"/>
    <cellStyle name="Percent 5 3 3 2 4 2" xfId="18124"/>
    <cellStyle name="Percent 5 3 3 2 4 2 2" xfId="32207"/>
    <cellStyle name="Percent 5 3 3 2 4 2_נכסים" xfId="47678"/>
    <cellStyle name="Percent 5 3 3 2 4 3" xfId="26641"/>
    <cellStyle name="Percent 5 3 3 2 4 4" xfId="33122"/>
    <cellStyle name="Percent 5 3 3 2 4 4 2" xfId="33812"/>
    <cellStyle name="Percent 5 3 3 2 4_נכסים" xfId="47677"/>
    <cellStyle name="Percent 5 3 3 2 5" xfId="17805"/>
    <cellStyle name="Percent 5 3 3 2 6" xfId="19976"/>
    <cellStyle name="Percent 5 3 3 2_נכסים" xfId="47669"/>
    <cellStyle name="Percent 5 3 3 3" xfId="5626"/>
    <cellStyle name="Percent 5 3 3 3 2" xfId="9167"/>
    <cellStyle name="Percent 5 3 3 3 2 2" xfId="15819"/>
    <cellStyle name="Percent 5 3 3 3 2 2 2" xfId="30805"/>
    <cellStyle name="Percent 5 3 3 3 2 2_נכסים" xfId="47681"/>
    <cellStyle name="Percent 5 3 3 3 2 3" xfId="24140"/>
    <cellStyle name="Percent 5 3 3 3 2_נכסים" xfId="47680"/>
    <cellStyle name="Percent 5 3 3 3 3" xfId="12487"/>
    <cellStyle name="Percent 5 3 3 3 3 2" xfId="27474"/>
    <cellStyle name="Percent 5 3 3 3 3_נכסים" xfId="47682"/>
    <cellStyle name="Percent 5 3 3 3 4" xfId="17790"/>
    <cellStyle name="Percent 5 3 3 3 5" xfId="20809"/>
    <cellStyle name="Percent 5 3 3 3_נכסים" xfId="47679"/>
    <cellStyle name="Percent 5 3 3 4" xfId="7375"/>
    <cellStyle name="Percent 5 3 3 4 2" xfId="14154"/>
    <cellStyle name="Percent 5 3 3 4 2 2" xfId="18026"/>
    <cellStyle name="Percent 5 3 3 4 2 3" xfId="29140"/>
    <cellStyle name="Percent 5 3 3 4 2_נכסים" xfId="47684"/>
    <cellStyle name="Percent 5 3 3 4 3" xfId="18176"/>
    <cellStyle name="Percent 5 3 3 4 4" xfId="18374"/>
    <cellStyle name="Percent 5 3 3 4 4 2" xfId="32237"/>
    <cellStyle name="Percent 5 3 3 4 4 3" xfId="32817"/>
    <cellStyle name="Percent 5 3 3 4 4 3 2" xfId="33780"/>
    <cellStyle name="Percent 5 3 3 4 4_נכסים" xfId="47685"/>
    <cellStyle name="Percent 5 3 3 4 5" xfId="17936"/>
    <cellStyle name="Percent 5 3 3 4 6" xfId="22475"/>
    <cellStyle name="Percent 5 3 3 4_נכסים" xfId="47683"/>
    <cellStyle name="Percent 5 3 3 5" xfId="10821"/>
    <cellStyle name="Percent 5 3 3 5 2" xfId="18123"/>
    <cellStyle name="Percent 5 3 3 5 2 2" xfId="32206"/>
    <cellStyle name="Percent 5 3 3 5 2_נכסים" xfId="47687"/>
    <cellStyle name="Percent 5 3 3 5 3" xfId="25808"/>
    <cellStyle name="Percent 5 3 3 5 4" xfId="32793"/>
    <cellStyle name="Percent 5 3 3 5 4 2" xfId="33770"/>
    <cellStyle name="Percent 5 3 3 5_נכסים" xfId="47686"/>
    <cellStyle name="Percent 5 3 3 6" xfId="17722"/>
    <cellStyle name="Percent 5 3 3 7" xfId="19143"/>
    <cellStyle name="Percent 5 3 3_נכסים" xfId="47668"/>
    <cellStyle name="Percent 5 3 4" xfId="4254"/>
    <cellStyle name="Percent 5 3 4 2" xfId="6043"/>
    <cellStyle name="Percent 5 3 4 2 2" xfId="9583"/>
    <cellStyle name="Percent 5 3 4 2 2 2" xfId="16235"/>
    <cellStyle name="Percent 5 3 4 2 2 2 2" xfId="31221"/>
    <cellStyle name="Percent 5 3 4 2 2 2_נכסים" xfId="47691"/>
    <cellStyle name="Percent 5 3 4 2 2 3" xfId="24556"/>
    <cellStyle name="Percent 5 3 4 2 2_נכסים" xfId="47690"/>
    <cellStyle name="Percent 5 3 4 2 3" xfId="12903"/>
    <cellStyle name="Percent 5 3 4 2 3 2" xfId="27890"/>
    <cellStyle name="Percent 5 3 4 2 3_נכסים" xfId="47692"/>
    <cellStyle name="Percent 5 3 4 2 4" xfId="21225"/>
    <cellStyle name="Percent 5 3 4 2_נכסים" xfId="47689"/>
    <cellStyle name="Percent 5 3 4 3" xfId="7791"/>
    <cellStyle name="Percent 5 3 4 3 2" xfId="14570"/>
    <cellStyle name="Percent 5 3 4 3 2 2" xfId="29556"/>
    <cellStyle name="Percent 5 3 4 3 2_נכסים" xfId="47694"/>
    <cellStyle name="Percent 5 3 4 3 3" xfId="22891"/>
    <cellStyle name="Percent 5 3 4 3_נכסים" xfId="47693"/>
    <cellStyle name="Percent 5 3 4 4" xfId="11237"/>
    <cellStyle name="Percent 5 3 4 4 2" xfId="26224"/>
    <cellStyle name="Percent 5 3 4 4_נכסים" xfId="47695"/>
    <cellStyle name="Percent 5 3 4 5" xfId="19559"/>
    <cellStyle name="Percent 5 3 4_נכסים" xfId="47688"/>
    <cellStyle name="Percent 5 3 5" xfId="5147"/>
    <cellStyle name="Percent 5 3 5 2" xfId="8750"/>
    <cellStyle name="Percent 5 3 5 2 2" xfId="15402"/>
    <cellStyle name="Percent 5 3 5 2 2 2" xfId="30388"/>
    <cellStyle name="Percent 5 3 5 2 2_נכסים" xfId="47698"/>
    <cellStyle name="Percent 5 3 5 2 3" xfId="23723"/>
    <cellStyle name="Percent 5 3 5 2_נכסים" xfId="47697"/>
    <cellStyle name="Percent 5 3 5 3" xfId="12070"/>
    <cellStyle name="Percent 5 3 5 3 2" xfId="27057"/>
    <cellStyle name="Percent 5 3 5 3_נכסים" xfId="47699"/>
    <cellStyle name="Percent 5 3 5 4" xfId="20392"/>
    <cellStyle name="Percent 5 3 5_נכסים" xfId="47696"/>
    <cellStyle name="Percent 5 3 6" xfId="6960"/>
    <cellStyle name="Percent 5 3 6 2" xfId="13737"/>
    <cellStyle name="Percent 5 3 6 2 2" xfId="28723"/>
    <cellStyle name="Percent 5 3 6 2_נכסים" xfId="47701"/>
    <cellStyle name="Percent 5 3 6 3" xfId="22058"/>
    <cellStyle name="Percent 5 3 6_נכסים" xfId="47700"/>
    <cellStyle name="Percent 5 3 7" xfId="10462"/>
    <cellStyle name="Percent 5 3 7 2" xfId="25443"/>
    <cellStyle name="Percent 5 3 7_נכסים" xfId="47702"/>
    <cellStyle name="Percent 5 3 8" xfId="17472"/>
    <cellStyle name="Percent 5 3 9" xfId="18726"/>
    <cellStyle name="Percent 5 3_נכסים" xfId="47635"/>
    <cellStyle name="Percent 5 4" xfId="3632"/>
    <cellStyle name="Percent 5 4 2" xfId="3993"/>
    <cellStyle name="Percent 5 4 2 2" xfId="4764"/>
    <cellStyle name="Percent 5 4 2 2 2" xfId="6555"/>
    <cellStyle name="Percent 5 4 2 2 2 2" xfId="10095"/>
    <cellStyle name="Percent 5 4 2 2 2 2 2" xfId="16747"/>
    <cellStyle name="Percent 5 4 2 2 2 2 2 2" xfId="31733"/>
    <cellStyle name="Percent 5 4 2 2 2 2 2_נכסים" xfId="47708"/>
    <cellStyle name="Percent 5 4 2 2 2 2 3" xfId="25068"/>
    <cellStyle name="Percent 5 4 2 2 2 2_נכסים" xfId="47707"/>
    <cellStyle name="Percent 5 4 2 2 2 3" xfId="13415"/>
    <cellStyle name="Percent 5 4 2 2 2 3 2" xfId="28402"/>
    <cellStyle name="Percent 5 4 2 2 2 3_נכסים" xfId="47709"/>
    <cellStyle name="Percent 5 4 2 2 2 4" xfId="21737"/>
    <cellStyle name="Percent 5 4 2 2 2_נכסים" xfId="47706"/>
    <cellStyle name="Percent 5 4 2 2 3" xfId="8303"/>
    <cellStyle name="Percent 5 4 2 2 3 2" xfId="15082"/>
    <cellStyle name="Percent 5 4 2 2 3 2 2" xfId="30068"/>
    <cellStyle name="Percent 5 4 2 2 3 2_נכסים" xfId="47711"/>
    <cellStyle name="Percent 5 4 2 2 3 3" xfId="23403"/>
    <cellStyle name="Percent 5 4 2 2 3_נכסים" xfId="47710"/>
    <cellStyle name="Percent 5 4 2 2 4" xfId="11749"/>
    <cellStyle name="Percent 5 4 2 2 4 2" xfId="26736"/>
    <cellStyle name="Percent 5 4 2 2 4_נכסים" xfId="47712"/>
    <cellStyle name="Percent 5 4 2 2 5" xfId="20071"/>
    <cellStyle name="Percent 5 4 2 2_נכסים" xfId="47705"/>
    <cellStyle name="Percent 5 4 2 3" xfId="5721"/>
    <cellStyle name="Percent 5 4 2 3 2" xfId="9262"/>
    <cellStyle name="Percent 5 4 2 3 2 2" xfId="15914"/>
    <cellStyle name="Percent 5 4 2 3 2 2 2" xfId="30900"/>
    <cellStyle name="Percent 5 4 2 3 2 2_נכסים" xfId="47715"/>
    <cellStyle name="Percent 5 4 2 3 2 3" xfId="24235"/>
    <cellStyle name="Percent 5 4 2 3 2_נכסים" xfId="47714"/>
    <cellStyle name="Percent 5 4 2 3 3" xfId="12582"/>
    <cellStyle name="Percent 5 4 2 3 3 2" xfId="27569"/>
    <cellStyle name="Percent 5 4 2 3 3_נכסים" xfId="47716"/>
    <cellStyle name="Percent 5 4 2 3 4" xfId="20904"/>
    <cellStyle name="Percent 5 4 2 3_נכסים" xfId="47713"/>
    <cellStyle name="Percent 5 4 2 4" xfId="7470"/>
    <cellStyle name="Percent 5 4 2 4 2" xfId="14249"/>
    <cellStyle name="Percent 5 4 2 4 2 2" xfId="29235"/>
    <cellStyle name="Percent 5 4 2 4 2_נכסים" xfId="47718"/>
    <cellStyle name="Percent 5 4 2 4 3" xfId="22570"/>
    <cellStyle name="Percent 5 4 2 4_נכסים" xfId="47717"/>
    <cellStyle name="Percent 5 4 2 5" xfId="10916"/>
    <cellStyle name="Percent 5 4 2 5 2" xfId="25903"/>
    <cellStyle name="Percent 5 4 2 5_נכסים" xfId="47719"/>
    <cellStyle name="Percent 5 4 2 6" xfId="18241"/>
    <cellStyle name="Percent 5 4 2 7" xfId="19238"/>
    <cellStyle name="Percent 5 4 2_נכסים" xfId="47704"/>
    <cellStyle name="Percent 5 4 3" xfId="4350"/>
    <cellStyle name="Percent 5 4 3 2" xfId="6139"/>
    <cellStyle name="Percent 5 4 3 2 2" xfId="9679"/>
    <cellStyle name="Percent 5 4 3 2 2 2" xfId="16331"/>
    <cellStyle name="Percent 5 4 3 2 2 2 2" xfId="31317"/>
    <cellStyle name="Percent 5 4 3 2 2 2_נכסים" xfId="47723"/>
    <cellStyle name="Percent 5 4 3 2 2 3" xfId="24652"/>
    <cellStyle name="Percent 5 4 3 2 2_נכסים" xfId="47722"/>
    <cellStyle name="Percent 5 4 3 2 3" xfId="12999"/>
    <cellStyle name="Percent 5 4 3 2 3 2" xfId="27986"/>
    <cellStyle name="Percent 5 4 3 2 3_נכסים" xfId="47724"/>
    <cellStyle name="Percent 5 4 3 2 4" xfId="21321"/>
    <cellStyle name="Percent 5 4 3 2_נכסים" xfId="47721"/>
    <cellStyle name="Percent 5 4 3 3" xfId="7887"/>
    <cellStyle name="Percent 5 4 3 3 2" xfId="14666"/>
    <cellStyle name="Percent 5 4 3 3 2 2" xfId="29652"/>
    <cellStyle name="Percent 5 4 3 3 2_נכסים" xfId="47726"/>
    <cellStyle name="Percent 5 4 3 3 3" xfId="22987"/>
    <cellStyle name="Percent 5 4 3 3_נכסים" xfId="47725"/>
    <cellStyle name="Percent 5 4 3 4" xfId="11333"/>
    <cellStyle name="Percent 5 4 3 4 2" xfId="26320"/>
    <cellStyle name="Percent 5 4 3 4_נכסים" xfId="47727"/>
    <cellStyle name="Percent 5 4 3 5" xfId="19655"/>
    <cellStyle name="Percent 5 4 3_נכסים" xfId="47720"/>
    <cellStyle name="Percent 5 4 4" xfId="5243"/>
    <cellStyle name="Percent 5 4 4 2" xfId="8846"/>
    <cellStyle name="Percent 5 4 4 2 2" xfId="15498"/>
    <cellStyle name="Percent 5 4 4 2 2 2" xfId="30484"/>
    <cellStyle name="Percent 5 4 4 2 2_נכסים" xfId="47730"/>
    <cellStyle name="Percent 5 4 4 2 3" xfId="23819"/>
    <cellStyle name="Percent 5 4 4 2_נכסים" xfId="47729"/>
    <cellStyle name="Percent 5 4 4 3" xfId="12166"/>
    <cellStyle name="Percent 5 4 4 3 2" xfId="27153"/>
    <cellStyle name="Percent 5 4 4 3_נכסים" xfId="47731"/>
    <cellStyle name="Percent 5 4 4 4" xfId="20488"/>
    <cellStyle name="Percent 5 4 4_נכסים" xfId="47728"/>
    <cellStyle name="Percent 5 4 5" xfId="7056"/>
    <cellStyle name="Percent 5 4 5 2" xfId="13833"/>
    <cellStyle name="Percent 5 4 5 2 2" xfId="28819"/>
    <cellStyle name="Percent 5 4 5 2_נכסים" xfId="47733"/>
    <cellStyle name="Percent 5 4 5 3" xfId="22154"/>
    <cellStyle name="Percent 5 4 5_נכסים" xfId="47732"/>
    <cellStyle name="Percent 5 4 6" xfId="10409"/>
    <cellStyle name="Percent 5 4 6 2" xfId="25388"/>
    <cellStyle name="Percent 5 4 6_נכסים" xfId="47734"/>
    <cellStyle name="Percent 5 4 7" xfId="18822"/>
    <cellStyle name="Percent 5 4_נכסים" xfId="47703"/>
    <cellStyle name="Percent 5 5" xfId="3843"/>
    <cellStyle name="Percent 5 5 2" xfId="4555"/>
    <cellStyle name="Percent 5 5 2 2" xfId="6346"/>
    <cellStyle name="Percent 5 5 2 2 2" xfId="9886"/>
    <cellStyle name="Percent 5 5 2 2 2 2" xfId="16538"/>
    <cellStyle name="Percent 5 5 2 2 2 2 2" xfId="31524"/>
    <cellStyle name="Percent 5 5 2 2 2 2_נכסים" xfId="47739"/>
    <cellStyle name="Percent 5 5 2 2 2 3" xfId="24859"/>
    <cellStyle name="Percent 5 5 2 2 2_נכסים" xfId="47738"/>
    <cellStyle name="Percent 5 5 2 2 3" xfId="13206"/>
    <cellStyle name="Percent 5 5 2 2 3 2" xfId="28193"/>
    <cellStyle name="Percent 5 5 2 2 3_נכסים" xfId="47740"/>
    <cellStyle name="Percent 5 5 2 2 4" xfId="21528"/>
    <cellStyle name="Percent 5 5 2 2_נכסים" xfId="47737"/>
    <cellStyle name="Percent 5 5 2 3" xfId="8094"/>
    <cellStyle name="Percent 5 5 2 3 2" xfId="14873"/>
    <cellStyle name="Percent 5 5 2 3 2 2" xfId="29859"/>
    <cellStyle name="Percent 5 5 2 3 2_נכסים" xfId="47742"/>
    <cellStyle name="Percent 5 5 2 3 3" xfId="23194"/>
    <cellStyle name="Percent 5 5 2 3_נכסים" xfId="47741"/>
    <cellStyle name="Percent 5 5 2 4" xfId="11540"/>
    <cellStyle name="Percent 5 5 2 4 2" xfId="26527"/>
    <cellStyle name="Percent 5 5 2 4_נכסים" xfId="47743"/>
    <cellStyle name="Percent 5 5 2 5" xfId="19862"/>
    <cellStyle name="Percent 5 5 2_נכסים" xfId="47736"/>
    <cellStyle name="Percent 5 5 3" xfId="5512"/>
    <cellStyle name="Percent 5 5 3 2" xfId="9053"/>
    <cellStyle name="Percent 5 5 3 2 2" xfId="15705"/>
    <cellStyle name="Percent 5 5 3 2 2 2" xfId="30691"/>
    <cellStyle name="Percent 5 5 3 2 2_נכסים" xfId="47746"/>
    <cellStyle name="Percent 5 5 3 2 3" xfId="24026"/>
    <cellStyle name="Percent 5 5 3 2_נכסים" xfId="47745"/>
    <cellStyle name="Percent 5 5 3 3" xfId="12373"/>
    <cellStyle name="Percent 5 5 3 3 2" xfId="27360"/>
    <cellStyle name="Percent 5 5 3 3_נכסים" xfId="47747"/>
    <cellStyle name="Percent 5 5 3 4" xfId="20695"/>
    <cellStyle name="Percent 5 5 3_נכסים" xfId="47744"/>
    <cellStyle name="Percent 5 5 4" xfId="7261"/>
    <cellStyle name="Percent 5 5 4 2" xfId="14040"/>
    <cellStyle name="Percent 5 5 4 2 2" xfId="29026"/>
    <cellStyle name="Percent 5 5 4 2_נכסים" xfId="47749"/>
    <cellStyle name="Percent 5 5 4 3" xfId="22361"/>
    <cellStyle name="Percent 5 5 4_נכסים" xfId="47748"/>
    <cellStyle name="Percent 5 5 5" xfId="10707"/>
    <cellStyle name="Percent 5 5 5 2" xfId="25694"/>
    <cellStyle name="Percent 5 5 5_נכסים" xfId="47750"/>
    <cellStyle name="Percent 5 5 6" xfId="18239"/>
    <cellStyle name="Percent 5 5 7" xfId="19029"/>
    <cellStyle name="Percent 5 5_נכסים" xfId="47735"/>
    <cellStyle name="Percent 5 6" xfId="4205"/>
    <cellStyle name="Percent 5 6 2" xfId="5929"/>
    <cellStyle name="Percent 5 6 2 2" xfId="9469"/>
    <cellStyle name="Percent 5 6 2 2 2" xfId="16121"/>
    <cellStyle name="Percent 5 6 2 2 2 2" xfId="31107"/>
    <cellStyle name="Percent 5 6 2 2 2_נכסים" xfId="47754"/>
    <cellStyle name="Percent 5 6 2 2 3" xfId="24442"/>
    <cellStyle name="Percent 5 6 2 2_נכסים" xfId="47753"/>
    <cellStyle name="Percent 5 6 2 3" xfId="12789"/>
    <cellStyle name="Percent 5 6 2 3 2" xfId="27776"/>
    <cellStyle name="Percent 5 6 2 3_נכסים" xfId="47755"/>
    <cellStyle name="Percent 5 6 2 4" xfId="21111"/>
    <cellStyle name="Percent 5 6 2_נכסים" xfId="47752"/>
    <cellStyle name="Percent 5 6 3" xfId="7677"/>
    <cellStyle name="Percent 5 6 3 2" xfId="14456"/>
    <cellStyle name="Percent 5 6 3 2 2" xfId="29442"/>
    <cellStyle name="Percent 5 6 3 2_נכסים" xfId="47757"/>
    <cellStyle name="Percent 5 6 3 3" xfId="22777"/>
    <cellStyle name="Percent 5 6 3_נכסים" xfId="47756"/>
    <cellStyle name="Percent 5 6 4" xfId="11123"/>
    <cellStyle name="Percent 5 6 4 2" xfId="26110"/>
    <cellStyle name="Percent 5 6 4_נכסים" xfId="47758"/>
    <cellStyle name="Percent 5 6 5" xfId="19445"/>
    <cellStyle name="Percent 5 6_נכסים" xfId="47751"/>
    <cellStyle name="Percent 5 7" xfId="5098"/>
    <cellStyle name="Percent 5 7 2" xfId="8636"/>
    <cellStyle name="Percent 5 7 2 2" xfId="15288"/>
    <cellStyle name="Percent 5 7 2 2 2" xfId="30274"/>
    <cellStyle name="Percent 5 7 2 2_נכסים" xfId="47761"/>
    <cellStyle name="Percent 5 7 2 3" xfId="23609"/>
    <cellStyle name="Percent 5 7 2_נכסים" xfId="47760"/>
    <cellStyle name="Percent 5 7 3" xfId="11956"/>
    <cellStyle name="Percent 5 7 3 2" xfId="26943"/>
    <cellStyle name="Percent 5 7 3_נכסים" xfId="47762"/>
    <cellStyle name="Percent 5 7 4" xfId="20278"/>
    <cellStyle name="Percent 5 7_נכסים" xfId="47759"/>
    <cellStyle name="Percent 5 8" xfId="6896"/>
    <cellStyle name="Percent 5 8 2" xfId="13623"/>
    <cellStyle name="Percent 5 8 2 2" xfId="28609"/>
    <cellStyle name="Percent 5 8 2_נכסים" xfId="47764"/>
    <cellStyle name="Percent 5 8 3" xfId="21944"/>
    <cellStyle name="Percent 5 8_נכסים" xfId="47763"/>
    <cellStyle name="Percent 5 9" xfId="10470"/>
    <cellStyle name="Percent 5 9 2" xfId="25451"/>
    <cellStyle name="Percent 5 9_נכסים" xfId="47765"/>
    <cellStyle name="Percent 5_נכסים" xfId="47506"/>
    <cellStyle name="Percent 6" xfId="2949"/>
    <cellStyle name="Percent 6 10" xfId="18649"/>
    <cellStyle name="Percent 6 11" xfId="32383"/>
    <cellStyle name="Percent 6 12" xfId="50241"/>
    <cellStyle name="Percent 6 2" xfId="3054"/>
    <cellStyle name="Percent 6 2 10" xfId="32295"/>
    <cellStyle name="Percent 6 2 2" xfId="3458"/>
    <cellStyle name="Percent 6 2 2 2" xfId="3687"/>
    <cellStyle name="Percent 6 2 2 2 2" xfId="4111"/>
    <cellStyle name="Percent 6 2 2 2 2 2" xfId="4884"/>
    <cellStyle name="Percent 6 2 2 2 2 2 2" xfId="6675"/>
    <cellStyle name="Percent 6 2 2 2 2 2 2 2" xfId="10215"/>
    <cellStyle name="Percent 6 2 2 2 2 2 2 2 2" xfId="16867"/>
    <cellStyle name="Percent 6 2 2 2 2 2 2 2 2 2" xfId="31853"/>
    <cellStyle name="Percent 6 2 2 2 2 2 2 2 2_נכסים" xfId="47774"/>
    <cellStyle name="Percent 6 2 2 2 2 2 2 2 3" xfId="25188"/>
    <cellStyle name="Percent 6 2 2 2 2 2 2 2_נכסים" xfId="47773"/>
    <cellStyle name="Percent 6 2 2 2 2 2 2 3" xfId="13535"/>
    <cellStyle name="Percent 6 2 2 2 2 2 2 3 2" xfId="28522"/>
    <cellStyle name="Percent 6 2 2 2 2 2 2 3_נכסים" xfId="47775"/>
    <cellStyle name="Percent 6 2 2 2 2 2 2 4" xfId="21857"/>
    <cellStyle name="Percent 6 2 2 2 2 2 2_נכסים" xfId="47772"/>
    <cellStyle name="Percent 6 2 2 2 2 2 3" xfId="8423"/>
    <cellStyle name="Percent 6 2 2 2 2 2 3 2" xfId="15202"/>
    <cellStyle name="Percent 6 2 2 2 2 2 3 2 2" xfId="30188"/>
    <cellStyle name="Percent 6 2 2 2 2 2 3 2_נכסים" xfId="47777"/>
    <cellStyle name="Percent 6 2 2 2 2 2 3 3" xfId="23523"/>
    <cellStyle name="Percent 6 2 2 2 2 2 3_נכסים" xfId="47776"/>
    <cellStyle name="Percent 6 2 2 2 2 2 4" xfId="11869"/>
    <cellStyle name="Percent 6 2 2 2 2 2 4 2" xfId="26856"/>
    <cellStyle name="Percent 6 2 2 2 2 2 4_נכסים" xfId="47778"/>
    <cellStyle name="Percent 6 2 2 2 2 2 5" xfId="20191"/>
    <cellStyle name="Percent 6 2 2 2 2 2_נכסים" xfId="47771"/>
    <cellStyle name="Percent 6 2 2 2 2 3" xfId="5841"/>
    <cellStyle name="Percent 6 2 2 2 2 3 2" xfId="9382"/>
    <cellStyle name="Percent 6 2 2 2 2 3 2 2" xfId="16034"/>
    <cellStyle name="Percent 6 2 2 2 2 3 2 2 2" xfId="31020"/>
    <cellStyle name="Percent 6 2 2 2 2 3 2 2_נכסים" xfId="47781"/>
    <cellStyle name="Percent 6 2 2 2 2 3 2 3" xfId="24355"/>
    <cellStyle name="Percent 6 2 2 2 2 3 2_נכסים" xfId="47780"/>
    <cellStyle name="Percent 6 2 2 2 2 3 3" xfId="12702"/>
    <cellStyle name="Percent 6 2 2 2 2 3 3 2" xfId="27689"/>
    <cellStyle name="Percent 6 2 2 2 2 3 3_נכסים" xfId="47782"/>
    <cellStyle name="Percent 6 2 2 2 2 3 4" xfId="21024"/>
    <cellStyle name="Percent 6 2 2 2 2 3_נכסים" xfId="47779"/>
    <cellStyle name="Percent 6 2 2 2 2 4" xfId="7590"/>
    <cellStyle name="Percent 6 2 2 2 2 4 2" xfId="14369"/>
    <cellStyle name="Percent 6 2 2 2 2 4 2 2" xfId="29355"/>
    <cellStyle name="Percent 6 2 2 2 2 4 2_נכסים" xfId="47784"/>
    <cellStyle name="Percent 6 2 2 2 2 4 3" xfId="22690"/>
    <cellStyle name="Percent 6 2 2 2 2 4_נכסים" xfId="47783"/>
    <cellStyle name="Percent 6 2 2 2 2 5" xfId="11036"/>
    <cellStyle name="Percent 6 2 2 2 2 5 2" xfId="26023"/>
    <cellStyle name="Percent 6 2 2 2 2 5_נכסים" xfId="47785"/>
    <cellStyle name="Percent 6 2 2 2 2 6" xfId="19358"/>
    <cellStyle name="Percent 6 2 2 2 2_נכסים" xfId="47770"/>
    <cellStyle name="Percent 6 2 2 2 3" xfId="4468"/>
    <cellStyle name="Percent 6 2 2 2 3 2" xfId="6259"/>
    <cellStyle name="Percent 6 2 2 2 3 2 2" xfId="9799"/>
    <cellStyle name="Percent 6 2 2 2 3 2 2 2" xfId="16451"/>
    <cellStyle name="Percent 6 2 2 2 3 2 2 2 2" xfId="31437"/>
    <cellStyle name="Percent 6 2 2 2 3 2 2 2_נכסים" xfId="47789"/>
    <cellStyle name="Percent 6 2 2 2 3 2 2 3" xfId="24772"/>
    <cellStyle name="Percent 6 2 2 2 3 2 2_נכסים" xfId="47788"/>
    <cellStyle name="Percent 6 2 2 2 3 2 3" xfId="13119"/>
    <cellStyle name="Percent 6 2 2 2 3 2 3 2" xfId="28106"/>
    <cellStyle name="Percent 6 2 2 2 3 2 3_נכסים" xfId="47790"/>
    <cellStyle name="Percent 6 2 2 2 3 2 4" xfId="21441"/>
    <cellStyle name="Percent 6 2 2 2 3 2_נכסים" xfId="47787"/>
    <cellStyle name="Percent 6 2 2 2 3 3" xfId="8007"/>
    <cellStyle name="Percent 6 2 2 2 3 3 2" xfId="14786"/>
    <cellStyle name="Percent 6 2 2 2 3 3 2 2" xfId="29772"/>
    <cellStyle name="Percent 6 2 2 2 3 3 2_נכסים" xfId="47792"/>
    <cellStyle name="Percent 6 2 2 2 3 3 3" xfId="23107"/>
    <cellStyle name="Percent 6 2 2 2 3 3_נכסים" xfId="47791"/>
    <cellStyle name="Percent 6 2 2 2 3 4" xfId="11453"/>
    <cellStyle name="Percent 6 2 2 2 3 4 2" xfId="26440"/>
    <cellStyle name="Percent 6 2 2 2 3 4_נכסים" xfId="47793"/>
    <cellStyle name="Percent 6 2 2 2 3 5" xfId="19775"/>
    <cellStyle name="Percent 6 2 2 2 3_נכסים" xfId="47786"/>
    <cellStyle name="Percent 6 2 2 2 4" xfId="5361"/>
    <cellStyle name="Percent 6 2 2 2 4 2" xfId="8966"/>
    <cellStyle name="Percent 6 2 2 2 4 2 2" xfId="15618"/>
    <cellStyle name="Percent 6 2 2 2 4 2 2 2" xfId="30604"/>
    <cellStyle name="Percent 6 2 2 2 4 2 2_נכסים" xfId="47796"/>
    <cellStyle name="Percent 6 2 2 2 4 2 3" xfId="23939"/>
    <cellStyle name="Percent 6 2 2 2 4 2_נכסים" xfId="47795"/>
    <cellStyle name="Percent 6 2 2 2 4 3" xfId="12286"/>
    <cellStyle name="Percent 6 2 2 2 4 3 2" xfId="27273"/>
    <cellStyle name="Percent 6 2 2 2 4 3_נכסים" xfId="47797"/>
    <cellStyle name="Percent 6 2 2 2 4 4" xfId="20608"/>
    <cellStyle name="Percent 6 2 2 2 4_נכסים" xfId="47794"/>
    <cellStyle name="Percent 6 2 2 2 5" xfId="7174"/>
    <cellStyle name="Percent 6 2 2 2 5 2" xfId="13953"/>
    <cellStyle name="Percent 6 2 2 2 5 2 2" xfId="28939"/>
    <cellStyle name="Percent 6 2 2 2 5 2_נכסים" xfId="47799"/>
    <cellStyle name="Percent 6 2 2 2 5 3" xfId="22274"/>
    <cellStyle name="Percent 6 2 2 2 5_נכסים" xfId="47798"/>
    <cellStyle name="Percent 6 2 2 2 6" xfId="10620"/>
    <cellStyle name="Percent 6 2 2 2 6 2" xfId="25607"/>
    <cellStyle name="Percent 6 2 2 2 6_נכסים" xfId="47800"/>
    <cellStyle name="Percent 6 2 2 2 7" xfId="18942"/>
    <cellStyle name="Percent 6 2 2 2_נכסים" xfId="47769"/>
    <cellStyle name="Percent 6 2 2 3" xfId="3899"/>
    <cellStyle name="Percent 6 2 2 3 2" xfId="4675"/>
    <cellStyle name="Percent 6 2 2 3 2 2" xfId="6466"/>
    <cellStyle name="Percent 6 2 2 3 2 2 2" xfId="10006"/>
    <cellStyle name="Percent 6 2 2 3 2 2 2 2" xfId="16658"/>
    <cellStyle name="Percent 6 2 2 3 2 2 2 2 2" xfId="31644"/>
    <cellStyle name="Percent 6 2 2 3 2 2 2 2_נכסים" xfId="47805"/>
    <cellStyle name="Percent 6 2 2 3 2 2 2 3" xfId="24979"/>
    <cellStyle name="Percent 6 2 2 3 2 2 2_נכסים" xfId="47804"/>
    <cellStyle name="Percent 6 2 2 3 2 2 3" xfId="13326"/>
    <cellStyle name="Percent 6 2 2 3 2 2 3 2" xfId="28313"/>
    <cellStyle name="Percent 6 2 2 3 2 2 3_נכסים" xfId="47806"/>
    <cellStyle name="Percent 6 2 2 3 2 2 4" xfId="21648"/>
    <cellStyle name="Percent 6 2 2 3 2 2_נכסים" xfId="47803"/>
    <cellStyle name="Percent 6 2 2 3 2 3" xfId="8214"/>
    <cellStyle name="Percent 6 2 2 3 2 3 2" xfId="14993"/>
    <cellStyle name="Percent 6 2 2 3 2 3 2 2" xfId="29979"/>
    <cellStyle name="Percent 6 2 2 3 2 3 2_נכסים" xfId="47808"/>
    <cellStyle name="Percent 6 2 2 3 2 3 3" xfId="23314"/>
    <cellStyle name="Percent 6 2 2 3 2 3_נכסים" xfId="47807"/>
    <cellStyle name="Percent 6 2 2 3 2 4" xfId="11660"/>
    <cellStyle name="Percent 6 2 2 3 2 4 2" xfId="26647"/>
    <cellStyle name="Percent 6 2 2 3 2 4_נכסים" xfId="47809"/>
    <cellStyle name="Percent 6 2 2 3 2 5" xfId="19982"/>
    <cellStyle name="Percent 6 2 2 3 2_נכסים" xfId="47802"/>
    <cellStyle name="Percent 6 2 2 3 3" xfId="5632"/>
    <cellStyle name="Percent 6 2 2 3 3 2" xfId="9173"/>
    <cellStyle name="Percent 6 2 2 3 3 2 2" xfId="15825"/>
    <cellStyle name="Percent 6 2 2 3 3 2 2 2" xfId="30811"/>
    <cellStyle name="Percent 6 2 2 3 3 2 2_נכסים" xfId="47812"/>
    <cellStyle name="Percent 6 2 2 3 3 2 3" xfId="24146"/>
    <cellStyle name="Percent 6 2 2 3 3 2_נכסים" xfId="47811"/>
    <cellStyle name="Percent 6 2 2 3 3 3" xfId="12493"/>
    <cellStyle name="Percent 6 2 2 3 3 3 2" xfId="27480"/>
    <cellStyle name="Percent 6 2 2 3 3 3_נכסים" xfId="47813"/>
    <cellStyle name="Percent 6 2 2 3 3 4" xfId="20815"/>
    <cellStyle name="Percent 6 2 2 3 3_נכסים" xfId="47810"/>
    <cellStyle name="Percent 6 2 2 3 4" xfId="7381"/>
    <cellStyle name="Percent 6 2 2 3 4 2" xfId="14160"/>
    <cellStyle name="Percent 6 2 2 3 4 2 2" xfId="29146"/>
    <cellStyle name="Percent 6 2 2 3 4 2_נכסים" xfId="47815"/>
    <cellStyle name="Percent 6 2 2 3 4 3" xfId="22481"/>
    <cellStyle name="Percent 6 2 2 3 4_נכסים" xfId="47814"/>
    <cellStyle name="Percent 6 2 2 3 5" xfId="10827"/>
    <cellStyle name="Percent 6 2 2 3 5 2" xfId="25814"/>
    <cellStyle name="Percent 6 2 2 3 5_נכסים" xfId="47816"/>
    <cellStyle name="Percent 6 2 2 3 6" xfId="19149"/>
    <cellStyle name="Percent 6 2 2 3_נכסים" xfId="47801"/>
    <cellStyle name="Percent 6 2 2 4" xfId="4260"/>
    <cellStyle name="Percent 6 2 2 4 2" xfId="6049"/>
    <cellStyle name="Percent 6 2 2 4 2 2" xfId="9589"/>
    <cellStyle name="Percent 6 2 2 4 2 2 2" xfId="16241"/>
    <cellStyle name="Percent 6 2 2 4 2 2 2 2" xfId="31227"/>
    <cellStyle name="Percent 6 2 2 4 2 2 2_נכסים" xfId="47820"/>
    <cellStyle name="Percent 6 2 2 4 2 2 3" xfId="24562"/>
    <cellStyle name="Percent 6 2 2 4 2 2_נכסים" xfId="47819"/>
    <cellStyle name="Percent 6 2 2 4 2 3" xfId="12909"/>
    <cellStyle name="Percent 6 2 2 4 2 3 2" xfId="27896"/>
    <cellStyle name="Percent 6 2 2 4 2 3_נכסים" xfId="47821"/>
    <cellStyle name="Percent 6 2 2 4 2 4" xfId="21231"/>
    <cellStyle name="Percent 6 2 2 4 2_נכסים" xfId="47818"/>
    <cellStyle name="Percent 6 2 2 4 3" xfId="7797"/>
    <cellStyle name="Percent 6 2 2 4 3 2" xfId="14576"/>
    <cellStyle name="Percent 6 2 2 4 3 2 2" xfId="29562"/>
    <cellStyle name="Percent 6 2 2 4 3 2_נכסים" xfId="47823"/>
    <cellStyle name="Percent 6 2 2 4 3 3" xfId="22897"/>
    <cellStyle name="Percent 6 2 2 4 3_נכסים" xfId="47822"/>
    <cellStyle name="Percent 6 2 2 4 4" xfId="11243"/>
    <cellStyle name="Percent 6 2 2 4 4 2" xfId="26230"/>
    <cellStyle name="Percent 6 2 2 4 4_נכסים" xfId="47824"/>
    <cellStyle name="Percent 6 2 2 4 5" xfId="19565"/>
    <cellStyle name="Percent 6 2 2 4_נכסים" xfId="47817"/>
    <cellStyle name="Percent 6 2 2 5" xfId="5153"/>
    <cellStyle name="Percent 6 2 2 5 2" xfId="8756"/>
    <cellStyle name="Percent 6 2 2 5 2 2" xfId="15408"/>
    <cellStyle name="Percent 6 2 2 5 2 2 2" xfId="30394"/>
    <cellStyle name="Percent 6 2 2 5 2 2_נכסים" xfId="47827"/>
    <cellStyle name="Percent 6 2 2 5 2 3" xfId="23729"/>
    <cellStyle name="Percent 6 2 2 5 2_נכסים" xfId="47826"/>
    <cellStyle name="Percent 6 2 2 5 3" xfId="12076"/>
    <cellStyle name="Percent 6 2 2 5 3 2" xfId="27063"/>
    <cellStyle name="Percent 6 2 2 5 3_נכסים" xfId="47828"/>
    <cellStyle name="Percent 6 2 2 5 4" xfId="20398"/>
    <cellStyle name="Percent 6 2 2 5_נכסים" xfId="47825"/>
    <cellStyle name="Percent 6 2 2 6" xfId="6966"/>
    <cellStyle name="Percent 6 2 2 6 2" xfId="13743"/>
    <cellStyle name="Percent 6 2 2 6 2 2" xfId="28729"/>
    <cellStyle name="Percent 6 2 2 6 2_נכסים" xfId="47830"/>
    <cellStyle name="Percent 6 2 2 6 3" xfId="22064"/>
    <cellStyle name="Percent 6 2 2 6_נכסים" xfId="47829"/>
    <cellStyle name="Percent 6 2 2 7" xfId="10390"/>
    <cellStyle name="Percent 6 2 2 7 2" xfId="25368"/>
    <cellStyle name="Percent 6 2 2 7_נכסים" xfId="47831"/>
    <cellStyle name="Percent 6 2 2 8" xfId="18243"/>
    <cellStyle name="Percent 6 2 2 9" xfId="18732"/>
    <cellStyle name="Percent 6 2 2_נכסים" xfId="47768"/>
    <cellStyle name="Percent 6 2 3" xfId="3669"/>
    <cellStyle name="Percent 6 2 3 2" xfId="4081"/>
    <cellStyle name="Percent 6 2 3 2 2" xfId="4853"/>
    <cellStyle name="Percent 6 2 3 2 2 2" xfId="6644"/>
    <cellStyle name="Percent 6 2 3 2 2 2 2" xfId="10184"/>
    <cellStyle name="Percent 6 2 3 2 2 2 2 2" xfId="16836"/>
    <cellStyle name="Percent 6 2 3 2 2 2 2 2 2" xfId="31822"/>
    <cellStyle name="Percent 6 2 3 2 2 2 2 2_נכסים" xfId="47837"/>
    <cellStyle name="Percent 6 2 3 2 2 2 2 3" xfId="25157"/>
    <cellStyle name="Percent 6 2 3 2 2 2 2_נכסים" xfId="47836"/>
    <cellStyle name="Percent 6 2 3 2 2 2 3" xfId="13504"/>
    <cellStyle name="Percent 6 2 3 2 2 2 3 2" xfId="28491"/>
    <cellStyle name="Percent 6 2 3 2 2 2 3_נכסים" xfId="47838"/>
    <cellStyle name="Percent 6 2 3 2 2 2 4" xfId="21826"/>
    <cellStyle name="Percent 6 2 3 2 2 2_נכסים" xfId="47835"/>
    <cellStyle name="Percent 6 2 3 2 2 3" xfId="8392"/>
    <cellStyle name="Percent 6 2 3 2 2 3 2" xfId="15171"/>
    <cellStyle name="Percent 6 2 3 2 2 3 2 2" xfId="30157"/>
    <cellStyle name="Percent 6 2 3 2 2 3 2_נכסים" xfId="47840"/>
    <cellStyle name="Percent 6 2 3 2 2 3 3" xfId="23492"/>
    <cellStyle name="Percent 6 2 3 2 2 3_נכסים" xfId="47839"/>
    <cellStyle name="Percent 6 2 3 2 2 4" xfId="11838"/>
    <cellStyle name="Percent 6 2 3 2 2 4 2" xfId="26825"/>
    <cellStyle name="Percent 6 2 3 2 2 4_נכסים" xfId="47841"/>
    <cellStyle name="Percent 6 2 3 2 2 5" xfId="20160"/>
    <cellStyle name="Percent 6 2 3 2 2_נכסים" xfId="47834"/>
    <cellStyle name="Percent 6 2 3 2 3" xfId="5810"/>
    <cellStyle name="Percent 6 2 3 2 3 2" xfId="9351"/>
    <cellStyle name="Percent 6 2 3 2 3 2 2" xfId="16003"/>
    <cellStyle name="Percent 6 2 3 2 3 2 2 2" xfId="30989"/>
    <cellStyle name="Percent 6 2 3 2 3 2 2_נכסים" xfId="47844"/>
    <cellStyle name="Percent 6 2 3 2 3 2 3" xfId="24324"/>
    <cellStyle name="Percent 6 2 3 2 3 2_נכסים" xfId="47843"/>
    <cellStyle name="Percent 6 2 3 2 3 3" xfId="12671"/>
    <cellStyle name="Percent 6 2 3 2 3 3 2" xfId="27658"/>
    <cellStyle name="Percent 6 2 3 2 3 3_נכסים" xfId="47845"/>
    <cellStyle name="Percent 6 2 3 2 3 4" xfId="20993"/>
    <cellStyle name="Percent 6 2 3 2 3_נכסים" xfId="47842"/>
    <cellStyle name="Percent 6 2 3 2 4" xfId="7559"/>
    <cellStyle name="Percent 6 2 3 2 4 2" xfId="14338"/>
    <cellStyle name="Percent 6 2 3 2 4 2 2" xfId="29324"/>
    <cellStyle name="Percent 6 2 3 2 4 2_נכסים" xfId="47847"/>
    <cellStyle name="Percent 6 2 3 2 4 3" xfId="22659"/>
    <cellStyle name="Percent 6 2 3 2 4_נכסים" xfId="47846"/>
    <cellStyle name="Percent 6 2 3 2 5" xfId="11005"/>
    <cellStyle name="Percent 6 2 3 2 5 2" xfId="25992"/>
    <cellStyle name="Percent 6 2 3 2 5_נכסים" xfId="47848"/>
    <cellStyle name="Percent 6 2 3 2 6" xfId="19327"/>
    <cellStyle name="Percent 6 2 3 2_נכסים" xfId="47833"/>
    <cellStyle name="Percent 6 2 3 3" xfId="4438"/>
    <cellStyle name="Percent 6 2 3 3 2" xfId="6228"/>
    <cellStyle name="Percent 6 2 3 3 2 2" xfId="9768"/>
    <cellStyle name="Percent 6 2 3 3 2 2 2" xfId="16420"/>
    <cellStyle name="Percent 6 2 3 3 2 2 2 2" xfId="31406"/>
    <cellStyle name="Percent 6 2 3 3 2 2 2_נכסים" xfId="47852"/>
    <cellStyle name="Percent 6 2 3 3 2 2 3" xfId="24741"/>
    <cellStyle name="Percent 6 2 3 3 2 2_נכסים" xfId="47851"/>
    <cellStyle name="Percent 6 2 3 3 2 3" xfId="13088"/>
    <cellStyle name="Percent 6 2 3 3 2 3 2" xfId="28075"/>
    <cellStyle name="Percent 6 2 3 3 2 3_נכסים" xfId="47853"/>
    <cellStyle name="Percent 6 2 3 3 2 4" xfId="21410"/>
    <cellStyle name="Percent 6 2 3 3 2_נכסים" xfId="47850"/>
    <cellStyle name="Percent 6 2 3 3 3" xfId="7976"/>
    <cellStyle name="Percent 6 2 3 3 3 2" xfId="14755"/>
    <cellStyle name="Percent 6 2 3 3 3 2 2" xfId="29741"/>
    <cellStyle name="Percent 6 2 3 3 3 2_נכסים" xfId="47855"/>
    <cellStyle name="Percent 6 2 3 3 3 3" xfId="23076"/>
    <cellStyle name="Percent 6 2 3 3 3_נכסים" xfId="47854"/>
    <cellStyle name="Percent 6 2 3 3 4" xfId="11422"/>
    <cellStyle name="Percent 6 2 3 3 4 2" xfId="26409"/>
    <cellStyle name="Percent 6 2 3 3 4_נכסים" xfId="47856"/>
    <cellStyle name="Percent 6 2 3 3 5" xfId="19744"/>
    <cellStyle name="Percent 6 2 3 3_נכסים" xfId="47849"/>
    <cellStyle name="Percent 6 2 3 4" xfId="5331"/>
    <cellStyle name="Percent 6 2 3 4 2" xfId="8935"/>
    <cellStyle name="Percent 6 2 3 4 2 2" xfId="15587"/>
    <cellStyle name="Percent 6 2 3 4 2 2 2" xfId="30573"/>
    <cellStyle name="Percent 6 2 3 4 2 2_נכסים" xfId="47859"/>
    <cellStyle name="Percent 6 2 3 4 2 3" xfId="23908"/>
    <cellStyle name="Percent 6 2 3 4 2_נכסים" xfId="47858"/>
    <cellStyle name="Percent 6 2 3 4 3" xfId="12255"/>
    <cellStyle name="Percent 6 2 3 4 3 2" xfId="27242"/>
    <cellStyle name="Percent 6 2 3 4 3_נכסים" xfId="47860"/>
    <cellStyle name="Percent 6 2 3 4 4" xfId="20577"/>
    <cellStyle name="Percent 6 2 3 4_נכסים" xfId="47857"/>
    <cellStyle name="Percent 6 2 3 5" xfId="7144"/>
    <cellStyle name="Percent 6 2 3 5 2" xfId="13922"/>
    <cellStyle name="Percent 6 2 3 5 2 2" xfId="28908"/>
    <cellStyle name="Percent 6 2 3 5 2_נכסים" xfId="47862"/>
    <cellStyle name="Percent 6 2 3 5 3" xfId="22243"/>
    <cellStyle name="Percent 6 2 3 5_נכסים" xfId="47861"/>
    <cellStyle name="Percent 6 2 3 6" xfId="10590"/>
    <cellStyle name="Percent 6 2 3 6 2" xfId="25576"/>
    <cellStyle name="Percent 6 2 3 6_נכסים" xfId="47863"/>
    <cellStyle name="Percent 6 2 3 7" xfId="18911"/>
    <cellStyle name="Percent 6 2 3_נכסים" xfId="47832"/>
    <cellStyle name="Percent 6 2 4" xfId="3880"/>
    <cellStyle name="Percent 6 2 4 2" xfId="4644"/>
    <cellStyle name="Percent 6 2 4 2 2" xfId="6435"/>
    <cellStyle name="Percent 6 2 4 2 2 2" xfId="9975"/>
    <cellStyle name="Percent 6 2 4 2 2 2 2" xfId="16627"/>
    <cellStyle name="Percent 6 2 4 2 2 2 2 2" xfId="31613"/>
    <cellStyle name="Percent 6 2 4 2 2 2 2_נכסים" xfId="47868"/>
    <cellStyle name="Percent 6 2 4 2 2 2 3" xfId="24948"/>
    <cellStyle name="Percent 6 2 4 2 2 2_נכסים" xfId="47867"/>
    <cellStyle name="Percent 6 2 4 2 2 3" xfId="13295"/>
    <cellStyle name="Percent 6 2 4 2 2 3 2" xfId="28282"/>
    <cellStyle name="Percent 6 2 4 2 2 3_נכסים" xfId="47869"/>
    <cellStyle name="Percent 6 2 4 2 2 4" xfId="21617"/>
    <cellStyle name="Percent 6 2 4 2 2_נכסים" xfId="47866"/>
    <cellStyle name="Percent 6 2 4 2 3" xfId="8183"/>
    <cellStyle name="Percent 6 2 4 2 3 2" xfId="14962"/>
    <cellStyle name="Percent 6 2 4 2 3 2 2" xfId="29948"/>
    <cellStyle name="Percent 6 2 4 2 3 2_נכסים" xfId="47871"/>
    <cellStyle name="Percent 6 2 4 2 3 3" xfId="23283"/>
    <cellStyle name="Percent 6 2 4 2 3_נכסים" xfId="47870"/>
    <cellStyle name="Percent 6 2 4 2 4" xfId="11629"/>
    <cellStyle name="Percent 6 2 4 2 4 2" xfId="26616"/>
    <cellStyle name="Percent 6 2 4 2 4_נכסים" xfId="47872"/>
    <cellStyle name="Percent 6 2 4 2 5" xfId="19951"/>
    <cellStyle name="Percent 6 2 4 2_נכסים" xfId="47865"/>
    <cellStyle name="Percent 6 2 4 3" xfId="5601"/>
    <cellStyle name="Percent 6 2 4 3 2" xfId="9142"/>
    <cellStyle name="Percent 6 2 4 3 2 2" xfId="15794"/>
    <cellStyle name="Percent 6 2 4 3 2 2 2" xfId="30780"/>
    <cellStyle name="Percent 6 2 4 3 2 2_נכסים" xfId="47875"/>
    <cellStyle name="Percent 6 2 4 3 2 3" xfId="24115"/>
    <cellStyle name="Percent 6 2 4 3 2_נכסים" xfId="47874"/>
    <cellStyle name="Percent 6 2 4 3 3" xfId="12462"/>
    <cellStyle name="Percent 6 2 4 3 3 2" xfId="27449"/>
    <cellStyle name="Percent 6 2 4 3 3_נכסים" xfId="47876"/>
    <cellStyle name="Percent 6 2 4 3 4" xfId="20784"/>
    <cellStyle name="Percent 6 2 4 3_נכסים" xfId="47873"/>
    <cellStyle name="Percent 6 2 4 4" xfId="7350"/>
    <cellStyle name="Percent 6 2 4 4 2" xfId="14129"/>
    <cellStyle name="Percent 6 2 4 4 2 2" xfId="29115"/>
    <cellStyle name="Percent 6 2 4 4 2_נכסים" xfId="47878"/>
    <cellStyle name="Percent 6 2 4 4 3" xfId="22450"/>
    <cellStyle name="Percent 6 2 4 4_נכסים" xfId="47877"/>
    <cellStyle name="Percent 6 2 4 5" xfId="10796"/>
    <cellStyle name="Percent 6 2 4 5 2" xfId="25783"/>
    <cellStyle name="Percent 6 2 4 5_נכסים" xfId="47879"/>
    <cellStyle name="Percent 6 2 4 6" xfId="19118"/>
    <cellStyle name="Percent 6 2 4_נכסים" xfId="47864"/>
    <cellStyle name="Percent 6 2 5" xfId="4242"/>
    <cellStyle name="Percent 6 2 5 2" xfId="6018"/>
    <cellStyle name="Percent 6 2 5 2 2" xfId="9558"/>
    <cellStyle name="Percent 6 2 5 2 2 2" xfId="16210"/>
    <cellStyle name="Percent 6 2 5 2 2 2 2" xfId="31196"/>
    <cellStyle name="Percent 6 2 5 2 2 2_נכסים" xfId="47883"/>
    <cellStyle name="Percent 6 2 5 2 2 3" xfId="24531"/>
    <cellStyle name="Percent 6 2 5 2 2_נכסים" xfId="47882"/>
    <cellStyle name="Percent 6 2 5 2 3" xfId="12878"/>
    <cellStyle name="Percent 6 2 5 2 3 2" xfId="27865"/>
    <cellStyle name="Percent 6 2 5 2 3_נכסים" xfId="47884"/>
    <cellStyle name="Percent 6 2 5 2 4" xfId="21200"/>
    <cellStyle name="Percent 6 2 5 2_נכסים" xfId="47881"/>
    <cellStyle name="Percent 6 2 5 3" xfId="7766"/>
    <cellStyle name="Percent 6 2 5 3 2" xfId="14545"/>
    <cellStyle name="Percent 6 2 5 3 2 2" xfId="29531"/>
    <cellStyle name="Percent 6 2 5 3 2_נכסים" xfId="47886"/>
    <cellStyle name="Percent 6 2 5 3 3" xfId="22866"/>
    <cellStyle name="Percent 6 2 5 3_נכסים" xfId="47885"/>
    <cellStyle name="Percent 6 2 5 4" xfId="11212"/>
    <cellStyle name="Percent 6 2 5 4 2" xfId="26199"/>
    <cellStyle name="Percent 6 2 5 4_נכסים" xfId="47887"/>
    <cellStyle name="Percent 6 2 5 5" xfId="19534"/>
    <cellStyle name="Percent 6 2 5_נכסים" xfId="47880"/>
    <cellStyle name="Percent 6 2 6" xfId="5135"/>
    <cellStyle name="Percent 6 2 6 2" xfId="8725"/>
    <cellStyle name="Percent 6 2 6 2 2" xfId="15377"/>
    <cellStyle name="Percent 6 2 6 2 2 2" xfId="30363"/>
    <cellStyle name="Percent 6 2 6 2 2_נכסים" xfId="47890"/>
    <cellStyle name="Percent 6 2 6 2 3" xfId="23698"/>
    <cellStyle name="Percent 6 2 6 2_נכסים" xfId="47889"/>
    <cellStyle name="Percent 6 2 6 3" xfId="12045"/>
    <cellStyle name="Percent 6 2 6 3 2" xfId="27032"/>
    <cellStyle name="Percent 6 2 6 3_נכסים" xfId="47891"/>
    <cellStyle name="Percent 6 2 6 4" xfId="20367"/>
    <cellStyle name="Percent 6 2 6_נכסים" xfId="47888"/>
    <cellStyle name="Percent 6 2 7" xfId="6948"/>
    <cellStyle name="Percent 6 2 7 2" xfId="13712"/>
    <cellStyle name="Percent 6 2 7 2 2" xfId="28698"/>
    <cellStyle name="Percent 6 2 7 2_נכסים" xfId="47893"/>
    <cellStyle name="Percent 6 2 7 3" xfId="22033"/>
    <cellStyle name="Percent 6 2 7_נכסים" xfId="47892"/>
    <cellStyle name="Percent 6 2 8" xfId="10366"/>
    <cellStyle name="Percent 6 2 8 2" xfId="25343"/>
    <cellStyle name="Percent 6 2 8_נכסים" xfId="47894"/>
    <cellStyle name="Percent 6 2 9" xfId="18702"/>
    <cellStyle name="Percent 6 2_נכסים" xfId="47767"/>
    <cellStyle name="Percent 6 3" xfId="3509"/>
    <cellStyle name="Percent 6 3 2" xfId="3750"/>
    <cellStyle name="Percent 6 3 2 2" xfId="4174"/>
    <cellStyle name="Percent 6 3 2 2 2" xfId="4947"/>
    <cellStyle name="Percent 6 3 2 2 2 2" xfId="6738"/>
    <cellStyle name="Percent 6 3 2 2 2 2 2" xfId="10278"/>
    <cellStyle name="Percent 6 3 2 2 2 2 2 2" xfId="16930"/>
    <cellStyle name="Percent 6 3 2 2 2 2 2 2 2" xfId="31916"/>
    <cellStyle name="Percent 6 3 2 2 2 2 2 2_נכסים" xfId="47901"/>
    <cellStyle name="Percent 6 3 2 2 2 2 2 3" xfId="25251"/>
    <cellStyle name="Percent 6 3 2 2 2 2 2_נכסים" xfId="47900"/>
    <cellStyle name="Percent 6 3 2 2 2 2 3" xfId="13598"/>
    <cellStyle name="Percent 6 3 2 2 2 2 3 2" xfId="28585"/>
    <cellStyle name="Percent 6 3 2 2 2 2 3_נכסים" xfId="47902"/>
    <cellStyle name="Percent 6 3 2 2 2 2 4" xfId="21920"/>
    <cellStyle name="Percent 6 3 2 2 2 2_נכסים" xfId="47899"/>
    <cellStyle name="Percent 6 3 2 2 2 3" xfId="8486"/>
    <cellStyle name="Percent 6 3 2 2 2 3 2" xfId="15265"/>
    <cellStyle name="Percent 6 3 2 2 2 3 2 2" xfId="30251"/>
    <cellStyle name="Percent 6 3 2 2 2 3 2_נכסים" xfId="47904"/>
    <cellStyle name="Percent 6 3 2 2 2 3 3" xfId="23586"/>
    <cellStyle name="Percent 6 3 2 2 2 3_נכסים" xfId="47903"/>
    <cellStyle name="Percent 6 3 2 2 2 4" xfId="11932"/>
    <cellStyle name="Percent 6 3 2 2 2 4 2" xfId="26919"/>
    <cellStyle name="Percent 6 3 2 2 2 4_נכסים" xfId="47905"/>
    <cellStyle name="Percent 6 3 2 2 2 5" xfId="20254"/>
    <cellStyle name="Percent 6 3 2 2 2_נכסים" xfId="47898"/>
    <cellStyle name="Percent 6 3 2 2 3" xfId="5904"/>
    <cellStyle name="Percent 6 3 2 2 3 2" xfId="9445"/>
    <cellStyle name="Percent 6 3 2 2 3 2 2" xfId="16097"/>
    <cellStyle name="Percent 6 3 2 2 3 2 2 2" xfId="31083"/>
    <cellStyle name="Percent 6 3 2 2 3 2 2_נכסים" xfId="47908"/>
    <cellStyle name="Percent 6 3 2 2 3 2 3" xfId="24418"/>
    <cellStyle name="Percent 6 3 2 2 3 2_נכסים" xfId="47907"/>
    <cellStyle name="Percent 6 3 2 2 3 3" xfId="12765"/>
    <cellStyle name="Percent 6 3 2 2 3 3 2" xfId="27752"/>
    <cellStyle name="Percent 6 3 2 2 3 3_נכסים" xfId="47909"/>
    <cellStyle name="Percent 6 3 2 2 3 4" xfId="21087"/>
    <cellStyle name="Percent 6 3 2 2 3_נכסים" xfId="47906"/>
    <cellStyle name="Percent 6 3 2 2 4" xfId="7653"/>
    <cellStyle name="Percent 6 3 2 2 4 2" xfId="14432"/>
    <cellStyle name="Percent 6 3 2 2 4 2 2" xfId="29418"/>
    <cellStyle name="Percent 6 3 2 2 4 2_נכסים" xfId="47911"/>
    <cellStyle name="Percent 6 3 2 2 4 3" xfId="22753"/>
    <cellStyle name="Percent 6 3 2 2 4_נכסים" xfId="47910"/>
    <cellStyle name="Percent 6 3 2 2 5" xfId="11099"/>
    <cellStyle name="Percent 6 3 2 2 5 2" xfId="26086"/>
    <cellStyle name="Percent 6 3 2 2 5_נכסים" xfId="47912"/>
    <cellStyle name="Percent 6 3 2 2 6" xfId="19421"/>
    <cellStyle name="Percent 6 3 2 2_נכסים" xfId="47897"/>
    <cellStyle name="Percent 6 3 2 3" xfId="4531"/>
    <cellStyle name="Percent 6 3 2 3 2" xfId="6322"/>
    <cellStyle name="Percent 6 3 2 3 2 2" xfId="9862"/>
    <cellStyle name="Percent 6 3 2 3 2 2 2" xfId="16514"/>
    <cellStyle name="Percent 6 3 2 3 2 2 2 2" xfId="31500"/>
    <cellStyle name="Percent 6 3 2 3 2 2 2_נכסים" xfId="47916"/>
    <cellStyle name="Percent 6 3 2 3 2 2 3" xfId="24835"/>
    <cellStyle name="Percent 6 3 2 3 2 2_נכסים" xfId="47915"/>
    <cellStyle name="Percent 6 3 2 3 2 3" xfId="13182"/>
    <cellStyle name="Percent 6 3 2 3 2 3 2" xfId="28169"/>
    <cellStyle name="Percent 6 3 2 3 2 3_נכסים" xfId="47917"/>
    <cellStyle name="Percent 6 3 2 3 2 4" xfId="21504"/>
    <cellStyle name="Percent 6 3 2 3 2_נכסים" xfId="47914"/>
    <cellStyle name="Percent 6 3 2 3 3" xfId="8070"/>
    <cellStyle name="Percent 6 3 2 3 3 2" xfId="14849"/>
    <cellStyle name="Percent 6 3 2 3 3 2 2" xfId="29835"/>
    <cellStyle name="Percent 6 3 2 3 3 2_נכסים" xfId="47919"/>
    <cellStyle name="Percent 6 3 2 3 3 3" xfId="23170"/>
    <cellStyle name="Percent 6 3 2 3 3_נכסים" xfId="47918"/>
    <cellStyle name="Percent 6 3 2 3 4" xfId="11516"/>
    <cellStyle name="Percent 6 3 2 3 4 2" xfId="26503"/>
    <cellStyle name="Percent 6 3 2 3 4_נכסים" xfId="47920"/>
    <cellStyle name="Percent 6 3 2 3 5" xfId="19838"/>
    <cellStyle name="Percent 6 3 2 3_נכסים" xfId="47913"/>
    <cellStyle name="Percent 6 3 2 4" xfId="5424"/>
    <cellStyle name="Percent 6 3 2 4 2" xfId="9029"/>
    <cellStyle name="Percent 6 3 2 4 2 2" xfId="15681"/>
    <cellStyle name="Percent 6 3 2 4 2 2 2" xfId="30667"/>
    <cellStyle name="Percent 6 3 2 4 2 2_נכסים" xfId="47923"/>
    <cellStyle name="Percent 6 3 2 4 2 3" xfId="24002"/>
    <cellStyle name="Percent 6 3 2 4 2_נכסים" xfId="47922"/>
    <cellStyle name="Percent 6 3 2 4 3" xfId="12349"/>
    <cellStyle name="Percent 6 3 2 4 3 2" xfId="27336"/>
    <cellStyle name="Percent 6 3 2 4 3_נכסים" xfId="47924"/>
    <cellStyle name="Percent 6 3 2 4 4" xfId="20671"/>
    <cellStyle name="Percent 6 3 2 4_נכסים" xfId="47921"/>
    <cellStyle name="Percent 6 3 2 5" xfId="7237"/>
    <cellStyle name="Percent 6 3 2 5 2" xfId="14016"/>
    <cellStyle name="Percent 6 3 2 5 2 2" xfId="29002"/>
    <cellStyle name="Percent 6 3 2 5 2_נכסים" xfId="47926"/>
    <cellStyle name="Percent 6 3 2 5 3" xfId="22337"/>
    <cellStyle name="Percent 6 3 2 5_נכסים" xfId="47925"/>
    <cellStyle name="Percent 6 3 2 6" xfId="10683"/>
    <cellStyle name="Percent 6 3 2 6 2" xfId="25670"/>
    <cellStyle name="Percent 6 3 2 6_נכסים" xfId="47927"/>
    <cellStyle name="Percent 6 3 2 7" xfId="19005"/>
    <cellStyle name="Percent 6 3 2_נכסים" xfId="47896"/>
    <cellStyle name="Percent 6 3 3" xfId="3963"/>
    <cellStyle name="Percent 6 3 3 2" xfId="4739"/>
    <cellStyle name="Percent 6 3 3 2 2" xfId="6530"/>
    <cellStyle name="Percent 6 3 3 2 2 2" xfId="10070"/>
    <cellStyle name="Percent 6 3 3 2 2 2 2" xfId="16722"/>
    <cellStyle name="Percent 6 3 3 2 2 2 2 2" xfId="31708"/>
    <cellStyle name="Percent 6 3 3 2 2 2 2_נכסים" xfId="47932"/>
    <cellStyle name="Percent 6 3 3 2 2 2 3" xfId="25043"/>
    <cellStyle name="Percent 6 3 3 2 2 2_נכסים" xfId="47931"/>
    <cellStyle name="Percent 6 3 3 2 2 3" xfId="13390"/>
    <cellStyle name="Percent 6 3 3 2 2 3 2" xfId="28377"/>
    <cellStyle name="Percent 6 3 3 2 2 3_נכסים" xfId="47933"/>
    <cellStyle name="Percent 6 3 3 2 2 4" xfId="21712"/>
    <cellStyle name="Percent 6 3 3 2 2_נכסים" xfId="47930"/>
    <cellStyle name="Percent 6 3 3 2 3" xfId="8278"/>
    <cellStyle name="Percent 6 3 3 2 3 2" xfId="15057"/>
    <cellStyle name="Percent 6 3 3 2 3 2 2" xfId="30043"/>
    <cellStyle name="Percent 6 3 3 2 3 2_נכסים" xfId="47935"/>
    <cellStyle name="Percent 6 3 3 2 3 3" xfId="23378"/>
    <cellStyle name="Percent 6 3 3 2 3_נכסים" xfId="47934"/>
    <cellStyle name="Percent 6 3 3 2 4" xfId="11724"/>
    <cellStyle name="Percent 6 3 3 2 4 2" xfId="26711"/>
    <cellStyle name="Percent 6 3 3 2 4_נכסים" xfId="47936"/>
    <cellStyle name="Percent 6 3 3 2 5" xfId="20046"/>
    <cellStyle name="Percent 6 3 3 2_נכסים" xfId="47929"/>
    <cellStyle name="Percent 6 3 3 3" xfId="5696"/>
    <cellStyle name="Percent 6 3 3 3 2" xfId="9237"/>
    <cellStyle name="Percent 6 3 3 3 2 2" xfId="15889"/>
    <cellStyle name="Percent 6 3 3 3 2 2 2" xfId="30875"/>
    <cellStyle name="Percent 6 3 3 3 2 2_נכסים" xfId="47939"/>
    <cellStyle name="Percent 6 3 3 3 2 3" xfId="24210"/>
    <cellStyle name="Percent 6 3 3 3 2_נכסים" xfId="47938"/>
    <cellStyle name="Percent 6 3 3 3 3" xfId="12557"/>
    <cellStyle name="Percent 6 3 3 3 3 2" xfId="27544"/>
    <cellStyle name="Percent 6 3 3 3 3_נכסים" xfId="47940"/>
    <cellStyle name="Percent 6 3 3 3 4" xfId="20879"/>
    <cellStyle name="Percent 6 3 3 3_נכסים" xfId="47937"/>
    <cellStyle name="Percent 6 3 3 4" xfId="7445"/>
    <cellStyle name="Percent 6 3 3 4 2" xfId="14224"/>
    <cellStyle name="Percent 6 3 3 4 2 2" xfId="29210"/>
    <cellStyle name="Percent 6 3 3 4 2_נכסים" xfId="47942"/>
    <cellStyle name="Percent 6 3 3 4 3" xfId="22545"/>
    <cellStyle name="Percent 6 3 3 4_נכסים" xfId="47941"/>
    <cellStyle name="Percent 6 3 3 5" xfId="10891"/>
    <cellStyle name="Percent 6 3 3 5 2" xfId="25878"/>
    <cellStyle name="Percent 6 3 3 5_נכסים" xfId="47943"/>
    <cellStyle name="Percent 6 3 3 6" xfId="19213"/>
    <cellStyle name="Percent 6 3 3_נכסים" xfId="47928"/>
    <cellStyle name="Percent 6 3 4" xfId="4324"/>
    <cellStyle name="Percent 6 3 4 2" xfId="6113"/>
    <cellStyle name="Percent 6 3 4 2 2" xfId="9653"/>
    <cellStyle name="Percent 6 3 4 2 2 2" xfId="16305"/>
    <cellStyle name="Percent 6 3 4 2 2 2 2" xfId="31291"/>
    <cellStyle name="Percent 6 3 4 2 2 2_נכסים" xfId="47947"/>
    <cellStyle name="Percent 6 3 4 2 2 3" xfId="24626"/>
    <cellStyle name="Percent 6 3 4 2 2_נכסים" xfId="47946"/>
    <cellStyle name="Percent 6 3 4 2 3" xfId="12973"/>
    <cellStyle name="Percent 6 3 4 2 3 2" xfId="27960"/>
    <cellStyle name="Percent 6 3 4 2 3_נכסים" xfId="47948"/>
    <cellStyle name="Percent 6 3 4 2 4" xfId="21295"/>
    <cellStyle name="Percent 6 3 4 2_נכסים" xfId="47945"/>
    <cellStyle name="Percent 6 3 4 3" xfId="7861"/>
    <cellStyle name="Percent 6 3 4 3 2" xfId="14640"/>
    <cellStyle name="Percent 6 3 4 3 2 2" xfId="29626"/>
    <cellStyle name="Percent 6 3 4 3 2_נכסים" xfId="47950"/>
    <cellStyle name="Percent 6 3 4 3 3" xfId="22961"/>
    <cellStyle name="Percent 6 3 4 3_נכסים" xfId="47949"/>
    <cellStyle name="Percent 6 3 4 4" xfId="11307"/>
    <cellStyle name="Percent 6 3 4 4 2" xfId="26294"/>
    <cellStyle name="Percent 6 3 4 4_נכסים" xfId="47951"/>
    <cellStyle name="Percent 6 3 4 5" xfId="19629"/>
    <cellStyle name="Percent 6 3 4_נכסים" xfId="47944"/>
    <cellStyle name="Percent 6 3 5" xfId="5217"/>
    <cellStyle name="Percent 6 3 5 2" xfId="8820"/>
    <cellStyle name="Percent 6 3 5 2 2" xfId="15472"/>
    <cellStyle name="Percent 6 3 5 2 2 2" xfId="30458"/>
    <cellStyle name="Percent 6 3 5 2 2_נכסים" xfId="47954"/>
    <cellStyle name="Percent 6 3 5 2 3" xfId="23793"/>
    <cellStyle name="Percent 6 3 5 2_נכסים" xfId="47953"/>
    <cellStyle name="Percent 6 3 5 3" xfId="12140"/>
    <cellStyle name="Percent 6 3 5 3 2" xfId="27127"/>
    <cellStyle name="Percent 6 3 5 3_נכסים" xfId="47955"/>
    <cellStyle name="Percent 6 3 5 4" xfId="20462"/>
    <cellStyle name="Percent 6 3 5_נכסים" xfId="47952"/>
    <cellStyle name="Percent 6 3 6" xfId="7030"/>
    <cellStyle name="Percent 6 3 6 2" xfId="13807"/>
    <cellStyle name="Percent 6 3 6 2 2" xfId="28793"/>
    <cellStyle name="Percent 6 3 6 2_נכסים" xfId="47957"/>
    <cellStyle name="Percent 6 3 6 3" xfId="22128"/>
    <cellStyle name="Percent 6 3 6_נכסים" xfId="47956"/>
    <cellStyle name="Percent 6 3 7" xfId="10477"/>
    <cellStyle name="Percent 6 3 7 2" xfId="25459"/>
    <cellStyle name="Percent 6 3 7_נכסים" xfId="47958"/>
    <cellStyle name="Percent 6 3 8" xfId="17908"/>
    <cellStyle name="Percent 6 3 9" xfId="18796"/>
    <cellStyle name="Percent 6 3_נכסים" xfId="47895"/>
    <cellStyle name="Percent 6 4" xfId="3641"/>
    <cellStyle name="Percent 6 4 2" xfId="4028"/>
    <cellStyle name="Percent 6 4 2 2" xfId="4800"/>
    <cellStyle name="Percent 6 4 2 2 2" xfId="6591"/>
    <cellStyle name="Percent 6 4 2 2 2 2" xfId="10131"/>
    <cellStyle name="Percent 6 4 2 2 2 2 2" xfId="16783"/>
    <cellStyle name="Percent 6 4 2 2 2 2 2 2" xfId="31769"/>
    <cellStyle name="Percent 6 4 2 2 2 2 2_נכסים" xfId="47964"/>
    <cellStyle name="Percent 6 4 2 2 2 2 3" xfId="25104"/>
    <cellStyle name="Percent 6 4 2 2 2 2_נכסים" xfId="47963"/>
    <cellStyle name="Percent 6 4 2 2 2 3" xfId="13451"/>
    <cellStyle name="Percent 6 4 2 2 2 3 2" xfId="28438"/>
    <cellStyle name="Percent 6 4 2 2 2 3_נכסים" xfId="47965"/>
    <cellStyle name="Percent 6 4 2 2 2 4" xfId="21773"/>
    <cellStyle name="Percent 6 4 2 2 2_נכסים" xfId="47962"/>
    <cellStyle name="Percent 6 4 2 2 3" xfId="8339"/>
    <cellStyle name="Percent 6 4 2 2 3 2" xfId="15118"/>
    <cellStyle name="Percent 6 4 2 2 3 2 2" xfId="30104"/>
    <cellStyle name="Percent 6 4 2 2 3 2_נכסים" xfId="47967"/>
    <cellStyle name="Percent 6 4 2 2 3 3" xfId="23439"/>
    <cellStyle name="Percent 6 4 2 2 3_נכסים" xfId="47966"/>
    <cellStyle name="Percent 6 4 2 2 4" xfId="11785"/>
    <cellStyle name="Percent 6 4 2 2 4 2" xfId="26772"/>
    <cellStyle name="Percent 6 4 2 2 4_נכסים" xfId="47968"/>
    <cellStyle name="Percent 6 4 2 2 5" xfId="20107"/>
    <cellStyle name="Percent 6 4 2 2_נכסים" xfId="47961"/>
    <cellStyle name="Percent 6 4 2 3" xfId="5757"/>
    <cellStyle name="Percent 6 4 2 3 2" xfId="9298"/>
    <cellStyle name="Percent 6 4 2 3 2 2" xfId="15950"/>
    <cellStyle name="Percent 6 4 2 3 2 2 2" xfId="30936"/>
    <cellStyle name="Percent 6 4 2 3 2 2_נכסים" xfId="47971"/>
    <cellStyle name="Percent 6 4 2 3 2 3" xfId="24271"/>
    <cellStyle name="Percent 6 4 2 3 2_נכסים" xfId="47970"/>
    <cellStyle name="Percent 6 4 2 3 3" xfId="12618"/>
    <cellStyle name="Percent 6 4 2 3 3 2" xfId="27605"/>
    <cellStyle name="Percent 6 4 2 3 3_נכסים" xfId="47972"/>
    <cellStyle name="Percent 6 4 2 3 4" xfId="20940"/>
    <cellStyle name="Percent 6 4 2 3_נכסים" xfId="47969"/>
    <cellStyle name="Percent 6 4 2 4" xfId="7506"/>
    <cellStyle name="Percent 6 4 2 4 2" xfId="14285"/>
    <cellStyle name="Percent 6 4 2 4 2 2" xfId="29271"/>
    <cellStyle name="Percent 6 4 2 4 2_נכסים" xfId="47974"/>
    <cellStyle name="Percent 6 4 2 4 3" xfId="22606"/>
    <cellStyle name="Percent 6 4 2 4_נכסים" xfId="47973"/>
    <cellStyle name="Percent 6 4 2 5" xfId="10952"/>
    <cellStyle name="Percent 6 4 2 5 2" xfId="25939"/>
    <cellStyle name="Percent 6 4 2 5_נכסים" xfId="47975"/>
    <cellStyle name="Percent 6 4 2 6" xfId="19274"/>
    <cellStyle name="Percent 6 4 2_נכסים" xfId="47960"/>
    <cellStyle name="Percent 6 4 3" xfId="4385"/>
    <cellStyle name="Percent 6 4 3 2" xfId="6175"/>
    <cellStyle name="Percent 6 4 3 2 2" xfId="9715"/>
    <cellStyle name="Percent 6 4 3 2 2 2" xfId="16367"/>
    <cellStyle name="Percent 6 4 3 2 2 2 2" xfId="31353"/>
    <cellStyle name="Percent 6 4 3 2 2 2_נכסים" xfId="47979"/>
    <cellStyle name="Percent 6 4 3 2 2 3" xfId="24688"/>
    <cellStyle name="Percent 6 4 3 2 2_נכסים" xfId="47978"/>
    <cellStyle name="Percent 6 4 3 2 3" xfId="13035"/>
    <cellStyle name="Percent 6 4 3 2 3 2" xfId="28022"/>
    <cellStyle name="Percent 6 4 3 2 3_נכסים" xfId="47980"/>
    <cellStyle name="Percent 6 4 3 2 4" xfId="21357"/>
    <cellStyle name="Percent 6 4 3 2_נכסים" xfId="47977"/>
    <cellStyle name="Percent 6 4 3 3" xfId="7923"/>
    <cellStyle name="Percent 6 4 3 3 2" xfId="14702"/>
    <cellStyle name="Percent 6 4 3 3 2 2" xfId="29688"/>
    <cellStyle name="Percent 6 4 3 3 2_נכסים" xfId="47982"/>
    <cellStyle name="Percent 6 4 3 3 3" xfId="23023"/>
    <cellStyle name="Percent 6 4 3 3_נכסים" xfId="47981"/>
    <cellStyle name="Percent 6 4 3 4" xfId="11369"/>
    <cellStyle name="Percent 6 4 3 4 2" xfId="26356"/>
    <cellStyle name="Percent 6 4 3 4_נכסים" xfId="47983"/>
    <cellStyle name="Percent 6 4 3 5" xfId="19691"/>
    <cellStyle name="Percent 6 4 3_נכסים" xfId="47976"/>
    <cellStyle name="Percent 6 4 4" xfId="5278"/>
    <cellStyle name="Percent 6 4 4 2" xfId="8882"/>
    <cellStyle name="Percent 6 4 4 2 2" xfId="15534"/>
    <cellStyle name="Percent 6 4 4 2 2 2" xfId="30520"/>
    <cellStyle name="Percent 6 4 4 2 2_נכסים" xfId="47986"/>
    <cellStyle name="Percent 6 4 4 2 3" xfId="23855"/>
    <cellStyle name="Percent 6 4 4 2_נכסים" xfId="47985"/>
    <cellStyle name="Percent 6 4 4 3" xfId="12202"/>
    <cellStyle name="Percent 6 4 4 3 2" xfId="27189"/>
    <cellStyle name="Percent 6 4 4 3_נכסים" xfId="47987"/>
    <cellStyle name="Percent 6 4 4 4" xfId="20524"/>
    <cellStyle name="Percent 6 4 4_נכסים" xfId="47984"/>
    <cellStyle name="Percent 6 4 5" xfId="7091"/>
    <cellStyle name="Percent 6 4 5 2" xfId="13869"/>
    <cellStyle name="Percent 6 4 5 2 2" xfId="28855"/>
    <cellStyle name="Percent 6 4 5 2_נכסים" xfId="47989"/>
    <cellStyle name="Percent 6 4 5 3" xfId="22190"/>
    <cellStyle name="Percent 6 4 5_נכסים" xfId="47988"/>
    <cellStyle name="Percent 6 4 6" xfId="10319"/>
    <cellStyle name="Percent 6 4 6 2" xfId="25293"/>
    <cellStyle name="Percent 6 4 6_נכסים" xfId="47990"/>
    <cellStyle name="Percent 6 4 7" xfId="18242"/>
    <cellStyle name="Percent 6 4 8" xfId="18858"/>
    <cellStyle name="Percent 6 4_נכסים" xfId="47959"/>
    <cellStyle name="Percent 6 5" xfId="3852"/>
    <cellStyle name="Percent 6 5 2" xfId="4591"/>
    <cellStyle name="Percent 6 5 2 2" xfId="6382"/>
    <cellStyle name="Percent 6 5 2 2 2" xfId="9922"/>
    <cellStyle name="Percent 6 5 2 2 2 2" xfId="16574"/>
    <cellStyle name="Percent 6 5 2 2 2 2 2" xfId="31560"/>
    <cellStyle name="Percent 6 5 2 2 2 2_נכסים" xfId="47995"/>
    <cellStyle name="Percent 6 5 2 2 2 3" xfId="24895"/>
    <cellStyle name="Percent 6 5 2 2 2_נכסים" xfId="47994"/>
    <cellStyle name="Percent 6 5 2 2 3" xfId="13242"/>
    <cellStyle name="Percent 6 5 2 2 3 2" xfId="28229"/>
    <cellStyle name="Percent 6 5 2 2 3_נכסים" xfId="47996"/>
    <cellStyle name="Percent 6 5 2 2 4" xfId="21564"/>
    <cellStyle name="Percent 6 5 2 2_נכסים" xfId="47993"/>
    <cellStyle name="Percent 6 5 2 3" xfId="8130"/>
    <cellStyle name="Percent 6 5 2 3 2" xfId="14909"/>
    <cellStyle name="Percent 6 5 2 3 2 2" xfId="29895"/>
    <cellStyle name="Percent 6 5 2 3 2_נכסים" xfId="47998"/>
    <cellStyle name="Percent 6 5 2 3 3" xfId="23230"/>
    <cellStyle name="Percent 6 5 2 3_נכסים" xfId="47997"/>
    <cellStyle name="Percent 6 5 2 4" xfId="11576"/>
    <cellStyle name="Percent 6 5 2 4 2" xfId="26563"/>
    <cellStyle name="Percent 6 5 2 4_נכסים" xfId="47999"/>
    <cellStyle name="Percent 6 5 2 5" xfId="19898"/>
    <cellStyle name="Percent 6 5 2_נכסים" xfId="47992"/>
    <cellStyle name="Percent 6 5 3" xfId="5548"/>
    <cellStyle name="Percent 6 5 3 2" xfId="9089"/>
    <cellStyle name="Percent 6 5 3 2 2" xfId="15741"/>
    <cellStyle name="Percent 6 5 3 2 2 2" xfId="30727"/>
    <cellStyle name="Percent 6 5 3 2 2_נכסים" xfId="48002"/>
    <cellStyle name="Percent 6 5 3 2 3" xfId="24062"/>
    <cellStyle name="Percent 6 5 3 2_נכסים" xfId="48001"/>
    <cellStyle name="Percent 6 5 3 3" xfId="12409"/>
    <cellStyle name="Percent 6 5 3 3 2" xfId="27396"/>
    <cellStyle name="Percent 6 5 3 3_נכסים" xfId="48003"/>
    <cellStyle name="Percent 6 5 3 4" xfId="20731"/>
    <cellStyle name="Percent 6 5 3_נכסים" xfId="48000"/>
    <cellStyle name="Percent 6 5 4" xfId="7297"/>
    <cellStyle name="Percent 6 5 4 2" xfId="14076"/>
    <cellStyle name="Percent 6 5 4 2 2" xfId="29062"/>
    <cellStyle name="Percent 6 5 4 2_נכסים" xfId="48005"/>
    <cellStyle name="Percent 6 5 4 3" xfId="22397"/>
    <cellStyle name="Percent 6 5 4_נכסים" xfId="48004"/>
    <cellStyle name="Percent 6 5 5" xfId="10743"/>
    <cellStyle name="Percent 6 5 5 2" xfId="25730"/>
    <cellStyle name="Percent 6 5 5_נכסים" xfId="48006"/>
    <cellStyle name="Percent 6 5 6" xfId="19065"/>
    <cellStyle name="Percent 6 5_נכסים" xfId="47991"/>
    <cellStyle name="Percent 6 6" xfId="4214"/>
    <cellStyle name="Percent 6 6 2" xfId="5965"/>
    <cellStyle name="Percent 6 6 2 2" xfId="9505"/>
    <cellStyle name="Percent 6 6 2 2 2" xfId="16157"/>
    <cellStyle name="Percent 6 6 2 2 2 2" xfId="31143"/>
    <cellStyle name="Percent 6 6 2 2 2_נכסים" xfId="48010"/>
    <cellStyle name="Percent 6 6 2 2 3" xfId="24478"/>
    <cellStyle name="Percent 6 6 2 2_נכסים" xfId="48009"/>
    <cellStyle name="Percent 6 6 2 3" xfId="12825"/>
    <cellStyle name="Percent 6 6 2 3 2" xfId="27812"/>
    <cellStyle name="Percent 6 6 2 3_נכסים" xfId="48011"/>
    <cellStyle name="Percent 6 6 2 4" xfId="21147"/>
    <cellStyle name="Percent 6 6 2_נכסים" xfId="48008"/>
    <cellStyle name="Percent 6 6 3" xfId="7713"/>
    <cellStyle name="Percent 6 6 3 2" xfId="14492"/>
    <cellStyle name="Percent 6 6 3 2 2" xfId="29478"/>
    <cellStyle name="Percent 6 6 3 2_נכסים" xfId="48013"/>
    <cellStyle name="Percent 6 6 3 3" xfId="22813"/>
    <cellStyle name="Percent 6 6 3_נכסים" xfId="48012"/>
    <cellStyle name="Percent 6 6 4" xfId="11159"/>
    <cellStyle name="Percent 6 6 4 2" xfId="26146"/>
    <cellStyle name="Percent 6 6 4_נכסים" xfId="48014"/>
    <cellStyle name="Percent 6 6 5" xfId="19481"/>
    <cellStyle name="Percent 6 6_נכסים" xfId="48007"/>
    <cellStyle name="Percent 6 7" xfId="5107"/>
    <cellStyle name="Percent 6 7 2" xfId="8672"/>
    <cellStyle name="Percent 6 7 2 2" xfId="15324"/>
    <cellStyle name="Percent 6 7 2 2 2" xfId="30310"/>
    <cellStyle name="Percent 6 7 2 2_נכסים" xfId="48017"/>
    <cellStyle name="Percent 6 7 2 3" xfId="23645"/>
    <cellStyle name="Percent 6 7 2_נכסים" xfId="48016"/>
    <cellStyle name="Percent 6 7 3" xfId="11992"/>
    <cellStyle name="Percent 6 7 3 2" xfId="26979"/>
    <cellStyle name="Percent 6 7 3_נכסים" xfId="48018"/>
    <cellStyle name="Percent 6 7 4" xfId="20314"/>
    <cellStyle name="Percent 6 7_נכסים" xfId="48015"/>
    <cellStyle name="Percent 6 8" xfId="6919"/>
    <cellStyle name="Percent 6 8 2" xfId="13659"/>
    <cellStyle name="Percent 6 8 2 2" xfId="28645"/>
    <cellStyle name="Percent 6 8 2_נכסים" xfId="48020"/>
    <cellStyle name="Percent 6 8 3" xfId="21980"/>
    <cellStyle name="Percent 6 8_נכסים" xfId="48019"/>
    <cellStyle name="Percent 6 9" xfId="10517"/>
    <cellStyle name="Percent 6 9 2" xfId="25500"/>
    <cellStyle name="Percent 6 9_נכסים" xfId="48021"/>
    <cellStyle name="Percent 6_נכסים" xfId="47766"/>
    <cellStyle name="Percent 7" xfId="3233"/>
    <cellStyle name="Percent 7 2" xfId="3133"/>
    <cellStyle name="Percent 7 2 2" xfId="3672"/>
    <cellStyle name="Percent 7 2 2 2" xfId="4084"/>
    <cellStyle name="Percent 7 2 2 2 2" xfId="4856"/>
    <cellStyle name="Percent 7 2 2 2 2 2" xfId="6647"/>
    <cellStyle name="Percent 7 2 2 2 2 2 2" xfId="10187"/>
    <cellStyle name="Percent 7 2 2 2 2 2 2 2" xfId="16839"/>
    <cellStyle name="Percent 7 2 2 2 2 2 2 2 2" xfId="31825"/>
    <cellStyle name="Percent 7 2 2 2 2 2 2 2_נכסים" xfId="48029"/>
    <cellStyle name="Percent 7 2 2 2 2 2 2 3" xfId="25160"/>
    <cellStyle name="Percent 7 2 2 2 2 2 2_נכסים" xfId="48028"/>
    <cellStyle name="Percent 7 2 2 2 2 2 3" xfId="13507"/>
    <cellStyle name="Percent 7 2 2 2 2 2 3 2" xfId="28494"/>
    <cellStyle name="Percent 7 2 2 2 2 2 3_נכסים" xfId="48030"/>
    <cellStyle name="Percent 7 2 2 2 2 2 4" xfId="21829"/>
    <cellStyle name="Percent 7 2 2 2 2 2_נכסים" xfId="48027"/>
    <cellStyle name="Percent 7 2 2 2 2 3" xfId="8395"/>
    <cellStyle name="Percent 7 2 2 2 2 3 2" xfId="15174"/>
    <cellStyle name="Percent 7 2 2 2 2 3 2 2" xfId="30160"/>
    <cellStyle name="Percent 7 2 2 2 2 3 2_נכסים" xfId="48032"/>
    <cellStyle name="Percent 7 2 2 2 2 3 3" xfId="23495"/>
    <cellStyle name="Percent 7 2 2 2 2 3_נכסים" xfId="48031"/>
    <cellStyle name="Percent 7 2 2 2 2 4" xfId="11841"/>
    <cellStyle name="Percent 7 2 2 2 2 4 2" xfId="26828"/>
    <cellStyle name="Percent 7 2 2 2 2 4_נכסים" xfId="48033"/>
    <cellStyle name="Percent 7 2 2 2 2 5" xfId="20163"/>
    <cellStyle name="Percent 7 2 2 2 2_נכסים" xfId="48026"/>
    <cellStyle name="Percent 7 2 2 2 3" xfId="5813"/>
    <cellStyle name="Percent 7 2 2 2 3 2" xfId="9354"/>
    <cellStyle name="Percent 7 2 2 2 3 2 2" xfId="16006"/>
    <cellStyle name="Percent 7 2 2 2 3 2 2 2" xfId="30992"/>
    <cellStyle name="Percent 7 2 2 2 3 2 2_נכסים" xfId="48036"/>
    <cellStyle name="Percent 7 2 2 2 3 2 3" xfId="24327"/>
    <cellStyle name="Percent 7 2 2 2 3 2_נכסים" xfId="48035"/>
    <cellStyle name="Percent 7 2 2 2 3 3" xfId="12674"/>
    <cellStyle name="Percent 7 2 2 2 3 3 2" xfId="27661"/>
    <cellStyle name="Percent 7 2 2 2 3 3_נכסים" xfId="48037"/>
    <cellStyle name="Percent 7 2 2 2 3 4" xfId="20996"/>
    <cellStyle name="Percent 7 2 2 2 3_נכסים" xfId="48034"/>
    <cellStyle name="Percent 7 2 2 2 4" xfId="7562"/>
    <cellStyle name="Percent 7 2 2 2 4 2" xfId="14341"/>
    <cellStyle name="Percent 7 2 2 2 4 2 2" xfId="29327"/>
    <cellStyle name="Percent 7 2 2 2 4 2_נכסים" xfId="48039"/>
    <cellStyle name="Percent 7 2 2 2 4 3" xfId="22662"/>
    <cellStyle name="Percent 7 2 2 2 4_נכסים" xfId="48038"/>
    <cellStyle name="Percent 7 2 2 2 5" xfId="11008"/>
    <cellStyle name="Percent 7 2 2 2 5 2" xfId="25995"/>
    <cellStyle name="Percent 7 2 2 2 5_נכסים" xfId="48040"/>
    <cellStyle name="Percent 7 2 2 2 6" xfId="19330"/>
    <cellStyle name="Percent 7 2 2 2_נכסים" xfId="48025"/>
    <cellStyle name="Percent 7 2 2 3" xfId="4441"/>
    <cellStyle name="Percent 7 2 2 3 2" xfId="6231"/>
    <cellStyle name="Percent 7 2 2 3 2 2" xfId="9771"/>
    <cellStyle name="Percent 7 2 2 3 2 2 2" xfId="16423"/>
    <cellStyle name="Percent 7 2 2 3 2 2 2 2" xfId="31409"/>
    <cellStyle name="Percent 7 2 2 3 2 2 2_נכסים" xfId="48044"/>
    <cellStyle name="Percent 7 2 2 3 2 2 3" xfId="24744"/>
    <cellStyle name="Percent 7 2 2 3 2 2_נכסים" xfId="48043"/>
    <cellStyle name="Percent 7 2 2 3 2 3" xfId="13091"/>
    <cellStyle name="Percent 7 2 2 3 2 3 2" xfId="28078"/>
    <cellStyle name="Percent 7 2 2 3 2 3_נכסים" xfId="48045"/>
    <cellStyle name="Percent 7 2 2 3 2 4" xfId="21413"/>
    <cellStyle name="Percent 7 2 2 3 2_נכסים" xfId="48042"/>
    <cellStyle name="Percent 7 2 2 3 3" xfId="7979"/>
    <cellStyle name="Percent 7 2 2 3 3 2" xfId="14758"/>
    <cellStyle name="Percent 7 2 2 3 3 2 2" xfId="29744"/>
    <cellStyle name="Percent 7 2 2 3 3 2_נכסים" xfId="48047"/>
    <cellStyle name="Percent 7 2 2 3 3 3" xfId="23079"/>
    <cellStyle name="Percent 7 2 2 3 3_נכסים" xfId="48046"/>
    <cellStyle name="Percent 7 2 2 3 4" xfId="11425"/>
    <cellStyle name="Percent 7 2 2 3 4 2" xfId="26412"/>
    <cellStyle name="Percent 7 2 2 3 4_נכסים" xfId="48048"/>
    <cellStyle name="Percent 7 2 2 3 5" xfId="19747"/>
    <cellStyle name="Percent 7 2 2 3_נכסים" xfId="48041"/>
    <cellStyle name="Percent 7 2 2 4" xfId="5334"/>
    <cellStyle name="Percent 7 2 2 4 2" xfId="8938"/>
    <cellStyle name="Percent 7 2 2 4 2 2" xfId="15590"/>
    <cellStyle name="Percent 7 2 2 4 2 2 2" xfId="30576"/>
    <cellStyle name="Percent 7 2 2 4 2 2_נכסים" xfId="48051"/>
    <cellStyle name="Percent 7 2 2 4 2 3" xfId="23911"/>
    <cellStyle name="Percent 7 2 2 4 2_נכסים" xfId="48050"/>
    <cellStyle name="Percent 7 2 2 4 3" xfId="12258"/>
    <cellStyle name="Percent 7 2 2 4 3 2" xfId="27245"/>
    <cellStyle name="Percent 7 2 2 4 3_נכסים" xfId="48052"/>
    <cellStyle name="Percent 7 2 2 4 4" xfId="20580"/>
    <cellStyle name="Percent 7 2 2 4_נכסים" xfId="48049"/>
    <cellStyle name="Percent 7 2 2 5" xfId="7147"/>
    <cellStyle name="Percent 7 2 2 5 2" xfId="13925"/>
    <cellStyle name="Percent 7 2 2 5 2 2" xfId="28911"/>
    <cellStyle name="Percent 7 2 2 5 2_נכסים" xfId="48054"/>
    <cellStyle name="Percent 7 2 2 5 3" xfId="22246"/>
    <cellStyle name="Percent 7 2 2 5_נכסים" xfId="48053"/>
    <cellStyle name="Percent 7 2 2 6" xfId="10593"/>
    <cellStyle name="Percent 7 2 2 6 2" xfId="25579"/>
    <cellStyle name="Percent 7 2 2 6_נכסים" xfId="48055"/>
    <cellStyle name="Percent 7 2 2 7" xfId="18914"/>
    <cellStyle name="Percent 7 2 2_נכסים" xfId="48024"/>
    <cellStyle name="Percent 7 2 3" xfId="3883"/>
    <cellStyle name="Percent 7 2 3 2" xfId="4647"/>
    <cellStyle name="Percent 7 2 3 2 2" xfId="6438"/>
    <cellStyle name="Percent 7 2 3 2 2 2" xfId="9978"/>
    <cellStyle name="Percent 7 2 3 2 2 2 2" xfId="16630"/>
    <cellStyle name="Percent 7 2 3 2 2 2 2 2" xfId="31616"/>
    <cellStyle name="Percent 7 2 3 2 2 2 2_נכסים" xfId="48060"/>
    <cellStyle name="Percent 7 2 3 2 2 2 3" xfId="24951"/>
    <cellStyle name="Percent 7 2 3 2 2 2_נכסים" xfId="48059"/>
    <cellStyle name="Percent 7 2 3 2 2 3" xfId="13298"/>
    <cellStyle name="Percent 7 2 3 2 2 3 2" xfId="28285"/>
    <cellStyle name="Percent 7 2 3 2 2 3_נכסים" xfId="48061"/>
    <cellStyle name="Percent 7 2 3 2 2 4" xfId="21620"/>
    <cellStyle name="Percent 7 2 3 2 2_נכסים" xfId="48058"/>
    <cellStyle name="Percent 7 2 3 2 3" xfId="8186"/>
    <cellStyle name="Percent 7 2 3 2 3 2" xfId="14965"/>
    <cellStyle name="Percent 7 2 3 2 3 2 2" xfId="29951"/>
    <cellStyle name="Percent 7 2 3 2 3 2_נכסים" xfId="48063"/>
    <cellStyle name="Percent 7 2 3 2 3 3" xfId="23286"/>
    <cellStyle name="Percent 7 2 3 2 3_נכסים" xfId="48062"/>
    <cellStyle name="Percent 7 2 3 2 4" xfId="11632"/>
    <cellStyle name="Percent 7 2 3 2 4 2" xfId="26619"/>
    <cellStyle name="Percent 7 2 3 2 4_נכסים" xfId="48064"/>
    <cellStyle name="Percent 7 2 3 2 5" xfId="19954"/>
    <cellStyle name="Percent 7 2 3 2_נכסים" xfId="48057"/>
    <cellStyle name="Percent 7 2 3 3" xfId="5604"/>
    <cellStyle name="Percent 7 2 3 3 2" xfId="9145"/>
    <cellStyle name="Percent 7 2 3 3 2 2" xfId="15797"/>
    <cellStyle name="Percent 7 2 3 3 2 2 2" xfId="30783"/>
    <cellStyle name="Percent 7 2 3 3 2 2_נכסים" xfId="48067"/>
    <cellStyle name="Percent 7 2 3 3 2 3" xfId="24118"/>
    <cellStyle name="Percent 7 2 3 3 2_נכסים" xfId="48066"/>
    <cellStyle name="Percent 7 2 3 3 3" xfId="12465"/>
    <cellStyle name="Percent 7 2 3 3 3 2" xfId="27452"/>
    <cellStyle name="Percent 7 2 3 3 3_נכסים" xfId="48068"/>
    <cellStyle name="Percent 7 2 3 3 4" xfId="20787"/>
    <cellStyle name="Percent 7 2 3 3_נכסים" xfId="48065"/>
    <cellStyle name="Percent 7 2 3 4" xfId="7353"/>
    <cellStyle name="Percent 7 2 3 4 2" xfId="14132"/>
    <cellStyle name="Percent 7 2 3 4 2 2" xfId="29118"/>
    <cellStyle name="Percent 7 2 3 4 2_נכסים" xfId="48070"/>
    <cellStyle name="Percent 7 2 3 4 3" xfId="22453"/>
    <cellStyle name="Percent 7 2 3 4_נכסים" xfId="48069"/>
    <cellStyle name="Percent 7 2 3 5" xfId="10799"/>
    <cellStyle name="Percent 7 2 3 5 2" xfId="25786"/>
    <cellStyle name="Percent 7 2 3 5_נכסים" xfId="48071"/>
    <cellStyle name="Percent 7 2 3 6" xfId="19121"/>
    <cellStyle name="Percent 7 2 3_נכסים" xfId="48056"/>
    <cellStyle name="Percent 7 2 4" xfId="4245"/>
    <cellStyle name="Percent 7 2 4 2" xfId="6021"/>
    <cellStyle name="Percent 7 2 4 2 2" xfId="9561"/>
    <cellStyle name="Percent 7 2 4 2 2 2" xfId="16213"/>
    <cellStyle name="Percent 7 2 4 2 2 2 2" xfId="31199"/>
    <cellStyle name="Percent 7 2 4 2 2 2_נכסים" xfId="48075"/>
    <cellStyle name="Percent 7 2 4 2 2 3" xfId="24534"/>
    <cellStyle name="Percent 7 2 4 2 2_נכסים" xfId="48074"/>
    <cellStyle name="Percent 7 2 4 2 3" xfId="12881"/>
    <cellStyle name="Percent 7 2 4 2 3 2" xfId="27868"/>
    <cellStyle name="Percent 7 2 4 2 3_נכסים" xfId="48076"/>
    <cellStyle name="Percent 7 2 4 2 4" xfId="21203"/>
    <cellStyle name="Percent 7 2 4 2_נכסים" xfId="48073"/>
    <cellStyle name="Percent 7 2 4 3" xfId="7769"/>
    <cellStyle name="Percent 7 2 4 3 2" xfId="14548"/>
    <cellStyle name="Percent 7 2 4 3 2 2" xfId="29534"/>
    <cellStyle name="Percent 7 2 4 3 2_נכסים" xfId="48078"/>
    <cellStyle name="Percent 7 2 4 3 3" xfId="22869"/>
    <cellStyle name="Percent 7 2 4 3_נכסים" xfId="48077"/>
    <cellStyle name="Percent 7 2 4 4" xfId="11215"/>
    <cellStyle name="Percent 7 2 4 4 2" xfId="26202"/>
    <cellStyle name="Percent 7 2 4 4_נכסים" xfId="48079"/>
    <cellStyle name="Percent 7 2 4 5" xfId="19537"/>
    <cellStyle name="Percent 7 2 4_נכסים" xfId="48072"/>
    <cellStyle name="Percent 7 2 5" xfId="5138"/>
    <cellStyle name="Percent 7 2 5 2" xfId="8728"/>
    <cellStyle name="Percent 7 2 5 2 2" xfId="15380"/>
    <cellStyle name="Percent 7 2 5 2 2 2" xfId="30366"/>
    <cellStyle name="Percent 7 2 5 2 2_נכסים" xfId="48082"/>
    <cellStyle name="Percent 7 2 5 2 3" xfId="23701"/>
    <cellStyle name="Percent 7 2 5 2_נכסים" xfId="48081"/>
    <cellStyle name="Percent 7 2 5 3" xfId="12048"/>
    <cellStyle name="Percent 7 2 5 3 2" xfId="27035"/>
    <cellStyle name="Percent 7 2 5 3_נכסים" xfId="48083"/>
    <cellStyle name="Percent 7 2 5 4" xfId="20370"/>
    <cellStyle name="Percent 7 2 5_נכסים" xfId="48080"/>
    <cellStyle name="Percent 7 2 6" xfId="6951"/>
    <cellStyle name="Percent 7 2 6 2" xfId="13715"/>
    <cellStyle name="Percent 7 2 6 2 2" xfId="28701"/>
    <cellStyle name="Percent 7 2 6 2_נכסים" xfId="48085"/>
    <cellStyle name="Percent 7 2 6 3" xfId="22036"/>
    <cellStyle name="Percent 7 2 6_נכסים" xfId="48084"/>
    <cellStyle name="Percent 7 2 7" xfId="10504"/>
    <cellStyle name="Percent 7 2 7 2" xfId="25487"/>
    <cellStyle name="Percent 7 2 7_נכסים" xfId="48086"/>
    <cellStyle name="Percent 7 2 8" xfId="17393"/>
    <cellStyle name="Percent 7 2 9" xfId="18705"/>
    <cellStyle name="Percent 7 2_נכסים" xfId="48023"/>
    <cellStyle name="Percent 7 3" xfId="3445"/>
    <cellStyle name="Percent 7 4" xfId="17221"/>
    <cellStyle name="Percent 7 4 2" xfId="18244"/>
    <cellStyle name="Percent 7 4 2 2" xfId="18284"/>
    <cellStyle name="Percent 7 4 2_נכסים" xfId="48088"/>
    <cellStyle name="Percent 7 4_נכסים" xfId="48087"/>
    <cellStyle name="Percent 7 5" xfId="32098"/>
    <cellStyle name="Percent 7_נכסים" xfId="48022"/>
    <cellStyle name="Percent 8" xfId="3446"/>
    <cellStyle name="Percent 8 2" xfId="17743"/>
    <cellStyle name="Percent 8 3" xfId="17716"/>
    <cellStyle name="Percent 8 3 2" xfId="17799"/>
    <cellStyle name="Percent 8 3 2 2" xfId="17839"/>
    <cellStyle name="Percent 8 3 2 3" xfId="17945"/>
    <cellStyle name="Percent 8 3 2 3 2" xfId="18035"/>
    <cellStyle name="Percent 8 3 2 3 3" xfId="18186"/>
    <cellStyle name="Percent 8 3 2 3 4" xfId="18352"/>
    <cellStyle name="Percent 8 3 2 3 4 2" xfId="32231"/>
    <cellStyle name="Percent 8 3 2 3 4 3" xfId="33228"/>
    <cellStyle name="Percent 8 3 2 3 4 3 2" xfId="33831"/>
    <cellStyle name="Percent 8 3 2 3 4_נכסים" xfId="48093"/>
    <cellStyle name="Percent 8 3 2 3_נכסים" xfId="48092"/>
    <cellStyle name="Percent 8 3 2 4" xfId="18126"/>
    <cellStyle name="Percent 8 3 2 4 2" xfId="32209"/>
    <cellStyle name="Percent 8 3 2 4 3" xfId="32962"/>
    <cellStyle name="Percent 8 3 2 4 3 2" xfId="33807"/>
    <cellStyle name="Percent 8 3 2 4_נכסים" xfId="48094"/>
    <cellStyle name="Percent 8 3 2_נכסים" xfId="48091"/>
    <cellStyle name="Percent 8 3 3" xfId="17784"/>
    <cellStyle name="Percent 8 3 4" xfId="17928"/>
    <cellStyle name="Percent 8 3 4 2" xfId="18020"/>
    <cellStyle name="Percent 8 3 4 3" xfId="18170"/>
    <cellStyle name="Percent 8 3 4 4" xfId="18299"/>
    <cellStyle name="Percent 8 3 4 4 2" xfId="32219"/>
    <cellStyle name="Percent 8 3 4 4 3" xfId="33206"/>
    <cellStyle name="Percent 8 3 4 4 3 2" xfId="33827"/>
    <cellStyle name="Percent 8 3 4 4_נכסים" xfId="48096"/>
    <cellStyle name="Percent 8 3 4_נכסים" xfId="48095"/>
    <cellStyle name="Percent 8 3 5" xfId="18125"/>
    <cellStyle name="Percent 8 3 5 2" xfId="32208"/>
    <cellStyle name="Percent 8 3 5 3" xfId="32941"/>
    <cellStyle name="Percent 8 3 5 3 2" xfId="33801"/>
    <cellStyle name="Percent 8 3 5_נכסים" xfId="48097"/>
    <cellStyle name="Percent 8 3_נכסים" xfId="48090"/>
    <cellStyle name="Percent 8 4" xfId="17292"/>
    <cellStyle name="Percent 8_נכסים" xfId="48089"/>
    <cellStyle name="Percent 9" xfId="17730"/>
    <cellStyle name="Percent 9 2" xfId="18245"/>
    <cellStyle name="Percent 9 2 2" xfId="18517"/>
    <cellStyle name="Percent 9 2_נכסים" xfId="48099"/>
    <cellStyle name="Percent 9 3" xfId="32305"/>
    <cellStyle name="Percent 9 4" xfId="33234"/>
    <cellStyle name="Percent 9_נכסים" xfId="48098"/>
    <cellStyle name="SAPBEXaggData" xfId="164"/>
    <cellStyle name="SAPBEXaggData 10" xfId="49812"/>
    <cellStyle name="SAPBEXaggData 11" xfId="50022"/>
    <cellStyle name="SAPBEXaggData 12" xfId="2595"/>
    <cellStyle name="SAPBEXaggData 2" xfId="2680"/>
    <cellStyle name="SAPBEXaggData 2 2" xfId="33905"/>
    <cellStyle name="SAPBEXaggData 2_נכסים" xfId="48100"/>
    <cellStyle name="SAPBEXaggData 3" xfId="2808"/>
    <cellStyle name="SAPBEXaggData 3 2" xfId="33972"/>
    <cellStyle name="SAPBEXaggData 3_נכסים" xfId="48101"/>
    <cellStyle name="SAPBEXaggData 4" xfId="3132"/>
    <cellStyle name="SAPBEXaggData 4 2" xfId="34089"/>
    <cellStyle name="SAPBEXaggData 4_נכסים" xfId="48102"/>
    <cellStyle name="SAPBEXaggData 5" xfId="3131"/>
    <cellStyle name="SAPBEXaggData 5 2" xfId="34088"/>
    <cellStyle name="SAPBEXaggData 5_נכסים" xfId="48103"/>
    <cellStyle name="SAPBEXaggData 6" xfId="33861"/>
    <cellStyle name="SAPBEXaggData 7" xfId="49770"/>
    <cellStyle name="SAPBEXaggData 8" xfId="49773"/>
    <cellStyle name="SAPBEXaggData 9" xfId="49825"/>
    <cellStyle name="SAPBEXaggData_106" xfId="3130"/>
    <cellStyle name="SAPBEXaggDataEmph" xfId="165"/>
    <cellStyle name="SAPBEXaggDataEmph 10" xfId="49816"/>
    <cellStyle name="SAPBEXaggDataEmph 11" xfId="50020"/>
    <cellStyle name="SAPBEXaggDataEmph 12" xfId="2596"/>
    <cellStyle name="SAPBEXaggDataEmph 2" xfId="2846"/>
    <cellStyle name="SAPBEXaggDataEmph 2 2" xfId="2891"/>
    <cellStyle name="SAPBEXaggDataEmph 2 2 2" xfId="34008"/>
    <cellStyle name="SAPBEXaggDataEmph 2 2_נכסים" xfId="48105"/>
    <cellStyle name="SAPBEXaggDataEmph 2 3" xfId="3129"/>
    <cellStyle name="SAPBEXaggDataEmph 2 3 2" xfId="34087"/>
    <cellStyle name="SAPBEXaggDataEmph 2 3_נכסים" xfId="48106"/>
    <cellStyle name="SAPBEXaggDataEmph 2 4" xfId="32471"/>
    <cellStyle name="SAPBEXaggDataEmph 2 4 2" xfId="34299"/>
    <cellStyle name="SAPBEXaggDataEmph 2 4_נכסים" xfId="48107"/>
    <cellStyle name="SAPBEXaggDataEmph 2 5" xfId="34001"/>
    <cellStyle name="SAPBEXaggDataEmph 2_נכסים" xfId="48104"/>
    <cellStyle name="SAPBEXaggDataEmph 3" xfId="33862"/>
    <cellStyle name="SAPBEXaggDataEmph 4" xfId="49769"/>
    <cellStyle name="SAPBEXaggDataEmph 5" xfId="49774"/>
    <cellStyle name="SAPBEXaggDataEmph 6" xfId="49826"/>
    <cellStyle name="SAPBEXaggDataEmph 7" xfId="49810"/>
    <cellStyle name="SAPBEXaggDataEmph 8" xfId="49815"/>
    <cellStyle name="SAPBEXaggDataEmph 9" xfId="49895"/>
    <cellStyle name="SAPBEXaggDataEmph_106" xfId="34319"/>
    <cellStyle name="SAPBEXaggItem" xfId="166"/>
    <cellStyle name="SAPBEXaggItem 10" xfId="49809"/>
    <cellStyle name="SAPBEXaggItem 11" xfId="50017"/>
    <cellStyle name="SAPBEXaggItem 12" xfId="2597"/>
    <cellStyle name="SAPBEXaggItem 2" xfId="2681"/>
    <cellStyle name="SAPBEXaggItem 2 2" xfId="33906"/>
    <cellStyle name="SAPBEXaggItem 2_נכסים" xfId="48108"/>
    <cellStyle name="SAPBEXaggItem 3" xfId="2817"/>
    <cellStyle name="SAPBEXaggItem 3 2" xfId="33979"/>
    <cellStyle name="SAPBEXaggItem 3_נכסים" xfId="48109"/>
    <cellStyle name="SAPBEXaggItem 4" xfId="3071"/>
    <cellStyle name="SAPBEXaggItem 4 2" xfId="34050"/>
    <cellStyle name="SAPBEXaggItem 4_נכסים" xfId="48110"/>
    <cellStyle name="SAPBEXaggItem 5" xfId="3128"/>
    <cellStyle name="SAPBEXaggItem 5 2" xfId="34086"/>
    <cellStyle name="SAPBEXaggItem 5_נכסים" xfId="48111"/>
    <cellStyle name="SAPBEXaggItem 6" xfId="33863"/>
    <cellStyle name="SAPBEXaggItem 7" xfId="49768"/>
    <cellStyle name="SAPBEXaggItem 8" xfId="49775"/>
    <cellStyle name="SAPBEXaggItem 9" xfId="49827"/>
    <cellStyle name="SAPBEXaggItem_106" xfId="3127"/>
    <cellStyle name="SAPBEXaggItemX" xfId="167"/>
    <cellStyle name="SAPBEXaggItemX 10" xfId="49861"/>
    <cellStyle name="SAPBEXaggItemX 11" xfId="2598"/>
    <cellStyle name="SAPBEXaggItemX 2" xfId="2836"/>
    <cellStyle name="SAPBEXaggItemX 2 2" xfId="2892"/>
    <cellStyle name="SAPBEXaggItemX 2 2 2" xfId="34009"/>
    <cellStyle name="SAPBEXaggItemX 2 2_נכסים" xfId="48113"/>
    <cellStyle name="SAPBEXaggItemX 2 3" xfId="3126"/>
    <cellStyle name="SAPBEXaggItemX 2 3 2" xfId="34085"/>
    <cellStyle name="SAPBEXaggItemX 2 3_נכסים" xfId="48114"/>
    <cellStyle name="SAPBEXaggItemX 2 4" xfId="32466"/>
    <cellStyle name="SAPBEXaggItemX 2 4 2" xfId="34297"/>
    <cellStyle name="SAPBEXaggItemX 2 4_נכסים" xfId="48115"/>
    <cellStyle name="SAPBEXaggItemX 2 5" xfId="33994"/>
    <cellStyle name="SAPBEXaggItemX 2_נכסים" xfId="48112"/>
    <cellStyle name="SAPBEXaggItemX 3" xfId="33864"/>
    <cellStyle name="SAPBEXaggItemX 4" xfId="49767"/>
    <cellStyle name="SAPBEXaggItemX 5" xfId="49776"/>
    <cellStyle name="SAPBEXaggItemX 6" xfId="49828"/>
    <cellStyle name="SAPBEXaggItemX 7" xfId="49808"/>
    <cellStyle name="SAPBEXaggItemX 8" xfId="49821"/>
    <cellStyle name="SAPBEXaggItemX 9" xfId="49860"/>
    <cellStyle name="SAPBEXaggItemX_106" xfId="34320"/>
    <cellStyle name="SAPBEXchaText" xfId="168"/>
    <cellStyle name="SAPBEXchaText 10" xfId="49862"/>
    <cellStyle name="SAPBEXchaText 11" xfId="50015"/>
    <cellStyle name="SAPBEXchaText 12" xfId="2599"/>
    <cellStyle name="SAPBEXchaText 2" xfId="2682"/>
    <cellStyle name="SAPBEXchaText 2 2" xfId="33907"/>
    <cellStyle name="SAPBEXchaText 2_נכסים" xfId="48116"/>
    <cellStyle name="SAPBEXchaText 3" xfId="2810"/>
    <cellStyle name="SAPBEXchaText 4" xfId="3125"/>
    <cellStyle name="SAPBEXchaText 4 2" xfId="34084"/>
    <cellStyle name="SAPBEXchaText 4_נכסים" xfId="48117"/>
    <cellStyle name="SAPBEXchaText 5" xfId="3124"/>
    <cellStyle name="SAPBEXchaText 5 2" xfId="34083"/>
    <cellStyle name="SAPBEXchaText 5_נכסים" xfId="48118"/>
    <cellStyle name="SAPBEXchaText 6" xfId="33865"/>
    <cellStyle name="SAPBEXchaText 7" xfId="49766"/>
    <cellStyle name="SAPBEXchaText 8" xfId="49777"/>
    <cellStyle name="SAPBEXchaText 9" xfId="49829"/>
    <cellStyle name="SAPBEXchaText_106" xfId="3123"/>
    <cellStyle name="SAPBEXexcBad7" xfId="169"/>
    <cellStyle name="SAPBEXexcBad7 10" xfId="49863"/>
    <cellStyle name="SAPBEXexcBad7 11" xfId="2600"/>
    <cellStyle name="SAPBEXexcBad7 2" xfId="2683"/>
    <cellStyle name="SAPBEXexcBad7 2 2" xfId="33908"/>
    <cellStyle name="SAPBEXexcBad7 2_נכסים" xfId="48119"/>
    <cellStyle name="SAPBEXexcBad7 3" xfId="2847"/>
    <cellStyle name="SAPBEXexcBad7 3 2" xfId="34002"/>
    <cellStyle name="SAPBEXexcBad7 3_נכסים" xfId="48120"/>
    <cellStyle name="SAPBEXexcBad7 4" xfId="3122"/>
    <cellStyle name="SAPBEXexcBad7 4 2" xfId="34082"/>
    <cellStyle name="SAPBEXexcBad7 4_נכסים" xfId="48121"/>
    <cellStyle name="SAPBEXexcBad7 5" xfId="3121"/>
    <cellStyle name="SAPBEXexcBad7 5 2" xfId="34081"/>
    <cellStyle name="SAPBEXexcBad7 5_נכסים" xfId="48122"/>
    <cellStyle name="SAPBEXexcBad7 6" xfId="33866"/>
    <cellStyle name="SAPBEXexcBad7 7" xfId="49765"/>
    <cellStyle name="SAPBEXexcBad7 8" xfId="49778"/>
    <cellStyle name="SAPBEXexcBad7 9" xfId="49830"/>
    <cellStyle name="SAPBEXexcBad7_106" xfId="3223"/>
    <cellStyle name="SAPBEXexcBad8" xfId="170"/>
    <cellStyle name="SAPBEXexcBad8 10" xfId="49864"/>
    <cellStyle name="SAPBEXexcBad8 11" xfId="2601"/>
    <cellStyle name="SAPBEXexcBad8 2" xfId="2684"/>
    <cellStyle name="SAPBEXexcBad8 2 2" xfId="33909"/>
    <cellStyle name="SAPBEXexcBad8 2_נכסים" xfId="48123"/>
    <cellStyle name="SAPBEXexcBad8 3" xfId="2848"/>
    <cellStyle name="SAPBEXexcBad8 3 2" xfId="34003"/>
    <cellStyle name="SAPBEXexcBad8 3_נכסים" xfId="48124"/>
    <cellStyle name="SAPBEXexcBad8 4" xfId="3073"/>
    <cellStyle name="SAPBEXexcBad8 4 2" xfId="34052"/>
    <cellStyle name="SAPBEXexcBad8 4_נכסים" xfId="48125"/>
    <cellStyle name="SAPBEXexcBad8 5" xfId="3120"/>
    <cellStyle name="SAPBEXexcBad8 5 2" xfId="34080"/>
    <cellStyle name="SAPBEXexcBad8 5_נכסים" xfId="48126"/>
    <cellStyle name="SAPBEXexcBad8 6" xfId="33867"/>
    <cellStyle name="SAPBEXexcBad8 7" xfId="49764"/>
    <cellStyle name="SAPBEXexcBad8 8" xfId="49779"/>
    <cellStyle name="SAPBEXexcBad8 9" xfId="49831"/>
    <cellStyle name="SAPBEXexcBad8_106" xfId="3224"/>
    <cellStyle name="SAPBEXexcBad9" xfId="171"/>
    <cellStyle name="SAPBEXexcBad9 10" xfId="49865"/>
    <cellStyle name="SAPBEXexcBad9 11" xfId="2602"/>
    <cellStyle name="SAPBEXexcBad9 2" xfId="2685"/>
    <cellStyle name="SAPBEXexcBad9 2 2" xfId="33910"/>
    <cellStyle name="SAPBEXexcBad9 2_נכסים" xfId="48127"/>
    <cellStyle name="SAPBEXexcBad9 3" xfId="2827"/>
    <cellStyle name="SAPBEXexcBad9 3 2" xfId="33987"/>
    <cellStyle name="SAPBEXexcBad9 3_נכסים" xfId="48128"/>
    <cellStyle name="SAPBEXexcBad9 4" xfId="3119"/>
    <cellStyle name="SAPBEXexcBad9 4 2" xfId="34079"/>
    <cellStyle name="SAPBEXexcBad9 4_נכסים" xfId="48129"/>
    <cellStyle name="SAPBEXexcBad9 5" xfId="3118"/>
    <cellStyle name="SAPBEXexcBad9 5 2" xfId="34078"/>
    <cellStyle name="SAPBEXexcBad9 5_נכסים" xfId="48130"/>
    <cellStyle name="SAPBEXexcBad9 6" xfId="33868"/>
    <cellStyle name="SAPBEXexcBad9 7" xfId="49763"/>
    <cellStyle name="SAPBEXexcBad9 8" xfId="49780"/>
    <cellStyle name="SAPBEXexcBad9 9" xfId="49832"/>
    <cellStyle name="SAPBEXexcBad9_106" xfId="3221"/>
    <cellStyle name="SAPBEXexcCritical4" xfId="172"/>
    <cellStyle name="SAPBEXexcCritical4 10" xfId="49866"/>
    <cellStyle name="SAPBEXexcCritical4 11" xfId="2603"/>
    <cellStyle name="SAPBEXexcCritical4 2" xfId="2686"/>
    <cellStyle name="SAPBEXexcCritical4 2 2" xfId="33911"/>
    <cellStyle name="SAPBEXexcCritical4 2_נכסים" xfId="48131"/>
    <cellStyle name="SAPBEXexcCritical4 3" xfId="2844"/>
    <cellStyle name="SAPBEXexcCritical4 3 2" xfId="34000"/>
    <cellStyle name="SAPBEXexcCritical4 3_נכסים" xfId="48132"/>
    <cellStyle name="SAPBEXexcCritical4 4" xfId="3117"/>
    <cellStyle name="SAPBEXexcCritical4 4 2" xfId="34077"/>
    <cellStyle name="SAPBEXexcCritical4 4_נכסים" xfId="48133"/>
    <cellStyle name="SAPBEXexcCritical4 5" xfId="3220"/>
    <cellStyle name="SAPBEXexcCritical4 5 2" xfId="34096"/>
    <cellStyle name="SAPBEXexcCritical4 5_נכסים" xfId="48134"/>
    <cellStyle name="SAPBEXexcCritical4 6" xfId="33869"/>
    <cellStyle name="SAPBEXexcCritical4 7" xfId="49762"/>
    <cellStyle name="SAPBEXexcCritical4 8" xfId="49781"/>
    <cellStyle name="SAPBEXexcCritical4 9" xfId="49833"/>
    <cellStyle name="SAPBEXexcCritical4_106" xfId="3116"/>
    <cellStyle name="SAPBEXexcCritical5" xfId="173"/>
    <cellStyle name="SAPBEXexcCritical5 10" xfId="49867"/>
    <cellStyle name="SAPBEXexcCritical5 11" xfId="2604"/>
    <cellStyle name="SAPBEXexcCritical5 2" xfId="2687"/>
    <cellStyle name="SAPBEXexcCritical5 2 2" xfId="33912"/>
    <cellStyle name="SAPBEXexcCritical5 2_נכסים" xfId="48135"/>
    <cellStyle name="SAPBEXexcCritical5 3" xfId="2820"/>
    <cellStyle name="SAPBEXexcCritical5 3 2" xfId="33981"/>
    <cellStyle name="SAPBEXexcCritical5 3_נכסים" xfId="48136"/>
    <cellStyle name="SAPBEXexcCritical5 4" xfId="3115"/>
    <cellStyle name="SAPBEXexcCritical5 4 2" xfId="34076"/>
    <cellStyle name="SAPBEXexcCritical5 4_נכסים" xfId="48137"/>
    <cellStyle name="SAPBEXexcCritical5 5" xfId="3114"/>
    <cellStyle name="SAPBEXexcCritical5 5 2" xfId="34075"/>
    <cellStyle name="SAPBEXexcCritical5 5_נכסים" xfId="48138"/>
    <cellStyle name="SAPBEXexcCritical5 6" xfId="33870"/>
    <cellStyle name="SAPBEXexcCritical5 7" xfId="49761"/>
    <cellStyle name="SAPBEXexcCritical5 8" xfId="49782"/>
    <cellStyle name="SAPBEXexcCritical5 9" xfId="49834"/>
    <cellStyle name="SAPBEXexcCritical5_106" xfId="3113"/>
    <cellStyle name="SAPBEXexcCritical6" xfId="174"/>
    <cellStyle name="SAPBEXexcCritical6 10" xfId="49868"/>
    <cellStyle name="SAPBEXexcCritical6 11" xfId="2605"/>
    <cellStyle name="SAPBEXexcCritical6 2" xfId="2688"/>
    <cellStyle name="SAPBEXexcCritical6 2 2" xfId="33913"/>
    <cellStyle name="SAPBEXexcCritical6 2_נכסים" xfId="48139"/>
    <cellStyle name="SAPBEXexcCritical6 3" xfId="2825"/>
    <cellStyle name="SAPBEXexcCritical6 3 2" xfId="33986"/>
    <cellStyle name="SAPBEXexcCritical6 3_נכסים" xfId="48140"/>
    <cellStyle name="SAPBEXexcCritical6 4" xfId="3112"/>
    <cellStyle name="SAPBEXexcCritical6 4 2" xfId="34074"/>
    <cellStyle name="SAPBEXexcCritical6 4_נכסים" xfId="48141"/>
    <cellStyle name="SAPBEXexcCritical6 5" xfId="3111"/>
    <cellStyle name="SAPBEXexcCritical6 5 2" xfId="34073"/>
    <cellStyle name="SAPBEXexcCritical6 5_נכסים" xfId="48142"/>
    <cellStyle name="SAPBEXexcCritical6 6" xfId="33871"/>
    <cellStyle name="SAPBEXexcCritical6 7" xfId="49760"/>
    <cellStyle name="SAPBEXexcCritical6 8" xfId="49783"/>
    <cellStyle name="SAPBEXexcCritical6 9" xfId="49835"/>
    <cellStyle name="SAPBEXexcCritical6_106" xfId="3110"/>
    <cellStyle name="SAPBEXexcGood1" xfId="175"/>
    <cellStyle name="SAPBEXexcGood1 10" xfId="49869"/>
    <cellStyle name="SAPBEXexcGood1 11" xfId="2606"/>
    <cellStyle name="SAPBEXexcGood1 2" xfId="2689"/>
    <cellStyle name="SAPBEXexcGood1 2 2" xfId="33914"/>
    <cellStyle name="SAPBEXexcGood1 2_נכסים" xfId="48143"/>
    <cellStyle name="SAPBEXexcGood1 3" xfId="2851"/>
    <cellStyle name="SAPBEXexcGood1 3 2" xfId="34006"/>
    <cellStyle name="SAPBEXexcGood1 3_נכסים" xfId="48144"/>
    <cellStyle name="SAPBEXexcGood1 4" xfId="3072"/>
    <cellStyle name="SAPBEXexcGood1 4 2" xfId="34051"/>
    <cellStyle name="SAPBEXexcGood1 4_נכסים" xfId="48145"/>
    <cellStyle name="SAPBEXexcGood1 5" xfId="3109"/>
    <cellStyle name="SAPBEXexcGood1 5 2" xfId="34072"/>
    <cellStyle name="SAPBEXexcGood1 5_נכסים" xfId="48146"/>
    <cellStyle name="SAPBEXexcGood1 6" xfId="33872"/>
    <cellStyle name="SAPBEXexcGood1 7" xfId="49759"/>
    <cellStyle name="SAPBEXexcGood1 8" xfId="49784"/>
    <cellStyle name="SAPBEXexcGood1 9" xfId="49836"/>
    <cellStyle name="SAPBEXexcGood1_106" xfId="3108"/>
    <cellStyle name="SAPBEXexcGood2" xfId="176"/>
    <cellStyle name="SAPBEXexcGood2 10" xfId="49870"/>
    <cellStyle name="SAPBEXexcGood2 11" xfId="2607"/>
    <cellStyle name="SAPBEXexcGood2 2" xfId="2690"/>
    <cellStyle name="SAPBEXexcGood2 2 2" xfId="33915"/>
    <cellStyle name="SAPBEXexcGood2 2_נכסים" xfId="48147"/>
    <cellStyle name="SAPBEXexcGood2 3" xfId="2806"/>
    <cellStyle name="SAPBEXexcGood2 3 2" xfId="33971"/>
    <cellStyle name="SAPBEXexcGood2 3_נכסים" xfId="48148"/>
    <cellStyle name="SAPBEXexcGood2 4" xfId="3107"/>
    <cellStyle name="SAPBEXexcGood2 4 2" xfId="34071"/>
    <cellStyle name="SAPBEXexcGood2 4_נכסים" xfId="48149"/>
    <cellStyle name="SAPBEXexcGood2 5" xfId="3106"/>
    <cellStyle name="SAPBEXexcGood2 5 2" xfId="34070"/>
    <cellStyle name="SAPBEXexcGood2 5_נכסים" xfId="48150"/>
    <cellStyle name="SAPBEXexcGood2 6" xfId="33873"/>
    <cellStyle name="SAPBEXexcGood2 7" xfId="49758"/>
    <cellStyle name="SAPBEXexcGood2 8" xfId="49785"/>
    <cellStyle name="SAPBEXexcGood2 9" xfId="49837"/>
    <cellStyle name="SAPBEXexcGood2_106" xfId="3105"/>
    <cellStyle name="SAPBEXexcGood3" xfId="177"/>
    <cellStyle name="SAPBEXexcGood3 10" xfId="49871"/>
    <cellStyle name="SAPBEXexcGood3 11" xfId="2608"/>
    <cellStyle name="SAPBEXexcGood3 2" xfId="2691"/>
    <cellStyle name="SAPBEXexcGood3 2 2" xfId="33916"/>
    <cellStyle name="SAPBEXexcGood3 2_נכסים" xfId="48151"/>
    <cellStyle name="SAPBEXexcGood3 3" xfId="2818"/>
    <cellStyle name="SAPBEXexcGood3 3 2" xfId="33980"/>
    <cellStyle name="SAPBEXexcGood3 3_נכסים" xfId="48152"/>
    <cellStyle name="SAPBEXexcGood3 4" xfId="3104"/>
    <cellStyle name="SAPBEXexcGood3 4 2" xfId="34069"/>
    <cellStyle name="SAPBEXexcGood3 4_נכסים" xfId="48153"/>
    <cellStyle name="SAPBEXexcGood3 5" xfId="3103"/>
    <cellStyle name="SAPBEXexcGood3 5 2" xfId="34068"/>
    <cellStyle name="SAPBEXexcGood3 5_נכסים" xfId="48154"/>
    <cellStyle name="SAPBEXexcGood3 6" xfId="33874"/>
    <cellStyle name="SAPBEXexcGood3 7" xfId="49757"/>
    <cellStyle name="SAPBEXexcGood3 8" xfId="49786"/>
    <cellStyle name="SAPBEXexcGood3 9" xfId="49838"/>
    <cellStyle name="SAPBEXexcGood3_106" xfId="3102"/>
    <cellStyle name="SAPBEXfilterDrill" xfId="178"/>
    <cellStyle name="SAPBEXfilterDrill 10" xfId="49872"/>
    <cellStyle name="SAPBEXfilterDrill 11" xfId="2609"/>
    <cellStyle name="SAPBEXfilterDrill 2" xfId="2692"/>
    <cellStyle name="SAPBEXfilterDrill 2 2" xfId="33917"/>
    <cellStyle name="SAPBEXfilterDrill 2_נכסים" xfId="48155"/>
    <cellStyle name="SAPBEXfilterDrill 3" xfId="2819"/>
    <cellStyle name="SAPBEXfilterDrill 3 2" xfId="32481"/>
    <cellStyle name="SAPBEXfilterDrill 3_נכסים" xfId="48156"/>
    <cellStyle name="SAPBEXfilterDrill 4" xfId="3101"/>
    <cellStyle name="SAPBEXfilterDrill 4 2" xfId="34067"/>
    <cellStyle name="SAPBEXfilterDrill 4_נכסים" xfId="48157"/>
    <cellStyle name="SAPBEXfilterDrill 5" xfId="3100"/>
    <cellStyle name="SAPBEXfilterDrill 5 2" xfId="34066"/>
    <cellStyle name="SAPBEXfilterDrill 5_נכסים" xfId="48158"/>
    <cellStyle name="SAPBEXfilterDrill 6" xfId="33875"/>
    <cellStyle name="SAPBEXfilterDrill 7" xfId="49756"/>
    <cellStyle name="SAPBEXfilterDrill 8" xfId="49787"/>
    <cellStyle name="SAPBEXfilterDrill 9" xfId="49839"/>
    <cellStyle name="SAPBEXfilterDrill_106" xfId="3099"/>
    <cellStyle name="SAPBEXfilterItem" xfId="179"/>
    <cellStyle name="SAPBEXfilterItem 10" xfId="49908"/>
    <cellStyle name="SAPBEXfilterItem 11" xfId="2610"/>
    <cellStyle name="SAPBEXfilterItem 2" xfId="2845"/>
    <cellStyle name="SAPBEXfilterItem 2 2" xfId="2893"/>
    <cellStyle name="SAPBEXfilterItem 2 2 2" xfId="34010"/>
    <cellStyle name="SAPBEXfilterItem 2 2_נכסים" xfId="48160"/>
    <cellStyle name="SAPBEXfilterItem 2 3" xfId="3098"/>
    <cellStyle name="SAPBEXfilterItem 2 4" xfId="32470"/>
    <cellStyle name="SAPBEXfilterItem 2_נכסים" xfId="48159"/>
    <cellStyle name="SAPBEXfilterItem 3" xfId="33876"/>
    <cellStyle name="SAPBEXfilterItem 4" xfId="49755"/>
    <cellStyle name="SAPBEXfilterItem 5" xfId="49788"/>
    <cellStyle name="SAPBEXfilterItem 6" xfId="49840"/>
    <cellStyle name="SAPBEXfilterItem 7" xfId="49873"/>
    <cellStyle name="SAPBEXfilterItem 8" xfId="49898"/>
    <cellStyle name="SAPBEXfilterItem 9" xfId="49894"/>
    <cellStyle name="SAPBEXfilterItem_106" xfId="34321"/>
    <cellStyle name="SAPBEXfilterText" xfId="180"/>
    <cellStyle name="SAPBEXfilterText 10" xfId="49817"/>
    <cellStyle name="SAPBEXfilterText 11" xfId="2611"/>
    <cellStyle name="SAPBEXfilterText 2" xfId="2843"/>
    <cellStyle name="SAPBEXfilterText 2 2" xfId="2894"/>
    <cellStyle name="SAPBEXfilterText 2 2 2" xfId="34011"/>
    <cellStyle name="SAPBEXfilterText 2 2_נכסים" xfId="48162"/>
    <cellStyle name="SAPBEXfilterText 2 3" xfId="3097"/>
    <cellStyle name="SAPBEXfilterText 2 4" xfId="32469"/>
    <cellStyle name="SAPBEXfilterText 2_נכסים" xfId="48161"/>
    <cellStyle name="SAPBEXfilterText 3" xfId="33877"/>
    <cellStyle name="SAPBEXfilterText 4" xfId="49754"/>
    <cellStyle name="SAPBEXfilterText 5" xfId="49789"/>
    <cellStyle name="SAPBEXfilterText 6" xfId="49841"/>
    <cellStyle name="SAPBEXfilterText 7" xfId="49874"/>
    <cellStyle name="SAPBEXfilterText 8" xfId="49899"/>
    <cellStyle name="SAPBEXfilterText 9" xfId="49824"/>
    <cellStyle name="SAPBEXfilterText_106" xfId="34322"/>
    <cellStyle name="SAPBEXformats" xfId="181"/>
    <cellStyle name="SAPBEXformats 10" xfId="49875"/>
    <cellStyle name="SAPBEXformats 11" xfId="2612"/>
    <cellStyle name="SAPBEXformats 2" xfId="2693"/>
    <cellStyle name="SAPBEXformats 2 2" xfId="33918"/>
    <cellStyle name="SAPBEXformats 2_נכסים" xfId="48163"/>
    <cellStyle name="SAPBEXformats 3" xfId="2816"/>
    <cellStyle name="SAPBEXformats 3 2" xfId="33978"/>
    <cellStyle name="SAPBEXformats 3_נכסים" xfId="48164"/>
    <cellStyle name="SAPBEXformats 4" xfId="3096"/>
    <cellStyle name="SAPBEXformats 4 2" xfId="34065"/>
    <cellStyle name="SAPBEXformats 4_נכסים" xfId="48165"/>
    <cellStyle name="SAPBEXformats 5" xfId="3095"/>
    <cellStyle name="SAPBEXformats 5 2" xfId="34064"/>
    <cellStyle name="SAPBEXformats 5_נכסים" xfId="48166"/>
    <cellStyle name="SAPBEXformats 6" xfId="33878"/>
    <cellStyle name="SAPBEXformats 7" xfId="49753"/>
    <cellStyle name="SAPBEXformats 8" xfId="49790"/>
    <cellStyle name="SAPBEXformats 9" xfId="49842"/>
    <cellStyle name="SAPBEXformats_106" xfId="3094"/>
    <cellStyle name="SAPBEXheaderItem" xfId="182"/>
    <cellStyle name="SAPBEXheaderItem 10" xfId="49876"/>
    <cellStyle name="SAPBEXheaderItem 11" xfId="2613"/>
    <cellStyle name="SAPBEXheaderItem 2" xfId="538"/>
    <cellStyle name="SAPBEXheaderItem 2 2" xfId="33919"/>
    <cellStyle name="SAPBEXheaderItem 2 3" xfId="2694"/>
    <cellStyle name="SAPBEXheaderItem 2_נכסים" xfId="48167"/>
    <cellStyle name="SAPBEXheaderItem 3" xfId="2826"/>
    <cellStyle name="SAPBEXheaderItem 4" xfId="3093"/>
    <cellStyle name="SAPBEXheaderItem 4 2" xfId="34063"/>
    <cellStyle name="SAPBEXheaderItem 4_נכסים" xfId="48168"/>
    <cellStyle name="SAPBEXheaderItem 5" xfId="3217"/>
    <cellStyle name="SAPBEXheaderItem 5 2" xfId="34094"/>
    <cellStyle name="SAPBEXheaderItem 5_נכסים" xfId="48169"/>
    <cellStyle name="SAPBEXheaderItem 6" xfId="33879"/>
    <cellStyle name="SAPBEXheaderItem 7" xfId="49752"/>
    <cellStyle name="SAPBEXheaderItem 8" xfId="49791"/>
    <cellStyle name="SAPBEXheaderItem 9" xfId="49843"/>
    <cellStyle name="SAPBEXheaderItem_106" xfId="3092"/>
    <cellStyle name="SAPBEXheaderText" xfId="183"/>
    <cellStyle name="SAPBEXheaderText 10" xfId="49877"/>
    <cellStyle name="SAPBEXheaderText 11" xfId="2614"/>
    <cellStyle name="SAPBEXheaderText 2" xfId="539"/>
    <cellStyle name="SAPBEXheaderText 2 2" xfId="33920"/>
    <cellStyle name="SAPBEXheaderText 2 3" xfId="2695"/>
    <cellStyle name="SAPBEXheaderText 2_נכסים" xfId="48170"/>
    <cellStyle name="SAPBEXheaderText 3" xfId="2830"/>
    <cellStyle name="SAPBEXheaderText 4" xfId="3091"/>
    <cellStyle name="SAPBEXheaderText 4 2" xfId="34062"/>
    <cellStyle name="SAPBEXheaderText 4_נכסים" xfId="48171"/>
    <cellStyle name="SAPBEXheaderText 5" xfId="3090"/>
    <cellStyle name="SAPBEXheaderText 5 2" xfId="34061"/>
    <cellStyle name="SAPBEXheaderText 5_נכסים" xfId="48172"/>
    <cellStyle name="SAPBEXheaderText 6" xfId="33880"/>
    <cellStyle name="SAPBEXheaderText 7" xfId="49751"/>
    <cellStyle name="SAPBEXheaderText 8" xfId="49792"/>
    <cellStyle name="SAPBEXheaderText 9" xfId="49844"/>
    <cellStyle name="SAPBEXheaderText_106" xfId="3089"/>
    <cellStyle name="SAPBEXHLevel0" xfId="184"/>
    <cellStyle name="SAPBEXHLevel0 10" xfId="49878"/>
    <cellStyle name="SAPBEXHLevel0 11" xfId="50018"/>
    <cellStyle name="SAPBEXHLevel0 12" xfId="2615"/>
    <cellStyle name="SAPBEXHLevel0 2" xfId="540"/>
    <cellStyle name="SAPBEXHLevel0 2 2" xfId="33921"/>
    <cellStyle name="SAPBEXHLevel0 2 3" xfId="2696"/>
    <cellStyle name="SAPBEXHLevel0 2_נכסים" xfId="48173"/>
    <cellStyle name="SAPBEXHLevel0 3" xfId="2833"/>
    <cellStyle name="SAPBEXHLevel0 3 2" xfId="33991"/>
    <cellStyle name="SAPBEXHLevel0 3_נכסים" xfId="48174"/>
    <cellStyle name="SAPBEXHLevel0 4" xfId="3088"/>
    <cellStyle name="SAPBEXHLevel0 4 2" xfId="34060"/>
    <cellStyle name="SAPBEXHLevel0 4_נכסים" xfId="48175"/>
    <cellStyle name="SAPBEXHLevel0 5" xfId="3214"/>
    <cellStyle name="SAPBEXHLevel0 5 2" xfId="34093"/>
    <cellStyle name="SAPBEXHLevel0 5_נכסים" xfId="48176"/>
    <cellStyle name="SAPBEXHLevel0 6" xfId="33881"/>
    <cellStyle name="SAPBEXHLevel0 7" xfId="49750"/>
    <cellStyle name="SAPBEXHLevel0 8" xfId="49793"/>
    <cellStyle name="SAPBEXHLevel0 9" xfId="49845"/>
    <cellStyle name="SAPBEXHLevel0_106" xfId="3087"/>
    <cellStyle name="SAPBEXHLevel0X" xfId="185"/>
    <cellStyle name="SAPBEXHLevel0X 10" xfId="33882"/>
    <cellStyle name="SAPBEXHLevel0X 11" xfId="49749"/>
    <cellStyle name="SAPBEXHLevel0X 12" xfId="2616"/>
    <cellStyle name="SAPBEXHLevel0X 2" xfId="541"/>
    <cellStyle name="SAPBEXHLevel0X 2 2" xfId="17121"/>
    <cellStyle name="SAPBEXHLevel0X 2 2 2" xfId="34229"/>
    <cellStyle name="SAPBEXHLevel0X 2 2_נכסים" xfId="48178"/>
    <cellStyle name="SAPBEXHLevel0X 2 3" xfId="33922"/>
    <cellStyle name="SAPBEXHLevel0X 2 4" xfId="2697"/>
    <cellStyle name="SAPBEXHLevel0X 2_נכסים" xfId="48177"/>
    <cellStyle name="SAPBEXHLevel0X 3" xfId="2746"/>
    <cellStyle name="SAPBEXHLevel0X 3 2" xfId="2753"/>
    <cellStyle name="SAPBEXHLevel0X 3 2 2" xfId="33947"/>
    <cellStyle name="SAPBEXHLevel0X 3 2_נכסים" xfId="48180"/>
    <cellStyle name="SAPBEXHLevel0X 3 3" xfId="33942"/>
    <cellStyle name="SAPBEXHLevel0X 3_נכסים" xfId="48179"/>
    <cellStyle name="SAPBEXHLevel0X 4" xfId="2763"/>
    <cellStyle name="SAPBEXHLevel0X 4 2" xfId="2956"/>
    <cellStyle name="SAPBEXHLevel0X 4 2 2" xfId="34020"/>
    <cellStyle name="SAPBEXHLevel0X 4 2_נכסים" xfId="48182"/>
    <cellStyle name="SAPBEXHLevel0X 4 3" xfId="3086"/>
    <cellStyle name="SAPBEXHLevel0X 4 3 2" xfId="17238"/>
    <cellStyle name="SAPBEXHLevel0X 4 3 2 2" xfId="34243"/>
    <cellStyle name="SAPBEXHLevel0X 4 3 2_נכסים" xfId="48184"/>
    <cellStyle name="SAPBEXHLevel0X 4 3 3" xfId="34059"/>
    <cellStyle name="SAPBEXHLevel0X 4 3_נכסים" xfId="48183"/>
    <cellStyle name="SAPBEXHLevel0X 4 4" xfId="17254"/>
    <cellStyle name="SAPBEXHLevel0X 4 4 2" xfId="34246"/>
    <cellStyle name="SAPBEXHLevel0X 4 4_נכסים" xfId="48185"/>
    <cellStyle name="SAPBEXHLevel0X 4 5" xfId="33952"/>
    <cellStyle name="SAPBEXHLevel0X 4_נכסים" xfId="48181"/>
    <cellStyle name="SAPBEXHLevel0X 5" xfId="2775"/>
    <cellStyle name="SAPBEXHLevel0X 5 2" xfId="2964"/>
    <cellStyle name="SAPBEXHLevel0X 5 2 2" xfId="34025"/>
    <cellStyle name="SAPBEXHLevel0X 5 2_נכסים" xfId="48187"/>
    <cellStyle name="SAPBEXHLevel0X 5 3" xfId="33957"/>
    <cellStyle name="SAPBEXHLevel0X 5_נכסים" xfId="48186"/>
    <cellStyle name="SAPBEXHLevel0X 6" xfId="2789"/>
    <cellStyle name="SAPBEXHLevel0X 6 2" xfId="2978"/>
    <cellStyle name="SAPBEXHLevel0X 6 2 2" xfId="34030"/>
    <cellStyle name="SAPBEXHLevel0X 6 2_נכסים" xfId="48189"/>
    <cellStyle name="SAPBEXHLevel0X 6 3" xfId="33962"/>
    <cellStyle name="SAPBEXHLevel0X 6_נכסים" xfId="48188"/>
    <cellStyle name="SAPBEXHLevel0X 7" xfId="2798"/>
    <cellStyle name="SAPBEXHLevel0X 7 2" xfId="2987"/>
    <cellStyle name="SAPBEXHLevel0X 7 2 2" xfId="34035"/>
    <cellStyle name="SAPBEXHLevel0X 7 2_נכסים" xfId="48191"/>
    <cellStyle name="SAPBEXHLevel0X 7 3" xfId="33967"/>
    <cellStyle name="SAPBEXHLevel0X 7_נכסים" xfId="48190"/>
    <cellStyle name="SAPBEXHLevel0X 8" xfId="2815"/>
    <cellStyle name="SAPBEXHLevel0X 8 2" xfId="3000"/>
    <cellStyle name="SAPBEXHLevel0X 8 2 2" xfId="34042"/>
    <cellStyle name="SAPBEXHLevel0X 8 2_נכסים" xfId="48193"/>
    <cellStyle name="SAPBEXHLevel0X 8 3" xfId="33977"/>
    <cellStyle name="SAPBEXHLevel0X 8_נכסים" xfId="48192"/>
    <cellStyle name="SAPBEXHLevel0X 9" xfId="2837"/>
    <cellStyle name="SAPBEXHLevel0X 9 2" xfId="33995"/>
    <cellStyle name="SAPBEXHLevel0X 9_נכסים" xfId="48194"/>
    <cellStyle name="SAPBEXHLevel0X_106" xfId="3218"/>
    <cellStyle name="SAPBEXHLevel1" xfId="186"/>
    <cellStyle name="SAPBEXHLevel1 10" xfId="49879"/>
    <cellStyle name="SAPBEXHLevel1 11" xfId="50023"/>
    <cellStyle name="SAPBEXHLevel1 12" xfId="2617"/>
    <cellStyle name="SAPBEXHLevel1 2" xfId="542"/>
    <cellStyle name="SAPBEXHLevel1 2 2" xfId="33923"/>
    <cellStyle name="SAPBEXHLevel1 2 3" xfId="2698"/>
    <cellStyle name="SAPBEXHLevel1 2_נכסים" xfId="48195"/>
    <cellStyle name="SAPBEXHLevel1 3" xfId="2838"/>
    <cellStyle name="SAPBEXHLevel1 3 2" xfId="33996"/>
    <cellStyle name="SAPBEXHLevel1 3_נכסים" xfId="48196"/>
    <cellStyle name="SAPBEXHLevel1 4" xfId="3085"/>
    <cellStyle name="SAPBEXHLevel1 4 2" xfId="34058"/>
    <cellStyle name="SAPBEXHLevel1 4_נכסים" xfId="48197"/>
    <cellStyle name="SAPBEXHLevel1 5" xfId="3084"/>
    <cellStyle name="SAPBEXHLevel1 5 2" xfId="34057"/>
    <cellStyle name="SAPBEXHLevel1 5_נכסים" xfId="48198"/>
    <cellStyle name="SAPBEXHLevel1 6" xfId="33883"/>
    <cellStyle name="SAPBEXHLevel1 7" xfId="49748"/>
    <cellStyle name="SAPBEXHLevel1 8" xfId="49794"/>
    <cellStyle name="SAPBEXHLevel1 9" xfId="49846"/>
    <cellStyle name="SAPBEXHLevel1_106" xfId="3216"/>
    <cellStyle name="SAPBEXHLevel1X" xfId="187"/>
    <cellStyle name="SAPBEXHLevel1X 10" xfId="33884"/>
    <cellStyle name="SAPBEXHLevel1X 11" xfId="49747"/>
    <cellStyle name="SAPBEXHLevel1X 12" xfId="2618"/>
    <cellStyle name="SAPBEXHLevel1X 2" xfId="543"/>
    <cellStyle name="SAPBEXHLevel1X 2 2" xfId="17122"/>
    <cellStyle name="SAPBEXHLevel1X 2 2 2" xfId="34230"/>
    <cellStyle name="SAPBEXHLevel1X 2 2_נכסים" xfId="48200"/>
    <cellStyle name="SAPBEXHLevel1X 2 3" xfId="33924"/>
    <cellStyle name="SAPBEXHLevel1X 2 4" xfId="2699"/>
    <cellStyle name="SAPBEXHLevel1X 2_נכסים" xfId="48199"/>
    <cellStyle name="SAPBEXHLevel1X 3" xfId="2747"/>
    <cellStyle name="SAPBEXHLevel1X 3 2" xfId="2754"/>
    <cellStyle name="SAPBEXHLevel1X 3 2 2" xfId="33948"/>
    <cellStyle name="SAPBEXHLevel1X 3 2_נכסים" xfId="48202"/>
    <cellStyle name="SAPBEXHLevel1X 3 3" xfId="33943"/>
    <cellStyle name="SAPBEXHLevel1X 3_נכסים" xfId="48201"/>
    <cellStyle name="SAPBEXHLevel1X 4" xfId="2764"/>
    <cellStyle name="SAPBEXHLevel1X 4 2" xfId="2957"/>
    <cellStyle name="SAPBEXHLevel1X 4 2 2" xfId="34021"/>
    <cellStyle name="SAPBEXHLevel1X 4 2_נכסים" xfId="48204"/>
    <cellStyle name="SAPBEXHLevel1X 4 3" xfId="3222"/>
    <cellStyle name="SAPBEXHLevel1X 4 3 2" xfId="17535"/>
    <cellStyle name="SAPBEXHLevel1X 4 3 2 2" xfId="34265"/>
    <cellStyle name="SAPBEXHLevel1X 4 3 2_נכסים" xfId="48206"/>
    <cellStyle name="SAPBEXHLevel1X 4 3 3" xfId="34097"/>
    <cellStyle name="SAPBEXHLevel1X 4 3_נכסים" xfId="48205"/>
    <cellStyle name="SAPBEXHLevel1X 4 4" xfId="17484"/>
    <cellStyle name="SAPBEXHLevel1X 4 4 2" xfId="34261"/>
    <cellStyle name="SAPBEXHLevel1X 4 4_נכסים" xfId="48207"/>
    <cellStyle name="SAPBEXHLevel1X 4 5" xfId="33953"/>
    <cellStyle name="SAPBEXHLevel1X 4_נכסים" xfId="48203"/>
    <cellStyle name="SAPBEXHLevel1X 5" xfId="2776"/>
    <cellStyle name="SAPBEXHLevel1X 5 2" xfId="2965"/>
    <cellStyle name="SAPBEXHLevel1X 5 2 2" xfId="34026"/>
    <cellStyle name="SAPBEXHLevel1X 5 2_נכסים" xfId="48209"/>
    <cellStyle name="SAPBEXHLevel1X 5 3" xfId="33958"/>
    <cellStyle name="SAPBEXHLevel1X 5_נכסים" xfId="48208"/>
    <cellStyle name="SAPBEXHLevel1X 6" xfId="2790"/>
    <cellStyle name="SAPBEXHLevel1X 6 2" xfId="2979"/>
    <cellStyle name="SAPBEXHLevel1X 6 2 2" xfId="34031"/>
    <cellStyle name="SAPBEXHLevel1X 6 2_נכסים" xfId="48211"/>
    <cellStyle name="SAPBEXHLevel1X 6 3" xfId="33963"/>
    <cellStyle name="SAPBEXHLevel1X 6_נכסים" xfId="48210"/>
    <cellStyle name="SAPBEXHLevel1X 7" xfId="2799"/>
    <cellStyle name="SAPBEXHLevel1X 7 2" xfId="2988"/>
    <cellStyle name="SAPBEXHLevel1X 7 2 2" xfId="34036"/>
    <cellStyle name="SAPBEXHLevel1X 7 2_נכסים" xfId="48213"/>
    <cellStyle name="SAPBEXHLevel1X 7 3" xfId="33968"/>
    <cellStyle name="SAPBEXHLevel1X 7_נכסים" xfId="48212"/>
    <cellStyle name="SAPBEXHLevel1X 8" xfId="2814"/>
    <cellStyle name="SAPBEXHLevel1X 8 2" xfId="2999"/>
    <cellStyle name="SAPBEXHLevel1X 8 2 2" xfId="34041"/>
    <cellStyle name="SAPBEXHLevel1X 8 2_נכסים" xfId="48215"/>
    <cellStyle name="SAPBEXHLevel1X 8 3" xfId="33976"/>
    <cellStyle name="SAPBEXHLevel1X 8_נכסים" xfId="48214"/>
    <cellStyle name="SAPBEXHLevel1X 9" xfId="2840"/>
    <cellStyle name="SAPBEXHLevel1X 9 2" xfId="33997"/>
    <cellStyle name="SAPBEXHLevel1X 9_נכסים" xfId="48216"/>
    <cellStyle name="SAPBEXHLevel1X_106" xfId="3083"/>
    <cellStyle name="SAPBEXHLevel2" xfId="188"/>
    <cellStyle name="SAPBEXHLevel2 10" xfId="49880"/>
    <cellStyle name="SAPBEXHLevel2 11" xfId="2619"/>
    <cellStyle name="SAPBEXHLevel2 2" xfId="544"/>
    <cellStyle name="SAPBEXHLevel2 2 2" xfId="33925"/>
    <cellStyle name="SAPBEXHLevel2 2 3" xfId="2700"/>
    <cellStyle name="SAPBEXHLevel2 2_נכסים" xfId="48217"/>
    <cellStyle name="SAPBEXHLevel2 3" xfId="2829"/>
    <cellStyle name="SAPBEXHLevel2 3 2" xfId="33988"/>
    <cellStyle name="SAPBEXHLevel2 3_נכסים" xfId="48218"/>
    <cellStyle name="SAPBEXHLevel2 4" xfId="3082"/>
    <cellStyle name="SAPBEXHLevel2 4 2" xfId="34056"/>
    <cellStyle name="SAPBEXHLevel2 4_נכסים" xfId="48219"/>
    <cellStyle name="SAPBEXHLevel2 5" xfId="3081"/>
    <cellStyle name="SAPBEXHLevel2 5 2" xfId="34055"/>
    <cellStyle name="SAPBEXHLevel2 5_נכסים" xfId="48220"/>
    <cellStyle name="SAPBEXHLevel2 6" xfId="33885"/>
    <cellStyle name="SAPBEXHLevel2 7" xfId="49746"/>
    <cellStyle name="SAPBEXHLevel2 8" xfId="49795"/>
    <cellStyle name="SAPBEXHLevel2 9" xfId="49847"/>
    <cellStyle name="SAPBEXHLevel2_106" xfId="3080"/>
    <cellStyle name="SAPBEXHLevel2X" xfId="189"/>
    <cellStyle name="SAPBEXHLevel2X 10" xfId="33886"/>
    <cellStyle name="SAPBEXHLevel2X 11" xfId="49745"/>
    <cellStyle name="SAPBEXHLevel2X 12" xfId="2620"/>
    <cellStyle name="SAPBEXHLevel2X 2" xfId="545"/>
    <cellStyle name="SAPBEXHLevel2X 2 2" xfId="17123"/>
    <cellStyle name="SAPBEXHLevel2X 2 2 2" xfId="34231"/>
    <cellStyle name="SAPBEXHLevel2X 2 2_נכסים" xfId="48222"/>
    <cellStyle name="SAPBEXHLevel2X 2 3" xfId="33926"/>
    <cellStyle name="SAPBEXHLevel2X 2 4" xfId="2701"/>
    <cellStyle name="SAPBEXHLevel2X 2_נכסים" xfId="48221"/>
    <cellStyle name="SAPBEXHLevel2X 3" xfId="2748"/>
    <cellStyle name="SAPBEXHLevel2X 3 2" xfId="2755"/>
    <cellStyle name="SAPBEXHLevel2X 3 2 2" xfId="33949"/>
    <cellStyle name="SAPBEXHLevel2X 3 2_נכסים" xfId="48224"/>
    <cellStyle name="SAPBEXHLevel2X 3 3" xfId="33944"/>
    <cellStyle name="SAPBEXHLevel2X 3_נכסים" xfId="48223"/>
    <cellStyle name="SAPBEXHLevel2X 4" xfId="2765"/>
    <cellStyle name="SAPBEXHLevel2X 4 2" xfId="2958"/>
    <cellStyle name="SAPBEXHLevel2X 4 2 2" xfId="34022"/>
    <cellStyle name="SAPBEXHLevel2X 4 2_נכסים" xfId="48226"/>
    <cellStyle name="SAPBEXHLevel2X 4 3" xfId="3219"/>
    <cellStyle name="SAPBEXHLevel2X 4 3 2" xfId="17516"/>
    <cellStyle name="SAPBEXHLevel2X 4 3 2 2" xfId="34263"/>
    <cellStyle name="SAPBEXHLevel2X 4 3 2_נכסים" xfId="48228"/>
    <cellStyle name="SAPBEXHLevel2X 4 3 3" xfId="34095"/>
    <cellStyle name="SAPBEXHLevel2X 4 3_נכסים" xfId="48227"/>
    <cellStyle name="SAPBEXHLevel2X 4 4" xfId="17255"/>
    <cellStyle name="SAPBEXHLevel2X 4 4 2" xfId="34247"/>
    <cellStyle name="SAPBEXHLevel2X 4 4_נכסים" xfId="48229"/>
    <cellStyle name="SAPBEXHLevel2X 4 5" xfId="33954"/>
    <cellStyle name="SAPBEXHLevel2X 4_נכסים" xfId="48225"/>
    <cellStyle name="SAPBEXHLevel2X 5" xfId="2777"/>
    <cellStyle name="SAPBEXHLevel2X 5 2" xfId="2966"/>
    <cellStyle name="SAPBEXHLevel2X 5 2 2" xfId="34027"/>
    <cellStyle name="SAPBEXHLevel2X 5 2_נכסים" xfId="48231"/>
    <cellStyle name="SAPBEXHLevel2X 5 3" xfId="33959"/>
    <cellStyle name="SAPBEXHLevel2X 5_נכסים" xfId="48230"/>
    <cellStyle name="SAPBEXHLevel2X 6" xfId="2791"/>
    <cellStyle name="SAPBEXHLevel2X 6 2" xfId="2980"/>
    <cellStyle name="SAPBEXHLevel2X 6 2 2" xfId="34032"/>
    <cellStyle name="SAPBEXHLevel2X 6 2_נכסים" xfId="48233"/>
    <cellStyle name="SAPBEXHLevel2X 6 3" xfId="33964"/>
    <cellStyle name="SAPBEXHLevel2X 6_נכסים" xfId="48232"/>
    <cellStyle name="SAPBEXHLevel2X 7" xfId="2800"/>
    <cellStyle name="SAPBEXHLevel2X 7 2" xfId="2989"/>
    <cellStyle name="SAPBEXHLevel2X 7 2 2" xfId="34037"/>
    <cellStyle name="SAPBEXHLevel2X 7 2_נכסים" xfId="48235"/>
    <cellStyle name="SAPBEXHLevel2X 7 3" xfId="33969"/>
    <cellStyle name="SAPBEXHLevel2X 7_נכסים" xfId="48234"/>
    <cellStyle name="SAPBEXHLevel2X 8" xfId="2813"/>
    <cellStyle name="SAPBEXHLevel2X 8 2" xfId="2998"/>
    <cellStyle name="SAPBEXHLevel2X 8 2 2" xfId="34040"/>
    <cellStyle name="SAPBEXHLevel2X 8 2_נכסים" xfId="48237"/>
    <cellStyle name="SAPBEXHLevel2X 8 3" xfId="33975"/>
    <cellStyle name="SAPBEXHLevel2X 8_נכסים" xfId="48236"/>
    <cellStyle name="SAPBEXHLevel2X 9" xfId="2841"/>
    <cellStyle name="SAPBEXHLevel2X 9 2" xfId="33998"/>
    <cellStyle name="SAPBEXHLevel2X 9_נכסים" xfId="48238"/>
    <cellStyle name="SAPBEXHLevel2X_106" xfId="3079"/>
    <cellStyle name="SAPBEXHLevel3" xfId="190"/>
    <cellStyle name="SAPBEXHLevel3 10" xfId="49882"/>
    <cellStyle name="SAPBEXHLevel3 11" xfId="2621"/>
    <cellStyle name="SAPBEXHLevel3 2" xfId="546"/>
    <cellStyle name="SAPBEXHLevel3 2 2" xfId="33927"/>
    <cellStyle name="SAPBEXHLevel3 2 3" xfId="2702"/>
    <cellStyle name="SAPBEXHLevel3 2_נכסים" xfId="48239"/>
    <cellStyle name="SAPBEXHLevel3 3" xfId="2832"/>
    <cellStyle name="SAPBEXHLevel3 3 2" xfId="33990"/>
    <cellStyle name="SAPBEXHLevel3 3_נכסים" xfId="48240"/>
    <cellStyle name="SAPBEXHLevel3 4" xfId="3078"/>
    <cellStyle name="SAPBEXHLevel3 4 2" xfId="34054"/>
    <cellStyle name="SAPBEXHLevel3 4_נכסים" xfId="48241"/>
    <cellStyle name="SAPBEXHLevel3 5" xfId="3226"/>
    <cellStyle name="SAPBEXHLevel3 5 2" xfId="34098"/>
    <cellStyle name="SAPBEXHLevel3 5_נכסים" xfId="48242"/>
    <cellStyle name="SAPBEXHLevel3 6" xfId="33887"/>
    <cellStyle name="SAPBEXHLevel3 7" xfId="49744"/>
    <cellStyle name="SAPBEXHLevel3 8" xfId="49796"/>
    <cellStyle name="SAPBEXHLevel3 9" xfId="49848"/>
    <cellStyle name="SAPBEXHLevel3_106" xfId="3077"/>
    <cellStyle name="SAPBEXHLevel3X" xfId="191"/>
    <cellStyle name="SAPBEXHLevel3X 10" xfId="33888"/>
    <cellStyle name="SAPBEXHLevel3X 11" xfId="49743"/>
    <cellStyle name="SAPBEXHLevel3X 12" xfId="2622"/>
    <cellStyle name="SAPBEXHLevel3X 2" xfId="547"/>
    <cellStyle name="SAPBEXHLevel3X 2 2" xfId="17124"/>
    <cellStyle name="SAPBEXHLevel3X 2 2 2" xfId="34232"/>
    <cellStyle name="SAPBEXHLevel3X 2 2_נכסים" xfId="48244"/>
    <cellStyle name="SAPBEXHLevel3X 2 3" xfId="33928"/>
    <cellStyle name="SAPBEXHLevel3X 2 4" xfId="2703"/>
    <cellStyle name="SAPBEXHLevel3X 2_נכסים" xfId="48243"/>
    <cellStyle name="SAPBEXHLevel3X 3" xfId="2749"/>
    <cellStyle name="SAPBEXHLevel3X 3 2" xfId="2756"/>
    <cellStyle name="SAPBEXHLevel3X 3 2 2" xfId="33950"/>
    <cellStyle name="SAPBEXHLevel3X 3 2_נכסים" xfId="48246"/>
    <cellStyle name="SAPBEXHLevel3X 3 3" xfId="33945"/>
    <cellStyle name="SAPBEXHLevel3X 3_נכסים" xfId="48245"/>
    <cellStyle name="SAPBEXHLevel3X 4" xfId="2766"/>
    <cellStyle name="SAPBEXHLevel3X 4 2" xfId="2959"/>
    <cellStyle name="SAPBEXHLevel3X 4 2 2" xfId="34023"/>
    <cellStyle name="SAPBEXHLevel3X 4 2_נכסים" xfId="48248"/>
    <cellStyle name="SAPBEXHLevel3X 4 3" xfId="3076"/>
    <cellStyle name="SAPBEXHLevel3X 4 3 2" xfId="17248"/>
    <cellStyle name="SAPBEXHLevel3X 4 3 2 2" xfId="34245"/>
    <cellStyle name="SAPBEXHLevel3X 4 3 2_נכסים" xfId="48250"/>
    <cellStyle name="SAPBEXHLevel3X 4 3 3" xfId="34053"/>
    <cellStyle name="SAPBEXHLevel3X 4 3_נכסים" xfId="48249"/>
    <cellStyle name="SAPBEXHLevel3X 4 4" xfId="17227"/>
    <cellStyle name="SAPBEXHLevel3X 4 4 2" xfId="34241"/>
    <cellStyle name="SAPBEXHLevel3X 4 4_נכסים" xfId="48251"/>
    <cellStyle name="SAPBEXHLevel3X 4 5" xfId="33955"/>
    <cellStyle name="SAPBEXHLevel3X 4_נכסים" xfId="48247"/>
    <cellStyle name="SAPBEXHLevel3X 5" xfId="2778"/>
    <cellStyle name="SAPBEXHLevel3X 5 2" xfId="2967"/>
    <cellStyle name="SAPBEXHLevel3X 5 2 2" xfId="34028"/>
    <cellStyle name="SAPBEXHLevel3X 5 2_נכסים" xfId="48253"/>
    <cellStyle name="SAPBEXHLevel3X 5 3" xfId="33960"/>
    <cellStyle name="SAPBEXHLevel3X 5_נכסים" xfId="48252"/>
    <cellStyle name="SAPBEXHLevel3X 6" xfId="2792"/>
    <cellStyle name="SAPBEXHLevel3X 6 2" xfId="2981"/>
    <cellStyle name="SAPBEXHLevel3X 6 2 2" xfId="34033"/>
    <cellStyle name="SAPBEXHLevel3X 6 2_נכסים" xfId="48255"/>
    <cellStyle name="SAPBEXHLevel3X 6 3" xfId="33965"/>
    <cellStyle name="SAPBEXHLevel3X 6_נכסים" xfId="48254"/>
    <cellStyle name="SAPBEXHLevel3X 7" xfId="2801"/>
    <cellStyle name="SAPBEXHLevel3X 7 2" xfId="2990"/>
    <cellStyle name="SAPBEXHLevel3X 7 2 2" xfId="34038"/>
    <cellStyle name="SAPBEXHLevel3X 7 2_נכסים" xfId="48257"/>
    <cellStyle name="SAPBEXHLevel3X 7 3" xfId="33970"/>
    <cellStyle name="SAPBEXHLevel3X 7_נכסים" xfId="48256"/>
    <cellStyle name="SAPBEXHLevel3X 8" xfId="2811"/>
    <cellStyle name="SAPBEXHLevel3X 8 2" xfId="2997"/>
    <cellStyle name="SAPBEXHLevel3X 8 2 2" xfId="34039"/>
    <cellStyle name="SAPBEXHLevel3X 8 2_נכסים" xfId="48259"/>
    <cellStyle name="SAPBEXHLevel3X 8 3" xfId="33973"/>
    <cellStyle name="SAPBEXHLevel3X 8_נכסים" xfId="48258"/>
    <cellStyle name="SAPBEXHLevel3X 9" xfId="2849"/>
    <cellStyle name="SAPBEXHLevel3X 9 2" xfId="34004"/>
    <cellStyle name="SAPBEXHLevel3X 9_נכסים" xfId="48260"/>
    <cellStyle name="SAPBEXHLevel3X_106" xfId="3074"/>
    <cellStyle name="SAPBEXinputData" xfId="192"/>
    <cellStyle name="SAPBEXinputData 10" xfId="32460"/>
    <cellStyle name="SAPBEXinputData 11" xfId="2623"/>
    <cellStyle name="SAPBEXinputData 2" xfId="548"/>
    <cellStyle name="SAPBEXinputData 2 2" xfId="17125"/>
    <cellStyle name="SAPBEXinputData 2 2 2" xfId="32487"/>
    <cellStyle name="SAPBEXinputData 2 2_נכסים" xfId="48262"/>
    <cellStyle name="SAPBEXinputData 2 3" xfId="32473"/>
    <cellStyle name="SAPBEXinputData 2 4" xfId="2704"/>
    <cellStyle name="SAPBEXinputData 2_נכסים" xfId="48261"/>
    <cellStyle name="SAPBEXinputData 3" xfId="2750"/>
    <cellStyle name="SAPBEXinputData 3 2" xfId="2757"/>
    <cellStyle name="SAPBEXinputData 3 2 2" xfId="32475"/>
    <cellStyle name="SAPBEXinputData 3 2_נכסים" xfId="48264"/>
    <cellStyle name="SAPBEXinputData 3 3" xfId="32474"/>
    <cellStyle name="SAPBEXinputData 3_נכסים" xfId="48263"/>
    <cellStyle name="SAPBEXinputData 4" xfId="2767"/>
    <cellStyle name="SAPBEXinputData 4 2" xfId="2960"/>
    <cellStyle name="SAPBEXinputData 4 2 2" xfId="32482"/>
    <cellStyle name="SAPBEXinputData 4 2_נכסים" xfId="48266"/>
    <cellStyle name="SAPBEXinputData 4 3" xfId="3255"/>
    <cellStyle name="SAPBEXinputData 4 3 2" xfId="17257"/>
    <cellStyle name="SAPBEXinputData 4 3 2 2" xfId="32488"/>
    <cellStyle name="SAPBEXinputData 4 3 2_נכסים" xfId="48268"/>
    <cellStyle name="SAPBEXinputData 4 3_נכסים" xfId="48267"/>
    <cellStyle name="SAPBEXinputData 4 4" xfId="17267"/>
    <cellStyle name="SAPBEXinputData 4 5" xfId="32476"/>
    <cellStyle name="SAPBEXinputData 4_נכסים" xfId="48265"/>
    <cellStyle name="SAPBEXinputData 5" xfId="2779"/>
    <cellStyle name="SAPBEXinputData 5 2" xfId="2968"/>
    <cellStyle name="SAPBEXinputData 5 2 2" xfId="32483"/>
    <cellStyle name="SAPBEXinputData 5 2_נכסים" xfId="48270"/>
    <cellStyle name="SAPBEXinputData 5 3" xfId="32477"/>
    <cellStyle name="SAPBEXinputData 5_נכסים" xfId="48269"/>
    <cellStyle name="SAPBEXinputData 6" xfId="2793"/>
    <cellStyle name="SAPBEXinputData 6 2" xfId="2982"/>
    <cellStyle name="SAPBEXinputData 6 2 2" xfId="32484"/>
    <cellStyle name="SAPBEXinputData 6 2_נכסים" xfId="48272"/>
    <cellStyle name="SAPBEXinputData 6 3" xfId="32478"/>
    <cellStyle name="SAPBEXinputData 6_נכסים" xfId="48271"/>
    <cellStyle name="SAPBEXinputData 7" xfId="2802"/>
    <cellStyle name="SAPBEXinputData 7 2" xfId="2991"/>
    <cellStyle name="SAPBEXinputData 7 2 2" xfId="32485"/>
    <cellStyle name="SAPBEXinputData 7 2_נכסים" xfId="48274"/>
    <cellStyle name="SAPBEXinputData 7 3" xfId="32479"/>
    <cellStyle name="SAPBEXinputData 7_נכסים" xfId="48273"/>
    <cellStyle name="SAPBEXinputData 8" xfId="2809"/>
    <cellStyle name="SAPBEXinputData 8 2" xfId="2996"/>
    <cellStyle name="SAPBEXinputData 8 2 2" xfId="32486"/>
    <cellStyle name="SAPBEXinputData 8 2_נכסים" xfId="48276"/>
    <cellStyle name="SAPBEXinputData 8 3" xfId="32480"/>
    <cellStyle name="SAPBEXinputData 8_נכסים" xfId="48275"/>
    <cellStyle name="SAPBEXinputData 9" xfId="2828"/>
    <cellStyle name="SAPBEXinputData_106" xfId="3256"/>
    <cellStyle name="SAPBEXItemHeader" xfId="2624"/>
    <cellStyle name="SAPBEXItemHeader 10" xfId="49881"/>
    <cellStyle name="SAPBEXItemHeader 2" xfId="32458"/>
    <cellStyle name="SAPBEXItemHeader 2 2" xfId="34291"/>
    <cellStyle name="SAPBEXItemHeader 2_נכסים" xfId="48278"/>
    <cellStyle name="SAPBEXItemHeader 3" xfId="33889"/>
    <cellStyle name="SAPBEXItemHeader 4" xfId="49742"/>
    <cellStyle name="SAPBEXItemHeader 5" xfId="49797"/>
    <cellStyle name="SAPBEXItemHeader 6" xfId="49849"/>
    <cellStyle name="SAPBEXItemHeader 7" xfId="49884"/>
    <cellStyle name="SAPBEXItemHeader 8" xfId="49900"/>
    <cellStyle name="SAPBEXItemHeader 9" xfId="49820"/>
    <cellStyle name="SAPBEXItemHeader_נכסים" xfId="48277"/>
    <cellStyle name="SAPBEXresData" xfId="193"/>
    <cellStyle name="SAPBEXresData 10" xfId="49916"/>
    <cellStyle name="SAPBEXresData 11" xfId="2625"/>
    <cellStyle name="SAPBEXresData 2" xfId="2812"/>
    <cellStyle name="SAPBEXresData 2 2" xfId="2895"/>
    <cellStyle name="SAPBEXresData 2 2 2" xfId="34012"/>
    <cellStyle name="SAPBEXresData 2 2_נכסים" xfId="48280"/>
    <cellStyle name="SAPBEXresData 2 3" xfId="3257"/>
    <cellStyle name="SAPBEXresData 2 3 2" xfId="34104"/>
    <cellStyle name="SAPBEXresData 2 3_נכסים" xfId="48281"/>
    <cellStyle name="SAPBEXresData 2 4" xfId="32461"/>
    <cellStyle name="SAPBEXresData 2 4 2" xfId="34292"/>
    <cellStyle name="SAPBEXresData 2 4_נכסים" xfId="48282"/>
    <cellStyle name="SAPBEXresData 2 5" xfId="33974"/>
    <cellStyle name="SAPBEXresData 2_נכסים" xfId="48279"/>
    <cellStyle name="SAPBEXresData 3" xfId="33890"/>
    <cellStyle name="SAPBEXresData 4" xfId="49741"/>
    <cellStyle name="SAPBEXresData 5" xfId="49798"/>
    <cellStyle name="SAPBEXresData 6" xfId="49850"/>
    <cellStyle name="SAPBEXresData 7" xfId="49885"/>
    <cellStyle name="SAPBEXresData 8" xfId="49901"/>
    <cellStyle name="SAPBEXresData 9" xfId="49909"/>
    <cellStyle name="SAPBEXresData_106" xfId="34323"/>
    <cellStyle name="SAPBEXresDataEmph" xfId="194"/>
    <cellStyle name="SAPBEXresDataEmph 10" xfId="49691"/>
    <cellStyle name="SAPBEXresDataEmph 11" xfId="49740"/>
    <cellStyle name="SAPBEXresDataEmph 12" xfId="2626"/>
    <cellStyle name="SAPBEXresDataEmph 2" xfId="2850"/>
    <cellStyle name="SAPBEXresDataEmph 2 2" xfId="2896"/>
    <cellStyle name="SAPBEXresDataEmph 2 3" xfId="3258"/>
    <cellStyle name="SAPBEXresDataEmph 2 3 2" xfId="34105"/>
    <cellStyle name="SAPBEXresDataEmph 2 3_נכסים" xfId="48284"/>
    <cellStyle name="SAPBEXresDataEmph 2 4" xfId="32472"/>
    <cellStyle name="SAPBEXresDataEmph 2 4 2" xfId="34300"/>
    <cellStyle name="SAPBEXresDataEmph 2 4_נכסים" xfId="48285"/>
    <cellStyle name="SAPBEXresDataEmph 2 5" xfId="34005"/>
    <cellStyle name="SAPBEXresDataEmph 2_נכסים" xfId="48283"/>
    <cellStyle name="SAPBEXresDataEmph 3" xfId="34353"/>
    <cellStyle name="SAPBEXresDataEmph 4" xfId="49659"/>
    <cellStyle name="SAPBEXresDataEmph 5" xfId="49669"/>
    <cellStyle name="SAPBEXresDataEmph 6" xfId="49674"/>
    <cellStyle name="SAPBEXresDataEmph 7" xfId="49679"/>
    <cellStyle name="SAPBEXresDataEmph 8" xfId="49683"/>
    <cellStyle name="SAPBEXresDataEmph 9" xfId="49688"/>
    <cellStyle name="SAPBEXresDataEmph_106" xfId="34324"/>
    <cellStyle name="SAPBEXresItem" xfId="195"/>
    <cellStyle name="SAPBEXresItem 10" xfId="49917"/>
    <cellStyle name="SAPBEXresItem 11" xfId="2627"/>
    <cellStyle name="SAPBEXresItem 2" xfId="2842"/>
    <cellStyle name="SAPBEXresItem 2 2" xfId="2897"/>
    <cellStyle name="SAPBEXresItem 2 2 2" xfId="34013"/>
    <cellStyle name="SAPBEXresItem 2 2_נכסים" xfId="48287"/>
    <cellStyle name="SAPBEXresItem 2 3" xfId="3259"/>
    <cellStyle name="SAPBEXresItem 2 3 2" xfId="34106"/>
    <cellStyle name="SAPBEXresItem 2 3_נכסים" xfId="48288"/>
    <cellStyle name="SAPBEXresItem 2 4" xfId="32468"/>
    <cellStyle name="SAPBEXresItem 2 4 2" xfId="34298"/>
    <cellStyle name="SAPBEXresItem 2 4_נכסים" xfId="48289"/>
    <cellStyle name="SAPBEXresItem 2 5" xfId="33999"/>
    <cellStyle name="SAPBEXresItem 2_נכסים" xfId="48286"/>
    <cellStyle name="SAPBEXresItem 3" xfId="33891"/>
    <cellStyle name="SAPBEXresItem 4" xfId="49739"/>
    <cellStyle name="SAPBEXresItem 5" xfId="49799"/>
    <cellStyle name="SAPBEXresItem 6" xfId="49851"/>
    <cellStyle name="SAPBEXresItem 7" xfId="49886"/>
    <cellStyle name="SAPBEXresItem 8" xfId="49902"/>
    <cellStyle name="SAPBEXresItem 9" xfId="49910"/>
    <cellStyle name="SAPBEXresItem_162" xfId="48290"/>
    <cellStyle name="SAPBEXresItemX" xfId="196"/>
    <cellStyle name="SAPBEXresItemX 10" xfId="49918"/>
    <cellStyle name="SAPBEXresItemX 11" xfId="2628"/>
    <cellStyle name="SAPBEXresItemX 2" xfId="2822"/>
    <cellStyle name="SAPBEXresItemX 2 2" xfId="2898"/>
    <cellStyle name="SAPBEXresItemX 2 2 2" xfId="34014"/>
    <cellStyle name="SAPBEXresItemX 2 2_נכסים" xfId="48292"/>
    <cellStyle name="SAPBEXresItemX 2 3" xfId="3260"/>
    <cellStyle name="SAPBEXresItemX 2 3 2" xfId="34107"/>
    <cellStyle name="SAPBEXresItemX 2 3_נכסים" xfId="48293"/>
    <cellStyle name="SAPBEXresItemX 2 4" xfId="32462"/>
    <cellStyle name="SAPBEXresItemX 2 4 2" xfId="34293"/>
    <cellStyle name="SAPBEXresItemX 2 4_נכסים" xfId="48294"/>
    <cellStyle name="SAPBEXresItemX 2 5" xfId="33983"/>
    <cellStyle name="SAPBEXresItemX 2_נכסים" xfId="48291"/>
    <cellStyle name="SAPBEXresItemX 3" xfId="33892"/>
    <cellStyle name="SAPBEXresItemX 4" xfId="49738"/>
    <cellStyle name="SAPBEXresItemX 5" xfId="49800"/>
    <cellStyle name="SAPBEXresItemX 6" xfId="49852"/>
    <cellStyle name="SAPBEXresItemX 7" xfId="49887"/>
    <cellStyle name="SAPBEXresItemX 8" xfId="49903"/>
    <cellStyle name="SAPBEXresItemX 9" xfId="49911"/>
    <cellStyle name="SAPBEXresItemX_162" xfId="48295"/>
    <cellStyle name="SAPBEXstdData" xfId="197"/>
    <cellStyle name="SAPBEXstdData 10" xfId="49888"/>
    <cellStyle name="SAPBEXstdData 11" xfId="50021"/>
    <cellStyle name="SAPBEXstdData 12" xfId="2629"/>
    <cellStyle name="SAPBEXstdData 2" xfId="2705"/>
    <cellStyle name="SAPBEXstdData 2 2" xfId="33929"/>
    <cellStyle name="SAPBEXstdData 2_נכסים" xfId="48296"/>
    <cellStyle name="SAPBEXstdData 3" xfId="2823"/>
    <cellStyle name="SAPBEXstdData 3 2" xfId="33984"/>
    <cellStyle name="SAPBEXstdData 3_נכסים" xfId="48297"/>
    <cellStyle name="SAPBEXstdData 4" xfId="3261"/>
    <cellStyle name="SAPBEXstdData 4 2" xfId="34108"/>
    <cellStyle name="SAPBEXstdData 4_נכסים" xfId="48298"/>
    <cellStyle name="SAPBEXstdData 5" xfId="3262"/>
    <cellStyle name="SAPBEXstdData 5 2" xfId="34109"/>
    <cellStyle name="SAPBEXstdData 5_נכסים" xfId="48299"/>
    <cellStyle name="SAPBEXstdData 6" xfId="33893"/>
    <cellStyle name="SAPBEXstdData 7" xfId="49737"/>
    <cellStyle name="SAPBEXstdData 8" xfId="49801"/>
    <cellStyle name="SAPBEXstdData 9" xfId="49853"/>
    <cellStyle name="SAPBEXstdData_106" xfId="3263"/>
    <cellStyle name="SAPBEXstdDataEmph" xfId="198"/>
    <cellStyle name="SAPBEXstdDataEmph 10" xfId="49919"/>
    <cellStyle name="SAPBEXstdDataEmph 11" xfId="50019"/>
    <cellStyle name="SAPBEXstdDataEmph 12" xfId="2630"/>
    <cellStyle name="SAPBEXstdDataEmph 2" xfId="2824"/>
    <cellStyle name="SAPBEXstdDataEmph 2 2" xfId="2899"/>
    <cellStyle name="SAPBEXstdDataEmph 2 2 2" xfId="34015"/>
    <cellStyle name="SAPBEXstdDataEmph 2 2_נכסים" xfId="48301"/>
    <cellStyle name="SAPBEXstdDataEmph 2 3" xfId="3264"/>
    <cellStyle name="SAPBEXstdDataEmph 2 3 2" xfId="34110"/>
    <cellStyle name="SAPBEXstdDataEmph 2 3_נכסים" xfId="48302"/>
    <cellStyle name="SAPBEXstdDataEmph 2 4" xfId="32463"/>
    <cellStyle name="SAPBEXstdDataEmph 2 4 2" xfId="34294"/>
    <cellStyle name="SAPBEXstdDataEmph 2 4_נכסים" xfId="48303"/>
    <cellStyle name="SAPBEXstdDataEmph 2 5" xfId="33985"/>
    <cellStyle name="SAPBEXstdDataEmph 2_נכסים" xfId="48300"/>
    <cellStyle name="SAPBEXstdDataEmph 3" xfId="33894"/>
    <cellStyle name="SAPBEXstdDataEmph 4" xfId="49736"/>
    <cellStyle name="SAPBEXstdDataEmph 5" xfId="49802"/>
    <cellStyle name="SAPBEXstdDataEmph 6" xfId="49854"/>
    <cellStyle name="SAPBEXstdDataEmph 7" xfId="49889"/>
    <cellStyle name="SAPBEXstdDataEmph 8" xfId="49904"/>
    <cellStyle name="SAPBEXstdDataEmph 9" xfId="49912"/>
    <cellStyle name="SAPBEXstdDataEmph_162" xfId="48304"/>
    <cellStyle name="SAPBEXstdItem" xfId="199"/>
    <cellStyle name="SAPBEXstdItem 10" xfId="49890"/>
    <cellStyle name="SAPBEXstdItem 11" xfId="50016"/>
    <cellStyle name="SAPBEXstdItem 12" xfId="2631"/>
    <cellStyle name="SAPBEXstdItem 2" xfId="2706"/>
    <cellStyle name="SAPBEXstdItem 2 2" xfId="33930"/>
    <cellStyle name="SAPBEXstdItem 2_נכסים" xfId="48305"/>
    <cellStyle name="SAPBEXstdItem 3" xfId="2831"/>
    <cellStyle name="SAPBEXstdItem 3 2" xfId="33989"/>
    <cellStyle name="SAPBEXstdItem 3_נכסים" xfId="48306"/>
    <cellStyle name="SAPBEXstdItem 4" xfId="3265"/>
    <cellStyle name="SAPBEXstdItem 4 2" xfId="34111"/>
    <cellStyle name="SAPBEXstdItem 4_נכסים" xfId="48307"/>
    <cellStyle name="SAPBEXstdItem 5" xfId="3266"/>
    <cellStyle name="SAPBEXstdItem 5 2" xfId="34112"/>
    <cellStyle name="SAPBEXstdItem 5_נכסים" xfId="48308"/>
    <cellStyle name="SAPBEXstdItem 6" xfId="33895"/>
    <cellStyle name="SAPBEXstdItem 7" xfId="49735"/>
    <cellStyle name="SAPBEXstdItem 8" xfId="49803"/>
    <cellStyle name="SAPBEXstdItem 9" xfId="49855"/>
    <cellStyle name="SAPBEXstdItem_106" xfId="3267"/>
    <cellStyle name="SAPBEXstdItemX" xfId="200"/>
    <cellStyle name="SAPBEXstdItemX 10" xfId="49920"/>
    <cellStyle name="SAPBEXstdItemX 11" xfId="2632"/>
    <cellStyle name="SAPBEXstdItemX 2" xfId="2835"/>
    <cellStyle name="SAPBEXstdItemX 2 2" xfId="2900"/>
    <cellStyle name="SAPBEXstdItemX 2 2 2" xfId="34016"/>
    <cellStyle name="SAPBEXstdItemX 2 2_נכסים" xfId="48310"/>
    <cellStyle name="SAPBEXstdItemX 2 3" xfId="3268"/>
    <cellStyle name="SAPBEXstdItemX 2 3 2" xfId="34113"/>
    <cellStyle name="SAPBEXstdItemX 2 3_נכסים" xfId="48311"/>
    <cellStyle name="SAPBEXstdItemX 2 4" xfId="32465"/>
    <cellStyle name="SAPBEXstdItemX 2 4 2" xfId="34296"/>
    <cellStyle name="SAPBEXstdItemX 2 4_נכסים" xfId="48312"/>
    <cellStyle name="SAPBEXstdItemX 2 5" xfId="33993"/>
    <cellStyle name="SAPBEXstdItemX 2_נכסים" xfId="48309"/>
    <cellStyle name="SAPBEXstdItemX 3" xfId="33896"/>
    <cellStyle name="SAPBEXstdItemX 4" xfId="49734"/>
    <cellStyle name="SAPBEXstdItemX 5" xfId="49804"/>
    <cellStyle name="SAPBEXstdItemX 6" xfId="49856"/>
    <cellStyle name="SAPBEXstdItemX 7" xfId="49891"/>
    <cellStyle name="SAPBEXstdItemX 8" xfId="49905"/>
    <cellStyle name="SAPBEXstdItemX 9" xfId="49913"/>
    <cellStyle name="SAPBEXstdItemX_162" xfId="48313"/>
    <cellStyle name="SAPBEXtitle" xfId="201"/>
    <cellStyle name="SAPBEXtitle 10" xfId="49921"/>
    <cellStyle name="SAPBEXtitle 11" xfId="2633"/>
    <cellStyle name="SAPBEXtitle 2" xfId="2839"/>
    <cellStyle name="SAPBEXtitle 2 2" xfId="2901"/>
    <cellStyle name="SAPBEXtitle 2 2 2" xfId="34017"/>
    <cellStyle name="SAPBEXtitle 2 2_נכסים" xfId="48315"/>
    <cellStyle name="SAPBEXtitle 2 3" xfId="3269"/>
    <cellStyle name="SAPBEXtitle 2 4" xfId="32467"/>
    <cellStyle name="SAPBEXtitle 2_נכסים" xfId="48314"/>
    <cellStyle name="SAPBEXtitle 3" xfId="33897"/>
    <cellStyle name="SAPBEXtitle 4" xfId="49733"/>
    <cellStyle name="SAPBEXtitle 5" xfId="49805"/>
    <cellStyle name="SAPBEXtitle 6" xfId="49857"/>
    <cellStyle name="SAPBEXtitle 7" xfId="49892"/>
    <cellStyle name="SAPBEXtitle 8" xfId="49906"/>
    <cellStyle name="SAPBEXtitle 9" xfId="49914"/>
    <cellStyle name="SAPBEXtitle_106" xfId="34325"/>
    <cellStyle name="SAPBEXunassignedItem" xfId="2634"/>
    <cellStyle name="SAPBEXunassignedItem 2" xfId="2707"/>
    <cellStyle name="SAPBEXunassignedItem 3" xfId="3270"/>
    <cellStyle name="SAPBEXunassignedItem 4" xfId="3271"/>
    <cellStyle name="SAPBEXunassignedItem 5" xfId="34357"/>
    <cellStyle name="SAPBEXunassignedItem 6" xfId="49732"/>
    <cellStyle name="SAPBEXunassignedItem_106" xfId="3272"/>
    <cellStyle name="SAPBEXundefined" xfId="202"/>
    <cellStyle name="SAPBEXundefined 10" xfId="49922"/>
    <cellStyle name="SAPBEXundefined 11" xfId="2635"/>
    <cellStyle name="SAPBEXundefined 2" xfId="2834"/>
    <cellStyle name="SAPBEXundefined 2 2" xfId="2902"/>
    <cellStyle name="SAPBEXundefined 2 2 2" xfId="34018"/>
    <cellStyle name="SAPBEXundefined 2 2_נכסים" xfId="48317"/>
    <cellStyle name="SAPBEXundefined 2 3" xfId="3273"/>
    <cellStyle name="SAPBEXundefined 2 3 2" xfId="34114"/>
    <cellStyle name="SAPBEXundefined 2 3_נכסים" xfId="48318"/>
    <cellStyle name="SAPBEXundefined 2 4" xfId="32464"/>
    <cellStyle name="SAPBEXundefined 2 4 2" xfId="34295"/>
    <cellStyle name="SAPBEXundefined 2 4_נכסים" xfId="48319"/>
    <cellStyle name="SAPBEXundefined 2 5" xfId="33992"/>
    <cellStyle name="SAPBEXundefined 2_נכסים" xfId="48316"/>
    <cellStyle name="SAPBEXundefined 3" xfId="33898"/>
    <cellStyle name="SAPBEXundefined 4" xfId="49731"/>
    <cellStyle name="SAPBEXundefined 5" xfId="49806"/>
    <cellStyle name="SAPBEXundefined 6" xfId="49858"/>
    <cellStyle name="SAPBEXundefined 7" xfId="49893"/>
    <cellStyle name="SAPBEXundefined 8" xfId="49907"/>
    <cellStyle name="SAPBEXundefined 9" xfId="49915"/>
    <cellStyle name="SAPBEXundefined_162" xfId="48320"/>
    <cellStyle name="Sheet Title" xfId="203"/>
    <cellStyle name="Text" xfId="9"/>
    <cellStyle name="Title" xfId="100"/>
    <cellStyle name="Title 2" xfId="204"/>
    <cellStyle name="Title 3" xfId="421"/>
    <cellStyle name="Title 3 2" xfId="17896"/>
    <cellStyle name="Title 4" xfId="864"/>
    <cellStyle name="Title 5" xfId="816"/>
    <cellStyle name="Title_נכסים" xfId="48321"/>
    <cellStyle name="Total" xfId="10"/>
    <cellStyle name="Total 10" xfId="50179"/>
    <cellStyle name="Total 11" xfId="101"/>
    <cellStyle name="Total 2" xfId="205"/>
    <cellStyle name="Total 2 2" xfId="339"/>
    <cellStyle name="Total 2 2 2" xfId="34253"/>
    <cellStyle name="Total 2 2 3" xfId="17392"/>
    <cellStyle name="Total 2 2_נכסים" xfId="48323"/>
    <cellStyle name="Total 2 3" xfId="906"/>
    <cellStyle name="Total 2 3 2" xfId="34254"/>
    <cellStyle name="Total 2 3 3" xfId="17401"/>
    <cellStyle name="Total 2 3_נכסים" xfId="48324"/>
    <cellStyle name="Total 2 4" xfId="817"/>
    <cellStyle name="Total 2 4 2" xfId="34227"/>
    <cellStyle name="Total 2 4 3" xfId="17095"/>
    <cellStyle name="Total 2 4_נכסים" xfId="48325"/>
    <cellStyle name="Total 2 5" xfId="34103"/>
    <cellStyle name="Total 2_נכסים" xfId="48322"/>
    <cellStyle name="Total 3" xfId="218"/>
    <cellStyle name="Total 3 2" xfId="439"/>
    <cellStyle name="Total 3 2 2" xfId="34277"/>
    <cellStyle name="Total 3 3" xfId="17897"/>
    <cellStyle name="Total 3_נכסים" xfId="48326"/>
    <cellStyle name="Total 4" xfId="377"/>
    <cellStyle name="Total 5" xfId="585"/>
    <cellStyle name="Total 6" xfId="590"/>
    <cellStyle name="Total 7" xfId="863"/>
    <cellStyle name="Total 8" xfId="3638"/>
    <cellStyle name="Total 9" xfId="50042"/>
    <cellStyle name="Total_יתרת התחייבות להשקעה" xfId="850"/>
    <cellStyle name="Warning Text" xfId="102"/>
    <cellStyle name="Warning Text 2" xfId="206"/>
    <cellStyle name="Warning Text 3" xfId="440"/>
    <cellStyle name="Warning Text 3 2" xfId="17898"/>
    <cellStyle name="Warning Text 4" xfId="862"/>
    <cellStyle name="Warning Text_נכסים" xfId="48327"/>
    <cellStyle name="הדגשה1" xfId="35" builtinId="29" customBuiltin="1"/>
    <cellStyle name="הדגשה1 10" xfId="49651"/>
    <cellStyle name="הדגשה1 2" xfId="340"/>
    <cellStyle name="הדגשה1 2 2" xfId="2903"/>
    <cellStyle name="הדגשה1 2 2 2" xfId="17335"/>
    <cellStyle name="הדגשה1 2 2 3" xfId="17402"/>
    <cellStyle name="הדגשה1 2 2 4" xfId="17752"/>
    <cellStyle name="הדגשה1 2 2 5" xfId="18127"/>
    <cellStyle name="הדגשה1 2 2 6" xfId="17139"/>
    <cellStyle name="הדגשה1 2 2_נכסים" xfId="48329"/>
    <cellStyle name="הדגשה1 2 3" xfId="3274"/>
    <cellStyle name="הדגשה1 2 3 2" xfId="17197"/>
    <cellStyle name="הדגשה1 2 3_נכסים" xfId="48330"/>
    <cellStyle name="הדגשה1 2 4" xfId="3275"/>
    <cellStyle name="הדגשה1 2 4 2" xfId="17226"/>
    <cellStyle name="הדגשה1 2 4_נכסים" xfId="48331"/>
    <cellStyle name="הדגשה1 2 5" xfId="33840"/>
    <cellStyle name="הדגשה1 2 6" xfId="49976"/>
    <cellStyle name="הדגשה1 2 7" xfId="2655"/>
    <cellStyle name="הדגשה1 2_נכסים" xfId="48328"/>
    <cellStyle name="הדגשה1 3" xfId="516"/>
    <cellStyle name="הדגשה1 3 2" xfId="2904"/>
    <cellStyle name="הדגשה1 3 2 2" xfId="17336"/>
    <cellStyle name="הדגשה1 3 2 3" xfId="17394"/>
    <cellStyle name="הדגשה1 3 2 4" xfId="17162"/>
    <cellStyle name="הדגשה1 3 2_נכסים" xfId="48333"/>
    <cellStyle name="הדגשה1 3 3" xfId="3276"/>
    <cellStyle name="הדגשה1 3 3 2" xfId="17347"/>
    <cellStyle name="הדגשה1 3 3_נכסים" xfId="48334"/>
    <cellStyle name="הדגשה1 3 4" xfId="17680"/>
    <cellStyle name="הדגשה1 3 5" xfId="17097"/>
    <cellStyle name="הדגשה1 3_נכסים" xfId="48332"/>
    <cellStyle name="הדגשה1 4" xfId="2711"/>
    <cellStyle name="הדגשה1 4 2" xfId="3277"/>
    <cellStyle name="הדגשה1 4 2 2" xfId="17694"/>
    <cellStyle name="הדגשה1 4 2_נכסים" xfId="48336"/>
    <cellStyle name="הדגשה1 4 3" xfId="17510"/>
    <cellStyle name="הדגשה1 4_נכסים" xfId="48335"/>
    <cellStyle name="הדגשה1 5" xfId="3278"/>
    <cellStyle name="הדגשה1 6" xfId="3279"/>
    <cellStyle name="הדגשה1 6 2" xfId="50353"/>
    <cellStyle name="הדגשה1 7" xfId="49572"/>
    <cellStyle name="הדגשה1 7 2" xfId="50354"/>
    <cellStyle name="הדגשה1 8" xfId="49636"/>
    <cellStyle name="הדגשה1 9" xfId="49644"/>
    <cellStyle name="הדגשה2" xfId="39" builtinId="33" customBuiltin="1"/>
    <cellStyle name="הדגשה2 10" xfId="49650"/>
    <cellStyle name="הדגשה2 2" xfId="341"/>
    <cellStyle name="הדגשה2 2 2" xfId="2905"/>
    <cellStyle name="הדגשה2 2 2 2" xfId="17337"/>
    <cellStyle name="הדגשה2 2 2 3" xfId="17395"/>
    <cellStyle name="הדגשה2 2 2 4" xfId="17748"/>
    <cellStyle name="הדגשה2 2 2 5" xfId="18128"/>
    <cellStyle name="הדגשה2 2 2 6" xfId="17140"/>
    <cellStyle name="הדגשה2 2 2_נכסים" xfId="48338"/>
    <cellStyle name="הדגשה2 2 3" xfId="3280"/>
    <cellStyle name="הדגשה2 2 3 2" xfId="17198"/>
    <cellStyle name="הדגשה2 2 3_נכסים" xfId="48339"/>
    <cellStyle name="הדגשה2 2 4" xfId="3281"/>
    <cellStyle name="הדגשה2 2 4 2" xfId="17689"/>
    <cellStyle name="הדגשה2 2 4_נכסים" xfId="48340"/>
    <cellStyle name="הדגשה2 2 5" xfId="33841"/>
    <cellStyle name="הדגשה2 2 6" xfId="49977"/>
    <cellStyle name="הדגשה2 2 7" xfId="2656"/>
    <cellStyle name="הדגשה2 2_נכסים" xfId="48337"/>
    <cellStyle name="הדגשה2 3" xfId="517"/>
    <cellStyle name="הדגשה2 3 2" xfId="2906"/>
    <cellStyle name="הדגשה2 3 2 2" xfId="17338"/>
    <cellStyle name="הדגשה2 3 2 3" xfId="17357"/>
    <cellStyle name="הדגשה2 3 2 4" xfId="17163"/>
    <cellStyle name="הדגשה2 3 2_נכסים" xfId="48342"/>
    <cellStyle name="הדגשה2 3 3" xfId="3282"/>
    <cellStyle name="הדגשה2 3 3 2" xfId="17396"/>
    <cellStyle name="הדגשה2 3 3_נכסים" xfId="48343"/>
    <cellStyle name="הדגשה2 3 4" xfId="17230"/>
    <cellStyle name="הדגשה2 3 5" xfId="17098"/>
    <cellStyle name="הדגשה2 3_נכסים" xfId="48341"/>
    <cellStyle name="הדגשה2 4" xfId="2712"/>
    <cellStyle name="הדגשה2 4 2" xfId="3283"/>
    <cellStyle name="הדגשה2 4 2 2" xfId="17693"/>
    <cellStyle name="הדגשה2 4 2_נכסים" xfId="48345"/>
    <cellStyle name="הדגשה2 4 3" xfId="17536"/>
    <cellStyle name="הדגשה2 4_נכסים" xfId="48344"/>
    <cellStyle name="הדגשה2 5" xfId="3284"/>
    <cellStyle name="הדגשה2 6" xfId="3285"/>
    <cellStyle name="הדגשה2 6 2" xfId="50355"/>
    <cellStyle name="הדגשה2 7" xfId="49575"/>
    <cellStyle name="הדגשה2 7 2" xfId="50356"/>
    <cellStyle name="הדגשה2 8" xfId="49634"/>
    <cellStyle name="הדגשה2 9" xfId="49643"/>
    <cellStyle name="הדגשה3" xfId="43" builtinId="37" customBuiltin="1"/>
    <cellStyle name="הדגשה3 10" xfId="49649"/>
    <cellStyle name="הדגשה3 2" xfId="342"/>
    <cellStyle name="הדגשה3 2 2" xfId="2907"/>
    <cellStyle name="הדגשה3 2 2 2" xfId="17339"/>
    <cellStyle name="הדגשה3 2 2 3" xfId="17411"/>
    <cellStyle name="הדגשה3 2 2 4" xfId="17770"/>
    <cellStyle name="הדגשה3 2 2 5" xfId="18129"/>
    <cellStyle name="הדגשה3 2 2 6" xfId="17141"/>
    <cellStyle name="הדגשה3 2 2_נכסים" xfId="48347"/>
    <cellStyle name="הדגשה3 2 3" xfId="3286"/>
    <cellStyle name="הדגשה3 2 3 2" xfId="17199"/>
    <cellStyle name="הדגשה3 2 3_נכסים" xfId="48348"/>
    <cellStyle name="הדגשה3 2 4" xfId="3287"/>
    <cellStyle name="הדגשה3 2 4 2" xfId="17529"/>
    <cellStyle name="הדגשה3 2 4_נכסים" xfId="48349"/>
    <cellStyle name="הדגשה3 2 5" xfId="33842"/>
    <cellStyle name="הדגשה3 2 6" xfId="49978"/>
    <cellStyle name="הדגשה3 2 7" xfId="2657"/>
    <cellStyle name="הדגשה3 2_נכסים" xfId="48346"/>
    <cellStyle name="הדגשה3 3" xfId="518"/>
    <cellStyle name="הדגשה3 3 2" xfId="2908"/>
    <cellStyle name="הדגשה3 3 2 2" xfId="17340"/>
    <cellStyle name="הדגשה3 3 2 3" xfId="17412"/>
    <cellStyle name="הדגשה3 3 2 4" xfId="17164"/>
    <cellStyle name="הדגשה3 3 2_נכסים" xfId="48351"/>
    <cellStyle name="הדגשה3 3 3" xfId="3288"/>
    <cellStyle name="הדגשה3 3 3 2" xfId="17413"/>
    <cellStyle name="הדגשה3 3 3_נכסים" xfId="48352"/>
    <cellStyle name="הדגשה3 3 4" xfId="17237"/>
    <cellStyle name="הדגשה3 3 5" xfId="17099"/>
    <cellStyle name="הדגשה3 3_נכסים" xfId="48350"/>
    <cellStyle name="הדגשה3 4" xfId="2713"/>
    <cellStyle name="הדגשה3 4 2" xfId="3289"/>
    <cellStyle name="הדגשה3 4 2 2" xfId="17679"/>
    <cellStyle name="הדגשה3 4 2_נכסים" xfId="48354"/>
    <cellStyle name="הדגשה3 4 3" xfId="17534"/>
    <cellStyle name="הדגשה3 4_נכסים" xfId="48353"/>
    <cellStyle name="הדגשה3 5" xfId="3290"/>
    <cellStyle name="הדגשה3 6" xfId="3291"/>
    <cellStyle name="הדגשה3 6 2" xfId="50358"/>
    <cellStyle name="הדגשה3 7" xfId="49578"/>
    <cellStyle name="הדגשה3 7 2" xfId="50359"/>
    <cellStyle name="הדגשה3 8" xfId="49633"/>
    <cellStyle name="הדגשה3 9" xfId="49642"/>
    <cellStyle name="הדגשה4" xfId="47" builtinId="41" customBuiltin="1"/>
    <cellStyle name="הדגשה4 10" xfId="49648"/>
    <cellStyle name="הדגשה4 2" xfId="343"/>
    <cellStyle name="הדגשה4 2 2" xfId="2909"/>
    <cellStyle name="הדגשה4 2 2 2" xfId="17341"/>
    <cellStyle name="הדגשה4 2 2 3" xfId="17414"/>
    <cellStyle name="הדגשה4 2 2 4" xfId="17751"/>
    <cellStyle name="הדגשה4 2 2 5" xfId="18130"/>
    <cellStyle name="הדגשה4 2 2 6" xfId="17142"/>
    <cellStyle name="הדגשה4 2 2_נכסים" xfId="48356"/>
    <cellStyle name="הדגשה4 2 3" xfId="3292"/>
    <cellStyle name="הדגשה4 2 3 2" xfId="17200"/>
    <cellStyle name="הדגשה4 2 3_נכסים" xfId="48357"/>
    <cellStyle name="הדגשה4 2 4" xfId="3293"/>
    <cellStyle name="הדגשה4 2 4 2" xfId="17513"/>
    <cellStyle name="הדגשה4 2 4_נכסים" xfId="48358"/>
    <cellStyle name="הדגשה4 2 5" xfId="33843"/>
    <cellStyle name="הדגשה4 2 6" xfId="49979"/>
    <cellStyle name="הדגשה4 2 7" xfId="2658"/>
    <cellStyle name="הדגשה4 2_נכסים" xfId="48355"/>
    <cellStyle name="הדגשה4 3" xfId="519"/>
    <cellStyle name="הדגשה4 3 2" xfId="2910"/>
    <cellStyle name="הדגשה4 3 2 2" xfId="17342"/>
    <cellStyle name="הדגשה4 3 2 3" xfId="17415"/>
    <cellStyle name="הדגשה4 3 2 4" xfId="17165"/>
    <cellStyle name="הדגשה4 3 2_נכסים" xfId="48360"/>
    <cellStyle name="הדגשה4 3 3" xfId="3294"/>
    <cellStyle name="הדגשה4 3 3 2" xfId="17416"/>
    <cellStyle name="הדגשה4 3 3_נכסים" xfId="48361"/>
    <cellStyle name="הדגשה4 3 4" xfId="17696"/>
    <cellStyle name="הדגשה4 3 5" xfId="17100"/>
    <cellStyle name="הדגשה4 3_נכסים" xfId="48359"/>
    <cellStyle name="הדגשה4 4" xfId="2714"/>
    <cellStyle name="הדגשה4 4 2" xfId="3295"/>
    <cellStyle name="הדגשה4 4 2 2" xfId="17695"/>
    <cellStyle name="הדגשה4 4 2_נכסים" xfId="48363"/>
    <cellStyle name="הדגשה4 4 3" xfId="17499"/>
    <cellStyle name="הדגשה4 4_נכסים" xfId="48362"/>
    <cellStyle name="הדגשה4 5" xfId="3296"/>
    <cellStyle name="הדגשה4 6" xfId="3297"/>
    <cellStyle name="הדגשה4 6 2" xfId="50361"/>
    <cellStyle name="הדגשה4 7" xfId="49580"/>
    <cellStyle name="הדגשה4 7 2" xfId="50362"/>
    <cellStyle name="הדגשה4 8" xfId="49629"/>
    <cellStyle name="הדגשה4 9" xfId="49641"/>
    <cellStyle name="הדגשה5" xfId="51" builtinId="45" customBuiltin="1"/>
    <cellStyle name="הדגשה5 10" xfId="49647"/>
    <cellStyle name="הדגשה5 2" xfId="344"/>
    <cellStyle name="הדגשה5 2 2" xfId="2911"/>
    <cellStyle name="הדגשה5 2 2 2" xfId="17343"/>
    <cellStyle name="הדגשה5 2 2 3" xfId="17417"/>
    <cellStyle name="הדגשה5 2 2 4" xfId="17737"/>
    <cellStyle name="הדגשה5 2 2 5" xfId="18131"/>
    <cellStyle name="הדגשה5 2 2 6" xfId="17143"/>
    <cellStyle name="הדגשה5 2 2_נכסים" xfId="48365"/>
    <cellStyle name="הדגשה5 2 3" xfId="3298"/>
    <cellStyle name="הדגשה5 2 3 2" xfId="17201"/>
    <cellStyle name="הדגשה5 2 3_נכסים" xfId="48366"/>
    <cellStyle name="הדגשה5 2 4" xfId="3299"/>
    <cellStyle name="הדגשה5 2 4 2" xfId="17512"/>
    <cellStyle name="הדגשה5 2 4_נכסים" xfId="48367"/>
    <cellStyle name="הדגשה5 2 5" xfId="33844"/>
    <cellStyle name="הדגשה5 2 6" xfId="49980"/>
    <cellStyle name="הדגשה5 2 7" xfId="2659"/>
    <cellStyle name="הדגשה5 2_נכסים" xfId="48364"/>
    <cellStyle name="הדגשה5 3" xfId="520"/>
    <cellStyle name="הדגשה5 3 2" xfId="2912"/>
    <cellStyle name="הדגשה5 3 2 2" xfId="17344"/>
    <cellStyle name="הדגשה5 3 2 3" xfId="17418"/>
    <cellStyle name="הדגשה5 3 2 4" xfId="17166"/>
    <cellStyle name="הדגשה5 3 2_נכסים" xfId="48369"/>
    <cellStyle name="הדגשה5 3 3" xfId="3300"/>
    <cellStyle name="הדגשה5 3 3 2" xfId="17419"/>
    <cellStyle name="הדגשה5 3 3_נכסים" xfId="48370"/>
    <cellStyle name="הדגשה5 3 4" xfId="17220"/>
    <cellStyle name="הדגשה5 3 5" xfId="17101"/>
    <cellStyle name="הדגשה5 3_נכסים" xfId="48368"/>
    <cellStyle name="הדגשה5 4" xfId="2715"/>
    <cellStyle name="הדגשה5 4 2" xfId="3301"/>
    <cellStyle name="הדגשה5 4 2 2" xfId="17685"/>
    <cellStyle name="הדגשה5 4 2_נכסים" xfId="48372"/>
    <cellStyle name="הדגשה5 4 3" xfId="17503"/>
    <cellStyle name="הדגשה5 4_נכסים" xfId="48371"/>
    <cellStyle name="הדגשה5 5" xfId="3302"/>
    <cellStyle name="הדגשה5 6" xfId="3303"/>
    <cellStyle name="הדגשה5 6 2" xfId="50364"/>
    <cellStyle name="הדגשה5 7" xfId="49583"/>
    <cellStyle name="הדגשה5 7 2" xfId="50365"/>
    <cellStyle name="הדגשה5 8" xfId="49628"/>
    <cellStyle name="הדגשה5 9" xfId="49640"/>
    <cellStyle name="הדגשה6" xfId="55" builtinId="49" customBuiltin="1"/>
    <cellStyle name="הדגשה6 10" xfId="49635"/>
    <cellStyle name="הדגשה6 2" xfId="345"/>
    <cellStyle name="הדגשה6 2 2" xfId="2913"/>
    <cellStyle name="הדגשה6 2 2 2" xfId="17345"/>
    <cellStyle name="הדגשה6 2 2 3" xfId="17420"/>
    <cellStyle name="הדגשה6 2 2 4" xfId="17763"/>
    <cellStyle name="הדגשה6 2 2 5" xfId="18132"/>
    <cellStyle name="הדגשה6 2 2 6" xfId="17144"/>
    <cellStyle name="הדגשה6 2 2_נכסים" xfId="48374"/>
    <cellStyle name="הדגשה6 2 3" xfId="3304"/>
    <cellStyle name="הדגשה6 2 3 2" xfId="17202"/>
    <cellStyle name="הדגשה6 2 3_נכסים" xfId="48375"/>
    <cellStyle name="הדגשה6 2 4" xfId="3305"/>
    <cellStyle name="הדגשה6 2 4 2" xfId="17489"/>
    <cellStyle name="הדגשה6 2 4_נכסים" xfId="48376"/>
    <cellStyle name="הדגשה6 2 5" xfId="33845"/>
    <cellStyle name="הדגשה6 2 6" xfId="49981"/>
    <cellStyle name="הדגשה6 2 7" xfId="2660"/>
    <cellStyle name="הדגשה6 2_נכסים" xfId="48373"/>
    <cellStyle name="הדגשה6 3" xfId="521"/>
    <cellStyle name="הדגשה6 3 2" xfId="2914"/>
    <cellStyle name="הדגשה6 3 2 2" xfId="17346"/>
    <cellStyle name="הדגשה6 3 2 3" xfId="17421"/>
    <cellStyle name="הדגשה6 3 2 4" xfId="17167"/>
    <cellStyle name="הדגשה6 3 2_נכסים" xfId="48378"/>
    <cellStyle name="הדגשה6 3 3" xfId="3306"/>
    <cellStyle name="הדגשה6 3 3 2" xfId="17422"/>
    <cellStyle name="הדגשה6 3 3_נכסים" xfId="48379"/>
    <cellStyle name="הדגשה6 3 4" xfId="17490"/>
    <cellStyle name="הדגשה6 3 5" xfId="17102"/>
    <cellStyle name="הדגשה6 3_נכסים" xfId="48377"/>
    <cellStyle name="הדגשה6 4" xfId="2716"/>
    <cellStyle name="הדגשה6 4 2" xfId="3307"/>
    <cellStyle name="הדגשה6 4 2 2" xfId="17524"/>
    <cellStyle name="הדגשה6 4 2_נכסים" xfId="48381"/>
    <cellStyle name="הדגשה6 4 3" xfId="17515"/>
    <cellStyle name="הדגשה6 4_נכסים" xfId="48380"/>
    <cellStyle name="הדגשה6 5" xfId="3308"/>
    <cellStyle name="הדגשה6 6" xfId="3309"/>
    <cellStyle name="הדגשה6 6 2" xfId="50367"/>
    <cellStyle name="הדגשה6 7" xfId="49587"/>
    <cellStyle name="הדגשה6 7 2" xfId="50368"/>
    <cellStyle name="הדגשה6 8" xfId="49624"/>
    <cellStyle name="הדגשה6 9" xfId="49573"/>
    <cellStyle name="היפר-קישור" xfId="11" builtinId="8"/>
    <cellStyle name="היפר-קישור 2" xfId="32775"/>
    <cellStyle name="הערה 10" xfId="2821"/>
    <cellStyle name="הערה 10 2" xfId="3001"/>
    <cellStyle name="הערה 10 2 2" xfId="34043"/>
    <cellStyle name="הערה 10 2_נכסים" xfId="48383"/>
    <cellStyle name="הערה 10 3" xfId="17423"/>
    <cellStyle name="הערה 10 4" xfId="17559"/>
    <cellStyle name="הערה 10 4 2" xfId="18246"/>
    <cellStyle name="הערה 10 4 2 2" xfId="18305"/>
    <cellStyle name="הערה 10 4 2_נכסים" xfId="48385"/>
    <cellStyle name="הערה 10 4_נכסים" xfId="48384"/>
    <cellStyle name="הערה 10 5" xfId="17119"/>
    <cellStyle name="הערה 10 6" xfId="33982"/>
    <cellStyle name="הערה 10_נכסים" xfId="48382"/>
    <cellStyle name="הערה 11" xfId="3056"/>
    <cellStyle name="הערה 11 10" xfId="32385"/>
    <cellStyle name="הערה 11 2" xfId="3441"/>
    <cellStyle name="הערה 11 2 2" xfId="3680"/>
    <cellStyle name="הערה 11 2 2 2" xfId="4104"/>
    <cellStyle name="הערה 11 2 2 2 2" xfId="4877"/>
    <cellStyle name="הערה 11 2 2 2 2 2" xfId="6668"/>
    <cellStyle name="הערה 11 2 2 2 2 2 2" xfId="10208"/>
    <cellStyle name="הערה 11 2 2 2 2 2 2 2" xfId="16860"/>
    <cellStyle name="הערה 11 2 2 2 2 2 2 2 2" xfId="31846"/>
    <cellStyle name="הערה 11 2 2 2 2 2 2 2_נכסים" xfId="48393"/>
    <cellStyle name="הערה 11 2 2 2 2 2 2 3" xfId="25181"/>
    <cellStyle name="הערה 11 2 2 2 2 2 2_נכסים" xfId="48392"/>
    <cellStyle name="הערה 11 2 2 2 2 2 3" xfId="13528"/>
    <cellStyle name="הערה 11 2 2 2 2 2 3 2" xfId="28515"/>
    <cellStyle name="הערה 11 2 2 2 2 2 3_נכסים" xfId="48394"/>
    <cellStyle name="הערה 11 2 2 2 2 2 4" xfId="21850"/>
    <cellStyle name="הערה 11 2 2 2 2 2_נכסים" xfId="48391"/>
    <cellStyle name="הערה 11 2 2 2 2 3" xfId="8416"/>
    <cellStyle name="הערה 11 2 2 2 2 3 2" xfId="15195"/>
    <cellStyle name="הערה 11 2 2 2 2 3 2 2" xfId="30181"/>
    <cellStyle name="הערה 11 2 2 2 2 3 2_נכסים" xfId="48396"/>
    <cellStyle name="הערה 11 2 2 2 2 3 3" xfId="23516"/>
    <cellStyle name="הערה 11 2 2 2 2 3_נכסים" xfId="48395"/>
    <cellStyle name="הערה 11 2 2 2 2 4" xfId="11862"/>
    <cellStyle name="הערה 11 2 2 2 2 4 2" xfId="26849"/>
    <cellStyle name="הערה 11 2 2 2 2 4_נכסים" xfId="48397"/>
    <cellStyle name="הערה 11 2 2 2 2 5" xfId="20184"/>
    <cellStyle name="הערה 11 2 2 2 2_נכסים" xfId="48390"/>
    <cellStyle name="הערה 11 2 2 2 3" xfId="5834"/>
    <cellStyle name="הערה 11 2 2 2 3 2" xfId="9375"/>
    <cellStyle name="הערה 11 2 2 2 3 2 2" xfId="16027"/>
    <cellStyle name="הערה 11 2 2 2 3 2 2 2" xfId="31013"/>
    <cellStyle name="הערה 11 2 2 2 3 2 2_נכסים" xfId="48400"/>
    <cellStyle name="הערה 11 2 2 2 3 2 3" xfId="24348"/>
    <cellStyle name="הערה 11 2 2 2 3 2_נכסים" xfId="48399"/>
    <cellStyle name="הערה 11 2 2 2 3 3" xfId="12695"/>
    <cellStyle name="הערה 11 2 2 2 3 3 2" xfId="27682"/>
    <cellStyle name="הערה 11 2 2 2 3 3_נכסים" xfId="48401"/>
    <cellStyle name="הערה 11 2 2 2 3 4" xfId="21017"/>
    <cellStyle name="הערה 11 2 2 2 3_נכסים" xfId="48398"/>
    <cellStyle name="הערה 11 2 2 2 4" xfId="7583"/>
    <cellStyle name="הערה 11 2 2 2 4 2" xfId="14362"/>
    <cellStyle name="הערה 11 2 2 2 4 2 2" xfId="29348"/>
    <cellStyle name="הערה 11 2 2 2 4 2_נכסים" xfId="48403"/>
    <cellStyle name="הערה 11 2 2 2 4 3" xfId="22683"/>
    <cellStyle name="הערה 11 2 2 2 4_נכסים" xfId="48402"/>
    <cellStyle name="הערה 11 2 2 2 5" xfId="11029"/>
    <cellStyle name="הערה 11 2 2 2 5 2" xfId="26016"/>
    <cellStyle name="הערה 11 2 2 2 5_נכסים" xfId="48404"/>
    <cellStyle name="הערה 11 2 2 2 6" xfId="19351"/>
    <cellStyle name="הערה 11 2 2 2_נכסים" xfId="48389"/>
    <cellStyle name="הערה 11 2 2 3" xfId="4461"/>
    <cellStyle name="הערה 11 2 2 3 2" xfId="6252"/>
    <cellStyle name="הערה 11 2 2 3 2 2" xfId="9792"/>
    <cellStyle name="הערה 11 2 2 3 2 2 2" xfId="16444"/>
    <cellStyle name="הערה 11 2 2 3 2 2 2 2" xfId="31430"/>
    <cellStyle name="הערה 11 2 2 3 2 2 2_נכסים" xfId="48408"/>
    <cellStyle name="הערה 11 2 2 3 2 2 3" xfId="24765"/>
    <cellStyle name="הערה 11 2 2 3 2 2_נכסים" xfId="48407"/>
    <cellStyle name="הערה 11 2 2 3 2 3" xfId="13112"/>
    <cellStyle name="הערה 11 2 2 3 2 3 2" xfId="28099"/>
    <cellStyle name="הערה 11 2 2 3 2 3_נכסים" xfId="48409"/>
    <cellStyle name="הערה 11 2 2 3 2 4" xfId="21434"/>
    <cellStyle name="הערה 11 2 2 3 2_נכסים" xfId="48406"/>
    <cellStyle name="הערה 11 2 2 3 3" xfId="8000"/>
    <cellStyle name="הערה 11 2 2 3 3 2" xfId="14779"/>
    <cellStyle name="הערה 11 2 2 3 3 2 2" xfId="29765"/>
    <cellStyle name="הערה 11 2 2 3 3 2_נכסים" xfId="48411"/>
    <cellStyle name="הערה 11 2 2 3 3 3" xfId="23100"/>
    <cellStyle name="הערה 11 2 2 3 3_נכסים" xfId="48410"/>
    <cellStyle name="הערה 11 2 2 3 4" xfId="11446"/>
    <cellStyle name="הערה 11 2 2 3 4 2" xfId="26433"/>
    <cellStyle name="הערה 11 2 2 3 4_נכסים" xfId="48412"/>
    <cellStyle name="הערה 11 2 2 3 5" xfId="19768"/>
    <cellStyle name="הערה 11 2 2 3_נכסים" xfId="48405"/>
    <cellStyle name="הערה 11 2 2 4" xfId="5354"/>
    <cellStyle name="הערה 11 2 2 4 2" xfId="8959"/>
    <cellStyle name="הערה 11 2 2 4 2 2" xfId="15611"/>
    <cellStyle name="הערה 11 2 2 4 2 2 2" xfId="30597"/>
    <cellStyle name="הערה 11 2 2 4 2 2_נכסים" xfId="48415"/>
    <cellStyle name="הערה 11 2 2 4 2 3" xfId="23932"/>
    <cellStyle name="הערה 11 2 2 4 2_נכסים" xfId="48414"/>
    <cellStyle name="הערה 11 2 2 4 3" xfId="12279"/>
    <cellStyle name="הערה 11 2 2 4 3 2" xfId="27266"/>
    <cellStyle name="הערה 11 2 2 4 3_נכסים" xfId="48416"/>
    <cellStyle name="הערה 11 2 2 4 4" xfId="20601"/>
    <cellStyle name="הערה 11 2 2 4_נכסים" xfId="48413"/>
    <cellStyle name="הערה 11 2 2 5" xfId="7167"/>
    <cellStyle name="הערה 11 2 2 5 2" xfId="13946"/>
    <cellStyle name="הערה 11 2 2 5 2 2" xfId="28932"/>
    <cellStyle name="הערה 11 2 2 5 2_נכסים" xfId="48418"/>
    <cellStyle name="הערה 11 2 2 5 3" xfId="22267"/>
    <cellStyle name="הערה 11 2 2 5_נכסים" xfId="48417"/>
    <cellStyle name="הערה 11 2 2 6" xfId="10613"/>
    <cellStyle name="הערה 11 2 2 6 2" xfId="25600"/>
    <cellStyle name="הערה 11 2 2 6_נכסים" xfId="48419"/>
    <cellStyle name="הערה 11 2 2 7" xfId="18935"/>
    <cellStyle name="הערה 11 2 2_נכסים" xfId="48388"/>
    <cellStyle name="הערה 11 2 3" xfId="3892"/>
    <cellStyle name="הערה 11 2 3 2" xfId="4668"/>
    <cellStyle name="הערה 11 2 3 2 2" xfId="6459"/>
    <cellStyle name="הערה 11 2 3 2 2 2" xfId="9999"/>
    <cellStyle name="הערה 11 2 3 2 2 2 2" xfId="16651"/>
    <cellStyle name="הערה 11 2 3 2 2 2 2 2" xfId="31637"/>
    <cellStyle name="הערה 11 2 3 2 2 2 2_נכסים" xfId="48424"/>
    <cellStyle name="הערה 11 2 3 2 2 2 3" xfId="24972"/>
    <cellStyle name="הערה 11 2 3 2 2 2_נכסים" xfId="48423"/>
    <cellStyle name="הערה 11 2 3 2 2 3" xfId="13319"/>
    <cellStyle name="הערה 11 2 3 2 2 3 2" xfId="28306"/>
    <cellStyle name="הערה 11 2 3 2 2 3_נכסים" xfId="48425"/>
    <cellStyle name="הערה 11 2 3 2 2 4" xfId="21641"/>
    <cellStyle name="הערה 11 2 3 2 2_נכסים" xfId="48422"/>
    <cellStyle name="הערה 11 2 3 2 3" xfId="8207"/>
    <cellStyle name="הערה 11 2 3 2 3 2" xfId="14986"/>
    <cellStyle name="הערה 11 2 3 2 3 2 2" xfId="29972"/>
    <cellStyle name="הערה 11 2 3 2 3 2_נכסים" xfId="48427"/>
    <cellStyle name="הערה 11 2 3 2 3 3" xfId="23307"/>
    <cellStyle name="הערה 11 2 3 2 3_נכסים" xfId="48426"/>
    <cellStyle name="הערה 11 2 3 2 4" xfId="11653"/>
    <cellStyle name="הערה 11 2 3 2 4 2" xfId="26640"/>
    <cellStyle name="הערה 11 2 3 2 4_נכסים" xfId="48428"/>
    <cellStyle name="הערה 11 2 3 2 5" xfId="19975"/>
    <cellStyle name="הערה 11 2 3 2_נכסים" xfId="48421"/>
    <cellStyle name="הערה 11 2 3 3" xfId="5625"/>
    <cellStyle name="הערה 11 2 3 3 2" xfId="9166"/>
    <cellStyle name="הערה 11 2 3 3 2 2" xfId="15818"/>
    <cellStyle name="הערה 11 2 3 3 2 2 2" xfId="30804"/>
    <cellStyle name="הערה 11 2 3 3 2 2_נכסים" xfId="48431"/>
    <cellStyle name="הערה 11 2 3 3 2 3" xfId="24139"/>
    <cellStyle name="הערה 11 2 3 3 2_נכסים" xfId="48430"/>
    <cellStyle name="הערה 11 2 3 3 3" xfId="12486"/>
    <cellStyle name="הערה 11 2 3 3 3 2" xfId="27473"/>
    <cellStyle name="הערה 11 2 3 3 3_נכסים" xfId="48432"/>
    <cellStyle name="הערה 11 2 3 3 4" xfId="20808"/>
    <cellStyle name="הערה 11 2 3 3_נכסים" xfId="48429"/>
    <cellStyle name="הערה 11 2 3 4" xfId="7374"/>
    <cellStyle name="הערה 11 2 3 4 2" xfId="14153"/>
    <cellStyle name="הערה 11 2 3 4 2 2" xfId="29139"/>
    <cellStyle name="הערה 11 2 3 4 2_נכסים" xfId="48434"/>
    <cellStyle name="הערה 11 2 3 4 3" xfId="22474"/>
    <cellStyle name="הערה 11 2 3 4_נכסים" xfId="48433"/>
    <cellStyle name="הערה 11 2 3 5" xfId="10820"/>
    <cellStyle name="הערה 11 2 3 5 2" xfId="25807"/>
    <cellStyle name="הערה 11 2 3 5_נכסים" xfId="48435"/>
    <cellStyle name="הערה 11 2 3 6" xfId="19142"/>
    <cellStyle name="הערה 11 2 3_נכסים" xfId="48420"/>
    <cellStyle name="הערה 11 2 4" xfId="4253"/>
    <cellStyle name="הערה 11 2 4 2" xfId="6042"/>
    <cellStyle name="הערה 11 2 4 2 2" xfId="9582"/>
    <cellStyle name="הערה 11 2 4 2 2 2" xfId="16234"/>
    <cellStyle name="הערה 11 2 4 2 2 2 2" xfId="31220"/>
    <cellStyle name="הערה 11 2 4 2 2 2_נכסים" xfId="48439"/>
    <cellStyle name="הערה 11 2 4 2 2 3" xfId="24555"/>
    <cellStyle name="הערה 11 2 4 2 2_נכסים" xfId="48438"/>
    <cellStyle name="הערה 11 2 4 2 3" xfId="12902"/>
    <cellStyle name="הערה 11 2 4 2 3 2" xfId="27889"/>
    <cellStyle name="הערה 11 2 4 2 3_נכסים" xfId="48440"/>
    <cellStyle name="הערה 11 2 4 2 4" xfId="21224"/>
    <cellStyle name="הערה 11 2 4 2_נכסים" xfId="48437"/>
    <cellStyle name="הערה 11 2 4 3" xfId="7790"/>
    <cellStyle name="הערה 11 2 4 3 2" xfId="14569"/>
    <cellStyle name="הערה 11 2 4 3 2 2" xfId="29555"/>
    <cellStyle name="הערה 11 2 4 3 2_נכסים" xfId="48442"/>
    <cellStyle name="הערה 11 2 4 3 3" xfId="22890"/>
    <cellStyle name="הערה 11 2 4 3_נכסים" xfId="48441"/>
    <cellStyle name="הערה 11 2 4 4" xfId="11236"/>
    <cellStyle name="הערה 11 2 4 4 2" xfId="26223"/>
    <cellStyle name="הערה 11 2 4 4_נכסים" xfId="48443"/>
    <cellStyle name="הערה 11 2 4 5" xfId="19558"/>
    <cellStyle name="הערה 11 2 4_נכסים" xfId="48436"/>
    <cellStyle name="הערה 11 2 5" xfId="5146"/>
    <cellStyle name="הערה 11 2 5 2" xfId="8749"/>
    <cellStyle name="הערה 11 2 5 2 2" xfId="15401"/>
    <cellStyle name="הערה 11 2 5 2 2 2" xfId="30387"/>
    <cellStyle name="הערה 11 2 5 2 2_נכסים" xfId="48446"/>
    <cellStyle name="הערה 11 2 5 2 3" xfId="23722"/>
    <cellStyle name="הערה 11 2 5 2_נכסים" xfId="48445"/>
    <cellStyle name="הערה 11 2 5 3" xfId="12069"/>
    <cellStyle name="הערה 11 2 5 3 2" xfId="27056"/>
    <cellStyle name="הערה 11 2 5 3_נכסים" xfId="48447"/>
    <cellStyle name="הערה 11 2 5 4" xfId="20391"/>
    <cellStyle name="הערה 11 2 5_נכסים" xfId="48444"/>
    <cellStyle name="הערה 11 2 6" xfId="6959"/>
    <cellStyle name="הערה 11 2 6 2" xfId="13736"/>
    <cellStyle name="הערה 11 2 6 2 2" xfId="28722"/>
    <cellStyle name="הערה 11 2 6 2_נכסים" xfId="48449"/>
    <cellStyle name="הערה 11 2 6 3" xfId="22057"/>
    <cellStyle name="הערה 11 2 6_נכסים" xfId="48448"/>
    <cellStyle name="הערה 11 2 7" xfId="10374"/>
    <cellStyle name="הערה 11 2 7 2" xfId="25352"/>
    <cellStyle name="הערה 11 2 7_נכסים" xfId="48450"/>
    <cellStyle name="הערה 11 2 8" xfId="18247"/>
    <cellStyle name="הערה 11 2 9" xfId="18725"/>
    <cellStyle name="הערה 11 2_נכסים" xfId="48387"/>
    <cellStyle name="הערה 11 3" xfId="3670"/>
    <cellStyle name="הערה 11 3 2" xfId="4082"/>
    <cellStyle name="הערה 11 3 2 2" xfId="4854"/>
    <cellStyle name="הערה 11 3 2 2 2" xfId="6645"/>
    <cellStyle name="הערה 11 3 2 2 2 2" xfId="10185"/>
    <cellStyle name="הערה 11 3 2 2 2 2 2" xfId="16837"/>
    <cellStyle name="הערה 11 3 2 2 2 2 2 2" xfId="31823"/>
    <cellStyle name="הערה 11 3 2 2 2 2 2_נכסים" xfId="48456"/>
    <cellStyle name="הערה 11 3 2 2 2 2 3" xfId="25158"/>
    <cellStyle name="הערה 11 3 2 2 2 2_נכסים" xfId="48455"/>
    <cellStyle name="הערה 11 3 2 2 2 3" xfId="13505"/>
    <cellStyle name="הערה 11 3 2 2 2 3 2" xfId="28492"/>
    <cellStyle name="הערה 11 3 2 2 2 3_נכסים" xfId="48457"/>
    <cellStyle name="הערה 11 3 2 2 2 4" xfId="21827"/>
    <cellStyle name="הערה 11 3 2 2 2_נכסים" xfId="48454"/>
    <cellStyle name="הערה 11 3 2 2 3" xfId="8393"/>
    <cellStyle name="הערה 11 3 2 2 3 2" xfId="15172"/>
    <cellStyle name="הערה 11 3 2 2 3 2 2" xfId="30158"/>
    <cellStyle name="הערה 11 3 2 2 3 2_נכסים" xfId="48459"/>
    <cellStyle name="הערה 11 3 2 2 3 3" xfId="23493"/>
    <cellStyle name="הערה 11 3 2 2 3_נכסים" xfId="48458"/>
    <cellStyle name="הערה 11 3 2 2 4" xfId="11839"/>
    <cellStyle name="הערה 11 3 2 2 4 2" xfId="26826"/>
    <cellStyle name="הערה 11 3 2 2 4_נכסים" xfId="48460"/>
    <cellStyle name="הערה 11 3 2 2 5" xfId="20161"/>
    <cellStyle name="הערה 11 3 2 2_נכסים" xfId="48453"/>
    <cellStyle name="הערה 11 3 2 3" xfId="5811"/>
    <cellStyle name="הערה 11 3 2 3 2" xfId="9352"/>
    <cellStyle name="הערה 11 3 2 3 2 2" xfId="16004"/>
    <cellStyle name="הערה 11 3 2 3 2 2 2" xfId="30990"/>
    <cellStyle name="הערה 11 3 2 3 2 2_נכסים" xfId="48463"/>
    <cellStyle name="הערה 11 3 2 3 2 3" xfId="24325"/>
    <cellStyle name="הערה 11 3 2 3 2_נכסים" xfId="48462"/>
    <cellStyle name="הערה 11 3 2 3 3" xfId="12672"/>
    <cellStyle name="הערה 11 3 2 3 3 2" xfId="27659"/>
    <cellStyle name="הערה 11 3 2 3 3_נכסים" xfId="48464"/>
    <cellStyle name="הערה 11 3 2 3 4" xfId="20994"/>
    <cellStyle name="הערה 11 3 2 3_נכסים" xfId="48461"/>
    <cellStyle name="הערה 11 3 2 4" xfId="7560"/>
    <cellStyle name="הערה 11 3 2 4 2" xfId="14339"/>
    <cellStyle name="הערה 11 3 2 4 2 2" xfId="29325"/>
    <cellStyle name="הערה 11 3 2 4 2_נכסים" xfId="48466"/>
    <cellStyle name="הערה 11 3 2 4 3" xfId="22660"/>
    <cellStyle name="הערה 11 3 2 4_נכסים" xfId="48465"/>
    <cellStyle name="הערה 11 3 2 5" xfId="11006"/>
    <cellStyle name="הערה 11 3 2 5 2" xfId="25993"/>
    <cellStyle name="הערה 11 3 2 5_נכסים" xfId="48467"/>
    <cellStyle name="הערה 11 3 2 6" xfId="19328"/>
    <cellStyle name="הערה 11 3 2_נכסים" xfId="48452"/>
    <cellStyle name="הערה 11 3 3" xfId="4439"/>
    <cellStyle name="הערה 11 3 3 2" xfId="6229"/>
    <cellStyle name="הערה 11 3 3 2 2" xfId="9769"/>
    <cellStyle name="הערה 11 3 3 2 2 2" xfId="16421"/>
    <cellStyle name="הערה 11 3 3 2 2 2 2" xfId="31407"/>
    <cellStyle name="הערה 11 3 3 2 2 2_נכסים" xfId="48471"/>
    <cellStyle name="הערה 11 3 3 2 2 3" xfId="24742"/>
    <cellStyle name="הערה 11 3 3 2 2_נכסים" xfId="48470"/>
    <cellStyle name="הערה 11 3 3 2 3" xfId="13089"/>
    <cellStyle name="הערה 11 3 3 2 3 2" xfId="28076"/>
    <cellStyle name="הערה 11 3 3 2 3_נכסים" xfId="48472"/>
    <cellStyle name="הערה 11 3 3 2 4" xfId="21411"/>
    <cellStyle name="הערה 11 3 3 2_נכסים" xfId="48469"/>
    <cellStyle name="הערה 11 3 3 3" xfId="7977"/>
    <cellStyle name="הערה 11 3 3 3 2" xfId="14756"/>
    <cellStyle name="הערה 11 3 3 3 2 2" xfId="29742"/>
    <cellStyle name="הערה 11 3 3 3 2_נכסים" xfId="48474"/>
    <cellStyle name="הערה 11 3 3 3 3" xfId="23077"/>
    <cellStyle name="הערה 11 3 3 3_נכסים" xfId="48473"/>
    <cellStyle name="הערה 11 3 3 4" xfId="11423"/>
    <cellStyle name="הערה 11 3 3 4 2" xfId="26410"/>
    <cellStyle name="הערה 11 3 3 4_נכסים" xfId="48475"/>
    <cellStyle name="הערה 11 3 3 5" xfId="19745"/>
    <cellStyle name="הערה 11 3 3_נכסים" xfId="48468"/>
    <cellStyle name="הערה 11 3 4" xfId="5332"/>
    <cellStyle name="הערה 11 3 4 2" xfId="8936"/>
    <cellStyle name="הערה 11 3 4 2 2" xfId="15588"/>
    <cellStyle name="הערה 11 3 4 2 2 2" xfId="30574"/>
    <cellStyle name="הערה 11 3 4 2 2_נכסים" xfId="48478"/>
    <cellStyle name="הערה 11 3 4 2 3" xfId="23909"/>
    <cellStyle name="הערה 11 3 4 2_נכסים" xfId="48477"/>
    <cellStyle name="הערה 11 3 4 3" xfId="12256"/>
    <cellStyle name="הערה 11 3 4 3 2" xfId="27243"/>
    <cellStyle name="הערה 11 3 4 3_נכסים" xfId="48479"/>
    <cellStyle name="הערה 11 3 4 4" xfId="20578"/>
    <cellStyle name="הערה 11 3 4_נכסים" xfId="48476"/>
    <cellStyle name="הערה 11 3 5" xfId="7145"/>
    <cellStyle name="הערה 11 3 5 2" xfId="13923"/>
    <cellStyle name="הערה 11 3 5 2 2" xfId="28909"/>
    <cellStyle name="הערה 11 3 5 2_נכסים" xfId="48481"/>
    <cellStyle name="הערה 11 3 5 3" xfId="22244"/>
    <cellStyle name="הערה 11 3 5_נכסים" xfId="48480"/>
    <cellStyle name="הערה 11 3 6" xfId="10591"/>
    <cellStyle name="הערה 11 3 6 2" xfId="25577"/>
    <cellStyle name="הערה 11 3 6_נכסים" xfId="48482"/>
    <cellStyle name="הערה 11 3 7" xfId="18912"/>
    <cellStyle name="הערה 11 3_נכסים" xfId="48451"/>
    <cellStyle name="הערה 11 4" xfId="3881"/>
    <cellStyle name="הערה 11 4 2" xfId="4645"/>
    <cellStyle name="הערה 11 4 2 2" xfId="6436"/>
    <cellStyle name="הערה 11 4 2 2 2" xfId="9976"/>
    <cellStyle name="הערה 11 4 2 2 2 2" xfId="16628"/>
    <cellStyle name="הערה 11 4 2 2 2 2 2" xfId="31614"/>
    <cellStyle name="הערה 11 4 2 2 2 2_נכסים" xfId="48487"/>
    <cellStyle name="הערה 11 4 2 2 2 3" xfId="24949"/>
    <cellStyle name="הערה 11 4 2 2 2_נכסים" xfId="48486"/>
    <cellStyle name="הערה 11 4 2 2 3" xfId="13296"/>
    <cellStyle name="הערה 11 4 2 2 3 2" xfId="28283"/>
    <cellStyle name="הערה 11 4 2 2 3_נכסים" xfId="48488"/>
    <cellStyle name="הערה 11 4 2 2 4" xfId="21618"/>
    <cellStyle name="הערה 11 4 2 2_נכסים" xfId="48485"/>
    <cellStyle name="הערה 11 4 2 3" xfId="8184"/>
    <cellStyle name="הערה 11 4 2 3 2" xfId="14963"/>
    <cellStyle name="הערה 11 4 2 3 2 2" xfId="29949"/>
    <cellStyle name="הערה 11 4 2 3 2_נכסים" xfId="48490"/>
    <cellStyle name="הערה 11 4 2 3 3" xfId="23284"/>
    <cellStyle name="הערה 11 4 2 3_נכסים" xfId="48489"/>
    <cellStyle name="הערה 11 4 2 4" xfId="11630"/>
    <cellStyle name="הערה 11 4 2 4 2" xfId="26617"/>
    <cellStyle name="הערה 11 4 2 4_נכסים" xfId="48491"/>
    <cellStyle name="הערה 11 4 2 5" xfId="19952"/>
    <cellStyle name="הערה 11 4 2_נכסים" xfId="48484"/>
    <cellStyle name="הערה 11 4 3" xfId="5602"/>
    <cellStyle name="הערה 11 4 3 2" xfId="9143"/>
    <cellStyle name="הערה 11 4 3 2 2" xfId="15795"/>
    <cellStyle name="הערה 11 4 3 2 2 2" xfId="30781"/>
    <cellStyle name="הערה 11 4 3 2 2_נכסים" xfId="48494"/>
    <cellStyle name="הערה 11 4 3 2 3" xfId="24116"/>
    <cellStyle name="הערה 11 4 3 2_נכסים" xfId="48493"/>
    <cellStyle name="הערה 11 4 3 3" xfId="12463"/>
    <cellStyle name="הערה 11 4 3 3 2" xfId="27450"/>
    <cellStyle name="הערה 11 4 3 3_נכסים" xfId="48495"/>
    <cellStyle name="הערה 11 4 3 4" xfId="20785"/>
    <cellStyle name="הערה 11 4 3_נכסים" xfId="48492"/>
    <cellStyle name="הערה 11 4 4" xfId="7351"/>
    <cellStyle name="הערה 11 4 4 2" xfId="14130"/>
    <cellStyle name="הערה 11 4 4 2 2" xfId="29116"/>
    <cellStyle name="הערה 11 4 4 2_נכסים" xfId="48497"/>
    <cellStyle name="הערה 11 4 4 3" xfId="22451"/>
    <cellStyle name="הערה 11 4 4_נכסים" xfId="48496"/>
    <cellStyle name="הערה 11 4 5" xfId="10797"/>
    <cellStyle name="הערה 11 4 5 2" xfId="25784"/>
    <cellStyle name="הערה 11 4 5_נכסים" xfId="48498"/>
    <cellStyle name="הערה 11 4 6" xfId="19119"/>
    <cellStyle name="הערה 11 4_נכסים" xfId="48483"/>
    <cellStyle name="הערה 11 5" xfId="4243"/>
    <cellStyle name="הערה 11 5 2" xfId="6019"/>
    <cellStyle name="הערה 11 5 2 2" xfId="9559"/>
    <cellStyle name="הערה 11 5 2 2 2" xfId="16211"/>
    <cellStyle name="הערה 11 5 2 2 2 2" xfId="31197"/>
    <cellStyle name="הערה 11 5 2 2 2_נכסים" xfId="48502"/>
    <cellStyle name="הערה 11 5 2 2 3" xfId="24532"/>
    <cellStyle name="הערה 11 5 2 2_נכסים" xfId="48501"/>
    <cellStyle name="הערה 11 5 2 3" xfId="12879"/>
    <cellStyle name="הערה 11 5 2 3 2" xfId="27866"/>
    <cellStyle name="הערה 11 5 2 3_נכסים" xfId="48503"/>
    <cellStyle name="הערה 11 5 2 4" xfId="21201"/>
    <cellStyle name="הערה 11 5 2_נכסים" xfId="48500"/>
    <cellStyle name="הערה 11 5 3" xfId="7767"/>
    <cellStyle name="הערה 11 5 3 2" xfId="14546"/>
    <cellStyle name="הערה 11 5 3 2 2" xfId="29532"/>
    <cellStyle name="הערה 11 5 3 2_נכסים" xfId="48505"/>
    <cellStyle name="הערה 11 5 3 3" xfId="22867"/>
    <cellStyle name="הערה 11 5 3_נכסים" xfId="48504"/>
    <cellStyle name="הערה 11 5 4" xfId="11213"/>
    <cellStyle name="הערה 11 5 4 2" xfId="26200"/>
    <cellStyle name="הערה 11 5 4_נכסים" xfId="48506"/>
    <cellStyle name="הערה 11 5 5" xfId="19535"/>
    <cellStyle name="הערה 11 5_נכסים" xfId="48499"/>
    <cellStyle name="הערה 11 6" xfId="5136"/>
    <cellStyle name="הערה 11 6 2" xfId="8726"/>
    <cellStyle name="הערה 11 6 2 2" xfId="15378"/>
    <cellStyle name="הערה 11 6 2 2 2" xfId="30364"/>
    <cellStyle name="הערה 11 6 2 2_נכסים" xfId="48509"/>
    <cellStyle name="הערה 11 6 2 3" xfId="23699"/>
    <cellStyle name="הערה 11 6 2_נכסים" xfId="48508"/>
    <cellStyle name="הערה 11 6 3" xfId="12046"/>
    <cellStyle name="הערה 11 6 3 2" xfId="27033"/>
    <cellStyle name="הערה 11 6 3_נכסים" xfId="48510"/>
    <cellStyle name="הערה 11 6 4" xfId="20368"/>
    <cellStyle name="הערה 11 6_נכסים" xfId="48507"/>
    <cellStyle name="הערה 11 7" xfId="6949"/>
    <cellStyle name="הערה 11 7 2" xfId="13713"/>
    <cellStyle name="הערה 11 7 2 2" xfId="28699"/>
    <cellStyle name="הערה 11 7 2_נכסים" xfId="48512"/>
    <cellStyle name="הערה 11 7 3" xfId="22034"/>
    <cellStyle name="הערה 11 7_נכסים" xfId="48511"/>
    <cellStyle name="הערה 11 8" xfId="10337"/>
    <cellStyle name="הערה 11 8 2" xfId="25313"/>
    <cellStyle name="הערה 11 8_נכסים" xfId="48513"/>
    <cellStyle name="הערה 11 9" xfId="18703"/>
    <cellStyle name="הערה 11_נכסים" xfId="48386"/>
    <cellStyle name="הערה 12" xfId="3310"/>
    <cellStyle name="הערה 12 2" xfId="18248"/>
    <cellStyle name="הערה 12 2 2" xfId="18329"/>
    <cellStyle name="הערה 12 2_נכסים" xfId="48515"/>
    <cellStyle name="הערה 12 3" xfId="17560"/>
    <cellStyle name="הערה 12 4" xfId="34115"/>
    <cellStyle name="הערה 12_נכסים" xfId="48514"/>
    <cellStyle name="הערה 13" xfId="3466"/>
    <cellStyle name="הערה 13 2" xfId="3698"/>
    <cellStyle name="הערה 13 2 2" xfId="4122"/>
    <cellStyle name="הערה 13 2 2 2" xfId="4895"/>
    <cellStyle name="הערה 13 2 2 2 2" xfId="6686"/>
    <cellStyle name="הערה 13 2 2 2 2 2" xfId="10226"/>
    <cellStyle name="הערה 13 2 2 2 2 2 2" xfId="16878"/>
    <cellStyle name="הערה 13 2 2 2 2 2 2 2" xfId="31864"/>
    <cellStyle name="הערה 13 2 2 2 2 2 2_נכסים" xfId="48522"/>
    <cellStyle name="הערה 13 2 2 2 2 2 3" xfId="25199"/>
    <cellStyle name="הערה 13 2 2 2 2 2_נכסים" xfId="48521"/>
    <cellStyle name="הערה 13 2 2 2 2 3" xfId="13546"/>
    <cellStyle name="הערה 13 2 2 2 2 3 2" xfId="28533"/>
    <cellStyle name="הערה 13 2 2 2 2 3_נכסים" xfId="48523"/>
    <cellStyle name="הערה 13 2 2 2 2 4" xfId="21868"/>
    <cellStyle name="הערה 13 2 2 2 2_נכסים" xfId="48520"/>
    <cellStyle name="הערה 13 2 2 2 3" xfId="8434"/>
    <cellStyle name="הערה 13 2 2 2 3 2" xfId="15213"/>
    <cellStyle name="הערה 13 2 2 2 3 2 2" xfId="30199"/>
    <cellStyle name="הערה 13 2 2 2 3 2_נכסים" xfId="48525"/>
    <cellStyle name="הערה 13 2 2 2 3 3" xfId="23534"/>
    <cellStyle name="הערה 13 2 2 2 3_נכסים" xfId="48524"/>
    <cellStyle name="הערה 13 2 2 2 4" xfId="11880"/>
    <cellStyle name="הערה 13 2 2 2 4 2" xfId="26867"/>
    <cellStyle name="הערה 13 2 2 2 4_נכסים" xfId="48526"/>
    <cellStyle name="הערה 13 2 2 2 5" xfId="20202"/>
    <cellStyle name="הערה 13 2 2 2_נכסים" xfId="48519"/>
    <cellStyle name="הערה 13 2 2 3" xfId="5852"/>
    <cellStyle name="הערה 13 2 2 3 2" xfId="9393"/>
    <cellStyle name="הערה 13 2 2 3 2 2" xfId="16045"/>
    <cellStyle name="הערה 13 2 2 3 2 2 2" xfId="31031"/>
    <cellStyle name="הערה 13 2 2 3 2 2_נכסים" xfId="48529"/>
    <cellStyle name="הערה 13 2 2 3 2 3" xfId="24366"/>
    <cellStyle name="הערה 13 2 2 3 2_נכסים" xfId="48528"/>
    <cellStyle name="הערה 13 2 2 3 3" xfId="12713"/>
    <cellStyle name="הערה 13 2 2 3 3 2" xfId="27700"/>
    <cellStyle name="הערה 13 2 2 3 3_נכסים" xfId="48530"/>
    <cellStyle name="הערה 13 2 2 3 4" xfId="21035"/>
    <cellStyle name="הערה 13 2 2 3_נכסים" xfId="48527"/>
    <cellStyle name="הערה 13 2 2 4" xfId="7601"/>
    <cellStyle name="הערה 13 2 2 4 2" xfId="14380"/>
    <cellStyle name="הערה 13 2 2 4 2 2" xfId="29366"/>
    <cellStyle name="הערה 13 2 2 4 2_נכסים" xfId="48532"/>
    <cellStyle name="הערה 13 2 2 4 3" xfId="22701"/>
    <cellStyle name="הערה 13 2 2 4_נכסים" xfId="48531"/>
    <cellStyle name="הערה 13 2 2 5" xfId="11047"/>
    <cellStyle name="הערה 13 2 2 5 2" xfId="26034"/>
    <cellStyle name="הערה 13 2 2 5_נכסים" xfId="48533"/>
    <cellStyle name="הערה 13 2 2 6" xfId="19369"/>
    <cellStyle name="הערה 13 2 2_נכסים" xfId="48518"/>
    <cellStyle name="הערה 13 2 3" xfId="4479"/>
    <cellStyle name="הערה 13 2 3 2" xfId="6270"/>
    <cellStyle name="הערה 13 2 3 2 2" xfId="9810"/>
    <cellStyle name="הערה 13 2 3 2 2 2" xfId="16462"/>
    <cellStyle name="הערה 13 2 3 2 2 2 2" xfId="31448"/>
    <cellStyle name="הערה 13 2 3 2 2 2_נכסים" xfId="48537"/>
    <cellStyle name="הערה 13 2 3 2 2 3" xfId="24783"/>
    <cellStyle name="הערה 13 2 3 2 2_נכסים" xfId="48536"/>
    <cellStyle name="הערה 13 2 3 2 3" xfId="13130"/>
    <cellStyle name="הערה 13 2 3 2 3 2" xfId="28117"/>
    <cellStyle name="הערה 13 2 3 2 3_נכסים" xfId="48538"/>
    <cellStyle name="הערה 13 2 3 2 4" xfId="21452"/>
    <cellStyle name="הערה 13 2 3 2_נכסים" xfId="48535"/>
    <cellStyle name="הערה 13 2 3 3" xfId="8018"/>
    <cellStyle name="הערה 13 2 3 3 2" xfId="14797"/>
    <cellStyle name="הערה 13 2 3 3 2 2" xfId="29783"/>
    <cellStyle name="הערה 13 2 3 3 2_נכסים" xfId="48540"/>
    <cellStyle name="הערה 13 2 3 3 3" xfId="23118"/>
    <cellStyle name="הערה 13 2 3 3_נכסים" xfId="48539"/>
    <cellStyle name="הערה 13 2 3 4" xfId="11464"/>
    <cellStyle name="הערה 13 2 3 4 2" xfId="26451"/>
    <cellStyle name="הערה 13 2 3 4_נכסים" xfId="48541"/>
    <cellStyle name="הערה 13 2 3 5" xfId="19786"/>
    <cellStyle name="הערה 13 2 3_נכסים" xfId="48534"/>
    <cellStyle name="הערה 13 2 4" xfId="5372"/>
    <cellStyle name="הערה 13 2 4 2" xfId="8977"/>
    <cellStyle name="הערה 13 2 4 2 2" xfId="15629"/>
    <cellStyle name="הערה 13 2 4 2 2 2" xfId="30615"/>
    <cellStyle name="הערה 13 2 4 2 2_נכסים" xfId="48544"/>
    <cellStyle name="הערה 13 2 4 2 3" xfId="23950"/>
    <cellStyle name="הערה 13 2 4 2_נכסים" xfId="48543"/>
    <cellStyle name="הערה 13 2 4 3" xfId="12297"/>
    <cellStyle name="הערה 13 2 4 3 2" xfId="27284"/>
    <cellStyle name="הערה 13 2 4 3_נכסים" xfId="48545"/>
    <cellStyle name="הערה 13 2 4 4" xfId="20619"/>
    <cellStyle name="הערה 13 2 4_נכסים" xfId="48542"/>
    <cellStyle name="הערה 13 2 5" xfId="7185"/>
    <cellStyle name="הערה 13 2 5 2" xfId="13964"/>
    <cellStyle name="הערה 13 2 5 2 2" xfId="28950"/>
    <cellStyle name="הערה 13 2 5 2_נכסים" xfId="48547"/>
    <cellStyle name="הערה 13 2 5 3" xfId="22285"/>
    <cellStyle name="הערה 13 2 5_נכסים" xfId="48546"/>
    <cellStyle name="הערה 13 2 6" xfId="10631"/>
    <cellStyle name="הערה 13 2 6 2" xfId="25618"/>
    <cellStyle name="הערה 13 2 6_נכסים" xfId="48548"/>
    <cellStyle name="הערה 13 2 7" xfId="18249"/>
    <cellStyle name="הערה 13 2 8" xfId="18953"/>
    <cellStyle name="הערה 13 2_נכסים" xfId="48517"/>
    <cellStyle name="הערה 13 3" xfId="3910"/>
    <cellStyle name="הערה 13 3 2" xfId="4686"/>
    <cellStyle name="הערה 13 3 2 2" xfId="6477"/>
    <cellStyle name="הערה 13 3 2 2 2" xfId="10017"/>
    <cellStyle name="הערה 13 3 2 2 2 2" xfId="16669"/>
    <cellStyle name="הערה 13 3 2 2 2 2 2" xfId="31655"/>
    <cellStyle name="הערה 13 3 2 2 2 2_נכסים" xfId="48553"/>
    <cellStyle name="הערה 13 3 2 2 2 3" xfId="24990"/>
    <cellStyle name="הערה 13 3 2 2 2_נכסים" xfId="48552"/>
    <cellStyle name="הערה 13 3 2 2 3" xfId="13337"/>
    <cellStyle name="הערה 13 3 2 2 3 2" xfId="28324"/>
    <cellStyle name="הערה 13 3 2 2 3_נכסים" xfId="48554"/>
    <cellStyle name="הערה 13 3 2 2 4" xfId="21659"/>
    <cellStyle name="הערה 13 3 2 2_נכסים" xfId="48551"/>
    <cellStyle name="הערה 13 3 2 3" xfId="8225"/>
    <cellStyle name="הערה 13 3 2 3 2" xfId="15004"/>
    <cellStyle name="הערה 13 3 2 3 2 2" xfId="29990"/>
    <cellStyle name="הערה 13 3 2 3 2_נכסים" xfId="48556"/>
    <cellStyle name="הערה 13 3 2 3 3" xfId="23325"/>
    <cellStyle name="הערה 13 3 2 3_נכסים" xfId="48555"/>
    <cellStyle name="הערה 13 3 2 4" xfId="11671"/>
    <cellStyle name="הערה 13 3 2 4 2" xfId="26658"/>
    <cellStyle name="הערה 13 3 2 4_נכסים" xfId="48557"/>
    <cellStyle name="הערה 13 3 2 5" xfId="19993"/>
    <cellStyle name="הערה 13 3 2_נכסים" xfId="48550"/>
    <cellStyle name="הערה 13 3 3" xfId="5643"/>
    <cellStyle name="הערה 13 3 3 2" xfId="9184"/>
    <cellStyle name="הערה 13 3 3 2 2" xfId="15836"/>
    <cellStyle name="הערה 13 3 3 2 2 2" xfId="30822"/>
    <cellStyle name="הערה 13 3 3 2 2_נכסים" xfId="48560"/>
    <cellStyle name="הערה 13 3 3 2 3" xfId="24157"/>
    <cellStyle name="הערה 13 3 3 2_נכסים" xfId="48559"/>
    <cellStyle name="הערה 13 3 3 3" xfId="12504"/>
    <cellStyle name="הערה 13 3 3 3 2" xfId="27491"/>
    <cellStyle name="הערה 13 3 3 3_נכסים" xfId="48561"/>
    <cellStyle name="הערה 13 3 3 4" xfId="20826"/>
    <cellStyle name="הערה 13 3 3_נכסים" xfId="48558"/>
    <cellStyle name="הערה 13 3 4" xfId="7392"/>
    <cellStyle name="הערה 13 3 4 2" xfId="14171"/>
    <cellStyle name="הערה 13 3 4 2 2" xfId="29157"/>
    <cellStyle name="הערה 13 3 4 2_נכסים" xfId="48563"/>
    <cellStyle name="הערה 13 3 4 3" xfId="22492"/>
    <cellStyle name="הערה 13 3 4_נכסים" xfId="48562"/>
    <cellStyle name="הערה 13 3 5" xfId="10838"/>
    <cellStyle name="הערה 13 3 5 2" xfId="25825"/>
    <cellStyle name="הערה 13 3 5_נכסים" xfId="48564"/>
    <cellStyle name="הערה 13 3 6" xfId="19160"/>
    <cellStyle name="הערה 13 3_נכסים" xfId="48549"/>
    <cellStyle name="הערה 13 4" xfId="4271"/>
    <cellStyle name="הערה 13 4 2" xfId="6060"/>
    <cellStyle name="הערה 13 4 2 2" xfId="9600"/>
    <cellStyle name="הערה 13 4 2 2 2" xfId="16252"/>
    <cellStyle name="הערה 13 4 2 2 2 2" xfId="31238"/>
    <cellStyle name="הערה 13 4 2 2 2_נכסים" xfId="48568"/>
    <cellStyle name="הערה 13 4 2 2 3" xfId="24573"/>
    <cellStyle name="הערה 13 4 2 2_נכסים" xfId="48567"/>
    <cellStyle name="הערה 13 4 2 3" xfId="12920"/>
    <cellStyle name="הערה 13 4 2 3 2" xfId="27907"/>
    <cellStyle name="הערה 13 4 2 3_נכסים" xfId="48569"/>
    <cellStyle name="הערה 13 4 2 4" xfId="21242"/>
    <cellStyle name="הערה 13 4 2_נכסים" xfId="48566"/>
    <cellStyle name="הערה 13 4 3" xfId="7808"/>
    <cellStyle name="הערה 13 4 3 2" xfId="14587"/>
    <cellStyle name="הערה 13 4 3 2 2" xfId="29573"/>
    <cellStyle name="הערה 13 4 3 2_נכסים" xfId="48571"/>
    <cellStyle name="הערה 13 4 3 3" xfId="22908"/>
    <cellStyle name="הערה 13 4 3_נכסים" xfId="48570"/>
    <cellStyle name="הערה 13 4 4" xfId="11254"/>
    <cellStyle name="הערה 13 4 4 2" xfId="26241"/>
    <cellStyle name="הערה 13 4 4_נכסים" xfId="48572"/>
    <cellStyle name="הערה 13 4 5" xfId="19576"/>
    <cellStyle name="הערה 13 4_נכסים" xfId="48565"/>
    <cellStyle name="הערה 13 5" xfId="5164"/>
    <cellStyle name="הערה 13 5 2" xfId="8767"/>
    <cellStyle name="הערה 13 5 2 2" xfId="15419"/>
    <cellStyle name="הערה 13 5 2 2 2" xfId="30405"/>
    <cellStyle name="הערה 13 5 2 2_נכסים" xfId="48575"/>
    <cellStyle name="הערה 13 5 2 3" xfId="23740"/>
    <cellStyle name="הערה 13 5 2_נכסים" xfId="48574"/>
    <cellStyle name="הערה 13 5 3" xfId="12087"/>
    <cellStyle name="הערה 13 5 3 2" xfId="27074"/>
    <cellStyle name="הערה 13 5 3_נכסים" xfId="48576"/>
    <cellStyle name="הערה 13 5 4" xfId="20409"/>
    <cellStyle name="הערה 13 5_נכסים" xfId="48573"/>
    <cellStyle name="הערה 13 6" xfId="6977"/>
    <cellStyle name="הערה 13 6 2" xfId="13754"/>
    <cellStyle name="הערה 13 6 2 2" xfId="28740"/>
    <cellStyle name="הערה 13 6 2_נכסים" xfId="48578"/>
    <cellStyle name="הערה 13 6 3" xfId="22075"/>
    <cellStyle name="הערה 13 6_נכסים" xfId="48577"/>
    <cellStyle name="הערה 13 7" xfId="10411"/>
    <cellStyle name="הערה 13 7 2" xfId="25390"/>
    <cellStyle name="הערה 13 7_נכסים" xfId="48579"/>
    <cellStyle name="הערה 13 8" xfId="18743"/>
    <cellStyle name="הערה 13 9" xfId="32169"/>
    <cellStyle name="הערה 13_נכסים" xfId="48516"/>
    <cellStyle name="הערה 14" xfId="3643"/>
    <cellStyle name="הערה 14 2" xfId="4030"/>
    <cellStyle name="הערה 14 2 2" xfId="4802"/>
    <cellStyle name="הערה 14 2 2 2" xfId="6593"/>
    <cellStyle name="הערה 14 2 2 2 2" xfId="10133"/>
    <cellStyle name="הערה 14 2 2 2 2 2" xfId="16785"/>
    <cellStyle name="הערה 14 2 2 2 2 2 2" xfId="31771"/>
    <cellStyle name="הערה 14 2 2 2 2 2_נכסים" xfId="48585"/>
    <cellStyle name="הערה 14 2 2 2 2 3" xfId="25106"/>
    <cellStyle name="הערה 14 2 2 2 2_נכסים" xfId="48584"/>
    <cellStyle name="הערה 14 2 2 2 3" xfId="13453"/>
    <cellStyle name="הערה 14 2 2 2 3 2" xfId="28440"/>
    <cellStyle name="הערה 14 2 2 2 3_נכסים" xfId="48586"/>
    <cellStyle name="הערה 14 2 2 2 4" xfId="21775"/>
    <cellStyle name="הערה 14 2 2 2_נכסים" xfId="48583"/>
    <cellStyle name="הערה 14 2 2 3" xfId="8341"/>
    <cellStyle name="הערה 14 2 2 3 2" xfId="15120"/>
    <cellStyle name="הערה 14 2 2 3 2 2" xfId="30106"/>
    <cellStyle name="הערה 14 2 2 3 2_נכסים" xfId="48588"/>
    <cellStyle name="הערה 14 2 2 3 3" xfId="23441"/>
    <cellStyle name="הערה 14 2 2 3_נכסים" xfId="48587"/>
    <cellStyle name="הערה 14 2 2 4" xfId="11787"/>
    <cellStyle name="הערה 14 2 2 4 2" xfId="26774"/>
    <cellStyle name="הערה 14 2 2 4_נכסים" xfId="48589"/>
    <cellStyle name="הערה 14 2 2 5" xfId="20109"/>
    <cellStyle name="הערה 14 2 2_נכסים" xfId="48582"/>
    <cellStyle name="הערה 14 2 3" xfId="5759"/>
    <cellStyle name="הערה 14 2 3 2" xfId="9300"/>
    <cellStyle name="הערה 14 2 3 2 2" xfId="15952"/>
    <cellStyle name="הערה 14 2 3 2 2 2" xfId="30938"/>
    <cellStyle name="הערה 14 2 3 2 2_נכסים" xfId="48592"/>
    <cellStyle name="הערה 14 2 3 2 3" xfId="24273"/>
    <cellStyle name="הערה 14 2 3 2_נכסים" xfId="48591"/>
    <cellStyle name="הערה 14 2 3 3" xfId="12620"/>
    <cellStyle name="הערה 14 2 3 3 2" xfId="27607"/>
    <cellStyle name="הערה 14 2 3 3_נכסים" xfId="48593"/>
    <cellStyle name="הערה 14 2 3 4" xfId="20942"/>
    <cellStyle name="הערה 14 2 3_נכסים" xfId="48590"/>
    <cellStyle name="הערה 14 2 4" xfId="7508"/>
    <cellStyle name="הערה 14 2 4 2" xfId="14287"/>
    <cellStyle name="הערה 14 2 4 2 2" xfId="29273"/>
    <cellStyle name="הערה 14 2 4 2_נכסים" xfId="48595"/>
    <cellStyle name="הערה 14 2 4 3" xfId="22608"/>
    <cellStyle name="הערה 14 2 4_נכסים" xfId="48594"/>
    <cellStyle name="הערה 14 2 5" xfId="10954"/>
    <cellStyle name="הערה 14 2 5 2" xfId="25941"/>
    <cellStyle name="הערה 14 2 5_נכסים" xfId="48596"/>
    <cellStyle name="הערה 14 2 6" xfId="18250"/>
    <cellStyle name="הערה 14 2 7" xfId="19276"/>
    <cellStyle name="הערה 14 2_נכסים" xfId="48581"/>
    <cellStyle name="הערה 14 3" xfId="4387"/>
    <cellStyle name="הערה 14 3 2" xfId="6177"/>
    <cellStyle name="הערה 14 3 2 2" xfId="9717"/>
    <cellStyle name="הערה 14 3 2 2 2" xfId="16369"/>
    <cellStyle name="הערה 14 3 2 2 2 2" xfId="31355"/>
    <cellStyle name="הערה 14 3 2 2 2_נכסים" xfId="48600"/>
    <cellStyle name="הערה 14 3 2 2 3" xfId="24690"/>
    <cellStyle name="הערה 14 3 2 2_נכסים" xfId="48599"/>
    <cellStyle name="הערה 14 3 2 3" xfId="13037"/>
    <cellStyle name="הערה 14 3 2 3 2" xfId="28024"/>
    <cellStyle name="הערה 14 3 2 3_נכסים" xfId="48601"/>
    <cellStyle name="הערה 14 3 2 4" xfId="21359"/>
    <cellStyle name="הערה 14 3 2_נכסים" xfId="48598"/>
    <cellStyle name="הערה 14 3 3" xfId="7925"/>
    <cellStyle name="הערה 14 3 3 2" xfId="14704"/>
    <cellStyle name="הערה 14 3 3 2 2" xfId="29690"/>
    <cellStyle name="הערה 14 3 3 2_נכסים" xfId="48603"/>
    <cellStyle name="הערה 14 3 3 3" xfId="23025"/>
    <cellStyle name="הערה 14 3 3_נכסים" xfId="48602"/>
    <cellStyle name="הערה 14 3 4" xfId="11371"/>
    <cellStyle name="הערה 14 3 4 2" xfId="26358"/>
    <cellStyle name="הערה 14 3 4_נכסים" xfId="48604"/>
    <cellStyle name="הערה 14 3 5" xfId="19693"/>
    <cellStyle name="הערה 14 3_נכסים" xfId="48597"/>
    <cellStyle name="הערה 14 4" xfId="5280"/>
    <cellStyle name="הערה 14 4 2" xfId="8884"/>
    <cellStyle name="הערה 14 4 2 2" xfId="15536"/>
    <cellStyle name="הערה 14 4 2 2 2" xfId="30522"/>
    <cellStyle name="הערה 14 4 2 2_נכסים" xfId="48607"/>
    <cellStyle name="הערה 14 4 2 3" xfId="23857"/>
    <cellStyle name="הערה 14 4 2_נכסים" xfId="48606"/>
    <cellStyle name="הערה 14 4 3" xfId="12204"/>
    <cellStyle name="הערה 14 4 3 2" xfId="27191"/>
    <cellStyle name="הערה 14 4 3_נכסים" xfId="48608"/>
    <cellStyle name="הערה 14 4 4" xfId="20526"/>
    <cellStyle name="הערה 14 4_נכסים" xfId="48605"/>
    <cellStyle name="הערה 14 5" xfId="7093"/>
    <cellStyle name="הערה 14 5 2" xfId="13871"/>
    <cellStyle name="הערה 14 5 2 2" xfId="28857"/>
    <cellStyle name="הערה 14 5 2_נכסים" xfId="48610"/>
    <cellStyle name="הערה 14 5 3" xfId="22192"/>
    <cellStyle name="הערה 14 5_נכסים" xfId="48609"/>
    <cellStyle name="הערה 14 6" xfId="10318"/>
    <cellStyle name="הערה 14 6 2" xfId="25292"/>
    <cellStyle name="הערה 14 6_נכסים" xfId="48611"/>
    <cellStyle name="הערה 14 7" xfId="18860"/>
    <cellStyle name="הערה 14 8" xfId="32138"/>
    <cellStyle name="הערה 14_נכסים" xfId="48580"/>
    <cellStyle name="הערה 15" xfId="3854"/>
    <cellStyle name="הערה 15 2" xfId="4199"/>
    <cellStyle name="הערה 15 2 2" xfId="18405"/>
    <cellStyle name="הערה 15 2_נכסים" xfId="48613"/>
    <cellStyle name="הערה 15 3" xfId="4593"/>
    <cellStyle name="הערה 15 3 2" xfId="6384"/>
    <cellStyle name="הערה 15 3 2 2" xfId="9924"/>
    <cellStyle name="הערה 15 3 2 2 2" xfId="16576"/>
    <cellStyle name="הערה 15 3 2 2 2 2" xfId="31562"/>
    <cellStyle name="הערה 15 3 2 2 2_נכסים" xfId="48617"/>
    <cellStyle name="הערה 15 3 2 2 3" xfId="24897"/>
    <cellStyle name="הערה 15 3 2 2_נכסים" xfId="48616"/>
    <cellStyle name="הערה 15 3 2 3" xfId="13244"/>
    <cellStyle name="הערה 15 3 2 3 2" xfId="28231"/>
    <cellStyle name="הערה 15 3 2 3_נכסים" xfId="48618"/>
    <cellStyle name="הערה 15 3 2 4" xfId="21566"/>
    <cellStyle name="הערה 15 3 2_נכסים" xfId="48615"/>
    <cellStyle name="הערה 15 3 3" xfId="8132"/>
    <cellStyle name="הערה 15 3 3 2" xfId="14911"/>
    <cellStyle name="הערה 15 3 3 2 2" xfId="29897"/>
    <cellStyle name="הערה 15 3 3 2_נכסים" xfId="48620"/>
    <cellStyle name="הערה 15 3 3 3" xfId="23232"/>
    <cellStyle name="הערה 15 3 3_נכסים" xfId="48619"/>
    <cellStyle name="הערה 15 3 4" xfId="11578"/>
    <cellStyle name="הערה 15 3 4 2" xfId="26565"/>
    <cellStyle name="הערה 15 3 4_נכסים" xfId="48621"/>
    <cellStyle name="הערה 15 3 5" xfId="19900"/>
    <cellStyle name="הערה 15 3_נכסים" xfId="48614"/>
    <cellStyle name="הערה 15 4" xfId="5550"/>
    <cellStyle name="הערה 15 4 2" xfId="9091"/>
    <cellStyle name="הערה 15 4 2 2" xfId="15743"/>
    <cellStyle name="הערה 15 4 2 2 2" xfId="30729"/>
    <cellStyle name="הערה 15 4 2 2_נכסים" xfId="48624"/>
    <cellStyle name="הערה 15 4 2 3" xfId="24064"/>
    <cellStyle name="הערה 15 4 2_נכסים" xfId="48623"/>
    <cellStyle name="הערה 15 4 3" xfId="12411"/>
    <cellStyle name="הערה 15 4 3 2" xfId="27398"/>
    <cellStyle name="הערה 15 4 3_נכסים" xfId="48625"/>
    <cellStyle name="הערה 15 4 4" xfId="20733"/>
    <cellStyle name="הערה 15 4_נכסים" xfId="48622"/>
    <cellStyle name="הערה 15 5" xfId="7299"/>
    <cellStyle name="הערה 15 5 2" xfId="14078"/>
    <cellStyle name="הערה 15 5 2 2" xfId="29064"/>
    <cellStyle name="הערה 15 5 2_נכסים" xfId="48627"/>
    <cellStyle name="הערה 15 5 3" xfId="22399"/>
    <cellStyle name="הערה 15 5_נכסים" xfId="48626"/>
    <cellStyle name="הערה 15 6" xfId="10745"/>
    <cellStyle name="הערה 15 6 2" xfId="25732"/>
    <cellStyle name="הערה 15 6_נכסים" xfId="48628"/>
    <cellStyle name="הערה 15 7" xfId="19067"/>
    <cellStyle name="הערה 15 8" xfId="31977"/>
    <cellStyle name="הערה 15_נכסים" xfId="48612"/>
    <cellStyle name="הערה 16" xfId="4216"/>
    <cellStyle name="הערה 16 2" xfId="5967"/>
    <cellStyle name="הערה 16 2 2" xfId="9507"/>
    <cellStyle name="הערה 16 2 2 2" xfId="16159"/>
    <cellStyle name="הערה 16 2 2 2 2" xfId="31145"/>
    <cellStyle name="הערה 16 2 2 2_נכסים" xfId="48632"/>
    <cellStyle name="הערה 16 2 2 3" xfId="24480"/>
    <cellStyle name="הערה 16 2 2_נכסים" xfId="48631"/>
    <cellStyle name="הערה 16 2 3" xfId="12827"/>
    <cellStyle name="הערה 16 2 3 2" xfId="27814"/>
    <cellStyle name="הערה 16 2 3_נכסים" xfId="48633"/>
    <cellStyle name="הערה 16 2 4" xfId="18251"/>
    <cellStyle name="הערה 16 2 5" xfId="21149"/>
    <cellStyle name="הערה 16 2_נכסים" xfId="48630"/>
    <cellStyle name="הערה 16 3" xfId="7715"/>
    <cellStyle name="הערה 16 3 2" xfId="14494"/>
    <cellStyle name="הערה 16 3 2 2" xfId="29480"/>
    <cellStyle name="הערה 16 3 2_נכסים" xfId="48635"/>
    <cellStyle name="הערה 16 3 3" xfId="22815"/>
    <cellStyle name="הערה 16 3_נכסים" xfId="48634"/>
    <cellStyle name="הערה 16 4" xfId="11161"/>
    <cellStyle name="הערה 16 4 2" xfId="26148"/>
    <cellStyle name="הערה 16 4_נכסים" xfId="48636"/>
    <cellStyle name="הערה 16 5" xfId="19483"/>
    <cellStyle name="הערה 16_נכסים" xfId="48629"/>
    <cellStyle name="הערה 17" xfId="5109"/>
    <cellStyle name="הערה 17 2" xfId="8674"/>
    <cellStyle name="הערה 17 2 2" xfId="15326"/>
    <cellStyle name="הערה 17 2 2 2" xfId="30312"/>
    <cellStyle name="הערה 17 2 2_נכסים" xfId="48639"/>
    <cellStyle name="הערה 17 2 3" xfId="18252"/>
    <cellStyle name="הערה 17 2 4" xfId="23647"/>
    <cellStyle name="הערה 17 2_נכסים" xfId="48638"/>
    <cellStyle name="הערה 17 3" xfId="11994"/>
    <cellStyle name="הערה 17 3 2" xfId="26981"/>
    <cellStyle name="הערה 17 3_נכסים" xfId="48640"/>
    <cellStyle name="הערה 17 4" xfId="20316"/>
    <cellStyle name="הערה 17_נכסים" xfId="48637"/>
    <cellStyle name="הערה 18" xfId="6921"/>
    <cellStyle name="הערה 18 2" xfId="13661"/>
    <cellStyle name="הערה 18 2 2" xfId="18442"/>
    <cellStyle name="הערה 18 2 3" xfId="18253"/>
    <cellStyle name="הערה 18 2 4" xfId="28647"/>
    <cellStyle name="הערה 18 2_נכסים" xfId="48642"/>
    <cellStyle name="הערה 18 3" xfId="21982"/>
    <cellStyle name="הערה 18_נכסים" xfId="48641"/>
    <cellStyle name="הערה 19" xfId="10488"/>
    <cellStyle name="הערה 19 2" xfId="18254"/>
    <cellStyle name="הערה 19 2 2" xfId="18455"/>
    <cellStyle name="הערה 19 2_נכסים" xfId="48644"/>
    <cellStyle name="הערה 19 3" xfId="25470"/>
    <cellStyle name="הערה 19_נכסים" xfId="48643"/>
    <cellStyle name="הערה 2" xfId="346"/>
    <cellStyle name="הערה 2 10" xfId="1692"/>
    <cellStyle name="הערה 2 10 2" xfId="33900"/>
    <cellStyle name="הערה 2 11" xfId="2555"/>
    <cellStyle name="הערה 2 11 2" xfId="49993"/>
    <cellStyle name="הערה 2 12" xfId="2661"/>
    <cellStyle name="הערה 2 13" xfId="50223"/>
    <cellStyle name="הערה 2 2" xfId="347"/>
    <cellStyle name="הערה 2 2 10" xfId="18645"/>
    <cellStyle name="הערה 2 2 11" xfId="32412"/>
    <cellStyle name="הערה 2 2 2" xfId="942"/>
    <cellStyle name="הערה 2 2 2 10" xfId="32315"/>
    <cellStyle name="הערה 2 2 2 2" xfId="1274"/>
    <cellStyle name="הערה 2 2 2 2 2" xfId="3767"/>
    <cellStyle name="הערה 2 2 2 2 2 2" xfId="4191"/>
    <cellStyle name="הערה 2 2 2 2 2 2 2" xfId="4964"/>
    <cellStyle name="הערה 2 2 2 2 2 2 2 2" xfId="6755"/>
    <cellStyle name="הערה 2 2 2 2 2 2 2 2 2" xfId="10295"/>
    <cellStyle name="הערה 2 2 2 2 2 2 2 2 2 2" xfId="16947"/>
    <cellStyle name="הערה 2 2 2 2 2 2 2 2 2 2 2" xfId="31933"/>
    <cellStyle name="הערה 2 2 2 2 2 2 2 2 2 2_נכסים" xfId="48654"/>
    <cellStyle name="הערה 2 2 2 2 2 2 2 2 2 3" xfId="25268"/>
    <cellStyle name="הערה 2 2 2 2 2 2 2 2 2_נכסים" xfId="48653"/>
    <cellStyle name="הערה 2 2 2 2 2 2 2 2 3" xfId="13615"/>
    <cellStyle name="הערה 2 2 2 2 2 2 2 2 3 2" xfId="28602"/>
    <cellStyle name="הערה 2 2 2 2 2 2 2 2 3_נכסים" xfId="48655"/>
    <cellStyle name="הערה 2 2 2 2 2 2 2 2 4" xfId="21937"/>
    <cellStyle name="הערה 2 2 2 2 2 2 2 2_נכסים" xfId="48652"/>
    <cellStyle name="הערה 2 2 2 2 2 2 2 3" xfId="8503"/>
    <cellStyle name="הערה 2 2 2 2 2 2 2 3 2" xfId="15282"/>
    <cellStyle name="הערה 2 2 2 2 2 2 2 3 2 2" xfId="30268"/>
    <cellStyle name="הערה 2 2 2 2 2 2 2 3 2_נכסים" xfId="48657"/>
    <cellStyle name="הערה 2 2 2 2 2 2 2 3 3" xfId="23603"/>
    <cellStyle name="הערה 2 2 2 2 2 2 2 3_נכסים" xfId="48656"/>
    <cellStyle name="הערה 2 2 2 2 2 2 2 4" xfId="11949"/>
    <cellStyle name="הערה 2 2 2 2 2 2 2 4 2" xfId="26936"/>
    <cellStyle name="הערה 2 2 2 2 2 2 2 4_נכסים" xfId="48658"/>
    <cellStyle name="הערה 2 2 2 2 2 2 2 5" xfId="20271"/>
    <cellStyle name="הערה 2 2 2 2 2 2 2_נכסים" xfId="48651"/>
    <cellStyle name="הערה 2 2 2 2 2 2 3" xfId="5921"/>
    <cellStyle name="הערה 2 2 2 2 2 2 3 2" xfId="9462"/>
    <cellStyle name="הערה 2 2 2 2 2 2 3 2 2" xfId="16114"/>
    <cellStyle name="הערה 2 2 2 2 2 2 3 2 2 2" xfId="31100"/>
    <cellStyle name="הערה 2 2 2 2 2 2 3 2 2_נכסים" xfId="48661"/>
    <cellStyle name="הערה 2 2 2 2 2 2 3 2 3" xfId="24435"/>
    <cellStyle name="הערה 2 2 2 2 2 2 3 2_נכסים" xfId="48660"/>
    <cellStyle name="הערה 2 2 2 2 2 2 3 3" xfId="12782"/>
    <cellStyle name="הערה 2 2 2 2 2 2 3 3 2" xfId="27769"/>
    <cellStyle name="הערה 2 2 2 2 2 2 3 3_נכסים" xfId="48662"/>
    <cellStyle name="הערה 2 2 2 2 2 2 3 4" xfId="21104"/>
    <cellStyle name="הערה 2 2 2 2 2 2 3_נכסים" xfId="48659"/>
    <cellStyle name="הערה 2 2 2 2 2 2 4" xfId="7670"/>
    <cellStyle name="הערה 2 2 2 2 2 2 4 2" xfId="14449"/>
    <cellStyle name="הערה 2 2 2 2 2 2 4 2 2" xfId="29435"/>
    <cellStyle name="הערה 2 2 2 2 2 2 4 2_נכסים" xfId="48664"/>
    <cellStyle name="הערה 2 2 2 2 2 2 4 3" xfId="22770"/>
    <cellStyle name="הערה 2 2 2 2 2 2 4_נכסים" xfId="48663"/>
    <cellStyle name="הערה 2 2 2 2 2 2 5" xfId="11116"/>
    <cellStyle name="הערה 2 2 2 2 2 2 5 2" xfId="26103"/>
    <cellStyle name="הערה 2 2 2 2 2 2 5_נכסים" xfId="48665"/>
    <cellStyle name="הערה 2 2 2 2 2 2 6" xfId="19438"/>
    <cellStyle name="הערה 2 2 2 2 2 2_נכסים" xfId="48650"/>
    <cellStyle name="הערה 2 2 2 2 2 3" xfId="4548"/>
    <cellStyle name="הערה 2 2 2 2 2 3 2" xfId="6339"/>
    <cellStyle name="הערה 2 2 2 2 2 3 2 2" xfId="9879"/>
    <cellStyle name="הערה 2 2 2 2 2 3 2 2 2" xfId="16531"/>
    <cellStyle name="הערה 2 2 2 2 2 3 2 2 2 2" xfId="31517"/>
    <cellStyle name="הערה 2 2 2 2 2 3 2 2 2_נכסים" xfId="48669"/>
    <cellStyle name="הערה 2 2 2 2 2 3 2 2 3" xfId="24852"/>
    <cellStyle name="הערה 2 2 2 2 2 3 2 2_נכסים" xfId="48668"/>
    <cellStyle name="הערה 2 2 2 2 2 3 2 3" xfId="13199"/>
    <cellStyle name="הערה 2 2 2 2 2 3 2 3 2" xfId="28186"/>
    <cellStyle name="הערה 2 2 2 2 2 3 2 3_נכסים" xfId="48670"/>
    <cellStyle name="הערה 2 2 2 2 2 3 2 4" xfId="21521"/>
    <cellStyle name="הערה 2 2 2 2 2 3 2_נכסים" xfId="48667"/>
    <cellStyle name="הערה 2 2 2 2 2 3 3" xfId="8087"/>
    <cellStyle name="הערה 2 2 2 2 2 3 3 2" xfId="14866"/>
    <cellStyle name="הערה 2 2 2 2 2 3 3 2 2" xfId="29852"/>
    <cellStyle name="הערה 2 2 2 2 2 3 3 2_נכסים" xfId="48672"/>
    <cellStyle name="הערה 2 2 2 2 2 3 3 3" xfId="23187"/>
    <cellStyle name="הערה 2 2 2 2 2 3 3_נכסים" xfId="48671"/>
    <cellStyle name="הערה 2 2 2 2 2 3 4" xfId="11533"/>
    <cellStyle name="הערה 2 2 2 2 2 3 4 2" xfId="26520"/>
    <cellStyle name="הערה 2 2 2 2 2 3 4_נכסים" xfId="48673"/>
    <cellStyle name="הערה 2 2 2 2 2 3 5" xfId="19855"/>
    <cellStyle name="הערה 2 2 2 2 2 3_נכסים" xfId="48666"/>
    <cellStyle name="הערה 2 2 2 2 2 4" xfId="5441"/>
    <cellStyle name="הערה 2 2 2 2 2 4 2" xfId="9046"/>
    <cellStyle name="הערה 2 2 2 2 2 4 2 2" xfId="15698"/>
    <cellStyle name="הערה 2 2 2 2 2 4 2 2 2" xfId="30684"/>
    <cellStyle name="הערה 2 2 2 2 2 4 2 2_נכסים" xfId="48676"/>
    <cellStyle name="הערה 2 2 2 2 2 4 2 3" xfId="24019"/>
    <cellStyle name="הערה 2 2 2 2 2 4 2_נכסים" xfId="48675"/>
    <cellStyle name="הערה 2 2 2 2 2 4 3" xfId="12366"/>
    <cellStyle name="הערה 2 2 2 2 2 4 3 2" xfId="27353"/>
    <cellStyle name="הערה 2 2 2 2 2 4 3_נכסים" xfId="48677"/>
    <cellStyle name="הערה 2 2 2 2 2 4 4" xfId="20688"/>
    <cellStyle name="הערה 2 2 2 2 2 4_נכסים" xfId="48674"/>
    <cellStyle name="הערה 2 2 2 2 2 5" xfId="7254"/>
    <cellStyle name="הערה 2 2 2 2 2 5 2" xfId="14033"/>
    <cellStyle name="הערה 2 2 2 2 2 5 2 2" xfId="29019"/>
    <cellStyle name="הערה 2 2 2 2 2 5 2_נכסים" xfId="48679"/>
    <cellStyle name="הערה 2 2 2 2 2 5 3" xfId="22354"/>
    <cellStyle name="הערה 2 2 2 2 2 5_נכסים" xfId="48678"/>
    <cellStyle name="הערה 2 2 2 2 2 6" xfId="10700"/>
    <cellStyle name="הערה 2 2 2 2 2 6 2" xfId="25687"/>
    <cellStyle name="הערה 2 2 2 2 2 6_נכסים" xfId="48680"/>
    <cellStyle name="הערה 2 2 2 2 2 7" xfId="19022"/>
    <cellStyle name="הערה 2 2 2 2 2_נכסים" xfId="48649"/>
    <cellStyle name="הערה 2 2 2 2 3" xfId="3980"/>
    <cellStyle name="הערה 2 2 2 2 3 2" xfId="4756"/>
    <cellStyle name="הערה 2 2 2 2 3 2 2" xfId="6547"/>
    <cellStyle name="הערה 2 2 2 2 3 2 2 2" xfId="10087"/>
    <cellStyle name="הערה 2 2 2 2 3 2 2 2 2" xfId="16739"/>
    <cellStyle name="הערה 2 2 2 2 3 2 2 2 2 2" xfId="31725"/>
    <cellStyle name="הערה 2 2 2 2 3 2 2 2 2_נכסים" xfId="48685"/>
    <cellStyle name="הערה 2 2 2 2 3 2 2 2 3" xfId="25060"/>
    <cellStyle name="הערה 2 2 2 2 3 2 2 2_נכסים" xfId="48684"/>
    <cellStyle name="הערה 2 2 2 2 3 2 2 3" xfId="13407"/>
    <cellStyle name="הערה 2 2 2 2 3 2 2 3 2" xfId="28394"/>
    <cellStyle name="הערה 2 2 2 2 3 2 2 3_נכסים" xfId="48686"/>
    <cellStyle name="הערה 2 2 2 2 3 2 2 4" xfId="21729"/>
    <cellStyle name="הערה 2 2 2 2 3 2 2_נכסים" xfId="48683"/>
    <cellStyle name="הערה 2 2 2 2 3 2 3" xfId="8295"/>
    <cellStyle name="הערה 2 2 2 2 3 2 3 2" xfId="15074"/>
    <cellStyle name="הערה 2 2 2 2 3 2 3 2 2" xfId="30060"/>
    <cellStyle name="הערה 2 2 2 2 3 2 3 2_נכסים" xfId="48688"/>
    <cellStyle name="הערה 2 2 2 2 3 2 3 3" xfId="23395"/>
    <cellStyle name="הערה 2 2 2 2 3 2 3_נכסים" xfId="48687"/>
    <cellStyle name="הערה 2 2 2 2 3 2 4" xfId="11741"/>
    <cellStyle name="הערה 2 2 2 2 3 2 4 2" xfId="26728"/>
    <cellStyle name="הערה 2 2 2 2 3 2 4_נכסים" xfId="48689"/>
    <cellStyle name="הערה 2 2 2 2 3 2 5" xfId="20063"/>
    <cellStyle name="הערה 2 2 2 2 3 2_נכסים" xfId="48682"/>
    <cellStyle name="הערה 2 2 2 2 3 3" xfId="5713"/>
    <cellStyle name="הערה 2 2 2 2 3 3 2" xfId="9254"/>
    <cellStyle name="הערה 2 2 2 2 3 3 2 2" xfId="15906"/>
    <cellStyle name="הערה 2 2 2 2 3 3 2 2 2" xfId="30892"/>
    <cellStyle name="הערה 2 2 2 2 3 3 2 2_נכסים" xfId="48692"/>
    <cellStyle name="הערה 2 2 2 2 3 3 2 3" xfId="24227"/>
    <cellStyle name="הערה 2 2 2 2 3 3 2_נכסים" xfId="48691"/>
    <cellStyle name="הערה 2 2 2 2 3 3 3" xfId="12574"/>
    <cellStyle name="הערה 2 2 2 2 3 3 3 2" xfId="27561"/>
    <cellStyle name="הערה 2 2 2 2 3 3 3_נכסים" xfId="48693"/>
    <cellStyle name="הערה 2 2 2 2 3 3 4" xfId="20896"/>
    <cellStyle name="הערה 2 2 2 2 3 3_נכסים" xfId="48690"/>
    <cellStyle name="הערה 2 2 2 2 3 4" xfId="7462"/>
    <cellStyle name="הערה 2 2 2 2 3 4 2" xfId="14241"/>
    <cellStyle name="הערה 2 2 2 2 3 4 2 2" xfId="29227"/>
    <cellStyle name="הערה 2 2 2 2 3 4 2_נכסים" xfId="48695"/>
    <cellStyle name="הערה 2 2 2 2 3 4 3" xfId="22562"/>
    <cellStyle name="הערה 2 2 2 2 3 4_נכסים" xfId="48694"/>
    <cellStyle name="הערה 2 2 2 2 3 5" xfId="10908"/>
    <cellStyle name="הערה 2 2 2 2 3 5 2" xfId="25895"/>
    <cellStyle name="הערה 2 2 2 2 3 5_נכסים" xfId="48696"/>
    <cellStyle name="הערה 2 2 2 2 3 6" xfId="19230"/>
    <cellStyle name="הערה 2 2 2 2 3_נכסים" xfId="48681"/>
    <cellStyle name="הערה 2 2 2 2 4" xfId="4341"/>
    <cellStyle name="הערה 2 2 2 2 4 2" xfId="6130"/>
    <cellStyle name="הערה 2 2 2 2 4 2 2" xfId="9670"/>
    <cellStyle name="הערה 2 2 2 2 4 2 2 2" xfId="16322"/>
    <cellStyle name="הערה 2 2 2 2 4 2 2 2 2" xfId="31308"/>
    <cellStyle name="הערה 2 2 2 2 4 2 2 2_נכסים" xfId="48700"/>
    <cellStyle name="הערה 2 2 2 2 4 2 2 3" xfId="24643"/>
    <cellStyle name="הערה 2 2 2 2 4 2 2_נכסים" xfId="48699"/>
    <cellStyle name="הערה 2 2 2 2 4 2 3" xfId="12990"/>
    <cellStyle name="הערה 2 2 2 2 4 2 3 2" xfId="27977"/>
    <cellStyle name="הערה 2 2 2 2 4 2 3_נכסים" xfId="48701"/>
    <cellStyle name="הערה 2 2 2 2 4 2 4" xfId="21312"/>
    <cellStyle name="הערה 2 2 2 2 4 2_נכסים" xfId="48698"/>
    <cellStyle name="הערה 2 2 2 2 4 3" xfId="7878"/>
    <cellStyle name="הערה 2 2 2 2 4 3 2" xfId="14657"/>
    <cellStyle name="הערה 2 2 2 2 4 3 2 2" xfId="29643"/>
    <cellStyle name="הערה 2 2 2 2 4 3 2_נכסים" xfId="48703"/>
    <cellStyle name="הערה 2 2 2 2 4 3 3" xfId="22978"/>
    <cellStyle name="הערה 2 2 2 2 4 3_נכסים" xfId="48702"/>
    <cellStyle name="הערה 2 2 2 2 4 4" xfId="11324"/>
    <cellStyle name="הערה 2 2 2 2 4 4 2" xfId="26311"/>
    <cellStyle name="הערה 2 2 2 2 4 4_נכסים" xfId="48704"/>
    <cellStyle name="הערה 2 2 2 2 4 5" xfId="19646"/>
    <cellStyle name="הערה 2 2 2 2 4_נכסים" xfId="48697"/>
    <cellStyle name="הערה 2 2 2 2 5" xfId="5234"/>
    <cellStyle name="הערה 2 2 2 2 5 2" xfId="8837"/>
    <cellStyle name="הערה 2 2 2 2 5 2 2" xfId="15489"/>
    <cellStyle name="הערה 2 2 2 2 5 2 2 2" xfId="30475"/>
    <cellStyle name="הערה 2 2 2 2 5 2 2_נכסים" xfId="48707"/>
    <cellStyle name="הערה 2 2 2 2 5 2 3" xfId="23810"/>
    <cellStyle name="הערה 2 2 2 2 5 2_נכסים" xfId="48706"/>
    <cellStyle name="הערה 2 2 2 2 5 3" xfId="12157"/>
    <cellStyle name="הערה 2 2 2 2 5 3 2" xfId="27144"/>
    <cellStyle name="הערה 2 2 2 2 5 3_נכסים" xfId="48708"/>
    <cellStyle name="הערה 2 2 2 2 5 4" xfId="20479"/>
    <cellStyle name="הערה 2 2 2 2 5_נכסים" xfId="48705"/>
    <cellStyle name="הערה 2 2 2 2 6" xfId="7047"/>
    <cellStyle name="הערה 2 2 2 2 6 2" xfId="13824"/>
    <cellStyle name="הערה 2 2 2 2 6 2 2" xfId="28810"/>
    <cellStyle name="הערה 2 2 2 2 6 2_נכסים" xfId="48710"/>
    <cellStyle name="הערה 2 2 2 2 6 3" xfId="22145"/>
    <cellStyle name="הערה 2 2 2 2 6_נכסים" xfId="48709"/>
    <cellStyle name="הערה 2 2 2 2 7" xfId="10428"/>
    <cellStyle name="הערה 2 2 2 2 7 2" xfId="25407"/>
    <cellStyle name="הערה 2 2 2 2 7_נכסים" xfId="48711"/>
    <cellStyle name="הערה 2 2 2 2 8" xfId="17463"/>
    <cellStyle name="הערה 2 2 2 2 9" xfId="18813"/>
    <cellStyle name="הערה 2 2 2 2_נכסים" xfId="48648"/>
    <cellStyle name="הערה 2 2 2 3" xfId="1575"/>
    <cellStyle name="הערה 2 2 2 3 2" xfId="4077"/>
    <cellStyle name="הערה 2 2 2 3 2 2" xfId="4849"/>
    <cellStyle name="הערה 2 2 2 3 2 2 2" xfId="6640"/>
    <cellStyle name="הערה 2 2 2 3 2 2 2 2" xfId="10180"/>
    <cellStyle name="הערה 2 2 2 3 2 2 2 2 2" xfId="16832"/>
    <cellStyle name="הערה 2 2 2 3 2 2 2 2 2 2" xfId="31818"/>
    <cellStyle name="הערה 2 2 2 3 2 2 2 2 2_נכסים" xfId="48717"/>
    <cellStyle name="הערה 2 2 2 3 2 2 2 2 3" xfId="25153"/>
    <cellStyle name="הערה 2 2 2 3 2 2 2 2_נכסים" xfId="48716"/>
    <cellStyle name="הערה 2 2 2 3 2 2 2 3" xfId="13500"/>
    <cellStyle name="הערה 2 2 2 3 2 2 2 3 2" xfId="28487"/>
    <cellStyle name="הערה 2 2 2 3 2 2 2 3_נכסים" xfId="48718"/>
    <cellStyle name="הערה 2 2 2 3 2 2 2 4" xfId="21822"/>
    <cellStyle name="הערה 2 2 2 3 2 2 2_נכסים" xfId="48715"/>
    <cellStyle name="הערה 2 2 2 3 2 2 3" xfId="8388"/>
    <cellStyle name="הערה 2 2 2 3 2 2 3 2" xfId="15167"/>
    <cellStyle name="הערה 2 2 2 3 2 2 3 2 2" xfId="30153"/>
    <cellStyle name="הערה 2 2 2 3 2 2 3 2_נכסים" xfId="48720"/>
    <cellStyle name="הערה 2 2 2 3 2 2 3 3" xfId="23488"/>
    <cellStyle name="הערה 2 2 2 3 2 2 3_נכסים" xfId="48719"/>
    <cellStyle name="הערה 2 2 2 3 2 2 4" xfId="11834"/>
    <cellStyle name="הערה 2 2 2 3 2 2 4 2" xfId="26821"/>
    <cellStyle name="הערה 2 2 2 3 2 2 4_נכסים" xfId="48721"/>
    <cellStyle name="הערה 2 2 2 3 2 2 5" xfId="20156"/>
    <cellStyle name="הערה 2 2 2 3 2 2_נכסים" xfId="48714"/>
    <cellStyle name="הערה 2 2 2 3 2 3" xfId="5806"/>
    <cellStyle name="הערה 2 2 2 3 2 3 2" xfId="9347"/>
    <cellStyle name="הערה 2 2 2 3 2 3 2 2" xfId="15999"/>
    <cellStyle name="הערה 2 2 2 3 2 3 2 2 2" xfId="30985"/>
    <cellStyle name="הערה 2 2 2 3 2 3 2 2_נכסים" xfId="48724"/>
    <cellStyle name="הערה 2 2 2 3 2 3 2 3" xfId="24320"/>
    <cellStyle name="הערה 2 2 2 3 2 3 2_נכסים" xfId="48723"/>
    <cellStyle name="הערה 2 2 2 3 2 3 3" xfId="12667"/>
    <cellStyle name="הערה 2 2 2 3 2 3 3 2" xfId="27654"/>
    <cellStyle name="הערה 2 2 2 3 2 3 3_נכסים" xfId="48725"/>
    <cellStyle name="הערה 2 2 2 3 2 3 4" xfId="20989"/>
    <cellStyle name="הערה 2 2 2 3 2 3_נכסים" xfId="48722"/>
    <cellStyle name="הערה 2 2 2 3 2 4" xfId="7555"/>
    <cellStyle name="הערה 2 2 2 3 2 4 2" xfId="14334"/>
    <cellStyle name="הערה 2 2 2 3 2 4 2 2" xfId="29320"/>
    <cellStyle name="הערה 2 2 2 3 2 4 2_נכסים" xfId="48727"/>
    <cellStyle name="הערה 2 2 2 3 2 4 3" xfId="22655"/>
    <cellStyle name="הערה 2 2 2 3 2 4_נכסים" xfId="48726"/>
    <cellStyle name="הערה 2 2 2 3 2 5" xfId="11001"/>
    <cellStyle name="הערה 2 2 2 3 2 5 2" xfId="25988"/>
    <cellStyle name="הערה 2 2 2 3 2 5_נכסים" xfId="48728"/>
    <cellStyle name="הערה 2 2 2 3 2 6" xfId="18255"/>
    <cellStyle name="הערה 2 2 2 3 2 7" xfId="19323"/>
    <cellStyle name="הערה 2 2 2 3 2_נכסים" xfId="48713"/>
    <cellStyle name="הערה 2 2 2 3 3" xfId="4434"/>
    <cellStyle name="הערה 2 2 2 3 3 2" xfId="6224"/>
    <cellStyle name="הערה 2 2 2 3 3 2 2" xfId="9764"/>
    <cellStyle name="הערה 2 2 2 3 3 2 2 2" xfId="16416"/>
    <cellStyle name="הערה 2 2 2 3 3 2 2 2 2" xfId="31402"/>
    <cellStyle name="הערה 2 2 2 3 3 2 2 2_נכסים" xfId="48732"/>
    <cellStyle name="הערה 2 2 2 3 3 2 2 3" xfId="24737"/>
    <cellStyle name="הערה 2 2 2 3 3 2 2_נכסים" xfId="48731"/>
    <cellStyle name="הערה 2 2 2 3 3 2 3" xfId="13084"/>
    <cellStyle name="הערה 2 2 2 3 3 2 3 2" xfId="28071"/>
    <cellStyle name="הערה 2 2 2 3 3 2 3_נכסים" xfId="48733"/>
    <cellStyle name="הערה 2 2 2 3 3 2 4" xfId="21406"/>
    <cellStyle name="הערה 2 2 2 3 3 2_נכסים" xfId="48730"/>
    <cellStyle name="הערה 2 2 2 3 3 3" xfId="7972"/>
    <cellStyle name="הערה 2 2 2 3 3 3 2" xfId="14751"/>
    <cellStyle name="הערה 2 2 2 3 3 3 2 2" xfId="29737"/>
    <cellStyle name="הערה 2 2 2 3 3 3 2_נכסים" xfId="48735"/>
    <cellStyle name="הערה 2 2 2 3 3 3 3" xfId="23072"/>
    <cellStyle name="הערה 2 2 2 3 3 3_נכסים" xfId="48734"/>
    <cellStyle name="הערה 2 2 2 3 3 4" xfId="11418"/>
    <cellStyle name="הערה 2 2 2 3 3 4 2" xfId="26405"/>
    <cellStyle name="הערה 2 2 2 3 3 4_נכסים" xfId="48736"/>
    <cellStyle name="הערה 2 2 2 3 3 5" xfId="19740"/>
    <cellStyle name="הערה 2 2 2 3 3_נכסים" xfId="48729"/>
    <cellStyle name="הערה 2 2 2 3 4" xfId="5327"/>
    <cellStyle name="הערה 2 2 2 3 4 2" xfId="8931"/>
    <cellStyle name="הערה 2 2 2 3 4 2 2" xfId="15583"/>
    <cellStyle name="הערה 2 2 2 3 4 2 2 2" xfId="30569"/>
    <cellStyle name="הערה 2 2 2 3 4 2 2_נכסים" xfId="48739"/>
    <cellStyle name="הערה 2 2 2 3 4 2 3" xfId="23904"/>
    <cellStyle name="הערה 2 2 2 3 4 2_נכסים" xfId="48738"/>
    <cellStyle name="הערה 2 2 2 3 4 3" xfId="12251"/>
    <cellStyle name="הערה 2 2 2 3 4 3 2" xfId="27238"/>
    <cellStyle name="הערה 2 2 2 3 4 3_נכסים" xfId="48740"/>
    <cellStyle name="הערה 2 2 2 3 4 4" xfId="20573"/>
    <cellStyle name="הערה 2 2 2 3 4_נכסים" xfId="48737"/>
    <cellStyle name="הערה 2 2 2 3 5" xfId="7140"/>
    <cellStyle name="הערה 2 2 2 3 5 2" xfId="13918"/>
    <cellStyle name="הערה 2 2 2 3 5 2 2" xfId="28904"/>
    <cellStyle name="הערה 2 2 2 3 5 2_נכסים" xfId="48742"/>
    <cellStyle name="הערה 2 2 2 3 5 3" xfId="22239"/>
    <cellStyle name="הערה 2 2 2 3 5_נכסים" xfId="48741"/>
    <cellStyle name="הערה 2 2 2 3 6" xfId="10586"/>
    <cellStyle name="הערה 2 2 2 3 6 2" xfId="25572"/>
    <cellStyle name="הערה 2 2 2 3 6_נכסים" xfId="48743"/>
    <cellStyle name="הערה 2 2 2 3 7" xfId="18907"/>
    <cellStyle name="הערה 2 2 2 3_נכסים" xfId="48712"/>
    <cellStyle name="הערה 2 2 2 4" xfId="1449"/>
    <cellStyle name="הערה 2 2 2 4 2" xfId="4640"/>
    <cellStyle name="הערה 2 2 2 4 2 2" xfId="6431"/>
    <cellStyle name="הערה 2 2 2 4 2 2 2" xfId="9971"/>
    <cellStyle name="הערה 2 2 2 4 2 2 2 2" xfId="16623"/>
    <cellStyle name="הערה 2 2 2 4 2 2 2 2 2" xfId="31609"/>
    <cellStyle name="הערה 2 2 2 4 2 2 2 2_נכסים" xfId="48748"/>
    <cellStyle name="הערה 2 2 2 4 2 2 2 3" xfId="24944"/>
    <cellStyle name="הערה 2 2 2 4 2 2 2_נכסים" xfId="48747"/>
    <cellStyle name="הערה 2 2 2 4 2 2 3" xfId="13291"/>
    <cellStyle name="הערה 2 2 2 4 2 2 3 2" xfId="28278"/>
    <cellStyle name="הערה 2 2 2 4 2 2 3_נכסים" xfId="48749"/>
    <cellStyle name="הערה 2 2 2 4 2 2 4" xfId="21613"/>
    <cellStyle name="הערה 2 2 2 4 2 2_נכסים" xfId="48746"/>
    <cellStyle name="הערה 2 2 2 4 2 3" xfId="8179"/>
    <cellStyle name="הערה 2 2 2 4 2 3 2" xfId="14958"/>
    <cellStyle name="הערה 2 2 2 4 2 3 2 2" xfId="29944"/>
    <cellStyle name="הערה 2 2 2 4 2 3 2_נכסים" xfId="48751"/>
    <cellStyle name="הערה 2 2 2 4 2 3 3" xfId="23279"/>
    <cellStyle name="הערה 2 2 2 4 2 3_נכסים" xfId="48750"/>
    <cellStyle name="הערה 2 2 2 4 2 4" xfId="11625"/>
    <cellStyle name="הערה 2 2 2 4 2 4 2" xfId="26612"/>
    <cellStyle name="הערה 2 2 2 4 2 4_נכסים" xfId="48752"/>
    <cellStyle name="הערה 2 2 2 4 2 5" xfId="19947"/>
    <cellStyle name="הערה 2 2 2 4 2_נכסים" xfId="48745"/>
    <cellStyle name="הערה 2 2 2 4 3" xfId="5597"/>
    <cellStyle name="הערה 2 2 2 4 3 2" xfId="9138"/>
    <cellStyle name="הערה 2 2 2 4 3 2 2" xfId="15790"/>
    <cellStyle name="הערה 2 2 2 4 3 2 2 2" xfId="30776"/>
    <cellStyle name="הערה 2 2 2 4 3 2 2_נכסים" xfId="48755"/>
    <cellStyle name="הערה 2 2 2 4 3 2 3" xfId="24111"/>
    <cellStyle name="הערה 2 2 2 4 3 2_נכסים" xfId="48754"/>
    <cellStyle name="הערה 2 2 2 4 3 3" xfId="12458"/>
    <cellStyle name="הערה 2 2 2 4 3 3 2" xfId="27445"/>
    <cellStyle name="הערה 2 2 2 4 3 3_נכסים" xfId="48756"/>
    <cellStyle name="הערה 2 2 2 4 3 4" xfId="20780"/>
    <cellStyle name="הערה 2 2 2 4 3_נכסים" xfId="48753"/>
    <cellStyle name="הערה 2 2 2 4 4" xfId="7346"/>
    <cellStyle name="הערה 2 2 2 4 4 2" xfId="14125"/>
    <cellStyle name="הערה 2 2 2 4 4 2 2" xfId="29111"/>
    <cellStyle name="הערה 2 2 2 4 4 2_נכסים" xfId="48758"/>
    <cellStyle name="הערה 2 2 2 4 4 3" xfId="22446"/>
    <cellStyle name="הערה 2 2 2 4 4_נכסים" xfId="48757"/>
    <cellStyle name="הערה 2 2 2 4 5" xfId="10792"/>
    <cellStyle name="הערה 2 2 2 4 5 2" xfId="25779"/>
    <cellStyle name="הערה 2 2 2 4 5_נכסים" xfId="48759"/>
    <cellStyle name="הערה 2 2 2 4 6" xfId="19114"/>
    <cellStyle name="הערה 2 2 2 4_נכסים" xfId="48744"/>
    <cellStyle name="הערה 2 2 2 5" xfId="2393"/>
    <cellStyle name="הערה 2 2 2 5 2" xfId="6014"/>
    <cellStyle name="הערה 2 2 2 5 2 2" xfId="9554"/>
    <cellStyle name="הערה 2 2 2 5 2 2 2" xfId="16206"/>
    <cellStyle name="הערה 2 2 2 5 2 2 2 2" xfId="31192"/>
    <cellStyle name="הערה 2 2 2 5 2 2 2_נכסים" xfId="48763"/>
    <cellStyle name="הערה 2 2 2 5 2 2 3" xfId="24527"/>
    <cellStyle name="הערה 2 2 2 5 2 2_נכסים" xfId="48762"/>
    <cellStyle name="הערה 2 2 2 5 2 3" xfId="12874"/>
    <cellStyle name="הערה 2 2 2 5 2 3 2" xfId="27861"/>
    <cellStyle name="הערה 2 2 2 5 2 3_נכסים" xfId="48764"/>
    <cellStyle name="הערה 2 2 2 5 2 4" xfId="21196"/>
    <cellStyle name="הערה 2 2 2 5 2_נכסים" xfId="48761"/>
    <cellStyle name="הערה 2 2 2 5 3" xfId="7762"/>
    <cellStyle name="הערה 2 2 2 5 3 2" xfId="14541"/>
    <cellStyle name="הערה 2 2 2 5 3 2 2" xfId="29527"/>
    <cellStyle name="הערה 2 2 2 5 3 2_נכסים" xfId="48766"/>
    <cellStyle name="הערה 2 2 2 5 3 3" xfId="22862"/>
    <cellStyle name="הערה 2 2 2 5 3_נכסים" xfId="48765"/>
    <cellStyle name="הערה 2 2 2 5 4" xfId="11208"/>
    <cellStyle name="הערה 2 2 2 5 4 2" xfId="26195"/>
    <cellStyle name="הערה 2 2 2 5 4_נכסים" xfId="48767"/>
    <cellStyle name="הערה 2 2 2 5 5" xfId="19530"/>
    <cellStyle name="הערה 2 2 2 5_נכסים" xfId="48760"/>
    <cellStyle name="הערה 2 2 2 6" xfId="2370"/>
    <cellStyle name="הערה 2 2 2 6 2" xfId="8721"/>
    <cellStyle name="הערה 2 2 2 6 2 2" xfId="15373"/>
    <cellStyle name="הערה 2 2 2 6 2 2 2" xfId="30359"/>
    <cellStyle name="הערה 2 2 2 6 2 2_נכסים" xfId="48770"/>
    <cellStyle name="הערה 2 2 2 6 2 3" xfId="23694"/>
    <cellStyle name="הערה 2 2 2 6 2_נכסים" xfId="48769"/>
    <cellStyle name="הערה 2 2 2 6 3" xfId="12041"/>
    <cellStyle name="הערה 2 2 2 6 3 2" xfId="27028"/>
    <cellStyle name="הערה 2 2 2 6 3_נכסים" xfId="48771"/>
    <cellStyle name="הערה 2 2 2 6 4" xfId="20363"/>
    <cellStyle name="הערה 2 2 2 6_נכסים" xfId="48768"/>
    <cellStyle name="הערה 2 2 2 7" xfId="6944"/>
    <cellStyle name="הערה 2 2 2 7 2" xfId="13708"/>
    <cellStyle name="הערה 2 2 2 7 2 2" xfId="28694"/>
    <cellStyle name="הערה 2 2 2 7 2_נכסים" xfId="48773"/>
    <cellStyle name="הערה 2 2 2 7 3" xfId="22029"/>
    <cellStyle name="הערה 2 2 2 7_נכסים" xfId="48772"/>
    <cellStyle name="הערה 2 2 2 8" xfId="10396"/>
    <cellStyle name="הערה 2 2 2 8 2" xfId="25374"/>
    <cellStyle name="הערה 2 2 2 8_נכסים" xfId="48774"/>
    <cellStyle name="הערה 2 2 2 9" xfId="18698"/>
    <cellStyle name="הערה 2 2 2_נכסים" xfId="48647"/>
    <cellStyle name="הערה 2 2 3" xfId="845"/>
    <cellStyle name="הערה 2 2 3 10" xfId="3475"/>
    <cellStyle name="הערה 2 2 3 2" xfId="3710"/>
    <cellStyle name="הערה 2 2 3 2 2" xfId="4134"/>
    <cellStyle name="הערה 2 2 3 2 2 2" xfId="4907"/>
    <cellStyle name="הערה 2 2 3 2 2 2 2" xfId="6698"/>
    <cellStyle name="הערה 2 2 3 2 2 2 2 2" xfId="10238"/>
    <cellStyle name="הערה 2 2 3 2 2 2 2 2 2" xfId="16890"/>
    <cellStyle name="הערה 2 2 3 2 2 2 2 2 2 2" xfId="31876"/>
    <cellStyle name="הערה 2 2 3 2 2 2 2 2 2_נכסים" xfId="48781"/>
    <cellStyle name="הערה 2 2 3 2 2 2 2 2 3" xfId="25211"/>
    <cellStyle name="הערה 2 2 3 2 2 2 2 2_נכסים" xfId="48780"/>
    <cellStyle name="הערה 2 2 3 2 2 2 2 3" xfId="13558"/>
    <cellStyle name="הערה 2 2 3 2 2 2 2 3 2" xfId="28545"/>
    <cellStyle name="הערה 2 2 3 2 2 2 2 3_נכסים" xfId="48782"/>
    <cellStyle name="הערה 2 2 3 2 2 2 2 4" xfId="21880"/>
    <cellStyle name="הערה 2 2 3 2 2 2 2_נכסים" xfId="48779"/>
    <cellStyle name="הערה 2 2 3 2 2 2 3" xfId="8446"/>
    <cellStyle name="הערה 2 2 3 2 2 2 3 2" xfId="15225"/>
    <cellStyle name="הערה 2 2 3 2 2 2 3 2 2" xfId="30211"/>
    <cellStyle name="הערה 2 2 3 2 2 2 3 2_נכסים" xfId="48784"/>
    <cellStyle name="הערה 2 2 3 2 2 2 3 3" xfId="23546"/>
    <cellStyle name="הערה 2 2 3 2 2 2 3_נכסים" xfId="48783"/>
    <cellStyle name="הערה 2 2 3 2 2 2 4" xfId="11892"/>
    <cellStyle name="הערה 2 2 3 2 2 2 4 2" xfId="26879"/>
    <cellStyle name="הערה 2 2 3 2 2 2 4_נכסים" xfId="48785"/>
    <cellStyle name="הערה 2 2 3 2 2 2 5" xfId="20214"/>
    <cellStyle name="הערה 2 2 3 2 2 2_נכסים" xfId="48778"/>
    <cellStyle name="הערה 2 2 3 2 2 3" xfId="5864"/>
    <cellStyle name="הערה 2 2 3 2 2 3 2" xfId="9405"/>
    <cellStyle name="הערה 2 2 3 2 2 3 2 2" xfId="16057"/>
    <cellStyle name="הערה 2 2 3 2 2 3 2 2 2" xfId="31043"/>
    <cellStyle name="הערה 2 2 3 2 2 3 2 2_נכסים" xfId="48788"/>
    <cellStyle name="הערה 2 2 3 2 2 3 2 3" xfId="24378"/>
    <cellStyle name="הערה 2 2 3 2 2 3 2_נכסים" xfId="48787"/>
    <cellStyle name="הערה 2 2 3 2 2 3 3" xfId="12725"/>
    <cellStyle name="הערה 2 2 3 2 2 3 3 2" xfId="27712"/>
    <cellStyle name="הערה 2 2 3 2 2 3 3_נכסים" xfId="48789"/>
    <cellStyle name="הערה 2 2 3 2 2 3 4" xfId="21047"/>
    <cellStyle name="הערה 2 2 3 2 2 3_נכסים" xfId="48786"/>
    <cellStyle name="הערה 2 2 3 2 2 4" xfId="7613"/>
    <cellStyle name="הערה 2 2 3 2 2 4 2" xfId="14392"/>
    <cellStyle name="הערה 2 2 3 2 2 4 2 2" xfId="29378"/>
    <cellStyle name="הערה 2 2 3 2 2 4 2_נכסים" xfId="48791"/>
    <cellStyle name="הערה 2 2 3 2 2 4 3" xfId="22713"/>
    <cellStyle name="הערה 2 2 3 2 2 4_נכסים" xfId="48790"/>
    <cellStyle name="הערה 2 2 3 2 2 5" xfId="11059"/>
    <cellStyle name="הערה 2 2 3 2 2 5 2" xfId="26046"/>
    <cellStyle name="הערה 2 2 3 2 2 5_נכסים" xfId="48792"/>
    <cellStyle name="הערה 2 2 3 2 2 6" xfId="19381"/>
    <cellStyle name="הערה 2 2 3 2 2_נכסים" xfId="48777"/>
    <cellStyle name="הערה 2 2 3 2 3" xfId="4491"/>
    <cellStyle name="הערה 2 2 3 2 3 2" xfId="6282"/>
    <cellStyle name="הערה 2 2 3 2 3 2 2" xfId="9822"/>
    <cellStyle name="הערה 2 2 3 2 3 2 2 2" xfId="16474"/>
    <cellStyle name="הערה 2 2 3 2 3 2 2 2 2" xfId="31460"/>
    <cellStyle name="הערה 2 2 3 2 3 2 2 2_נכסים" xfId="48796"/>
    <cellStyle name="הערה 2 2 3 2 3 2 2 3" xfId="24795"/>
    <cellStyle name="הערה 2 2 3 2 3 2 2_נכסים" xfId="48795"/>
    <cellStyle name="הערה 2 2 3 2 3 2 3" xfId="13142"/>
    <cellStyle name="הערה 2 2 3 2 3 2 3 2" xfId="28129"/>
    <cellStyle name="הערה 2 2 3 2 3 2 3_נכסים" xfId="48797"/>
    <cellStyle name="הערה 2 2 3 2 3 2 4" xfId="21464"/>
    <cellStyle name="הערה 2 2 3 2 3 2_נכסים" xfId="48794"/>
    <cellStyle name="הערה 2 2 3 2 3 3" xfId="8030"/>
    <cellStyle name="הערה 2 2 3 2 3 3 2" xfId="14809"/>
    <cellStyle name="הערה 2 2 3 2 3 3 2 2" xfId="29795"/>
    <cellStyle name="הערה 2 2 3 2 3 3 2_נכסים" xfId="48799"/>
    <cellStyle name="הערה 2 2 3 2 3 3 3" xfId="23130"/>
    <cellStyle name="הערה 2 2 3 2 3 3_נכסים" xfId="48798"/>
    <cellStyle name="הערה 2 2 3 2 3 4" xfId="11476"/>
    <cellStyle name="הערה 2 2 3 2 3 4 2" xfId="26463"/>
    <cellStyle name="הערה 2 2 3 2 3 4_נכסים" xfId="48800"/>
    <cellStyle name="הערה 2 2 3 2 3 5" xfId="19798"/>
    <cellStyle name="הערה 2 2 3 2 3_נכסים" xfId="48793"/>
    <cellStyle name="הערה 2 2 3 2 4" xfId="5384"/>
    <cellStyle name="הערה 2 2 3 2 4 2" xfId="8989"/>
    <cellStyle name="הערה 2 2 3 2 4 2 2" xfId="15641"/>
    <cellStyle name="הערה 2 2 3 2 4 2 2 2" xfId="30627"/>
    <cellStyle name="הערה 2 2 3 2 4 2 2_נכסים" xfId="48803"/>
    <cellStyle name="הערה 2 2 3 2 4 2 3" xfId="23962"/>
    <cellStyle name="הערה 2 2 3 2 4 2_נכסים" xfId="48802"/>
    <cellStyle name="הערה 2 2 3 2 4 3" xfId="12309"/>
    <cellStyle name="הערה 2 2 3 2 4 3 2" xfId="27296"/>
    <cellStyle name="הערה 2 2 3 2 4 3_נכסים" xfId="48804"/>
    <cellStyle name="הערה 2 2 3 2 4 4" xfId="20631"/>
    <cellStyle name="הערה 2 2 3 2 4_נכסים" xfId="48801"/>
    <cellStyle name="הערה 2 2 3 2 5" xfId="7197"/>
    <cellStyle name="הערה 2 2 3 2 5 2" xfId="13976"/>
    <cellStyle name="הערה 2 2 3 2 5 2 2" xfId="28962"/>
    <cellStyle name="הערה 2 2 3 2 5 2_נכסים" xfId="48806"/>
    <cellStyle name="הערה 2 2 3 2 5 3" xfId="22297"/>
    <cellStyle name="הערה 2 2 3 2 5_נכסים" xfId="48805"/>
    <cellStyle name="הערה 2 2 3 2 6" xfId="10643"/>
    <cellStyle name="הערה 2 2 3 2 6 2" xfId="25630"/>
    <cellStyle name="הערה 2 2 3 2 6_נכסים" xfId="48807"/>
    <cellStyle name="הערה 2 2 3 2 7" xfId="18965"/>
    <cellStyle name="הערה 2 2 3 2_נכסים" xfId="48776"/>
    <cellStyle name="הערה 2 2 3 3" xfId="3922"/>
    <cellStyle name="הערה 2 2 3 3 2" xfId="4698"/>
    <cellStyle name="הערה 2 2 3 3 2 2" xfId="6489"/>
    <cellStyle name="הערה 2 2 3 3 2 2 2" xfId="10029"/>
    <cellStyle name="הערה 2 2 3 3 2 2 2 2" xfId="16681"/>
    <cellStyle name="הערה 2 2 3 3 2 2 2 2 2" xfId="31667"/>
    <cellStyle name="הערה 2 2 3 3 2 2 2 2_נכסים" xfId="48812"/>
    <cellStyle name="הערה 2 2 3 3 2 2 2 3" xfId="25002"/>
    <cellStyle name="הערה 2 2 3 3 2 2 2_נכסים" xfId="48811"/>
    <cellStyle name="הערה 2 2 3 3 2 2 3" xfId="13349"/>
    <cellStyle name="הערה 2 2 3 3 2 2 3 2" xfId="28336"/>
    <cellStyle name="הערה 2 2 3 3 2 2 3_נכסים" xfId="48813"/>
    <cellStyle name="הערה 2 2 3 3 2 2 4" xfId="21671"/>
    <cellStyle name="הערה 2 2 3 3 2 2_נכסים" xfId="48810"/>
    <cellStyle name="הערה 2 2 3 3 2 3" xfId="8237"/>
    <cellStyle name="הערה 2 2 3 3 2 3 2" xfId="15016"/>
    <cellStyle name="הערה 2 2 3 3 2 3 2 2" xfId="30002"/>
    <cellStyle name="הערה 2 2 3 3 2 3 2_נכסים" xfId="48815"/>
    <cellStyle name="הערה 2 2 3 3 2 3 3" xfId="23337"/>
    <cellStyle name="הערה 2 2 3 3 2 3_נכסים" xfId="48814"/>
    <cellStyle name="הערה 2 2 3 3 2 4" xfId="11683"/>
    <cellStyle name="הערה 2 2 3 3 2 4 2" xfId="26670"/>
    <cellStyle name="הערה 2 2 3 3 2 4_נכסים" xfId="48816"/>
    <cellStyle name="הערה 2 2 3 3 2 5" xfId="20005"/>
    <cellStyle name="הערה 2 2 3 3 2_נכסים" xfId="48809"/>
    <cellStyle name="הערה 2 2 3 3 3" xfId="5655"/>
    <cellStyle name="הערה 2 2 3 3 3 2" xfId="9196"/>
    <cellStyle name="הערה 2 2 3 3 3 2 2" xfId="15848"/>
    <cellStyle name="הערה 2 2 3 3 3 2 2 2" xfId="30834"/>
    <cellStyle name="הערה 2 2 3 3 3 2 2_נכסים" xfId="48819"/>
    <cellStyle name="הערה 2 2 3 3 3 2 3" xfId="24169"/>
    <cellStyle name="הערה 2 2 3 3 3 2_נכסים" xfId="48818"/>
    <cellStyle name="הערה 2 2 3 3 3 3" xfId="12516"/>
    <cellStyle name="הערה 2 2 3 3 3 3 2" xfId="27503"/>
    <cellStyle name="הערה 2 2 3 3 3 3_נכסים" xfId="48820"/>
    <cellStyle name="הערה 2 2 3 3 3 4" xfId="20838"/>
    <cellStyle name="הערה 2 2 3 3 3_נכסים" xfId="48817"/>
    <cellStyle name="הערה 2 2 3 3 4" xfId="7404"/>
    <cellStyle name="הערה 2 2 3 3 4 2" xfId="14183"/>
    <cellStyle name="הערה 2 2 3 3 4 2 2" xfId="29169"/>
    <cellStyle name="הערה 2 2 3 3 4 2_נכסים" xfId="48822"/>
    <cellStyle name="הערה 2 2 3 3 4 3" xfId="22504"/>
    <cellStyle name="הערה 2 2 3 3 4_נכסים" xfId="48821"/>
    <cellStyle name="הערה 2 2 3 3 5" xfId="10850"/>
    <cellStyle name="הערה 2 2 3 3 5 2" xfId="25837"/>
    <cellStyle name="הערה 2 2 3 3 5_נכסים" xfId="48823"/>
    <cellStyle name="הערה 2 2 3 3 6" xfId="19172"/>
    <cellStyle name="הערה 2 2 3 3_נכסים" xfId="48808"/>
    <cellStyle name="הערה 2 2 3 4" xfId="4283"/>
    <cellStyle name="הערה 2 2 3 4 2" xfId="6072"/>
    <cellStyle name="הערה 2 2 3 4 2 2" xfId="9612"/>
    <cellStyle name="הערה 2 2 3 4 2 2 2" xfId="16264"/>
    <cellStyle name="הערה 2 2 3 4 2 2 2 2" xfId="31250"/>
    <cellStyle name="הערה 2 2 3 4 2 2 2_נכסים" xfId="48827"/>
    <cellStyle name="הערה 2 2 3 4 2 2 3" xfId="24585"/>
    <cellStyle name="הערה 2 2 3 4 2 2_נכסים" xfId="48826"/>
    <cellStyle name="הערה 2 2 3 4 2 3" xfId="12932"/>
    <cellStyle name="הערה 2 2 3 4 2 3 2" xfId="27919"/>
    <cellStyle name="הערה 2 2 3 4 2 3_נכסים" xfId="48828"/>
    <cellStyle name="הערה 2 2 3 4 2 4" xfId="21254"/>
    <cellStyle name="הערה 2 2 3 4 2_נכסים" xfId="48825"/>
    <cellStyle name="הערה 2 2 3 4 3" xfId="7820"/>
    <cellStyle name="הערה 2 2 3 4 3 2" xfId="14599"/>
    <cellStyle name="הערה 2 2 3 4 3 2 2" xfId="29585"/>
    <cellStyle name="הערה 2 2 3 4 3 2_נכסים" xfId="48830"/>
    <cellStyle name="הערה 2 2 3 4 3 3" xfId="22920"/>
    <cellStyle name="הערה 2 2 3 4 3_נכסים" xfId="48829"/>
    <cellStyle name="הערה 2 2 3 4 4" xfId="11266"/>
    <cellStyle name="הערה 2 2 3 4 4 2" xfId="26253"/>
    <cellStyle name="הערה 2 2 3 4 4_נכסים" xfId="48831"/>
    <cellStyle name="הערה 2 2 3 4 5" xfId="19588"/>
    <cellStyle name="הערה 2 2 3 4_נכסים" xfId="48824"/>
    <cellStyle name="הערה 2 2 3 5" xfId="5176"/>
    <cellStyle name="הערה 2 2 3 5 2" xfId="8779"/>
    <cellStyle name="הערה 2 2 3 5 2 2" xfId="15431"/>
    <cellStyle name="הערה 2 2 3 5 2 2 2" xfId="30417"/>
    <cellStyle name="הערה 2 2 3 5 2 2_נכסים" xfId="48834"/>
    <cellStyle name="הערה 2 2 3 5 2 3" xfId="23752"/>
    <cellStyle name="הערה 2 2 3 5 2_נכסים" xfId="48833"/>
    <cellStyle name="הערה 2 2 3 5 3" xfId="12099"/>
    <cellStyle name="הערה 2 2 3 5 3 2" xfId="27086"/>
    <cellStyle name="הערה 2 2 3 5 3_נכסים" xfId="48835"/>
    <cellStyle name="הערה 2 2 3 5 4" xfId="20421"/>
    <cellStyle name="הערה 2 2 3 5_נכסים" xfId="48832"/>
    <cellStyle name="הערה 2 2 3 6" xfId="6989"/>
    <cellStyle name="הערה 2 2 3 6 2" xfId="13766"/>
    <cellStyle name="הערה 2 2 3 6 2 2" xfId="28752"/>
    <cellStyle name="הערה 2 2 3 6 2_נכסים" xfId="48837"/>
    <cellStyle name="הערה 2 2 3 6 3" xfId="22087"/>
    <cellStyle name="הערה 2 2 3 6_נכסים" xfId="48836"/>
    <cellStyle name="הערה 2 2 3 7" xfId="10493"/>
    <cellStyle name="הערה 2 2 3 7 2" xfId="25477"/>
    <cellStyle name="הערה 2 2 3 7_נכסים" xfId="48838"/>
    <cellStyle name="הערה 2 2 3 8" xfId="17462"/>
    <cellStyle name="הערה 2 2 3 9" xfId="18755"/>
    <cellStyle name="הערה 2 2 3_נכסים" xfId="48775"/>
    <cellStyle name="הערה 2 2 4" xfId="1207"/>
    <cellStyle name="הערה 2 2 4 2" xfId="4024"/>
    <cellStyle name="הערה 2 2 4 2 2" xfId="4796"/>
    <cellStyle name="הערה 2 2 4 2 2 2" xfId="6587"/>
    <cellStyle name="הערה 2 2 4 2 2 2 2" xfId="10127"/>
    <cellStyle name="הערה 2 2 4 2 2 2 2 2" xfId="16779"/>
    <cellStyle name="הערה 2 2 4 2 2 2 2 2 2" xfId="31765"/>
    <cellStyle name="הערה 2 2 4 2 2 2 2 2_נכסים" xfId="48844"/>
    <cellStyle name="הערה 2 2 4 2 2 2 2 3" xfId="25100"/>
    <cellStyle name="הערה 2 2 4 2 2 2 2_נכסים" xfId="48843"/>
    <cellStyle name="הערה 2 2 4 2 2 2 3" xfId="13447"/>
    <cellStyle name="הערה 2 2 4 2 2 2 3 2" xfId="28434"/>
    <cellStyle name="הערה 2 2 4 2 2 2 3_נכסים" xfId="48845"/>
    <cellStyle name="הערה 2 2 4 2 2 2 4" xfId="21769"/>
    <cellStyle name="הערה 2 2 4 2 2 2_נכסים" xfId="48842"/>
    <cellStyle name="הערה 2 2 4 2 2 3" xfId="8335"/>
    <cellStyle name="הערה 2 2 4 2 2 3 2" xfId="15114"/>
    <cellStyle name="הערה 2 2 4 2 2 3 2 2" xfId="30100"/>
    <cellStyle name="הערה 2 2 4 2 2 3 2_נכסים" xfId="48847"/>
    <cellStyle name="הערה 2 2 4 2 2 3 3" xfId="23435"/>
    <cellStyle name="הערה 2 2 4 2 2 3_נכסים" xfId="48846"/>
    <cellStyle name="הערה 2 2 4 2 2 4" xfId="11781"/>
    <cellStyle name="הערה 2 2 4 2 2 4 2" xfId="26768"/>
    <cellStyle name="הערה 2 2 4 2 2 4_נכסים" xfId="48848"/>
    <cellStyle name="הערה 2 2 4 2 2 5" xfId="20103"/>
    <cellStyle name="הערה 2 2 4 2 2_נכסים" xfId="48841"/>
    <cellStyle name="הערה 2 2 4 2 3" xfId="5753"/>
    <cellStyle name="הערה 2 2 4 2 3 2" xfId="9294"/>
    <cellStyle name="הערה 2 2 4 2 3 2 2" xfId="15946"/>
    <cellStyle name="הערה 2 2 4 2 3 2 2 2" xfId="30932"/>
    <cellStyle name="הערה 2 2 4 2 3 2 2_נכסים" xfId="48851"/>
    <cellStyle name="הערה 2 2 4 2 3 2 3" xfId="24267"/>
    <cellStyle name="הערה 2 2 4 2 3 2_נכסים" xfId="48850"/>
    <cellStyle name="הערה 2 2 4 2 3 3" xfId="12614"/>
    <cellStyle name="הערה 2 2 4 2 3 3 2" xfId="27601"/>
    <cellStyle name="הערה 2 2 4 2 3 3_נכסים" xfId="48852"/>
    <cellStyle name="הערה 2 2 4 2 3 4" xfId="20936"/>
    <cellStyle name="הערה 2 2 4 2 3_נכסים" xfId="48849"/>
    <cellStyle name="הערה 2 2 4 2 4" xfId="7502"/>
    <cellStyle name="הערה 2 2 4 2 4 2" xfId="14281"/>
    <cellStyle name="הערה 2 2 4 2 4 2 2" xfId="29267"/>
    <cellStyle name="הערה 2 2 4 2 4 2_נכסים" xfId="48854"/>
    <cellStyle name="הערה 2 2 4 2 4 3" xfId="22602"/>
    <cellStyle name="הערה 2 2 4 2 4_נכסים" xfId="48853"/>
    <cellStyle name="הערה 2 2 4 2 5" xfId="10948"/>
    <cellStyle name="הערה 2 2 4 2 5 2" xfId="25935"/>
    <cellStyle name="הערה 2 2 4 2 5_נכסים" xfId="48855"/>
    <cellStyle name="הערה 2 2 4 2 6" xfId="18256"/>
    <cellStyle name="הערה 2 2 4 2 7" xfId="19270"/>
    <cellStyle name="הערה 2 2 4 2_נכסים" xfId="48840"/>
    <cellStyle name="הערה 2 2 4 3" xfId="4381"/>
    <cellStyle name="הערה 2 2 4 3 2" xfId="6171"/>
    <cellStyle name="הערה 2 2 4 3 2 2" xfId="9711"/>
    <cellStyle name="הערה 2 2 4 3 2 2 2" xfId="16363"/>
    <cellStyle name="הערה 2 2 4 3 2 2 2 2" xfId="31349"/>
    <cellStyle name="הערה 2 2 4 3 2 2 2_נכסים" xfId="48859"/>
    <cellStyle name="הערה 2 2 4 3 2 2 3" xfId="24684"/>
    <cellStyle name="הערה 2 2 4 3 2 2_נכסים" xfId="48858"/>
    <cellStyle name="הערה 2 2 4 3 2 3" xfId="13031"/>
    <cellStyle name="הערה 2 2 4 3 2 3 2" xfId="28018"/>
    <cellStyle name="הערה 2 2 4 3 2 3_נכסים" xfId="48860"/>
    <cellStyle name="הערה 2 2 4 3 2 4" xfId="21353"/>
    <cellStyle name="הערה 2 2 4 3 2_נכסים" xfId="48857"/>
    <cellStyle name="הערה 2 2 4 3 3" xfId="7919"/>
    <cellStyle name="הערה 2 2 4 3 3 2" xfId="14698"/>
    <cellStyle name="הערה 2 2 4 3 3 2 2" xfId="29684"/>
    <cellStyle name="הערה 2 2 4 3 3 2_נכסים" xfId="48862"/>
    <cellStyle name="הערה 2 2 4 3 3 3" xfId="23019"/>
    <cellStyle name="הערה 2 2 4 3 3_נכסים" xfId="48861"/>
    <cellStyle name="הערה 2 2 4 3 4" xfId="11365"/>
    <cellStyle name="הערה 2 2 4 3 4 2" xfId="26352"/>
    <cellStyle name="הערה 2 2 4 3 4_נכסים" xfId="48863"/>
    <cellStyle name="הערה 2 2 4 3 5" xfId="19687"/>
    <cellStyle name="הערה 2 2 4 3_נכסים" xfId="48856"/>
    <cellStyle name="הערה 2 2 4 4" xfId="5274"/>
    <cellStyle name="הערה 2 2 4 4 2" xfId="8878"/>
    <cellStyle name="הערה 2 2 4 4 2 2" xfId="15530"/>
    <cellStyle name="הערה 2 2 4 4 2 2 2" xfId="30516"/>
    <cellStyle name="הערה 2 2 4 4 2 2_נכסים" xfId="48866"/>
    <cellStyle name="הערה 2 2 4 4 2 3" xfId="23851"/>
    <cellStyle name="הערה 2 2 4 4 2_נכסים" xfId="48865"/>
    <cellStyle name="הערה 2 2 4 4 3" xfId="12198"/>
    <cellStyle name="הערה 2 2 4 4 3 2" xfId="27185"/>
    <cellStyle name="הערה 2 2 4 4 3_נכסים" xfId="48867"/>
    <cellStyle name="הערה 2 2 4 4 4" xfId="20520"/>
    <cellStyle name="הערה 2 2 4 4_נכסים" xfId="48864"/>
    <cellStyle name="הערה 2 2 4 5" xfId="7087"/>
    <cellStyle name="הערה 2 2 4 5 2" xfId="13865"/>
    <cellStyle name="הערה 2 2 4 5 2 2" xfId="28851"/>
    <cellStyle name="הערה 2 2 4 5 2_נכסים" xfId="48869"/>
    <cellStyle name="הערה 2 2 4 5 3" xfId="22186"/>
    <cellStyle name="הערה 2 2 4 5_נכסים" xfId="48868"/>
    <cellStyle name="הערה 2 2 4 6" xfId="10375"/>
    <cellStyle name="הערה 2 2 4 6 2" xfId="25353"/>
    <cellStyle name="הערה 2 2 4 6_נכסים" xfId="48870"/>
    <cellStyle name="הערה 2 2 4 7" xfId="18854"/>
    <cellStyle name="הערה 2 2 4_נכסים" xfId="48839"/>
    <cellStyle name="הערה 2 2 5" xfId="1912"/>
    <cellStyle name="הערה 2 2 5 2" xfId="4587"/>
    <cellStyle name="הערה 2 2 5 2 2" xfId="6378"/>
    <cellStyle name="הערה 2 2 5 2 2 2" xfId="9918"/>
    <cellStyle name="הערה 2 2 5 2 2 2 2" xfId="16570"/>
    <cellStyle name="הערה 2 2 5 2 2 2 2 2" xfId="31556"/>
    <cellStyle name="הערה 2 2 5 2 2 2 2_נכסים" xfId="48875"/>
    <cellStyle name="הערה 2 2 5 2 2 2 3" xfId="24891"/>
    <cellStyle name="הערה 2 2 5 2 2 2_נכסים" xfId="48874"/>
    <cellStyle name="הערה 2 2 5 2 2 3" xfId="13238"/>
    <cellStyle name="הערה 2 2 5 2 2 3 2" xfId="28225"/>
    <cellStyle name="הערה 2 2 5 2 2 3_נכסים" xfId="48876"/>
    <cellStyle name="הערה 2 2 5 2 2 4" xfId="21560"/>
    <cellStyle name="הערה 2 2 5 2 2_נכסים" xfId="48873"/>
    <cellStyle name="הערה 2 2 5 2 3" xfId="8126"/>
    <cellStyle name="הערה 2 2 5 2 3 2" xfId="14905"/>
    <cellStyle name="הערה 2 2 5 2 3 2 2" xfId="29891"/>
    <cellStyle name="הערה 2 2 5 2 3 2_נכסים" xfId="48878"/>
    <cellStyle name="הערה 2 2 5 2 3 3" xfId="23226"/>
    <cellStyle name="הערה 2 2 5 2 3_נכסים" xfId="48877"/>
    <cellStyle name="הערה 2 2 5 2 4" xfId="11572"/>
    <cellStyle name="הערה 2 2 5 2 4 2" xfId="26559"/>
    <cellStyle name="הערה 2 2 5 2 4_נכסים" xfId="48879"/>
    <cellStyle name="הערה 2 2 5 2 5" xfId="18257"/>
    <cellStyle name="הערה 2 2 5 2 6" xfId="19894"/>
    <cellStyle name="הערה 2 2 5 2_נכסים" xfId="48872"/>
    <cellStyle name="הערה 2 2 5 3" xfId="5544"/>
    <cellStyle name="הערה 2 2 5 3 2" xfId="9085"/>
    <cellStyle name="הערה 2 2 5 3 2 2" xfId="15737"/>
    <cellStyle name="הערה 2 2 5 3 2 2 2" xfId="30723"/>
    <cellStyle name="הערה 2 2 5 3 2 2_נכסים" xfId="48882"/>
    <cellStyle name="הערה 2 2 5 3 2 3" xfId="24058"/>
    <cellStyle name="הערה 2 2 5 3 2_נכסים" xfId="48881"/>
    <cellStyle name="הערה 2 2 5 3 3" xfId="12405"/>
    <cellStyle name="הערה 2 2 5 3 3 2" xfId="27392"/>
    <cellStyle name="הערה 2 2 5 3 3_נכסים" xfId="48883"/>
    <cellStyle name="הערה 2 2 5 3 4" xfId="20727"/>
    <cellStyle name="הערה 2 2 5 3_נכסים" xfId="48880"/>
    <cellStyle name="הערה 2 2 5 4" xfId="7293"/>
    <cellStyle name="הערה 2 2 5 4 2" xfId="14072"/>
    <cellStyle name="הערה 2 2 5 4 2 2" xfId="29058"/>
    <cellStyle name="הערה 2 2 5 4 2_נכסים" xfId="48885"/>
    <cellStyle name="הערה 2 2 5 4 3" xfId="22393"/>
    <cellStyle name="הערה 2 2 5 4_נכסים" xfId="48884"/>
    <cellStyle name="הערה 2 2 5 5" xfId="10739"/>
    <cellStyle name="הערה 2 2 5 5 2" xfId="25726"/>
    <cellStyle name="הערה 2 2 5 5_נכסים" xfId="48886"/>
    <cellStyle name="הערה 2 2 5 6" xfId="19061"/>
    <cellStyle name="הערה 2 2 5_נכסים" xfId="48871"/>
    <cellStyle name="הערה 2 2 6" xfId="2184"/>
    <cellStyle name="הערה 2 2 6 2" xfId="5961"/>
    <cellStyle name="הערה 2 2 6 2 2" xfId="9501"/>
    <cellStyle name="הערה 2 2 6 2 2 2" xfId="16153"/>
    <cellStyle name="הערה 2 2 6 2 2 2 2" xfId="31139"/>
    <cellStyle name="הערה 2 2 6 2 2 2_נכסים" xfId="48890"/>
    <cellStyle name="הערה 2 2 6 2 2 3" xfId="24474"/>
    <cellStyle name="הערה 2 2 6 2 2_נכסים" xfId="48889"/>
    <cellStyle name="הערה 2 2 6 2 3" xfId="12821"/>
    <cellStyle name="הערה 2 2 6 2 3 2" xfId="27808"/>
    <cellStyle name="הערה 2 2 6 2 3_נכסים" xfId="48891"/>
    <cellStyle name="הערה 2 2 6 2 4" xfId="21143"/>
    <cellStyle name="הערה 2 2 6 2_נכסים" xfId="48888"/>
    <cellStyle name="הערה 2 2 6 3" xfId="7709"/>
    <cellStyle name="הערה 2 2 6 3 2" xfId="14488"/>
    <cellStyle name="הערה 2 2 6 3 2 2" xfId="29474"/>
    <cellStyle name="הערה 2 2 6 3 2_נכסים" xfId="48893"/>
    <cellStyle name="הערה 2 2 6 3 3" xfId="22809"/>
    <cellStyle name="הערה 2 2 6 3_נכסים" xfId="48892"/>
    <cellStyle name="הערה 2 2 6 4" xfId="11155"/>
    <cellStyle name="הערה 2 2 6 4 2" xfId="26142"/>
    <cellStyle name="הערה 2 2 6 4_נכסים" xfId="48894"/>
    <cellStyle name="הערה 2 2 6 5" xfId="19477"/>
    <cellStyle name="הערה 2 2 6_נכסים" xfId="48887"/>
    <cellStyle name="הערה 2 2 7" xfId="1505"/>
    <cellStyle name="הערה 2 2 7 2" xfId="8668"/>
    <cellStyle name="הערה 2 2 7 2 2" xfId="15320"/>
    <cellStyle name="הערה 2 2 7 2 2 2" xfId="30306"/>
    <cellStyle name="הערה 2 2 7 2 2_נכסים" xfId="48897"/>
    <cellStyle name="הערה 2 2 7 2 3" xfId="23641"/>
    <cellStyle name="הערה 2 2 7 2_נכסים" xfId="48896"/>
    <cellStyle name="הערה 2 2 7 3" xfId="11988"/>
    <cellStyle name="הערה 2 2 7 3 2" xfId="26975"/>
    <cellStyle name="הערה 2 2 7 3_נכסים" xfId="48898"/>
    <cellStyle name="הערה 2 2 7 4" xfId="20310"/>
    <cellStyle name="הערה 2 2 7_נכסים" xfId="48895"/>
    <cellStyle name="הערה 2 2 8" xfId="2376"/>
    <cellStyle name="הערה 2 2 8 2" xfId="13655"/>
    <cellStyle name="הערה 2 2 8 2 2" xfId="28641"/>
    <cellStyle name="הערה 2 2 8 2_נכסים" xfId="48900"/>
    <cellStyle name="הערה 2 2 8 3" xfId="21976"/>
    <cellStyle name="הערה 2 2 8_נכסים" xfId="48899"/>
    <cellStyle name="הערה 2 2 9" xfId="2548"/>
    <cellStyle name="הערה 2 2 9 2" xfId="25515"/>
    <cellStyle name="הערה 2 2 9_נכסים" xfId="48901"/>
    <cellStyle name="הערה 2 2_נכסים" xfId="48646"/>
    <cellStyle name="הערה 2 3" xfId="844"/>
    <cellStyle name="הערה 2 3 2" xfId="981"/>
    <cellStyle name="הערה 2 3 2 2" xfId="1279"/>
    <cellStyle name="הערה 2 3 2 3" xfId="2154"/>
    <cellStyle name="הערה 2 3 2 4" xfId="2025"/>
    <cellStyle name="הערה 2 3 2 5" xfId="2197"/>
    <cellStyle name="הערה 2 3 2 6" xfId="2457"/>
    <cellStyle name="הערה 2 3 2 7" xfId="34116"/>
    <cellStyle name="הערה 2 3 3" xfId="1011"/>
    <cellStyle name="הערה 2 3 4" xfId="1206"/>
    <cellStyle name="הערה 2 3 5" xfId="2017"/>
    <cellStyle name="הערה 2 3 6" xfId="3311"/>
    <cellStyle name="הערה 2 3_נכסים" xfId="48902"/>
    <cellStyle name="הערה 2 4" xfId="843"/>
    <cellStyle name="הערה 2 4 2" xfId="34117"/>
    <cellStyle name="הערה 2 4 3" xfId="3312"/>
    <cellStyle name="הערה 2 4_נכסים" xfId="48903"/>
    <cellStyle name="הערה 2 5" xfId="941"/>
    <cellStyle name="הערה 2 5 2" xfId="1273"/>
    <cellStyle name="הערה 2 5 2 2" xfId="18376"/>
    <cellStyle name="הערה 2 5 2 3" xfId="18258"/>
    <cellStyle name="הערה 2 5 2_נכסים" xfId="48905"/>
    <cellStyle name="הערה 2 5 3" xfId="1581"/>
    <cellStyle name="הערה 2 5 4" xfId="2193"/>
    <cellStyle name="הערה 2 5 5" xfId="2305"/>
    <cellStyle name="הערה 2 5 6" xfId="2509"/>
    <cellStyle name="הערה 2 5 7" xfId="4200"/>
    <cellStyle name="הערה 2 5_נכסים" xfId="48904"/>
    <cellStyle name="הערה 2 6" xfId="834"/>
    <cellStyle name="הערה 2 6 2" xfId="18259"/>
    <cellStyle name="הערה 2 6 2 2" xfId="18530"/>
    <cellStyle name="הערה 2 6 2_נכסים" xfId="48907"/>
    <cellStyle name="הערה 2 6 3" xfId="17769"/>
    <cellStyle name="הערה 2 6_נכסים" xfId="48906"/>
    <cellStyle name="הערה 2 7" xfId="1911"/>
    <cellStyle name="הערה 2 7 2" xfId="34278"/>
    <cellStyle name="הערה 2 7 3" xfId="17909"/>
    <cellStyle name="הערה 2 7_נכסים" xfId="48908"/>
    <cellStyle name="הערה 2 8" xfId="1750"/>
    <cellStyle name="הערה 2 8 2" xfId="18260"/>
    <cellStyle name="הערה 2 8_נכסים" xfId="48909"/>
    <cellStyle name="הערה 2 9" xfId="1790"/>
    <cellStyle name="הערה 2 9 2" xfId="33846"/>
    <cellStyle name="הערה 2_נכסים" xfId="48645"/>
    <cellStyle name="הערה 20" xfId="17637"/>
    <cellStyle name="הערה 20 2" xfId="18261"/>
    <cellStyle name="הערה 20 2 2" xfId="18468"/>
    <cellStyle name="הערה 20 2_נכסים" xfId="48911"/>
    <cellStyle name="הערה 20_נכסים" xfId="48910"/>
    <cellStyle name="הערה 21" xfId="17650"/>
    <cellStyle name="הערה 21 2" xfId="18262"/>
    <cellStyle name="הערה 21 2 2" xfId="18481"/>
    <cellStyle name="הערה 21 2_נכסים" xfId="48913"/>
    <cellStyle name="הערה 21_נכסים" xfId="48912"/>
    <cellStyle name="הערה 22" xfId="17663"/>
    <cellStyle name="הערה 22 2" xfId="18263"/>
    <cellStyle name="הערה 22 2 2" xfId="18494"/>
    <cellStyle name="הערה 22 2_נכסים" xfId="48915"/>
    <cellStyle name="הערה 22_נכסים" xfId="48914"/>
    <cellStyle name="הערה 23" xfId="17768"/>
    <cellStyle name="הערה 23 2" xfId="18264"/>
    <cellStyle name="הערה 23 2 2" xfId="18529"/>
    <cellStyle name="הערה 23 2_נכסים" xfId="48917"/>
    <cellStyle name="הערה 23_נכסים" xfId="48916"/>
    <cellStyle name="הערה 24" xfId="17824"/>
    <cellStyle name="הערה 24 2" xfId="18265"/>
    <cellStyle name="הערה 24 2 2" xfId="18543"/>
    <cellStyle name="הערה 24 2_נכסים" xfId="48919"/>
    <cellStyle name="הערה 24_נכסים" xfId="48918"/>
    <cellStyle name="הערה 25" xfId="17962"/>
    <cellStyle name="הערה 25 2" xfId="18266"/>
    <cellStyle name="הערה 25 2 2" xfId="18556"/>
    <cellStyle name="הערה 25 2_נכסים" xfId="48921"/>
    <cellStyle name="הערה 25_נכסים" xfId="48920"/>
    <cellStyle name="הערה 26" xfId="17976"/>
    <cellStyle name="הערה 26 2" xfId="18267"/>
    <cellStyle name="הערה 26 2 2" xfId="18569"/>
    <cellStyle name="הערה 26 2_נכסים" xfId="48923"/>
    <cellStyle name="הערה 26_נכסים" xfId="48922"/>
    <cellStyle name="הערה 27" xfId="17989"/>
    <cellStyle name="הערה 27 2" xfId="18268"/>
    <cellStyle name="הערה 27 2 2" xfId="18582"/>
    <cellStyle name="הערה 27 2_נכסים" xfId="48925"/>
    <cellStyle name="הערה 27_נכסים" xfId="48924"/>
    <cellStyle name="הערה 28" xfId="18002"/>
    <cellStyle name="הערה 28 2" xfId="18269"/>
    <cellStyle name="הערה 28 2 2" xfId="18595"/>
    <cellStyle name="הערה 28 2_נכסים" xfId="48927"/>
    <cellStyle name="הערה 28_נכסים" xfId="48926"/>
    <cellStyle name="הערה 29" xfId="18050"/>
    <cellStyle name="הערה 29 2" xfId="18270"/>
    <cellStyle name="הערה 29_נכסים" xfId="48928"/>
    <cellStyle name="הערה 3" xfId="348"/>
    <cellStyle name="הערה 3 10" xfId="2708"/>
    <cellStyle name="הערה 3 11" xfId="50224"/>
    <cellStyle name="הערה 3 2" xfId="349"/>
    <cellStyle name="הערה 3 2 10" xfId="18646"/>
    <cellStyle name="הערה 3 2 11" xfId="32123"/>
    <cellStyle name="הערה 3 2 2" xfId="1209"/>
    <cellStyle name="הערה 3 2 2 10" xfId="32417"/>
    <cellStyle name="הערה 3 2 2 2" xfId="3522"/>
    <cellStyle name="הערה 3 2 2 2 2" xfId="3768"/>
    <cellStyle name="הערה 3 2 2 2 2 2" xfId="4192"/>
    <cellStyle name="הערה 3 2 2 2 2 2 2" xfId="4965"/>
    <cellStyle name="הערה 3 2 2 2 2 2 2 2" xfId="6756"/>
    <cellStyle name="הערה 3 2 2 2 2 2 2 2 2" xfId="10296"/>
    <cellStyle name="הערה 3 2 2 2 2 2 2 2 2 2" xfId="16948"/>
    <cellStyle name="הערה 3 2 2 2 2 2 2 2 2 2 2" xfId="31934"/>
    <cellStyle name="הערה 3 2 2 2 2 2 2 2 2 2_נכסים" xfId="48938"/>
    <cellStyle name="הערה 3 2 2 2 2 2 2 2 2 3" xfId="25269"/>
    <cellStyle name="הערה 3 2 2 2 2 2 2 2 2_נכסים" xfId="48937"/>
    <cellStyle name="הערה 3 2 2 2 2 2 2 2 3" xfId="13616"/>
    <cellStyle name="הערה 3 2 2 2 2 2 2 2 3 2" xfId="28603"/>
    <cellStyle name="הערה 3 2 2 2 2 2 2 2 3_נכסים" xfId="48939"/>
    <cellStyle name="הערה 3 2 2 2 2 2 2 2 4" xfId="21938"/>
    <cellStyle name="הערה 3 2 2 2 2 2 2 2_נכסים" xfId="48936"/>
    <cellStyle name="הערה 3 2 2 2 2 2 2 3" xfId="8504"/>
    <cellStyle name="הערה 3 2 2 2 2 2 2 3 2" xfId="15283"/>
    <cellStyle name="הערה 3 2 2 2 2 2 2 3 2 2" xfId="30269"/>
    <cellStyle name="הערה 3 2 2 2 2 2 2 3 2_נכסים" xfId="48941"/>
    <cellStyle name="הערה 3 2 2 2 2 2 2 3 3" xfId="23604"/>
    <cellStyle name="הערה 3 2 2 2 2 2 2 3_נכסים" xfId="48940"/>
    <cellStyle name="הערה 3 2 2 2 2 2 2 4" xfId="11950"/>
    <cellStyle name="הערה 3 2 2 2 2 2 2 4 2" xfId="26937"/>
    <cellStyle name="הערה 3 2 2 2 2 2 2 4_נכסים" xfId="48942"/>
    <cellStyle name="הערה 3 2 2 2 2 2 2 5" xfId="20272"/>
    <cellStyle name="הערה 3 2 2 2 2 2 2_נכסים" xfId="48935"/>
    <cellStyle name="הערה 3 2 2 2 2 2 3" xfId="5922"/>
    <cellStyle name="הערה 3 2 2 2 2 2 3 2" xfId="9463"/>
    <cellStyle name="הערה 3 2 2 2 2 2 3 2 2" xfId="16115"/>
    <cellStyle name="הערה 3 2 2 2 2 2 3 2 2 2" xfId="31101"/>
    <cellStyle name="הערה 3 2 2 2 2 2 3 2 2_נכסים" xfId="48945"/>
    <cellStyle name="הערה 3 2 2 2 2 2 3 2 3" xfId="24436"/>
    <cellStyle name="הערה 3 2 2 2 2 2 3 2_נכסים" xfId="48944"/>
    <cellStyle name="הערה 3 2 2 2 2 2 3 3" xfId="12783"/>
    <cellStyle name="הערה 3 2 2 2 2 2 3 3 2" xfId="27770"/>
    <cellStyle name="הערה 3 2 2 2 2 2 3 3_נכסים" xfId="48946"/>
    <cellStyle name="הערה 3 2 2 2 2 2 3 4" xfId="21105"/>
    <cellStyle name="הערה 3 2 2 2 2 2 3_נכסים" xfId="48943"/>
    <cellStyle name="הערה 3 2 2 2 2 2 4" xfId="7671"/>
    <cellStyle name="הערה 3 2 2 2 2 2 4 2" xfId="14450"/>
    <cellStyle name="הערה 3 2 2 2 2 2 4 2 2" xfId="29436"/>
    <cellStyle name="הערה 3 2 2 2 2 2 4 2_נכסים" xfId="48948"/>
    <cellStyle name="הערה 3 2 2 2 2 2 4 3" xfId="22771"/>
    <cellStyle name="הערה 3 2 2 2 2 2 4_נכסים" xfId="48947"/>
    <cellStyle name="הערה 3 2 2 2 2 2 5" xfId="11117"/>
    <cellStyle name="הערה 3 2 2 2 2 2 5 2" xfId="26104"/>
    <cellStyle name="הערה 3 2 2 2 2 2 5_נכסים" xfId="48949"/>
    <cellStyle name="הערה 3 2 2 2 2 2 6" xfId="19439"/>
    <cellStyle name="הערה 3 2 2 2 2 2_נכסים" xfId="48934"/>
    <cellStyle name="הערה 3 2 2 2 2 3" xfId="4549"/>
    <cellStyle name="הערה 3 2 2 2 2 3 2" xfId="6340"/>
    <cellStyle name="הערה 3 2 2 2 2 3 2 2" xfId="9880"/>
    <cellStyle name="הערה 3 2 2 2 2 3 2 2 2" xfId="16532"/>
    <cellStyle name="הערה 3 2 2 2 2 3 2 2 2 2" xfId="31518"/>
    <cellStyle name="הערה 3 2 2 2 2 3 2 2 2_נכסים" xfId="48953"/>
    <cellStyle name="הערה 3 2 2 2 2 3 2 2 3" xfId="24853"/>
    <cellStyle name="הערה 3 2 2 2 2 3 2 2_נכסים" xfId="48952"/>
    <cellStyle name="הערה 3 2 2 2 2 3 2 3" xfId="13200"/>
    <cellStyle name="הערה 3 2 2 2 2 3 2 3 2" xfId="28187"/>
    <cellStyle name="הערה 3 2 2 2 2 3 2 3_נכסים" xfId="48954"/>
    <cellStyle name="הערה 3 2 2 2 2 3 2 4" xfId="21522"/>
    <cellStyle name="הערה 3 2 2 2 2 3 2_נכסים" xfId="48951"/>
    <cellStyle name="הערה 3 2 2 2 2 3 3" xfId="8088"/>
    <cellStyle name="הערה 3 2 2 2 2 3 3 2" xfId="14867"/>
    <cellStyle name="הערה 3 2 2 2 2 3 3 2 2" xfId="29853"/>
    <cellStyle name="הערה 3 2 2 2 2 3 3 2_נכסים" xfId="48956"/>
    <cellStyle name="הערה 3 2 2 2 2 3 3 3" xfId="23188"/>
    <cellStyle name="הערה 3 2 2 2 2 3 3_נכסים" xfId="48955"/>
    <cellStyle name="הערה 3 2 2 2 2 3 4" xfId="11534"/>
    <cellStyle name="הערה 3 2 2 2 2 3 4 2" xfId="26521"/>
    <cellStyle name="הערה 3 2 2 2 2 3 4_נכסים" xfId="48957"/>
    <cellStyle name="הערה 3 2 2 2 2 3 5" xfId="19856"/>
    <cellStyle name="הערה 3 2 2 2 2 3_נכסים" xfId="48950"/>
    <cellStyle name="הערה 3 2 2 2 2 4" xfId="5442"/>
    <cellStyle name="הערה 3 2 2 2 2 4 2" xfId="9047"/>
    <cellStyle name="הערה 3 2 2 2 2 4 2 2" xfId="15699"/>
    <cellStyle name="הערה 3 2 2 2 2 4 2 2 2" xfId="30685"/>
    <cellStyle name="הערה 3 2 2 2 2 4 2 2_נכסים" xfId="48960"/>
    <cellStyle name="הערה 3 2 2 2 2 4 2 3" xfId="24020"/>
    <cellStyle name="הערה 3 2 2 2 2 4 2_נכסים" xfId="48959"/>
    <cellStyle name="הערה 3 2 2 2 2 4 3" xfId="12367"/>
    <cellStyle name="הערה 3 2 2 2 2 4 3 2" xfId="27354"/>
    <cellStyle name="הערה 3 2 2 2 2 4 3_נכסים" xfId="48961"/>
    <cellStyle name="הערה 3 2 2 2 2 4 4" xfId="20689"/>
    <cellStyle name="הערה 3 2 2 2 2 4_נכסים" xfId="48958"/>
    <cellStyle name="הערה 3 2 2 2 2 5" xfId="7255"/>
    <cellStyle name="הערה 3 2 2 2 2 5 2" xfId="14034"/>
    <cellStyle name="הערה 3 2 2 2 2 5 2 2" xfId="29020"/>
    <cellStyle name="הערה 3 2 2 2 2 5 2_נכסים" xfId="48963"/>
    <cellStyle name="הערה 3 2 2 2 2 5 3" xfId="22355"/>
    <cellStyle name="הערה 3 2 2 2 2 5_נכסים" xfId="48962"/>
    <cellStyle name="הערה 3 2 2 2 2 6" xfId="10701"/>
    <cellStyle name="הערה 3 2 2 2 2 6 2" xfId="25688"/>
    <cellStyle name="הערה 3 2 2 2 2 6_נכסים" xfId="48964"/>
    <cellStyle name="הערה 3 2 2 2 2 7" xfId="19023"/>
    <cellStyle name="הערה 3 2 2 2 2_נכסים" xfId="48933"/>
    <cellStyle name="הערה 3 2 2 2 3" xfId="3981"/>
    <cellStyle name="הערה 3 2 2 2 3 2" xfId="4757"/>
    <cellStyle name="הערה 3 2 2 2 3 2 2" xfId="6548"/>
    <cellStyle name="הערה 3 2 2 2 3 2 2 2" xfId="10088"/>
    <cellStyle name="הערה 3 2 2 2 3 2 2 2 2" xfId="16740"/>
    <cellStyle name="הערה 3 2 2 2 3 2 2 2 2 2" xfId="31726"/>
    <cellStyle name="הערה 3 2 2 2 3 2 2 2 2_נכסים" xfId="48969"/>
    <cellStyle name="הערה 3 2 2 2 3 2 2 2 3" xfId="25061"/>
    <cellStyle name="הערה 3 2 2 2 3 2 2 2_נכסים" xfId="48968"/>
    <cellStyle name="הערה 3 2 2 2 3 2 2 3" xfId="13408"/>
    <cellStyle name="הערה 3 2 2 2 3 2 2 3 2" xfId="28395"/>
    <cellStyle name="הערה 3 2 2 2 3 2 2 3_נכסים" xfId="48970"/>
    <cellStyle name="הערה 3 2 2 2 3 2 2 4" xfId="21730"/>
    <cellStyle name="הערה 3 2 2 2 3 2 2_נכסים" xfId="48967"/>
    <cellStyle name="הערה 3 2 2 2 3 2 3" xfId="8296"/>
    <cellStyle name="הערה 3 2 2 2 3 2 3 2" xfId="15075"/>
    <cellStyle name="הערה 3 2 2 2 3 2 3 2 2" xfId="30061"/>
    <cellStyle name="הערה 3 2 2 2 3 2 3 2_נכסים" xfId="48972"/>
    <cellStyle name="הערה 3 2 2 2 3 2 3 3" xfId="23396"/>
    <cellStyle name="הערה 3 2 2 2 3 2 3_נכסים" xfId="48971"/>
    <cellStyle name="הערה 3 2 2 2 3 2 4" xfId="11742"/>
    <cellStyle name="הערה 3 2 2 2 3 2 4 2" xfId="26729"/>
    <cellStyle name="הערה 3 2 2 2 3 2 4_נכסים" xfId="48973"/>
    <cellStyle name="הערה 3 2 2 2 3 2 5" xfId="20064"/>
    <cellStyle name="הערה 3 2 2 2 3 2_נכסים" xfId="48966"/>
    <cellStyle name="הערה 3 2 2 2 3 3" xfId="5714"/>
    <cellStyle name="הערה 3 2 2 2 3 3 2" xfId="9255"/>
    <cellStyle name="הערה 3 2 2 2 3 3 2 2" xfId="15907"/>
    <cellStyle name="הערה 3 2 2 2 3 3 2 2 2" xfId="30893"/>
    <cellStyle name="הערה 3 2 2 2 3 3 2 2_נכסים" xfId="48976"/>
    <cellStyle name="הערה 3 2 2 2 3 3 2 3" xfId="24228"/>
    <cellStyle name="הערה 3 2 2 2 3 3 2_נכסים" xfId="48975"/>
    <cellStyle name="הערה 3 2 2 2 3 3 3" xfId="12575"/>
    <cellStyle name="הערה 3 2 2 2 3 3 3 2" xfId="27562"/>
    <cellStyle name="הערה 3 2 2 2 3 3 3_נכסים" xfId="48977"/>
    <cellStyle name="הערה 3 2 2 2 3 3 4" xfId="20897"/>
    <cellStyle name="הערה 3 2 2 2 3 3_נכסים" xfId="48974"/>
    <cellStyle name="הערה 3 2 2 2 3 4" xfId="7463"/>
    <cellStyle name="הערה 3 2 2 2 3 4 2" xfId="14242"/>
    <cellStyle name="הערה 3 2 2 2 3 4 2 2" xfId="29228"/>
    <cellStyle name="הערה 3 2 2 2 3 4 2_נכסים" xfId="48979"/>
    <cellStyle name="הערה 3 2 2 2 3 4 3" xfId="22563"/>
    <cellStyle name="הערה 3 2 2 2 3 4_נכסים" xfId="48978"/>
    <cellStyle name="הערה 3 2 2 2 3 5" xfId="10909"/>
    <cellStyle name="הערה 3 2 2 2 3 5 2" xfId="25896"/>
    <cellStyle name="הערה 3 2 2 2 3 5_נכסים" xfId="48980"/>
    <cellStyle name="הערה 3 2 2 2 3 6" xfId="19231"/>
    <cellStyle name="הערה 3 2 2 2 3_נכסים" xfId="48965"/>
    <cellStyle name="הערה 3 2 2 2 4" xfId="4342"/>
    <cellStyle name="הערה 3 2 2 2 4 2" xfId="6131"/>
    <cellStyle name="הערה 3 2 2 2 4 2 2" xfId="9671"/>
    <cellStyle name="הערה 3 2 2 2 4 2 2 2" xfId="16323"/>
    <cellStyle name="הערה 3 2 2 2 4 2 2 2 2" xfId="31309"/>
    <cellStyle name="הערה 3 2 2 2 4 2 2 2_נכסים" xfId="48984"/>
    <cellStyle name="הערה 3 2 2 2 4 2 2 3" xfId="24644"/>
    <cellStyle name="הערה 3 2 2 2 4 2 2_נכסים" xfId="48983"/>
    <cellStyle name="הערה 3 2 2 2 4 2 3" xfId="12991"/>
    <cellStyle name="הערה 3 2 2 2 4 2 3 2" xfId="27978"/>
    <cellStyle name="הערה 3 2 2 2 4 2 3_נכסים" xfId="48985"/>
    <cellStyle name="הערה 3 2 2 2 4 2 4" xfId="21313"/>
    <cellStyle name="הערה 3 2 2 2 4 2_נכסים" xfId="48982"/>
    <cellStyle name="הערה 3 2 2 2 4 3" xfId="7879"/>
    <cellStyle name="הערה 3 2 2 2 4 3 2" xfId="14658"/>
    <cellStyle name="הערה 3 2 2 2 4 3 2 2" xfId="29644"/>
    <cellStyle name="הערה 3 2 2 2 4 3 2_נכסים" xfId="48987"/>
    <cellStyle name="הערה 3 2 2 2 4 3 3" xfId="22979"/>
    <cellStyle name="הערה 3 2 2 2 4 3_נכסים" xfId="48986"/>
    <cellStyle name="הערה 3 2 2 2 4 4" xfId="11325"/>
    <cellStyle name="הערה 3 2 2 2 4 4 2" xfId="26312"/>
    <cellStyle name="הערה 3 2 2 2 4 4_נכסים" xfId="48988"/>
    <cellStyle name="הערה 3 2 2 2 4 5" xfId="19647"/>
    <cellStyle name="הערה 3 2 2 2 4_נכסים" xfId="48981"/>
    <cellStyle name="הערה 3 2 2 2 5" xfId="5235"/>
    <cellStyle name="הערה 3 2 2 2 5 2" xfId="8838"/>
    <cellStyle name="הערה 3 2 2 2 5 2 2" xfId="15490"/>
    <cellStyle name="הערה 3 2 2 2 5 2 2 2" xfId="30476"/>
    <cellStyle name="הערה 3 2 2 2 5 2 2_נכסים" xfId="48991"/>
    <cellStyle name="הערה 3 2 2 2 5 2 3" xfId="23811"/>
    <cellStyle name="הערה 3 2 2 2 5 2_נכסים" xfId="48990"/>
    <cellStyle name="הערה 3 2 2 2 5 3" xfId="12158"/>
    <cellStyle name="הערה 3 2 2 2 5 3 2" xfId="27145"/>
    <cellStyle name="הערה 3 2 2 2 5 3_נכסים" xfId="48992"/>
    <cellStyle name="הערה 3 2 2 2 5 4" xfId="20480"/>
    <cellStyle name="הערה 3 2 2 2 5_נכסים" xfId="48989"/>
    <cellStyle name="הערה 3 2 2 2 6" xfId="7048"/>
    <cellStyle name="הערה 3 2 2 2 6 2" xfId="13825"/>
    <cellStyle name="הערה 3 2 2 2 6 2 2" xfId="28811"/>
    <cellStyle name="הערה 3 2 2 2 6 2_נכסים" xfId="48994"/>
    <cellStyle name="הערה 3 2 2 2 6 3" xfId="22146"/>
    <cellStyle name="הערה 3 2 2 2 6_נכסים" xfId="48993"/>
    <cellStyle name="הערה 3 2 2 2 7" xfId="10369"/>
    <cellStyle name="הערה 3 2 2 2 7 2" xfId="25346"/>
    <cellStyle name="הערה 3 2 2 2 7_נכסים" xfId="48995"/>
    <cellStyle name="הערה 3 2 2 2 8" xfId="18272"/>
    <cellStyle name="הערה 3 2 2 2 9" xfId="18814"/>
    <cellStyle name="הערה 3 2 2 2_נכסים" xfId="48932"/>
    <cellStyle name="הערה 3 2 2 3" xfId="3666"/>
    <cellStyle name="הערה 3 2 2 3 2" xfId="4078"/>
    <cellStyle name="הערה 3 2 2 3 2 2" xfId="4850"/>
    <cellStyle name="הערה 3 2 2 3 2 2 2" xfId="6641"/>
    <cellStyle name="הערה 3 2 2 3 2 2 2 2" xfId="10181"/>
    <cellStyle name="הערה 3 2 2 3 2 2 2 2 2" xfId="16833"/>
    <cellStyle name="הערה 3 2 2 3 2 2 2 2 2 2" xfId="31819"/>
    <cellStyle name="הערה 3 2 2 3 2 2 2 2 2_נכסים" xfId="49001"/>
    <cellStyle name="הערה 3 2 2 3 2 2 2 2 3" xfId="25154"/>
    <cellStyle name="הערה 3 2 2 3 2 2 2 2_נכסים" xfId="49000"/>
    <cellStyle name="הערה 3 2 2 3 2 2 2 3" xfId="13501"/>
    <cellStyle name="הערה 3 2 2 3 2 2 2 3 2" xfId="28488"/>
    <cellStyle name="הערה 3 2 2 3 2 2 2 3_נכסים" xfId="49002"/>
    <cellStyle name="הערה 3 2 2 3 2 2 2 4" xfId="21823"/>
    <cellStyle name="הערה 3 2 2 3 2 2 2_נכסים" xfId="48999"/>
    <cellStyle name="הערה 3 2 2 3 2 2 3" xfId="8389"/>
    <cellStyle name="הערה 3 2 2 3 2 2 3 2" xfId="15168"/>
    <cellStyle name="הערה 3 2 2 3 2 2 3 2 2" xfId="30154"/>
    <cellStyle name="הערה 3 2 2 3 2 2 3 2_נכסים" xfId="49004"/>
    <cellStyle name="הערה 3 2 2 3 2 2 3 3" xfId="23489"/>
    <cellStyle name="הערה 3 2 2 3 2 2 3_נכסים" xfId="49003"/>
    <cellStyle name="הערה 3 2 2 3 2 2 4" xfId="11835"/>
    <cellStyle name="הערה 3 2 2 3 2 2 4 2" xfId="26822"/>
    <cellStyle name="הערה 3 2 2 3 2 2 4_נכסים" xfId="49005"/>
    <cellStyle name="הערה 3 2 2 3 2 2 5" xfId="20157"/>
    <cellStyle name="הערה 3 2 2 3 2 2_נכסים" xfId="48998"/>
    <cellStyle name="הערה 3 2 2 3 2 3" xfId="5807"/>
    <cellStyle name="הערה 3 2 2 3 2 3 2" xfId="9348"/>
    <cellStyle name="הערה 3 2 2 3 2 3 2 2" xfId="16000"/>
    <cellStyle name="הערה 3 2 2 3 2 3 2 2 2" xfId="30986"/>
    <cellStyle name="הערה 3 2 2 3 2 3 2 2_נכסים" xfId="49008"/>
    <cellStyle name="הערה 3 2 2 3 2 3 2 3" xfId="24321"/>
    <cellStyle name="הערה 3 2 2 3 2 3 2_נכסים" xfId="49007"/>
    <cellStyle name="הערה 3 2 2 3 2 3 3" xfId="12668"/>
    <cellStyle name="הערה 3 2 2 3 2 3 3 2" xfId="27655"/>
    <cellStyle name="הערה 3 2 2 3 2 3 3_נכסים" xfId="49009"/>
    <cellStyle name="הערה 3 2 2 3 2 3 4" xfId="20990"/>
    <cellStyle name="הערה 3 2 2 3 2 3_נכסים" xfId="49006"/>
    <cellStyle name="הערה 3 2 2 3 2 4" xfId="7556"/>
    <cellStyle name="הערה 3 2 2 3 2 4 2" xfId="14335"/>
    <cellStyle name="הערה 3 2 2 3 2 4 2 2" xfId="29321"/>
    <cellStyle name="הערה 3 2 2 3 2 4 2_נכסים" xfId="49011"/>
    <cellStyle name="הערה 3 2 2 3 2 4 3" xfId="22656"/>
    <cellStyle name="הערה 3 2 2 3 2 4_נכסים" xfId="49010"/>
    <cellStyle name="הערה 3 2 2 3 2 5" xfId="11002"/>
    <cellStyle name="הערה 3 2 2 3 2 5 2" xfId="25989"/>
    <cellStyle name="הערה 3 2 2 3 2 5_נכסים" xfId="49012"/>
    <cellStyle name="הערה 3 2 2 3 2 6" xfId="19324"/>
    <cellStyle name="הערה 3 2 2 3 2_נכסים" xfId="48997"/>
    <cellStyle name="הערה 3 2 2 3 3" xfId="4435"/>
    <cellStyle name="הערה 3 2 2 3 3 2" xfId="6225"/>
    <cellStyle name="הערה 3 2 2 3 3 2 2" xfId="9765"/>
    <cellStyle name="הערה 3 2 2 3 3 2 2 2" xfId="16417"/>
    <cellStyle name="הערה 3 2 2 3 3 2 2 2 2" xfId="31403"/>
    <cellStyle name="הערה 3 2 2 3 3 2 2 2_נכסים" xfId="49016"/>
    <cellStyle name="הערה 3 2 2 3 3 2 2 3" xfId="24738"/>
    <cellStyle name="הערה 3 2 2 3 3 2 2_נכסים" xfId="49015"/>
    <cellStyle name="הערה 3 2 2 3 3 2 3" xfId="13085"/>
    <cellStyle name="הערה 3 2 2 3 3 2 3 2" xfId="28072"/>
    <cellStyle name="הערה 3 2 2 3 3 2 3_נכסים" xfId="49017"/>
    <cellStyle name="הערה 3 2 2 3 3 2 4" xfId="21407"/>
    <cellStyle name="הערה 3 2 2 3 3 2_נכסים" xfId="49014"/>
    <cellStyle name="הערה 3 2 2 3 3 3" xfId="7973"/>
    <cellStyle name="הערה 3 2 2 3 3 3 2" xfId="14752"/>
    <cellStyle name="הערה 3 2 2 3 3 3 2 2" xfId="29738"/>
    <cellStyle name="הערה 3 2 2 3 3 3 2_נכסים" xfId="49019"/>
    <cellStyle name="הערה 3 2 2 3 3 3 3" xfId="23073"/>
    <cellStyle name="הערה 3 2 2 3 3 3_נכסים" xfId="49018"/>
    <cellStyle name="הערה 3 2 2 3 3 4" xfId="11419"/>
    <cellStyle name="הערה 3 2 2 3 3 4 2" xfId="26406"/>
    <cellStyle name="הערה 3 2 2 3 3 4_נכסים" xfId="49020"/>
    <cellStyle name="הערה 3 2 2 3 3 5" xfId="19741"/>
    <cellStyle name="הערה 3 2 2 3 3_נכסים" xfId="49013"/>
    <cellStyle name="הערה 3 2 2 3 4" xfId="5328"/>
    <cellStyle name="הערה 3 2 2 3 4 2" xfId="8932"/>
    <cellStyle name="הערה 3 2 2 3 4 2 2" xfId="15584"/>
    <cellStyle name="הערה 3 2 2 3 4 2 2 2" xfId="30570"/>
    <cellStyle name="הערה 3 2 2 3 4 2 2_נכסים" xfId="49023"/>
    <cellStyle name="הערה 3 2 2 3 4 2 3" xfId="23905"/>
    <cellStyle name="הערה 3 2 2 3 4 2_נכסים" xfId="49022"/>
    <cellStyle name="הערה 3 2 2 3 4 3" xfId="12252"/>
    <cellStyle name="הערה 3 2 2 3 4 3 2" xfId="27239"/>
    <cellStyle name="הערה 3 2 2 3 4 3_נכסים" xfId="49024"/>
    <cellStyle name="הערה 3 2 2 3 4 4" xfId="20574"/>
    <cellStyle name="הערה 3 2 2 3 4_נכסים" xfId="49021"/>
    <cellStyle name="הערה 3 2 2 3 5" xfId="7141"/>
    <cellStyle name="הערה 3 2 2 3 5 2" xfId="13919"/>
    <cellStyle name="הערה 3 2 2 3 5 2 2" xfId="28905"/>
    <cellStyle name="הערה 3 2 2 3 5 2_נכסים" xfId="49026"/>
    <cellStyle name="הערה 3 2 2 3 5 3" xfId="22240"/>
    <cellStyle name="הערה 3 2 2 3 5_נכסים" xfId="49025"/>
    <cellStyle name="הערה 3 2 2 3 6" xfId="10587"/>
    <cellStyle name="הערה 3 2 2 3 6 2" xfId="25573"/>
    <cellStyle name="הערה 3 2 2 3 6_נכסים" xfId="49027"/>
    <cellStyle name="הערה 3 2 2 3 7" xfId="18908"/>
    <cellStyle name="הערה 3 2 2 3_נכסים" xfId="48996"/>
    <cellStyle name="הערה 3 2 2 4" xfId="3877"/>
    <cellStyle name="הערה 3 2 2 4 2" xfId="4641"/>
    <cellStyle name="הערה 3 2 2 4 2 2" xfId="6432"/>
    <cellStyle name="הערה 3 2 2 4 2 2 2" xfId="9972"/>
    <cellStyle name="הערה 3 2 2 4 2 2 2 2" xfId="16624"/>
    <cellStyle name="הערה 3 2 2 4 2 2 2 2 2" xfId="31610"/>
    <cellStyle name="הערה 3 2 2 4 2 2 2 2_נכסים" xfId="49032"/>
    <cellStyle name="הערה 3 2 2 4 2 2 2 3" xfId="24945"/>
    <cellStyle name="הערה 3 2 2 4 2 2 2_נכסים" xfId="49031"/>
    <cellStyle name="הערה 3 2 2 4 2 2 3" xfId="13292"/>
    <cellStyle name="הערה 3 2 2 4 2 2 3 2" xfId="28279"/>
    <cellStyle name="הערה 3 2 2 4 2 2 3_נכסים" xfId="49033"/>
    <cellStyle name="הערה 3 2 2 4 2 2 4" xfId="21614"/>
    <cellStyle name="הערה 3 2 2 4 2 2_נכסים" xfId="49030"/>
    <cellStyle name="הערה 3 2 2 4 2 3" xfId="8180"/>
    <cellStyle name="הערה 3 2 2 4 2 3 2" xfId="14959"/>
    <cellStyle name="הערה 3 2 2 4 2 3 2 2" xfId="29945"/>
    <cellStyle name="הערה 3 2 2 4 2 3 2_נכסים" xfId="49035"/>
    <cellStyle name="הערה 3 2 2 4 2 3 3" xfId="23280"/>
    <cellStyle name="הערה 3 2 2 4 2 3_נכסים" xfId="49034"/>
    <cellStyle name="הערה 3 2 2 4 2 4" xfId="11626"/>
    <cellStyle name="הערה 3 2 2 4 2 4 2" xfId="26613"/>
    <cellStyle name="הערה 3 2 2 4 2 4_נכסים" xfId="49036"/>
    <cellStyle name="הערה 3 2 2 4 2 5" xfId="19948"/>
    <cellStyle name="הערה 3 2 2 4 2_נכסים" xfId="49029"/>
    <cellStyle name="הערה 3 2 2 4 3" xfId="5598"/>
    <cellStyle name="הערה 3 2 2 4 3 2" xfId="9139"/>
    <cellStyle name="הערה 3 2 2 4 3 2 2" xfId="15791"/>
    <cellStyle name="הערה 3 2 2 4 3 2 2 2" xfId="30777"/>
    <cellStyle name="הערה 3 2 2 4 3 2 2_נכסים" xfId="49039"/>
    <cellStyle name="הערה 3 2 2 4 3 2 3" xfId="24112"/>
    <cellStyle name="הערה 3 2 2 4 3 2_נכסים" xfId="49038"/>
    <cellStyle name="הערה 3 2 2 4 3 3" xfId="12459"/>
    <cellStyle name="הערה 3 2 2 4 3 3 2" xfId="27446"/>
    <cellStyle name="הערה 3 2 2 4 3 3_נכסים" xfId="49040"/>
    <cellStyle name="הערה 3 2 2 4 3 4" xfId="20781"/>
    <cellStyle name="הערה 3 2 2 4 3_נכסים" xfId="49037"/>
    <cellStyle name="הערה 3 2 2 4 4" xfId="7347"/>
    <cellStyle name="הערה 3 2 2 4 4 2" xfId="14126"/>
    <cellStyle name="הערה 3 2 2 4 4 2 2" xfId="29112"/>
    <cellStyle name="הערה 3 2 2 4 4 2_נכסים" xfId="49042"/>
    <cellStyle name="הערה 3 2 2 4 4 3" xfId="22447"/>
    <cellStyle name="הערה 3 2 2 4 4_נכסים" xfId="49041"/>
    <cellStyle name="הערה 3 2 2 4 5" xfId="10793"/>
    <cellStyle name="הערה 3 2 2 4 5 2" xfId="25780"/>
    <cellStyle name="הערה 3 2 2 4 5_נכסים" xfId="49043"/>
    <cellStyle name="הערה 3 2 2 4 6" xfId="19115"/>
    <cellStyle name="הערה 3 2 2 4_נכסים" xfId="49028"/>
    <cellStyle name="הערה 3 2 2 5" xfId="4239"/>
    <cellStyle name="הערה 3 2 2 5 2" xfId="6015"/>
    <cellStyle name="הערה 3 2 2 5 2 2" xfId="9555"/>
    <cellStyle name="הערה 3 2 2 5 2 2 2" xfId="16207"/>
    <cellStyle name="הערה 3 2 2 5 2 2 2 2" xfId="31193"/>
    <cellStyle name="הערה 3 2 2 5 2 2 2_נכסים" xfId="49047"/>
    <cellStyle name="הערה 3 2 2 5 2 2 3" xfId="24528"/>
    <cellStyle name="הערה 3 2 2 5 2 2_נכסים" xfId="49046"/>
    <cellStyle name="הערה 3 2 2 5 2 3" xfId="12875"/>
    <cellStyle name="הערה 3 2 2 5 2 3 2" xfId="27862"/>
    <cellStyle name="הערה 3 2 2 5 2 3_נכסים" xfId="49048"/>
    <cellStyle name="הערה 3 2 2 5 2 4" xfId="21197"/>
    <cellStyle name="הערה 3 2 2 5 2_נכסים" xfId="49045"/>
    <cellStyle name="הערה 3 2 2 5 3" xfId="7763"/>
    <cellStyle name="הערה 3 2 2 5 3 2" xfId="14542"/>
    <cellStyle name="הערה 3 2 2 5 3 2 2" xfId="29528"/>
    <cellStyle name="הערה 3 2 2 5 3 2_נכסים" xfId="49050"/>
    <cellStyle name="הערה 3 2 2 5 3 3" xfId="22863"/>
    <cellStyle name="הערה 3 2 2 5 3_נכסים" xfId="49049"/>
    <cellStyle name="הערה 3 2 2 5 4" xfId="11209"/>
    <cellStyle name="הערה 3 2 2 5 4 2" xfId="26196"/>
    <cellStyle name="הערה 3 2 2 5 4_נכסים" xfId="49051"/>
    <cellStyle name="הערה 3 2 2 5 5" xfId="19531"/>
    <cellStyle name="הערה 3 2 2 5_נכסים" xfId="49044"/>
    <cellStyle name="הערה 3 2 2 6" xfId="5132"/>
    <cellStyle name="הערה 3 2 2 6 2" xfId="8722"/>
    <cellStyle name="הערה 3 2 2 6 2 2" xfId="15374"/>
    <cellStyle name="הערה 3 2 2 6 2 2 2" xfId="30360"/>
    <cellStyle name="הערה 3 2 2 6 2 2_נכסים" xfId="49054"/>
    <cellStyle name="הערה 3 2 2 6 2 3" xfId="23695"/>
    <cellStyle name="הערה 3 2 2 6 2_נכסים" xfId="49053"/>
    <cellStyle name="הערה 3 2 2 6 3" xfId="12042"/>
    <cellStyle name="הערה 3 2 2 6 3 2" xfId="27029"/>
    <cellStyle name="הערה 3 2 2 6 3_נכסים" xfId="49055"/>
    <cellStyle name="הערה 3 2 2 6 4" xfId="20364"/>
    <cellStyle name="הערה 3 2 2 6_נכסים" xfId="49052"/>
    <cellStyle name="הערה 3 2 2 7" xfId="6945"/>
    <cellStyle name="הערה 3 2 2 7 2" xfId="13709"/>
    <cellStyle name="הערה 3 2 2 7 2 2" xfId="28695"/>
    <cellStyle name="הערה 3 2 2 7 2_נכסים" xfId="49057"/>
    <cellStyle name="הערה 3 2 2 7 3" xfId="22030"/>
    <cellStyle name="הערה 3 2 2 7_נכסים" xfId="49056"/>
    <cellStyle name="הערה 3 2 2 8" xfId="10482"/>
    <cellStyle name="הערה 3 2 2 8 2" xfId="25464"/>
    <cellStyle name="הערה 3 2 2 8_נכסים" xfId="49058"/>
    <cellStyle name="הערה 3 2 2 9" xfId="18699"/>
    <cellStyle name="הערה 3 2 2_נכסים" xfId="48931"/>
    <cellStyle name="הערה 3 2 3" xfId="1914"/>
    <cellStyle name="הערה 3 2 3 2" xfId="3699"/>
    <cellStyle name="הערה 3 2 3 2 2" xfId="4123"/>
    <cellStyle name="הערה 3 2 3 2 2 2" xfId="4896"/>
    <cellStyle name="הערה 3 2 3 2 2 2 2" xfId="6687"/>
    <cellStyle name="הערה 3 2 3 2 2 2 2 2" xfId="10227"/>
    <cellStyle name="הערה 3 2 3 2 2 2 2 2 2" xfId="16879"/>
    <cellStyle name="הערה 3 2 3 2 2 2 2 2 2 2" xfId="31865"/>
    <cellStyle name="הערה 3 2 3 2 2 2 2 2 2_נכסים" xfId="49065"/>
    <cellStyle name="הערה 3 2 3 2 2 2 2 2 3" xfId="25200"/>
    <cellStyle name="הערה 3 2 3 2 2 2 2 2_נכסים" xfId="49064"/>
    <cellStyle name="הערה 3 2 3 2 2 2 2 3" xfId="13547"/>
    <cellStyle name="הערה 3 2 3 2 2 2 2 3 2" xfId="28534"/>
    <cellStyle name="הערה 3 2 3 2 2 2 2 3_נכסים" xfId="49066"/>
    <cellStyle name="הערה 3 2 3 2 2 2 2 4" xfId="21869"/>
    <cellStyle name="הערה 3 2 3 2 2 2 2_נכסים" xfId="49063"/>
    <cellStyle name="הערה 3 2 3 2 2 2 3" xfId="8435"/>
    <cellStyle name="הערה 3 2 3 2 2 2 3 2" xfId="15214"/>
    <cellStyle name="הערה 3 2 3 2 2 2 3 2 2" xfId="30200"/>
    <cellStyle name="הערה 3 2 3 2 2 2 3 2_נכסים" xfId="49068"/>
    <cellStyle name="הערה 3 2 3 2 2 2 3 3" xfId="23535"/>
    <cellStyle name="הערה 3 2 3 2 2 2 3_נכסים" xfId="49067"/>
    <cellStyle name="הערה 3 2 3 2 2 2 4" xfId="11881"/>
    <cellStyle name="הערה 3 2 3 2 2 2 4 2" xfId="26868"/>
    <cellStyle name="הערה 3 2 3 2 2 2 4_נכסים" xfId="49069"/>
    <cellStyle name="הערה 3 2 3 2 2 2 5" xfId="20203"/>
    <cellStyle name="הערה 3 2 3 2 2 2_נכסים" xfId="49062"/>
    <cellStyle name="הערה 3 2 3 2 2 3" xfId="5853"/>
    <cellStyle name="הערה 3 2 3 2 2 3 2" xfId="9394"/>
    <cellStyle name="הערה 3 2 3 2 2 3 2 2" xfId="16046"/>
    <cellStyle name="הערה 3 2 3 2 2 3 2 2 2" xfId="31032"/>
    <cellStyle name="הערה 3 2 3 2 2 3 2 2_נכסים" xfId="49072"/>
    <cellStyle name="הערה 3 2 3 2 2 3 2 3" xfId="24367"/>
    <cellStyle name="הערה 3 2 3 2 2 3 2_נכסים" xfId="49071"/>
    <cellStyle name="הערה 3 2 3 2 2 3 3" xfId="12714"/>
    <cellStyle name="הערה 3 2 3 2 2 3 3 2" xfId="27701"/>
    <cellStyle name="הערה 3 2 3 2 2 3 3_נכסים" xfId="49073"/>
    <cellStyle name="הערה 3 2 3 2 2 3 4" xfId="21036"/>
    <cellStyle name="הערה 3 2 3 2 2 3_נכסים" xfId="49070"/>
    <cellStyle name="הערה 3 2 3 2 2 4" xfId="7602"/>
    <cellStyle name="הערה 3 2 3 2 2 4 2" xfId="14381"/>
    <cellStyle name="הערה 3 2 3 2 2 4 2 2" xfId="29367"/>
    <cellStyle name="הערה 3 2 3 2 2 4 2_נכסים" xfId="49075"/>
    <cellStyle name="הערה 3 2 3 2 2 4 3" xfId="22702"/>
    <cellStyle name="הערה 3 2 3 2 2 4_נכסים" xfId="49074"/>
    <cellStyle name="הערה 3 2 3 2 2 5" xfId="11048"/>
    <cellStyle name="הערה 3 2 3 2 2 5 2" xfId="26035"/>
    <cellStyle name="הערה 3 2 3 2 2 5_נכסים" xfId="49076"/>
    <cellStyle name="הערה 3 2 3 2 2 6" xfId="19370"/>
    <cellStyle name="הערה 3 2 3 2 2_נכסים" xfId="49061"/>
    <cellStyle name="הערה 3 2 3 2 3" xfId="4480"/>
    <cellStyle name="הערה 3 2 3 2 3 2" xfId="6271"/>
    <cellStyle name="הערה 3 2 3 2 3 2 2" xfId="9811"/>
    <cellStyle name="הערה 3 2 3 2 3 2 2 2" xfId="16463"/>
    <cellStyle name="הערה 3 2 3 2 3 2 2 2 2" xfId="31449"/>
    <cellStyle name="הערה 3 2 3 2 3 2 2 2_נכסים" xfId="49080"/>
    <cellStyle name="הערה 3 2 3 2 3 2 2 3" xfId="24784"/>
    <cellStyle name="הערה 3 2 3 2 3 2 2_נכסים" xfId="49079"/>
    <cellStyle name="הערה 3 2 3 2 3 2 3" xfId="13131"/>
    <cellStyle name="הערה 3 2 3 2 3 2 3 2" xfId="28118"/>
    <cellStyle name="הערה 3 2 3 2 3 2 3_נכסים" xfId="49081"/>
    <cellStyle name="הערה 3 2 3 2 3 2 4" xfId="21453"/>
    <cellStyle name="הערה 3 2 3 2 3 2_נכסים" xfId="49078"/>
    <cellStyle name="הערה 3 2 3 2 3 3" xfId="8019"/>
    <cellStyle name="הערה 3 2 3 2 3 3 2" xfId="14798"/>
    <cellStyle name="הערה 3 2 3 2 3 3 2 2" xfId="29784"/>
    <cellStyle name="הערה 3 2 3 2 3 3 2_נכסים" xfId="49083"/>
    <cellStyle name="הערה 3 2 3 2 3 3 3" xfId="23119"/>
    <cellStyle name="הערה 3 2 3 2 3 3_נכסים" xfId="49082"/>
    <cellStyle name="הערה 3 2 3 2 3 4" xfId="11465"/>
    <cellStyle name="הערה 3 2 3 2 3 4 2" xfId="26452"/>
    <cellStyle name="הערה 3 2 3 2 3 4_נכסים" xfId="49084"/>
    <cellStyle name="הערה 3 2 3 2 3 5" xfId="19787"/>
    <cellStyle name="הערה 3 2 3 2 3_נכסים" xfId="49077"/>
    <cellStyle name="הערה 3 2 3 2 4" xfId="5373"/>
    <cellStyle name="הערה 3 2 3 2 4 2" xfId="8978"/>
    <cellStyle name="הערה 3 2 3 2 4 2 2" xfId="15630"/>
    <cellStyle name="הערה 3 2 3 2 4 2 2 2" xfId="30616"/>
    <cellStyle name="הערה 3 2 3 2 4 2 2_נכסים" xfId="49087"/>
    <cellStyle name="הערה 3 2 3 2 4 2 3" xfId="23951"/>
    <cellStyle name="הערה 3 2 3 2 4 2_נכסים" xfId="49086"/>
    <cellStyle name="הערה 3 2 3 2 4 3" xfId="12298"/>
    <cellStyle name="הערה 3 2 3 2 4 3 2" xfId="27285"/>
    <cellStyle name="הערה 3 2 3 2 4 3_נכסים" xfId="49088"/>
    <cellStyle name="הערה 3 2 3 2 4 4" xfId="20620"/>
    <cellStyle name="הערה 3 2 3 2 4_נכסים" xfId="49085"/>
    <cellStyle name="הערה 3 2 3 2 5" xfId="7186"/>
    <cellStyle name="הערה 3 2 3 2 5 2" xfId="13965"/>
    <cellStyle name="הערה 3 2 3 2 5 2 2" xfId="28951"/>
    <cellStyle name="הערה 3 2 3 2 5 2_נכסים" xfId="49090"/>
    <cellStyle name="הערה 3 2 3 2 5 3" xfId="22286"/>
    <cellStyle name="הערה 3 2 3 2 5_נכסים" xfId="49089"/>
    <cellStyle name="הערה 3 2 3 2 6" xfId="10632"/>
    <cellStyle name="הערה 3 2 3 2 6 2" xfId="25619"/>
    <cellStyle name="הערה 3 2 3 2 6_נכסים" xfId="49091"/>
    <cellStyle name="הערה 3 2 3 2 7" xfId="18954"/>
    <cellStyle name="הערה 3 2 3 2_נכסים" xfId="49060"/>
    <cellStyle name="הערה 3 2 3 3" xfId="3911"/>
    <cellStyle name="הערה 3 2 3 3 2" xfId="4687"/>
    <cellStyle name="הערה 3 2 3 3 2 2" xfId="6478"/>
    <cellStyle name="הערה 3 2 3 3 2 2 2" xfId="10018"/>
    <cellStyle name="הערה 3 2 3 3 2 2 2 2" xfId="16670"/>
    <cellStyle name="הערה 3 2 3 3 2 2 2 2 2" xfId="31656"/>
    <cellStyle name="הערה 3 2 3 3 2 2 2 2_נכסים" xfId="49096"/>
    <cellStyle name="הערה 3 2 3 3 2 2 2 3" xfId="24991"/>
    <cellStyle name="הערה 3 2 3 3 2 2 2_נכסים" xfId="49095"/>
    <cellStyle name="הערה 3 2 3 3 2 2 3" xfId="13338"/>
    <cellStyle name="הערה 3 2 3 3 2 2 3 2" xfId="28325"/>
    <cellStyle name="הערה 3 2 3 3 2 2 3_נכסים" xfId="49097"/>
    <cellStyle name="הערה 3 2 3 3 2 2 4" xfId="21660"/>
    <cellStyle name="הערה 3 2 3 3 2 2_נכסים" xfId="49094"/>
    <cellStyle name="הערה 3 2 3 3 2 3" xfId="8226"/>
    <cellStyle name="הערה 3 2 3 3 2 3 2" xfId="15005"/>
    <cellStyle name="הערה 3 2 3 3 2 3 2 2" xfId="29991"/>
    <cellStyle name="הערה 3 2 3 3 2 3 2_נכסים" xfId="49099"/>
    <cellStyle name="הערה 3 2 3 3 2 3 3" xfId="23326"/>
    <cellStyle name="הערה 3 2 3 3 2 3_נכסים" xfId="49098"/>
    <cellStyle name="הערה 3 2 3 3 2 4" xfId="11672"/>
    <cellStyle name="הערה 3 2 3 3 2 4 2" xfId="26659"/>
    <cellStyle name="הערה 3 2 3 3 2 4_נכסים" xfId="49100"/>
    <cellStyle name="הערה 3 2 3 3 2 5" xfId="19994"/>
    <cellStyle name="הערה 3 2 3 3 2_נכסים" xfId="49093"/>
    <cellStyle name="הערה 3 2 3 3 3" xfId="5644"/>
    <cellStyle name="הערה 3 2 3 3 3 2" xfId="9185"/>
    <cellStyle name="הערה 3 2 3 3 3 2 2" xfId="15837"/>
    <cellStyle name="הערה 3 2 3 3 3 2 2 2" xfId="30823"/>
    <cellStyle name="הערה 3 2 3 3 3 2 2_נכסים" xfId="49103"/>
    <cellStyle name="הערה 3 2 3 3 3 2 3" xfId="24158"/>
    <cellStyle name="הערה 3 2 3 3 3 2_נכסים" xfId="49102"/>
    <cellStyle name="הערה 3 2 3 3 3 3" xfId="12505"/>
    <cellStyle name="הערה 3 2 3 3 3 3 2" xfId="27492"/>
    <cellStyle name="הערה 3 2 3 3 3 3_נכסים" xfId="49104"/>
    <cellStyle name="הערה 3 2 3 3 3 4" xfId="20827"/>
    <cellStyle name="הערה 3 2 3 3 3_נכסים" xfId="49101"/>
    <cellStyle name="הערה 3 2 3 3 4" xfId="7393"/>
    <cellStyle name="הערה 3 2 3 3 4 2" xfId="14172"/>
    <cellStyle name="הערה 3 2 3 3 4 2 2" xfId="29158"/>
    <cellStyle name="הערה 3 2 3 3 4 2_נכסים" xfId="49106"/>
    <cellStyle name="הערה 3 2 3 3 4 3" xfId="22493"/>
    <cellStyle name="הערה 3 2 3 3 4_נכסים" xfId="49105"/>
    <cellStyle name="הערה 3 2 3 3 5" xfId="10839"/>
    <cellStyle name="הערה 3 2 3 3 5 2" xfId="25826"/>
    <cellStyle name="הערה 3 2 3 3 5_נכסים" xfId="49107"/>
    <cellStyle name="הערה 3 2 3 3 6" xfId="19161"/>
    <cellStyle name="הערה 3 2 3 3_נכסים" xfId="49092"/>
    <cellStyle name="הערה 3 2 3 4" xfId="4272"/>
    <cellStyle name="הערה 3 2 3 4 2" xfId="6061"/>
    <cellStyle name="הערה 3 2 3 4 2 2" xfId="9601"/>
    <cellStyle name="הערה 3 2 3 4 2 2 2" xfId="16253"/>
    <cellStyle name="הערה 3 2 3 4 2 2 2 2" xfId="31239"/>
    <cellStyle name="הערה 3 2 3 4 2 2 2_נכסים" xfId="49111"/>
    <cellStyle name="הערה 3 2 3 4 2 2 3" xfId="24574"/>
    <cellStyle name="הערה 3 2 3 4 2 2_נכסים" xfId="49110"/>
    <cellStyle name="הערה 3 2 3 4 2 3" xfId="12921"/>
    <cellStyle name="הערה 3 2 3 4 2 3 2" xfId="27908"/>
    <cellStyle name="הערה 3 2 3 4 2 3_נכסים" xfId="49112"/>
    <cellStyle name="הערה 3 2 3 4 2 4" xfId="21243"/>
    <cellStyle name="הערה 3 2 3 4 2_נכסים" xfId="49109"/>
    <cellStyle name="הערה 3 2 3 4 3" xfId="7809"/>
    <cellStyle name="הערה 3 2 3 4 3 2" xfId="14588"/>
    <cellStyle name="הערה 3 2 3 4 3 2 2" xfId="29574"/>
    <cellStyle name="הערה 3 2 3 4 3 2_נכסים" xfId="49114"/>
    <cellStyle name="הערה 3 2 3 4 3 3" xfId="22909"/>
    <cellStyle name="הערה 3 2 3 4 3_נכסים" xfId="49113"/>
    <cellStyle name="הערה 3 2 3 4 4" xfId="11255"/>
    <cellStyle name="הערה 3 2 3 4 4 2" xfId="26242"/>
    <cellStyle name="הערה 3 2 3 4 4_נכסים" xfId="49115"/>
    <cellStyle name="הערה 3 2 3 4 5" xfId="19577"/>
    <cellStyle name="הערה 3 2 3 4_נכסים" xfId="49108"/>
    <cellStyle name="הערה 3 2 3 5" xfId="5165"/>
    <cellStyle name="הערה 3 2 3 5 2" xfId="8768"/>
    <cellStyle name="הערה 3 2 3 5 2 2" xfId="15420"/>
    <cellStyle name="הערה 3 2 3 5 2 2 2" xfId="30406"/>
    <cellStyle name="הערה 3 2 3 5 2 2_נכסים" xfId="49118"/>
    <cellStyle name="הערה 3 2 3 5 2 3" xfId="23741"/>
    <cellStyle name="הערה 3 2 3 5 2_נכסים" xfId="49117"/>
    <cellStyle name="הערה 3 2 3 5 3" xfId="12088"/>
    <cellStyle name="הערה 3 2 3 5 3 2" xfId="27075"/>
    <cellStyle name="הערה 3 2 3 5 3_נכסים" xfId="49119"/>
    <cellStyle name="הערה 3 2 3 5 4" xfId="20410"/>
    <cellStyle name="הערה 3 2 3 5_נכסים" xfId="49116"/>
    <cellStyle name="הערה 3 2 3 6" xfId="6978"/>
    <cellStyle name="הערה 3 2 3 6 2" xfId="13755"/>
    <cellStyle name="הערה 3 2 3 6 2 2" xfId="28741"/>
    <cellStyle name="הערה 3 2 3 6 2_נכסים" xfId="49121"/>
    <cellStyle name="הערה 3 2 3 6 3" xfId="22076"/>
    <cellStyle name="הערה 3 2 3 6_נכסים" xfId="49120"/>
    <cellStyle name="הערה 3 2 3 7" xfId="10352"/>
    <cellStyle name="הערה 3 2 3 7 2" xfId="25329"/>
    <cellStyle name="הערה 3 2 3 7_נכסים" xfId="49122"/>
    <cellStyle name="הערה 3 2 3 8" xfId="18271"/>
    <cellStyle name="הערה 3 2 3 9" xfId="18744"/>
    <cellStyle name="הערה 3 2 3_נכסים" xfId="49059"/>
    <cellStyle name="הערה 3 2 4" xfId="1427"/>
    <cellStyle name="הערה 3 2 4 2" xfId="4025"/>
    <cellStyle name="הערה 3 2 4 2 2" xfId="4797"/>
    <cellStyle name="הערה 3 2 4 2 2 2" xfId="6588"/>
    <cellStyle name="הערה 3 2 4 2 2 2 2" xfId="10128"/>
    <cellStyle name="הערה 3 2 4 2 2 2 2 2" xfId="16780"/>
    <cellStyle name="הערה 3 2 4 2 2 2 2 2 2" xfId="31766"/>
    <cellStyle name="הערה 3 2 4 2 2 2 2 2_נכסים" xfId="49128"/>
    <cellStyle name="הערה 3 2 4 2 2 2 2 3" xfId="25101"/>
    <cellStyle name="הערה 3 2 4 2 2 2 2_נכסים" xfId="49127"/>
    <cellStyle name="הערה 3 2 4 2 2 2 3" xfId="13448"/>
    <cellStyle name="הערה 3 2 4 2 2 2 3 2" xfId="28435"/>
    <cellStyle name="הערה 3 2 4 2 2 2 3_נכסים" xfId="49129"/>
    <cellStyle name="הערה 3 2 4 2 2 2 4" xfId="21770"/>
    <cellStyle name="הערה 3 2 4 2 2 2_נכסים" xfId="49126"/>
    <cellStyle name="הערה 3 2 4 2 2 3" xfId="8336"/>
    <cellStyle name="הערה 3 2 4 2 2 3 2" xfId="15115"/>
    <cellStyle name="הערה 3 2 4 2 2 3 2 2" xfId="30101"/>
    <cellStyle name="הערה 3 2 4 2 2 3 2_נכסים" xfId="49131"/>
    <cellStyle name="הערה 3 2 4 2 2 3 3" xfId="23436"/>
    <cellStyle name="הערה 3 2 4 2 2 3_נכסים" xfId="49130"/>
    <cellStyle name="הערה 3 2 4 2 2 4" xfId="11782"/>
    <cellStyle name="הערה 3 2 4 2 2 4 2" xfId="26769"/>
    <cellStyle name="הערה 3 2 4 2 2 4_נכסים" xfId="49132"/>
    <cellStyle name="הערה 3 2 4 2 2 5" xfId="20104"/>
    <cellStyle name="הערה 3 2 4 2 2_נכסים" xfId="49125"/>
    <cellStyle name="הערה 3 2 4 2 3" xfId="5754"/>
    <cellStyle name="הערה 3 2 4 2 3 2" xfId="9295"/>
    <cellStyle name="הערה 3 2 4 2 3 2 2" xfId="15947"/>
    <cellStyle name="הערה 3 2 4 2 3 2 2 2" xfId="30933"/>
    <cellStyle name="הערה 3 2 4 2 3 2 2_נכסים" xfId="49135"/>
    <cellStyle name="הערה 3 2 4 2 3 2 3" xfId="24268"/>
    <cellStyle name="הערה 3 2 4 2 3 2_נכסים" xfId="49134"/>
    <cellStyle name="הערה 3 2 4 2 3 3" xfId="12615"/>
    <cellStyle name="הערה 3 2 4 2 3 3 2" xfId="27602"/>
    <cellStyle name="הערה 3 2 4 2 3 3_נכסים" xfId="49136"/>
    <cellStyle name="הערה 3 2 4 2 3 4" xfId="20937"/>
    <cellStyle name="הערה 3 2 4 2 3_נכסים" xfId="49133"/>
    <cellStyle name="הערה 3 2 4 2 4" xfId="7503"/>
    <cellStyle name="הערה 3 2 4 2 4 2" xfId="14282"/>
    <cellStyle name="הערה 3 2 4 2 4 2 2" xfId="29268"/>
    <cellStyle name="הערה 3 2 4 2 4 2_נכסים" xfId="49138"/>
    <cellStyle name="הערה 3 2 4 2 4 3" xfId="22603"/>
    <cellStyle name="הערה 3 2 4 2 4_נכסים" xfId="49137"/>
    <cellStyle name="הערה 3 2 4 2 5" xfId="10949"/>
    <cellStyle name="הערה 3 2 4 2 5 2" xfId="25936"/>
    <cellStyle name="הערה 3 2 4 2 5_נכסים" xfId="49139"/>
    <cellStyle name="הערה 3 2 4 2 6" xfId="19271"/>
    <cellStyle name="הערה 3 2 4 2_נכסים" xfId="49124"/>
    <cellStyle name="הערה 3 2 4 3" xfId="4382"/>
    <cellStyle name="הערה 3 2 4 3 2" xfId="6172"/>
    <cellStyle name="הערה 3 2 4 3 2 2" xfId="9712"/>
    <cellStyle name="הערה 3 2 4 3 2 2 2" xfId="16364"/>
    <cellStyle name="הערה 3 2 4 3 2 2 2 2" xfId="31350"/>
    <cellStyle name="הערה 3 2 4 3 2 2 2_נכסים" xfId="49143"/>
    <cellStyle name="הערה 3 2 4 3 2 2 3" xfId="24685"/>
    <cellStyle name="הערה 3 2 4 3 2 2_נכסים" xfId="49142"/>
    <cellStyle name="הערה 3 2 4 3 2 3" xfId="13032"/>
    <cellStyle name="הערה 3 2 4 3 2 3 2" xfId="28019"/>
    <cellStyle name="הערה 3 2 4 3 2 3_נכסים" xfId="49144"/>
    <cellStyle name="הערה 3 2 4 3 2 4" xfId="21354"/>
    <cellStyle name="הערה 3 2 4 3 2_נכסים" xfId="49141"/>
    <cellStyle name="הערה 3 2 4 3 3" xfId="7920"/>
    <cellStyle name="הערה 3 2 4 3 3 2" xfId="14699"/>
    <cellStyle name="הערה 3 2 4 3 3 2 2" xfId="29685"/>
    <cellStyle name="הערה 3 2 4 3 3 2_נכסים" xfId="49146"/>
    <cellStyle name="הערה 3 2 4 3 3 3" xfId="23020"/>
    <cellStyle name="הערה 3 2 4 3 3_נכסים" xfId="49145"/>
    <cellStyle name="הערה 3 2 4 3 4" xfId="11366"/>
    <cellStyle name="הערה 3 2 4 3 4 2" xfId="26353"/>
    <cellStyle name="הערה 3 2 4 3 4_נכסים" xfId="49147"/>
    <cellStyle name="הערה 3 2 4 3 5" xfId="19688"/>
    <cellStyle name="הערה 3 2 4 3_נכסים" xfId="49140"/>
    <cellStyle name="הערה 3 2 4 4" xfId="5275"/>
    <cellStyle name="הערה 3 2 4 4 2" xfId="8879"/>
    <cellStyle name="הערה 3 2 4 4 2 2" xfId="15531"/>
    <cellStyle name="הערה 3 2 4 4 2 2 2" xfId="30517"/>
    <cellStyle name="הערה 3 2 4 4 2 2_נכסים" xfId="49150"/>
    <cellStyle name="הערה 3 2 4 4 2 3" xfId="23852"/>
    <cellStyle name="הערה 3 2 4 4 2_נכסים" xfId="49149"/>
    <cellStyle name="הערה 3 2 4 4 3" xfId="12199"/>
    <cellStyle name="הערה 3 2 4 4 3 2" xfId="27186"/>
    <cellStyle name="הערה 3 2 4 4 3_נכסים" xfId="49151"/>
    <cellStyle name="הערה 3 2 4 4 4" xfId="20521"/>
    <cellStyle name="הערה 3 2 4 4_נכסים" xfId="49148"/>
    <cellStyle name="הערה 3 2 4 5" xfId="7088"/>
    <cellStyle name="הערה 3 2 4 5 2" xfId="13866"/>
    <cellStyle name="הערה 3 2 4 5 2 2" xfId="28852"/>
    <cellStyle name="הערה 3 2 4 5 2_נכסים" xfId="49153"/>
    <cellStyle name="הערה 3 2 4 5 3" xfId="22187"/>
    <cellStyle name="הערה 3 2 4 5_נכסים" xfId="49152"/>
    <cellStyle name="הערה 3 2 4 6" xfId="10312"/>
    <cellStyle name="הערה 3 2 4 6 2" xfId="25285"/>
    <cellStyle name="הערה 3 2 4 6_נכסים" xfId="49154"/>
    <cellStyle name="הערה 3 2 4 7" xfId="18855"/>
    <cellStyle name="הערה 3 2 4_נכסים" xfId="49123"/>
    <cellStyle name="הערה 3 2 5" xfId="2150"/>
    <cellStyle name="הערה 3 2 5 2" xfId="4588"/>
    <cellStyle name="הערה 3 2 5 2 2" xfId="6379"/>
    <cellStyle name="הערה 3 2 5 2 2 2" xfId="9919"/>
    <cellStyle name="הערה 3 2 5 2 2 2 2" xfId="16571"/>
    <cellStyle name="הערה 3 2 5 2 2 2 2 2" xfId="31557"/>
    <cellStyle name="הערה 3 2 5 2 2 2 2_נכסים" xfId="49159"/>
    <cellStyle name="הערה 3 2 5 2 2 2 3" xfId="24892"/>
    <cellStyle name="הערה 3 2 5 2 2 2_נכסים" xfId="49158"/>
    <cellStyle name="הערה 3 2 5 2 2 3" xfId="13239"/>
    <cellStyle name="הערה 3 2 5 2 2 3 2" xfId="28226"/>
    <cellStyle name="הערה 3 2 5 2 2 3_נכסים" xfId="49160"/>
    <cellStyle name="הערה 3 2 5 2 2 4" xfId="21561"/>
    <cellStyle name="הערה 3 2 5 2 2_נכסים" xfId="49157"/>
    <cellStyle name="הערה 3 2 5 2 3" xfId="8127"/>
    <cellStyle name="הערה 3 2 5 2 3 2" xfId="14906"/>
    <cellStyle name="הערה 3 2 5 2 3 2 2" xfId="29892"/>
    <cellStyle name="הערה 3 2 5 2 3 2_נכסים" xfId="49162"/>
    <cellStyle name="הערה 3 2 5 2 3 3" xfId="23227"/>
    <cellStyle name="הערה 3 2 5 2 3_נכסים" xfId="49161"/>
    <cellStyle name="הערה 3 2 5 2 4" xfId="11573"/>
    <cellStyle name="הערה 3 2 5 2 4 2" xfId="26560"/>
    <cellStyle name="הערה 3 2 5 2 4_נכסים" xfId="49163"/>
    <cellStyle name="הערה 3 2 5 2 5" xfId="19895"/>
    <cellStyle name="הערה 3 2 5 2_נכסים" xfId="49156"/>
    <cellStyle name="הערה 3 2 5 3" xfId="5545"/>
    <cellStyle name="הערה 3 2 5 3 2" xfId="9086"/>
    <cellStyle name="הערה 3 2 5 3 2 2" xfId="15738"/>
    <cellStyle name="הערה 3 2 5 3 2 2 2" xfId="30724"/>
    <cellStyle name="הערה 3 2 5 3 2 2_נכסים" xfId="49166"/>
    <cellStyle name="הערה 3 2 5 3 2 3" xfId="24059"/>
    <cellStyle name="הערה 3 2 5 3 2_נכסים" xfId="49165"/>
    <cellStyle name="הערה 3 2 5 3 3" xfId="12406"/>
    <cellStyle name="הערה 3 2 5 3 3 2" xfId="27393"/>
    <cellStyle name="הערה 3 2 5 3 3_נכסים" xfId="49167"/>
    <cellStyle name="הערה 3 2 5 3 4" xfId="20728"/>
    <cellStyle name="הערה 3 2 5 3_נכסים" xfId="49164"/>
    <cellStyle name="הערה 3 2 5 4" xfId="7294"/>
    <cellStyle name="הערה 3 2 5 4 2" xfId="14073"/>
    <cellStyle name="הערה 3 2 5 4 2 2" xfId="29059"/>
    <cellStyle name="הערה 3 2 5 4 2_נכסים" xfId="49169"/>
    <cellStyle name="הערה 3 2 5 4 3" xfId="22394"/>
    <cellStyle name="הערה 3 2 5 4_נכסים" xfId="49168"/>
    <cellStyle name="הערה 3 2 5 5" xfId="10740"/>
    <cellStyle name="הערה 3 2 5 5 2" xfId="25727"/>
    <cellStyle name="הערה 3 2 5 5_נכסים" xfId="49170"/>
    <cellStyle name="הערה 3 2 5 6" xfId="19062"/>
    <cellStyle name="הערה 3 2 5_נכסים" xfId="49155"/>
    <cellStyle name="הערה 3 2 6" xfId="2218"/>
    <cellStyle name="הערה 3 2 6 2" xfId="5962"/>
    <cellStyle name="הערה 3 2 6 2 2" xfId="9502"/>
    <cellStyle name="הערה 3 2 6 2 2 2" xfId="16154"/>
    <cellStyle name="הערה 3 2 6 2 2 2 2" xfId="31140"/>
    <cellStyle name="הערה 3 2 6 2 2 2_נכסים" xfId="49174"/>
    <cellStyle name="הערה 3 2 6 2 2 3" xfId="24475"/>
    <cellStyle name="הערה 3 2 6 2 2_נכסים" xfId="49173"/>
    <cellStyle name="הערה 3 2 6 2 3" xfId="12822"/>
    <cellStyle name="הערה 3 2 6 2 3 2" xfId="27809"/>
    <cellStyle name="הערה 3 2 6 2 3_נכסים" xfId="49175"/>
    <cellStyle name="הערה 3 2 6 2 4" xfId="21144"/>
    <cellStyle name="הערה 3 2 6 2_נכסים" xfId="49172"/>
    <cellStyle name="הערה 3 2 6 3" xfId="7710"/>
    <cellStyle name="הערה 3 2 6 3 2" xfId="14489"/>
    <cellStyle name="הערה 3 2 6 3 2 2" xfId="29475"/>
    <cellStyle name="הערה 3 2 6 3 2_נכסים" xfId="49177"/>
    <cellStyle name="הערה 3 2 6 3 3" xfId="22810"/>
    <cellStyle name="הערה 3 2 6 3_נכסים" xfId="49176"/>
    <cellStyle name="הערה 3 2 6 4" xfId="11156"/>
    <cellStyle name="הערה 3 2 6 4 2" xfId="26143"/>
    <cellStyle name="הערה 3 2 6 4_נכסים" xfId="49178"/>
    <cellStyle name="הערה 3 2 6 5" xfId="19478"/>
    <cellStyle name="הערה 3 2 6_נכסים" xfId="49171"/>
    <cellStyle name="הערה 3 2 7" xfId="2531"/>
    <cellStyle name="הערה 3 2 7 2" xfId="8669"/>
    <cellStyle name="הערה 3 2 7 2 2" xfId="15321"/>
    <cellStyle name="הערה 3 2 7 2 2 2" xfId="30307"/>
    <cellStyle name="הערה 3 2 7 2 2_נכסים" xfId="49181"/>
    <cellStyle name="הערה 3 2 7 2 3" xfId="23642"/>
    <cellStyle name="הערה 3 2 7 2_נכסים" xfId="49180"/>
    <cellStyle name="הערה 3 2 7 3" xfId="11989"/>
    <cellStyle name="הערה 3 2 7 3 2" xfId="26976"/>
    <cellStyle name="הערה 3 2 7 3_נכסים" xfId="49182"/>
    <cellStyle name="הערה 3 2 7 4" xfId="20311"/>
    <cellStyle name="הערה 3 2 7_נכסים" xfId="49179"/>
    <cellStyle name="הערה 3 2 8" xfId="6916"/>
    <cellStyle name="הערה 3 2 8 2" xfId="13656"/>
    <cellStyle name="הערה 3 2 8 2 2" xfId="28642"/>
    <cellStyle name="הערה 3 2 8 2_נכסים" xfId="49184"/>
    <cellStyle name="הערה 3 2 8 3" xfId="21977"/>
    <cellStyle name="הערה 3 2 8_נכסים" xfId="49183"/>
    <cellStyle name="הערה 3 2 9" xfId="10416"/>
    <cellStyle name="הערה 3 2 9 2" xfId="25395"/>
    <cellStyle name="הערה 3 2 9_נכסים" xfId="49185"/>
    <cellStyle name="הערה 3 2_נכסים" xfId="48930"/>
    <cellStyle name="הערה 3 3" xfId="943"/>
    <cellStyle name="הערה 3 3 2" xfId="1208"/>
    <cellStyle name="הערה 3 3 2 2" xfId="34118"/>
    <cellStyle name="הערה 3 3 3" xfId="2055"/>
    <cellStyle name="הערה 3 3 4" xfId="2131"/>
    <cellStyle name="הערה 3 3 5" xfId="2337"/>
    <cellStyle name="הערה 3 3 6" xfId="2399"/>
    <cellStyle name="הערה 3 3 7" xfId="2250"/>
    <cellStyle name="הערה 3 3 8" xfId="3313"/>
    <cellStyle name="הערה 3 3_נכסים" xfId="49186"/>
    <cellStyle name="הערה 3 4" xfId="835"/>
    <cellStyle name="הערה 3 4 2" xfId="18273"/>
    <cellStyle name="הערה 3 4 2 2" xfId="18369"/>
    <cellStyle name="הערה 3 4 2_נכסים" xfId="49188"/>
    <cellStyle name="הערה 3 4 3" xfId="17236"/>
    <cellStyle name="הערה 3 4_נכסים" xfId="49187"/>
    <cellStyle name="הערה 3 5" xfId="1913"/>
    <cellStyle name="הערה 3 5 2" xfId="18274"/>
    <cellStyle name="הערה 3 5 2 2" xfId="18523"/>
    <cellStyle name="הערה 3 5 2_נכסים" xfId="49190"/>
    <cellStyle name="הערה 3 5_נכסים" xfId="49189"/>
    <cellStyle name="הערה 3 6" xfId="1745"/>
    <cellStyle name="הערה 3 6 2" xfId="34279"/>
    <cellStyle name="הערה 3 6 3" xfId="17910"/>
    <cellStyle name="הערה 3 6_נכסים" xfId="49191"/>
    <cellStyle name="הערה 3 7" xfId="2145"/>
    <cellStyle name="הערה 3 7 2" xfId="18275"/>
    <cellStyle name="הערה 3 7_נכסים" xfId="49192"/>
    <cellStyle name="הערה 3 8" xfId="2493"/>
    <cellStyle name="הערה 3 8 2" xfId="33931"/>
    <cellStyle name="הערה 3 9" xfId="2532"/>
    <cellStyle name="הערה 3_נכסים" xfId="48929"/>
    <cellStyle name="הערה 30" xfId="18063"/>
    <cellStyle name="הערה 30 2" xfId="18276"/>
    <cellStyle name="הערה 30_נכסים" xfId="49193"/>
    <cellStyle name="הערה 31" xfId="18150"/>
    <cellStyle name="הערה 32" xfId="18651"/>
    <cellStyle name="הערה 33" xfId="32440"/>
    <cellStyle name="הערה 34" xfId="49823"/>
    <cellStyle name="הערה 35" xfId="49813"/>
    <cellStyle name="הערה 36" xfId="49811"/>
    <cellStyle name="הערה 37" xfId="49896"/>
    <cellStyle name="הערה 38" xfId="49883"/>
    <cellStyle name="הערה 39" xfId="49930"/>
    <cellStyle name="הערה 4" xfId="350"/>
    <cellStyle name="הערה 4 10" xfId="50369"/>
    <cellStyle name="הערה 4 2" xfId="945"/>
    <cellStyle name="הערה 4 2 2" xfId="34119"/>
    <cellStyle name="הערה 4 2 3" xfId="3314"/>
    <cellStyle name="הערה 4 2_נכסים" xfId="49195"/>
    <cellStyle name="הערה 4 3" xfId="848"/>
    <cellStyle name="הערה 4 3 2" xfId="34256"/>
    <cellStyle name="הערה 4 3 3" xfId="17424"/>
    <cellStyle name="הערה 4 3_נכסים" xfId="49196"/>
    <cellStyle name="הערה 4 4" xfId="17541"/>
    <cellStyle name="הערה 4 4 2" xfId="18277"/>
    <cellStyle name="הערה 4 4 2 2" xfId="18331"/>
    <cellStyle name="הערה 4 4 2_נכסים" xfId="49198"/>
    <cellStyle name="הערה 4 4_נכסים" xfId="49197"/>
    <cellStyle name="הערה 4 5" xfId="17492"/>
    <cellStyle name="הערה 4 5 2" xfId="34262"/>
    <cellStyle name="הערה 4 5_נכסים" xfId="49199"/>
    <cellStyle name="הערה 4 6" xfId="17911"/>
    <cellStyle name="הערה 4 6 2" xfId="34280"/>
    <cellStyle name="הערה 4 6_נכסים" xfId="49200"/>
    <cellStyle name="הערה 4 7" xfId="17096"/>
    <cellStyle name="הערה 4 7 2" xfId="34228"/>
    <cellStyle name="הערה 4 7_נכסים" xfId="49201"/>
    <cellStyle name="הערה 4 8" xfId="33938"/>
    <cellStyle name="הערה 4 9" xfId="2728"/>
    <cellStyle name="הערה 4_נכסים" xfId="49194"/>
    <cellStyle name="הערה 40" xfId="49931"/>
    <cellStyle name="הערה 41" xfId="49928"/>
    <cellStyle name="הערה 42" xfId="49933"/>
    <cellStyle name="הערה 43" xfId="49937"/>
    <cellStyle name="הערה 44" xfId="49939"/>
    <cellStyle name="הערה 45" xfId="49938"/>
    <cellStyle name="הערה 46" xfId="49940"/>
    <cellStyle name="הערה 47" xfId="49935"/>
    <cellStyle name="הערה 48" xfId="49949"/>
    <cellStyle name="הערה 49" xfId="49950"/>
    <cellStyle name="הערה 5" xfId="351"/>
    <cellStyle name="הערה 5 2" xfId="1210"/>
    <cellStyle name="הערה 5 2 2" xfId="33946"/>
    <cellStyle name="הערה 5 2 3" xfId="2752"/>
    <cellStyle name="הערה 5 2_נכסים" xfId="49203"/>
    <cellStyle name="הערה 5 3" xfId="1915"/>
    <cellStyle name="הערה 5 3 2" xfId="3677"/>
    <cellStyle name="הערה 5 3 2 2" xfId="4101"/>
    <cellStyle name="הערה 5 3 2 2 2" xfId="4874"/>
    <cellStyle name="הערה 5 3 2 2 2 2" xfId="6665"/>
    <cellStyle name="הערה 5 3 2 2 2 2 2" xfId="10205"/>
    <cellStyle name="הערה 5 3 2 2 2 2 2 2" xfId="16857"/>
    <cellStyle name="הערה 5 3 2 2 2 2 2 2 2" xfId="31843"/>
    <cellStyle name="הערה 5 3 2 2 2 2 2 2_נכסים" xfId="49210"/>
    <cellStyle name="הערה 5 3 2 2 2 2 2 3" xfId="25178"/>
    <cellStyle name="הערה 5 3 2 2 2 2 2_נכסים" xfId="49209"/>
    <cellStyle name="הערה 5 3 2 2 2 2 3" xfId="13525"/>
    <cellStyle name="הערה 5 3 2 2 2 2 3 2" xfId="28512"/>
    <cellStyle name="הערה 5 3 2 2 2 2 3_נכסים" xfId="49211"/>
    <cellStyle name="הערה 5 3 2 2 2 2 4" xfId="21847"/>
    <cellStyle name="הערה 5 3 2 2 2 2_נכסים" xfId="49208"/>
    <cellStyle name="הערה 5 3 2 2 2 3" xfId="8413"/>
    <cellStyle name="הערה 5 3 2 2 2 3 2" xfId="15192"/>
    <cellStyle name="הערה 5 3 2 2 2 3 2 2" xfId="30178"/>
    <cellStyle name="הערה 5 3 2 2 2 3 2_נכסים" xfId="49213"/>
    <cellStyle name="הערה 5 3 2 2 2 3 3" xfId="23513"/>
    <cellStyle name="הערה 5 3 2 2 2 3_נכסים" xfId="49212"/>
    <cellStyle name="הערה 5 3 2 2 2 4" xfId="11859"/>
    <cellStyle name="הערה 5 3 2 2 2 4 2" xfId="26846"/>
    <cellStyle name="הערה 5 3 2 2 2 4_נכסים" xfId="49214"/>
    <cellStyle name="הערה 5 3 2 2 2 5" xfId="20181"/>
    <cellStyle name="הערה 5 3 2 2 2_נכסים" xfId="49207"/>
    <cellStyle name="הערה 5 3 2 2 3" xfId="5831"/>
    <cellStyle name="הערה 5 3 2 2 3 2" xfId="9372"/>
    <cellStyle name="הערה 5 3 2 2 3 2 2" xfId="16024"/>
    <cellStyle name="הערה 5 3 2 2 3 2 2 2" xfId="31010"/>
    <cellStyle name="הערה 5 3 2 2 3 2 2_נכסים" xfId="49217"/>
    <cellStyle name="הערה 5 3 2 2 3 2 3" xfId="24345"/>
    <cellStyle name="הערה 5 3 2 2 3 2_נכסים" xfId="49216"/>
    <cellStyle name="הערה 5 3 2 2 3 3" xfId="12692"/>
    <cellStyle name="הערה 5 3 2 2 3 3 2" xfId="27679"/>
    <cellStyle name="הערה 5 3 2 2 3 3_נכסים" xfId="49218"/>
    <cellStyle name="הערה 5 3 2 2 3 4" xfId="21014"/>
    <cellStyle name="הערה 5 3 2 2 3_נכסים" xfId="49215"/>
    <cellStyle name="הערה 5 3 2 2 4" xfId="7580"/>
    <cellStyle name="הערה 5 3 2 2 4 2" xfId="14359"/>
    <cellStyle name="הערה 5 3 2 2 4 2 2" xfId="29345"/>
    <cellStyle name="הערה 5 3 2 2 4 2_נכסים" xfId="49220"/>
    <cellStyle name="הערה 5 3 2 2 4 3" xfId="22680"/>
    <cellStyle name="הערה 5 3 2 2 4_נכסים" xfId="49219"/>
    <cellStyle name="הערה 5 3 2 2 5" xfId="11026"/>
    <cellStyle name="הערה 5 3 2 2 5 2" xfId="26013"/>
    <cellStyle name="הערה 5 3 2 2 5_נכסים" xfId="49221"/>
    <cellStyle name="הערה 5 3 2 2 6" xfId="19348"/>
    <cellStyle name="הערה 5 3 2 2_נכסים" xfId="49206"/>
    <cellStyle name="הערה 5 3 2 3" xfId="4458"/>
    <cellStyle name="הערה 5 3 2 3 2" xfId="6249"/>
    <cellStyle name="הערה 5 3 2 3 2 2" xfId="9789"/>
    <cellStyle name="הערה 5 3 2 3 2 2 2" xfId="16441"/>
    <cellStyle name="הערה 5 3 2 3 2 2 2 2" xfId="31427"/>
    <cellStyle name="הערה 5 3 2 3 2 2 2_נכסים" xfId="49225"/>
    <cellStyle name="הערה 5 3 2 3 2 2 3" xfId="24762"/>
    <cellStyle name="הערה 5 3 2 3 2 2_נכסים" xfId="49224"/>
    <cellStyle name="הערה 5 3 2 3 2 3" xfId="13109"/>
    <cellStyle name="הערה 5 3 2 3 2 3 2" xfId="28096"/>
    <cellStyle name="הערה 5 3 2 3 2 3_נכסים" xfId="49226"/>
    <cellStyle name="הערה 5 3 2 3 2 4" xfId="21431"/>
    <cellStyle name="הערה 5 3 2 3 2_נכסים" xfId="49223"/>
    <cellStyle name="הערה 5 3 2 3 3" xfId="7997"/>
    <cellStyle name="הערה 5 3 2 3 3 2" xfId="14776"/>
    <cellStyle name="הערה 5 3 2 3 3 2 2" xfId="29762"/>
    <cellStyle name="הערה 5 3 2 3 3 2_נכסים" xfId="49228"/>
    <cellStyle name="הערה 5 3 2 3 3 3" xfId="23097"/>
    <cellStyle name="הערה 5 3 2 3 3_נכסים" xfId="49227"/>
    <cellStyle name="הערה 5 3 2 3 4" xfId="11443"/>
    <cellStyle name="הערה 5 3 2 3 4 2" xfId="26430"/>
    <cellStyle name="הערה 5 3 2 3 4_נכסים" xfId="49229"/>
    <cellStyle name="הערה 5 3 2 3 5" xfId="19765"/>
    <cellStyle name="הערה 5 3 2 3_נכסים" xfId="49222"/>
    <cellStyle name="הערה 5 3 2 4" xfId="5351"/>
    <cellStyle name="הערה 5 3 2 4 2" xfId="8956"/>
    <cellStyle name="הערה 5 3 2 4 2 2" xfId="15608"/>
    <cellStyle name="הערה 5 3 2 4 2 2 2" xfId="30594"/>
    <cellStyle name="הערה 5 3 2 4 2 2_נכסים" xfId="49232"/>
    <cellStyle name="הערה 5 3 2 4 2 3" xfId="23929"/>
    <cellStyle name="הערה 5 3 2 4 2_נכסים" xfId="49231"/>
    <cellStyle name="הערה 5 3 2 4 3" xfId="12276"/>
    <cellStyle name="הערה 5 3 2 4 3 2" xfId="27263"/>
    <cellStyle name="הערה 5 3 2 4 3_נכסים" xfId="49233"/>
    <cellStyle name="הערה 5 3 2 4 4" xfId="20598"/>
    <cellStyle name="הערה 5 3 2 4_נכסים" xfId="49230"/>
    <cellStyle name="הערה 5 3 2 5" xfId="7164"/>
    <cellStyle name="הערה 5 3 2 5 2" xfId="13943"/>
    <cellStyle name="הערה 5 3 2 5 2 2" xfId="28929"/>
    <cellStyle name="הערה 5 3 2 5 2_נכסים" xfId="49235"/>
    <cellStyle name="הערה 5 3 2 5 3" xfId="22264"/>
    <cellStyle name="הערה 5 3 2 5_נכסים" xfId="49234"/>
    <cellStyle name="הערה 5 3 2 6" xfId="10610"/>
    <cellStyle name="הערה 5 3 2 6 2" xfId="25597"/>
    <cellStyle name="הערה 5 3 2 6_נכסים" xfId="49236"/>
    <cellStyle name="הערה 5 3 2 7" xfId="18279"/>
    <cellStyle name="הערה 5 3 2 8" xfId="18932"/>
    <cellStyle name="הערה 5 3 2_נכסים" xfId="49205"/>
    <cellStyle name="הערה 5 3 3" xfId="3889"/>
    <cellStyle name="הערה 5 3 3 2" xfId="4665"/>
    <cellStyle name="הערה 5 3 3 2 2" xfId="6456"/>
    <cellStyle name="הערה 5 3 3 2 2 2" xfId="9996"/>
    <cellStyle name="הערה 5 3 3 2 2 2 2" xfId="16648"/>
    <cellStyle name="הערה 5 3 3 2 2 2 2 2" xfId="31634"/>
    <cellStyle name="הערה 5 3 3 2 2 2 2_נכסים" xfId="49241"/>
    <cellStyle name="הערה 5 3 3 2 2 2 3" xfId="24969"/>
    <cellStyle name="הערה 5 3 3 2 2 2_נכסים" xfId="49240"/>
    <cellStyle name="הערה 5 3 3 2 2 3" xfId="13316"/>
    <cellStyle name="הערה 5 3 3 2 2 3 2" xfId="28303"/>
    <cellStyle name="הערה 5 3 3 2 2 3_נכסים" xfId="49242"/>
    <cellStyle name="הערה 5 3 3 2 2 4" xfId="21638"/>
    <cellStyle name="הערה 5 3 3 2 2_נכסים" xfId="49239"/>
    <cellStyle name="הערה 5 3 3 2 3" xfId="8204"/>
    <cellStyle name="הערה 5 3 3 2 3 2" xfId="14983"/>
    <cellStyle name="הערה 5 3 3 2 3 2 2" xfId="29969"/>
    <cellStyle name="הערה 5 3 3 2 3 2_נכסים" xfId="49244"/>
    <cellStyle name="הערה 5 3 3 2 3 3" xfId="23304"/>
    <cellStyle name="הערה 5 3 3 2 3_נכסים" xfId="49243"/>
    <cellStyle name="הערה 5 3 3 2 4" xfId="11650"/>
    <cellStyle name="הערה 5 3 3 2 4 2" xfId="26637"/>
    <cellStyle name="הערה 5 3 3 2 4_נכסים" xfId="49245"/>
    <cellStyle name="הערה 5 3 3 2 5" xfId="19972"/>
    <cellStyle name="הערה 5 3 3 2_נכסים" xfId="49238"/>
    <cellStyle name="הערה 5 3 3 3" xfId="5622"/>
    <cellStyle name="הערה 5 3 3 3 2" xfId="9163"/>
    <cellStyle name="הערה 5 3 3 3 2 2" xfId="15815"/>
    <cellStyle name="הערה 5 3 3 3 2 2 2" xfId="30801"/>
    <cellStyle name="הערה 5 3 3 3 2 2_נכסים" xfId="49248"/>
    <cellStyle name="הערה 5 3 3 3 2 3" xfId="24136"/>
    <cellStyle name="הערה 5 3 3 3 2_נכסים" xfId="49247"/>
    <cellStyle name="הערה 5 3 3 3 3" xfId="12483"/>
    <cellStyle name="הערה 5 3 3 3 3 2" xfId="27470"/>
    <cellStyle name="הערה 5 3 3 3 3_נכסים" xfId="49249"/>
    <cellStyle name="הערה 5 3 3 3 4" xfId="20805"/>
    <cellStyle name="הערה 5 3 3 3_נכסים" xfId="49246"/>
    <cellStyle name="הערה 5 3 3 4" xfId="7371"/>
    <cellStyle name="הערה 5 3 3 4 2" xfId="14150"/>
    <cellStyle name="הערה 5 3 3 4 2 2" xfId="29136"/>
    <cellStyle name="הערה 5 3 3 4 2_נכסים" xfId="49251"/>
    <cellStyle name="הערה 5 3 3 4 3" xfId="22471"/>
    <cellStyle name="הערה 5 3 3 4_נכסים" xfId="49250"/>
    <cellStyle name="הערה 5 3 3 5" xfId="10817"/>
    <cellStyle name="הערה 5 3 3 5 2" xfId="25804"/>
    <cellStyle name="הערה 5 3 3 5_נכסים" xfId="49252"/>
    <cellStyle name="הערה 5 3 3 6" xfId="19139"/>
    <cellStyle name="הערה 5 3 3_נכסים" xfId="49237"/>
    <cellStyle name="הערה 5 3 4" xfId="4250"/>
    <cellStyle name="הערה 5 3 4 2" xfId="6039"/>
    <cellStyle name="הערה 5 3 4 2 2" xfId="9579"/>
    <cellStyle name="הערה 5 3 4 2 2 2" xfId="16231"/>
    <cellStyle name="הערה 5 3 4 2 2 2 2" xfId="31217"/>
    <cellStyle name="הערה 5 3 4 2 2 2_נכסים" xfId="49256"/>
    <cellStyle name="הערה 5 3 4 2 2 3" xfId="24552"/>
    <cellStyle name="הערה 5 3 4 2 2_נכסים" xfId="49255"/>
    <cellStyle name="הערה 5 3 4 2 3" xfId="12899"/>
    <cellStyle name="הערה 5 3 4 2 3 2" xfId="27886"/>
    <cellStyle name="הערה 5 3 4 2 3_נכסים" xfId="49257"/>
    <cellStyle name="הערה 5 3 4 2 4" xfId="21221"/>
    <cellStyle name="הערה 5 3 4 2_נכסים" xfId="49254"/>
    <cellStyle name="הערה 5 3 4 3" xfId="7787"/>
    <cellStyle name="הערה 5 3 4 3 2" xfId="14566"/>
    <cellStyle name="הערה 5 3 4 3 2 2" xfId="29552"/>
    <cellStyle name="הערה 5 3 4 3 2_נכסים" xfId="49259"/>
    <cellStyle name="הערה 5 3 4 3 3" xfId="22887"/>
    <cellStyle name="הערה 5 3 4 3_נכסים" xfId="49258"/>
    <cellStyle name="הערה 5 3 4 4" xfId="11233"/>
    <cellStyle name="הערה 5 3 4 4 2" xfId="26220"/>
    <cellStyle name="הערה 5 3 4 4_נכסים" xfId="49260"/>
    <cellStyle name="הערה 5 3 4 5" xfId="19555"/>
    <cellStyle name="הערה 5 3 4_נכסים" xfId="49253"/>
    <cellStyle name="הערה 5 3 5" xfId="5143"/>
    <cellStyle name="הערה 5 3 5 2" xfId="8746"/>
    <cellStyle name="הערה 5 3 5 2 2" xfId="15398"/>
    <cellStyle name="הערה 5 3 5 2 2 2" xfId="30384"/>
    <cellStyle name="הערה 5 3 5 2 2_נכסים" xfId="49263"/>
    <cellStyle name="הערה 5 3 5 2 3" xfId="23719"/>
    <cellStyle name="הערה 5 3 5 2_נכסים" xfId="49262"/>
    <cellStyle name="הערה 5 3 5 3" xfId="12066"/>
    <cellStyle name="הערה 5 3 5 3 2" xfId="27053"/>
    <cellStyle name="הערה 5 3 5 3_נכסים" xfId="49264"/>
    <cellStyle name="הערה 5 3 5 4" xfId="20388"/>
    <cellStyle name="הערה 5 3 5_נכסים" xfId="49261"/>
    <cellStyle name="הערה 5 3 6" xfId="6956"/>
    <cellStyle name="הערה 5 3 6 2" xfId="13733"/>
    <cellStyle name="הערה 5 3 6 2 2" xfId="28719"/>
    <cellStyle name="הערה 5 3 6 2_נכסים" xfId="49266"/>
    <cellStyle name="הערה 5 3 6 3" xfId="22054"/>
    <cellStyle name="הערה 5 3 6_נכסים" xfId="49265"/>
    <cellStyle name="הערה 5 3 7" xfId="10314"/>
    <cellStyle name="הערה 5 3 7 2" xfId="25288"/>
    <cellStyle name="הערה 5 3 7_נכסים" xfId="49267"/>
    <cellStyle name="הערה 5 3 8" xfId="18722"/>
    <cellStyle name="הערה 5 3 9" xfId="32052"/>
    <cellStyle name="הערה 5 3_נכסים" xfId="49204"/>
    <cellStyle name="הערה 5 4" xfId="1332"/>
    <cellStyle name="הערה 5 4 2" xfId="34281"/>
    <cellStyle name="הערה 5 4 3" xfId="17912"/>
    <cellStyle name="הערה 5 4_נכסים" xfId="49268"/>
    <cellStyle name="הערה 5 5" xfId="2258"/>
    <cellStyle name="הערה 5 5 2" xfId="18337"/>
    <cellStyle name="הערה 5 5 3" xfId="18278"/>
    <cellStyle name="הערה 5 5_נכסים" xfId="49269"/>
    <cellStyle name="הערה 5 6" xfId="2508"/>
    <cellStyle name="הערה 5 6 2" xfId="33941"/>
    <cellStyle name="הערה 5 7" xfId="2248"/>
    <cellStyle name="הערה 5 8" xfId="2745"/>
    <cellStyle name="הערה 5_נכסים" xfId="49202"/>
    <cellStyle name="הערה 50" xfId="49948"/>
    <cellStyle name="הערה 51" xfId="49951"/>
    <cellStyle name="הערה 52" xfId="49947"/>
    <cellStyle name="הערה 53" xfId="49946"/>
    <cellStyle name="הערה 54" xfId="49953"/>
    <cellStyle name="הערה 55" xfId="49955"/>
    <cellStyle name="הערה 56" xfId="49956"/>
    <cellStyle name="הערה 57" xfId="49957"/>
    <cellStyle name="הערה 58" xfId="49954"/>
    <cellStyle name="הערה 59" xfId="49967"/>
    <cellStyle name="הערה 6" xfId="373"/>
    <cellStyle name="הערה 6 10" xfId="50370"/>
    <cellStyle name="הערה 6 2" xfId="2955"/>
    <cellStyle name="הערה 6 2 2" xfId="34019"/>
    <cellStyle name="הערה 6 2_נכסים" xfId="49271"/>
    <cellStyle name="הערה 6 3" xfId="3315"/>
    <cellStyle name="הערה 6 3 2" xfId="3678"/>
    <cellStyle name="הערה 6 3 2 2" xfId="4102"/>
    <cellStyle name="הערה 6 3 2 2 2" xfId="4875"/>
    <cellStyle name="הערה 6 3 2 2 2 2" xfId="6666"/>
    <cellStyle name="הערה 6 3 2 2 2 2 2" xfId="10206"/>
    <cellStyle name="הערה 6 3 2 2 2 2 2 2" xfId="16858"/>
    <cellStyle name="הערה 6 3 2 2 2 2 2 2 2" xfId="31844"/>
    <cellStyle name="הערה 6 3 2 2 2 2 2 2_נכסים" xfId="49278"/>
    <cellStyle name="הערה 6 3 2 2 2 2 2 3" xfId="25179"/>
    <cellStyle name="הערה 6 3 2 2 2 2 2_נכסים" xfId="49277"/>
    <cellStyle name="הערה 6 3 2 2 2 2 3" xfId="13526"/>
    <cellStyle name="הערה 6 3 2 2 2 2 3 2" xfId="28513"/>
    <cellStyle name="הערה 6 3 2 2 2 2 3_נכסים" xfId="49279"/>
    <cellStyle name="הערה 6 3 2 2 2 2 4" xfId="21848"/>
    <cellStyle name="הערה 6 3 2 2 2 2_נכסים" xfId="49276"/>
    <cellStyle name="הערה 6 3 2 2 2 3" xfId="8414"/>
    <cellStyle name="הערה 6 3 2 2 2 3 2" xfId="15193"/>
    <cellStyle name="הערה 6 3 2 2 2 3 2 2" xfId="30179"/>
    <cellStyle name="הערה 6 3 2 2 2 3 2_נכסים" xfId="49281"/>
    <cellStyle name="הערה 6 3 2 2 2 3 3" xfId="23514"/>
    <cellStyle name="הערה 6 3 2 2 2 3_נכסים" xfId="49280"/>
    <cellStyle name="הערה 6 3 2 2 2 4" xfId="11860"/>
    <cellStyle name="הערה 6 3 2 2 2 4 2" xfId="26847"/>
    <cellStyle name="הערה 6 3 2 2 2 4_נכסים" xfId="49282"/>
    <cellStyle name="הערה 6 3 2 2 2 5" xfId="20182"/>
    <cellStyle name="הערה 6 3 2 2 2_נכסים" xfId="49275"/>
    <cellStyle name="הערה 6 3 2 2 3" xfId="5832"/>
    <cellStyle name="הערה 6 3 2 2 3 2" xfId="9373"/>
    <cellStyle name="הערה 6 3 2 2 3 2 2" xfId="16025"/>
    <cellStyle name="הערה 6 3 2 2 3 2 2 2" xfId="31011"/>
    <cellStyle name="הערה 6 3 2 2 3 2 2_נכסים" xfId="49285"/>
    <cellStyle name="הערה 6 3 2 2 3 2 3" xfId="24346"/>
    <cellStyle name="הערה 6 3 2 2 3 2_נכסים" xfId="49284"/>
    <cellStyle name="הערה 6 3 2 2 3 3" xfId="12693"/>
    <cellStyle name="הערה 6 3 2 2 3 3 2" xfId="27680"/>
    <cellStyle name="הערה 6 3 2 2 3 3_נכסים" xfId="49286"/>
    <cellStyle name="הערה 6 3 2 2 3 4" xfId="21015"/>
    <cellStyle name="הערה 6 3 2 2 3_נכסים" xfId="49283"/>
    <cellStyle name="הערה 6 3 2 2 4" xfId="7581"/>
    <cellStyle name="הערה 6 3 2 2 4 2" xfId="14360"/>
    <cellStyle name="הערה 6 3 2 2 4 2 2" xfId="29346"/>
    <cellStyle name="הערה 6 3 2 2 4 2_נכסים" xfId="49288"/>
    <cellStyle name="הערה 6 3 2 2 4 3" xfId="22681"/>
    <cellStyle name="הערה 6 3 2 2 4_נכסים" xfId="49287"/>
    <cellStyle name="הערה 6 3 2 2 5" xfId="11027"/>
    <cellStyle name="הערה 6 3 2 2 5 2" xfId="26014"/>
    <cellStyle name="הערה 6 3 2 2 5_נכסים" xfId="49289"/>
    <cellStyle name="הערה 6 3 2 2 6" xfId="19349"/>
    <cellStyle name="הערה 6 3 2 2_נכסים" xfId="49274"/>
    <cellStyle name="הערה 6 3 2 3" xfId="4459"/>
    <cellStyle name="הערה 6 3 2 3 2" xfId="6250"/>
    <cellStyle name="הערה 6 3 2 3 2 2" xfId="9790"/>
    <cellStyle name="הערה 6 3 2 3 2 2 2" xfId="16442"/>
    <cellStyle name="הערה 6 3 2 3 2 2 2 2" xfId="31428"/>
    <cellStyle name="הערה 6 3 2 3 2 2 2_נכסים" xfId="49293"/>
    <cellStyle name="הערה 6 3 2 3 2 2 3" xfId="24763"/>
    <cellStyle name="הערה 6 3 2 3 2 2_נכסים" xfId="49292"/>
    <cellStyle name="הערה 6 3 2 3 2 3" xfId="13110"/>
    <cellStyle name="הערה 6 3 2 3 2 3 2" xfId="28097"/>
    <cellStyle name="הערה 6 3 2 3 2 3_נכסים" xfId="49294"/>
    <cellStyle name="הערה 6 3 2 3 2 4" xfId="21432"/>
    <cellStyle name="הערה 6 3 2 3 2_נכסים" xfId="49291"/>
    <cellStyle name="הערה 6 3 2 3 3" xfId="7998"/>
    <cellStyle name="הערה 6 3 2 3 3 2" xfId="14777"/>
    <cellStyle name="הערה 6 3 2 3 3 2 2" xfId="29763"/>
    <cellStyle name="הערה 6 3 2 3 3 2_נכסים" xfId="49296"/>
    <cellStyle name="הערה 6 3 2 3 3 3" xfId="23098"/>
    <cellStyle name="הערה 6 3 2 3 3_נכסים" xfId="49295"/>
    <cellStyle name="הערה 6 3 2 3 4" xfId="11444"/>
    <cellStyle name="הערה 6 3 2 3 4 2" xfId="26431"/>
    <cellStyle name="הערה 6 3 2 3 4_נכסים" xfId="49297"/>
    <cellStyle name="הערה 6 3 2 3 5" xfId="19766"/>
    <cellStyle name="הערה 6 3 2 3_נכסים" xfId="49290"/>
    <cellStyle name="הערה 6 3 2 4" xfId="5352"/>
    <cellStyle name="הערה 6 3 2 4 2" xfId="8957"/>
    <cellStyle name="הערה 6 3 2 4 2 2" xfId="15609"/>
    <cellStyle name="הערה 6 3 2 4 2 2 2" xfId="30595"/>
    <cellStyle name="הערה 6 3 2 4 2 2_נכסים" xfId="49300"/>
    <cellStyle name="הערה 6 3 2 4 2 3" xfId="23930"/>
    <cellStyle name="הערה 6 3 2 4 2_נכסים" xfId="49299"/>
    <cellStyle name="הערה 6 3 2 4 3" xfId="12277"/>
    <cellStyle name="הערה 6 3 2 4 3 2" xfId="27264"/>
    <cellStyle name="הערה 6 3 2 4 3_נכסים" xfId="49301"/>
    <cellStyle name="הערה 6 3 2 4 4" xfId="20599"/>
    <cellStyle name="הערה 6 3 2 4_נכסים" xfId="49298"/>
    <cellStyle name="הערה 6 3 2 5" xfId="7165"/>
    <cellStyle name="הערה 6 3 2 5 2" xfId="13944"/>
    <cellStyle name="הערה 6 3 2 5 2 2" xfId="28930"/>
    <cellStyle name="הערה 6 3 2 5 2_נכסים" xfId="49303"/>
    <cellStyle name="הערה 6 3 2 5 3" xfId="22265"/>
    <cellStyle name="הערה 6 3 2 5_נכסים" xfId="49302"/>
    <cellStyle name="הערה 6 3 2 6" xfId="10611"/>
    <cellStyle name="הערה 6 3 2 6 2" xfId="25598"/>
    <cellStyle name="הערה 6 3 2 6_נכסים" xfId="49304"/>
    <cellStyle name="הערה 6 3 2 7" xfId="18280"/>
    <cellStyle name="הערה 6 3 2 8" xfId="18933"/>
    <cellStyle name="הערה 6 3 2_נכסים" xfId="49273"/>
    <cellStyle name="הערה 6 3 3" xfId="3890"/>
    <cellStyle name="הערה 6 3 3 2" xfId="4666"/>
    <cellStyle name="הערה 6 3 3 2 2" xfId="6457"/>
    <cellStyle name="הערה 6 3 3 2 2 2" xfId="9997"/>
    <cellStyle name="הערה 6 3 3 2 2 2 2" xfId="16649"/>
    <cellStyle name="הערה 6 3 3 2 2 2 2 2" xfId="31635"/>
    <cellStyle name="הערה 6 3 3 2 2 2 2_נכסים" xfId="49309"/>
    <cellStyle name="הערה 6 3 3 2 2 2 3" xfId="24970"/>
    <cellStyle name="הערה 6 3 3 2 2 2_נכסים" xfId="49308"/>
    <cellStyle name="הערה 6 3 3 2 2 3" xfId="13317"/>
    <cellStyle name="הערה 6 3 3 2 2 3 2" xfId="28304"/>
    <cellStyle name="הערה 6 3 3 2 2 3_נכסים" xfId="49310"/>
    <cellStyle name="הערה 6 3 3 2 2 4" xfId="21639"/>
    <cellStyle name="הערה 6 3 3 2 2_נכסים" xfId="49307"/>
    <cellStyle name="הערה 6 3 3 2 3" xfId="8205"/>
    <cellStyle name="הערה 6 3 3 2 3 2" xfId="14984"/>
    <cellStyle name="הערה 6 3 3 2 3 2 2" xfId="29970"/>
    <cellStyle name="הערה 6 3 3 2 3 2_נכסים" xfId="49312"/>
    <cellStyle name="הערה 6 3 3 2 3 3" xfId="23305"/>
    <cellStyle name="הערה 6 3 3 2 3_נכסים" xfId="49311"/>
    <cellStyle name="הערה 6 3 3 2 4" xfId="11651"/>
    <cellStyle name="הערה 6 3 3 2 4 2" xfId="26638"/>
    <cellStyle name="הערה 6 3 3 2 4_נכסים" xfId="49313"/>
    <cellStyle name="הערה 6 3 3 2 5" xfId="19973"/>
    <cellStyle name="הערה 6 3 3 2_נכסים" xfId="49306"/>
    <cellStyle name="הערה 6 3 3 3" xfId="5623"/>
    <cellStyle name="הערה 6 3 3 3 2" xfId="9164"/>
    <cellStyle name="הערה 6 3 3 3 2 2" xfId="15816"/>
    <cellStyle name="הערה 6 3 3 3 2 2 2" xfId="30802"/>
    <cellStyle name="הערה 6 3 3 3 2 2_נכסים" xfId="49316"/>
    <cellStyle name="הערה 6 3 3 3 2 3" xfId="24137"/>
    <cellStyle name="הערה 6 3 3 3 2_נכסים" xfId="49315"/>
    <cellStyle name="הערה 6 3 3 3 3" xfId="12484"/>
    <cellStyle name="הערה 6 3 3 3 3 2" xfId="27471"/>
    <cellStyle name="הערה 6 3 3 3 3_נכסים" xfId="49317"/>
    <cellStyle name="הערה 6 3 3 3 4" xfId="20806"/>
    <cellStyle name="הערה 6 3 3 3_נכסים" xfId="49314"/>
    <cellStyle name="הערה 6 3 3 4" xfId="7372"/>
    <cellStyle name="הערה 6 3 3 4 2" xfId="14151"/>
    <cellStyle name="הערה 6 3 3 4 2 2" xfId="29137"/>
    <cellStyle name="הערה 6 3 3 4 2_נכסים" xfId="49319"/>
    <cellStyle name="הערה 6 3 3 4 3" xfId="22472"/>
    <cellStyle name="הערה 6 3 3 4_נכסים" xfId="49318"/>
    <cellStyle name="הערה 6 3 3 5" xfId="10818"/>
    <cellStyle name="הערה 6 3 3 5 2" xfId="25805"/>
    <cellStyle name="הערה 6 3 3 5_נכסים" xfId="49320"/>
    <cellStyle name="הערה 6 3 3 6" xfId="19140"/>
    <cellStyle name="הערה 6 3 3_נכסים" xfId="49305"/>
    <cellStyle name="הערה 6 3 4" xfId="4251"/>
    <cellStyle name="הערה 6 3 4 2" xfId="6040"/>
    <cellStyle name="הערה 6 3 4 2 2" xfId="9580"/>
    <cellStyle name="הערה 6 3 4 2 2 2" xfId="16232"/>
    <cellStyle name="הערה 6 3 4 2 2 2 2" xfId="31218"/>
    <cellStyle name="הערה 6 3 4 2 2 2_נכסים" xfId="49324"/>
    <cellStyle name="הערה 6 3 4 2 2 3" xfId="24553"/>
    <cellStyle name="הערה 6 3 4 2 2_נכסים" xfId="49323"/>
    <cellStyle name="הערה 6 3 4 2 3" xfId="12900"/>
    <cellStyle name="הערה 6 3 4 2 3 2" xfId="27887"/>
    <cellStyle name="הערה 6 3 4 2 3_נכסים" xfId="49325"/>
    <cellStyle name="הערה 6 3 4 2 4" xfId="21222"/>
    <cellStyle name="הערה 6 3 4 2_נכסים" xfId="49322"/>
    <cellStyle name="הערה 6 3 4 3" xfId="7788"/>
    <cellStyle name="הערה 6 3 4 3 2" xfId="14567"/>
    <cellStyle name="הערה 6 3 4 3 2 2" xfId="29553"/>
    <cellStyle name="הערה 6 3 4 3 2_נכסים" xfId="49327"/>
    <cellStyle name="הערה 6 3 4 3 3" xfId="22888"/>
    <cellStyle name="הערה 6 3 4 3_נכסים" xfId="49326"/>
    <cellStyle name="הערה 6 3 4 4" xfId="11234"/>
    <cellStyle name="הערה 6 3 4 4 2" xfId="26221"/>
    <cellStyle name="הערה 6 3 4 4_נכסים" xfId="49328"/>
    <cellStyle name="הערה 6 3 4 5" xfId="19556"/>
    <cellStyle name="הערה 6 3 4_נכסים" xfId="49321"/>
    <cellStyle name="הערה 6 3 5" xfId="5144"/>
    <cellStyle name="הערה 6 3 5 2" xfId="8747"/>
    <cellStyle name="הערה 6 3 5 2 2" xfId="15399"/>
    <cellStyle name="הערה 6 3 5 2 2 2" xfId="30385"/>
    <cellStyle name="הערה 6 3 5 2 2_נכסים" xfId="49331"/>
    <cellStyle name="הערה 6 3 5 2 3" xfId="23720"/>
    <cellStyle name="הערה 6 3 5 2_נכסים" xfId="49330"/>
    <cellStyle name="הערה 6 3 5 3" xfId="12067"/>
    <cellStyle name="הערה 6 3 5 3 2" xfId="27054"/>
    <cellStyle name="הערה 6 3 5 3_נכסים" xfId="49332"/>
    <cellStyle name="הערה 6 3 5 4" xfId="20389"/>
    <cellStyle name="הערה 6 3 5_נכסים" xfId="49329"/>
    <cellStyle name="הערה 6 3 6" xfId="6957"/>
    <cellStyle name="הערה 6 3 6 2" xfId="13734"/>
    <cellStyle name="הערה 6 3 6 2 2" xfId="28720"/>
    <cellStyle name="הערה 6 3 6 2_נכסים" xfId="49334"/>
    <cellStyle name="הערה 6 3 6 3" xfId="22055"/>
    <cellStyle name="הערה 6 3 6_נכסים" xfId="49333"/>
    <cellStyle name="הערה 6 3 7" xfId="10433"/>
    <cellStyle name="הערה 6 3 7 2" xfId="25413"/>
    <cellStyle name="הערה 6 3 7_נכסים" xfId="49335"/>
    <cellStyle name="הערה 6 3 8" xfId="18723"/>
    <cellStyle name="הערה 6 3 9" xfId="32004"/>
    <cellStyle name="הערה 6 3_נכסים" xfId="49272"/>
    <cellStyle name="הערה 6 4" xfId="17702"/>
    <cellStyle name="הערה 6 4 2" xfId="34268"/>
    <cellStyle name="הערה 6 4_נכסים" xfId="49336"/>
    <cellStyle name="הערה 6 5" xfId="17913"/>
    <cellStyle name="הערה 6 5 2" xfId="34282"/>
    <cellStyle name="הערה 6 5_נכסים" xfId="49337"/>
    <cellStyle name="הערה 6 6" xfId="17925"/>
    <cellStyle name="הערה 6 6 2" xfId="34284"/>
    <cellStyle name="הערה 6 6_נכסים" xfId="49338"/>
    <cellStyle name="הערה 6 7" xfId="17921"/>
    <cellStyle name="הערה 6 8" xfId="33951"/>
    <cellStyle name="הערה 6 9" xfId="2762"/>
    <cellStyle name="הערה 6_נכסים" xfId="49270"/>
    <cellStyle name="הערה 60" xfId="49969"/>
    <cellStyle name="הערה 61" xfId="49964"/>
    <cellStyle name="הערה 62" xfId="49971"/>
    <cellStyle name="הערה 63" xfId="49968"/>
    <cellStyle name="הערה 64" xfId="49998"/>
    <cellStyle name="הערה 65" xfId="50000"/>
    <cellStyle name="הערה 66" xfId="50002"/>
    <cellStyle name="הערה 67" xfId="50004"/>
    <cellStyle name="הערה 68" xfId="50006"/>
    <cellStyle name="הערה 69" xfId="50011"/>
    <cellStyle name="הערה 7" xfId="2774"/>
    <cellStyle name="הערה 7 2" xfId="2963"/>
    <cellStyle name="הערה 7 2 2" xfId="34024"/>
    <cellStyle name="הערה 7 2_נכסים" xfId="49340"/>
    <cellStyle name="הערה 7 3" xfId="3316"/>
    <cellStyle name="הערה 7 3 2" xfId="3679"/>
    <cellStyle name="הערה 7 3 2 2" xfId="4103"/>
    <cellStyle name="הערה 7 3 2 2 2" xfId="4876"/>
    <cellStyle name="הערה 7 3 2 2 2 2" xfId="6667"/>
    <cellStyle name="הערה 7 3 2 2 2 2 2" xfId="10207"/>
    <cellStyle name="הערה 7 3 2 2 2 2 2 2" xfId="16859"/>
    <cellStyle name="הערה 7 3 2 2 2 2 2 2 2" xfId="31845"/>
    <cellStyle name="הערה 7 3 2 2 2 2 2 2_נכסים" xfId="49347"/>
    <cellStyle name="הערה 7 3 2 2 2 2 2 3" xfId="25180"/>
    <cellStyle name="הערה 7 3 2 2 2 2 2_נכסים" xfId="49346"/>
    <cellStyle name="הערה 7 3 2 2 2 2 3" xfId="13527"/>
    <cellStyle name="הערה 7 3 2 2 2 2 3 2" xfId="28514"/>
    <cellStyle name="הערה 7 3 2 2 2 2 3_נכסים" xfId="49348"/>
    <cellStyle name="הערה 7 3 2 2 2 2 4" xfId="21849"/>
    <cellStyle name="הערה 7 3 2 2 2 2_נכסים" xfId="49345"/>
    <cellStyle name="הערה 7 3 2 2 2 3" xfId="8415"/>
    <cellStyle name="הערה 7 3 2 2 2 3 2" xfId="15194"/>
    <cellStyle name="הערה 7 3 2 2 2 3 2 2" xfId="30180"/>
    <cellStyle name="הערה 7 3 2 2 2 3 2_נכסים" xfId="49350"/>
    <cellStyle name="הערה 7 3 2 2 2 3 3" xfId="23515"/>
    <cellStyle name="הערה 7 3 2 2 2 3_נכסים" xfId="49349"/>
    <cellStyle name="הערה 7 3 2 2 2 4" xfId="11861"/>
    <cellStyle name="הערה 7 3 2 2 2 4 2" xfId="26848"/>
    <cellStyle name="הערה 7 3 2 2 2 4_נכסים" xfId="49351"/>
    <cellStyle name="הערה 7 3 2 2 2 5" xfId="20183"/>
    <cellStyle name="הערה 7 3 2 2 2_נכסים" xfId="49344"/>
    <cellStyle name="הערה 7 3 2 2 3" xfId="5833"/>
    <cellStyle name="הערה 7 3 2 2 3 2" xfId="9374"/>
    <cellStyle name="הערה 7 3 2 2 3 2 2" xfId="16026"/>
    <cellStyle name="הערה 7 3 2 2 3 2 2 2" xfId="31012"/>
    <cellStyle name="הערה 7 3 2 2 3 2 2_נכסים" xfId="49354"/>
    <cellStyle name="הערה 7 3 2 2 3 2 3" xfId="24347"/>
    <cellStyle name="הערה 7 3 2 2 3 2_נכסים" xfId="49353"/>
    <cellStyle name="הערה 7 3 2 2 3 3" xfId="12694"/>
    <cellStyle name="הערה 7 3 2 2 3 3 2" xfId="27681"/>
    <cellStyle name="הערה 7 3 2 2 3 3_נכסים" xfId="49355"/>
    <cellStyle name="הערה 7 3 2 2 3 4" xfId="21016"/>
    <cellStyle name="הערה 7 3 2 2 3_נכסים" xfId="49352"/>
    <cellStyle name="הערה 7 3 2 2 4" xfId="7582"/>
    <cellStyle name="הערה 7 3 2 2 4 2" xfId="14361"/>
    <cellStyle name="הערה 7 3 2 2 4 2 2" xfId="29347"/>
    <cellStyle name="הערה 7 3 2 2 4 2_נכסים" xfId="49357"/>
    <cellStyle name="הערה 7 3 2 2 4 3" xfId="22682"/>
    <cellStyle name="הערה 7 3 2 2 4_נכסים" xfId="49356"/>
    <cellStyle name="הערה 7 3 2 2 5" xfId="11028"/>
    <cellStyle name="הערה 7 3 2 2 5 2" xfId="26015"/>
    <cellStyle name="הערה 7 3 2 2 5_נכסים" xfId="49358"/>
    <cellStyle name="הערה 7 3 2 2 6" xfId="19350"/>
    <cellStyle name="הערה 7 3 2 2_נכסים" xfId="49343"/>
    <cellStyle name="הערה 7 3 2 3" xfId="4460"/>
    <cellStyle name="הערה 7 3 2 3 2" xfId="6251"/>
    <cellStyle name="הערה 7 3 2 3 2 2" xfId="9791"/>
    <cellStyle name="הערה 7 3 2 3 2 2 2" xfId="16443"/>
    <cellStyle name="הערה 7 3 2 3 2 2 2 2" xfId="31429"/>
    <cellStyle name="הערה 7 3 2 3 2 2 2_נכסים" xfId="49362"/>
    <cellStyle name="הערה 7 3 2 3 2 2 3" xfId="24764"/>
    <cellStyle name="הערה 7 3 2 3 2 2_נכסים" xfId="49361"/>
    <cellStyle name="הערה 7 3 2 3 2 3" xfId="13111"/>
    <cellStyle name="הערה 7 3 2 3 2 3 2" xfId="28098"/>
    <cellStyle name="הערה 7 3 2 3 2 3_נכסים" xfId="49363"/>
    <cellStyle name="הערה 7 3 2 3 2 4" xfId="21433"/>
    <cellStyle name="הערה 7 3 2 3 2_נכסים" xfId="49360"/>
    <cellStyle name="הערה 7 3 2 3 3" xfId="7999"/>
    <cellStyle name="הערה 7 3 2 3 3 2" xfId="14778"/>
    <cellStyle name="הערה 7 3 2 3 3 2 2" xfId="29764"/>
    <cellStyle name="הערה 7 3 2 3 3 2_נכסים" xfId="49365"/>
    <cellStyle name="הערה 7 3 2 3 3 3" xfId="23099"/>
    <cellStyle name="הערה 7 3 2 3 3_נכסים" xfId="49364"/>
    <cellStyle name="הערה 7 3 2 3 4" xfId="11445"/>
    <cellStyle name="הערה 7 3 2 3 4 2" xfId="26432"/>
    <cellStyle name="הערה 7 3 2 3 4_נכסים" xfId="49366"/>
    <cellStyle name="הערה 7 3 2 3 5" xfId="19767"/>
    <cellStyle name="הערה 7 3 2 3_נכסים" xfId="49359"/>
    <cellStyle name="הערה 7 3 2 4" xfId="5353"/>
    <cellStyle name="הערה 7 3 2 4 2" xfId="8958"/>
    <cellStyle name="הערה 7 3 2 4 2 2" xfId="15610"/>
    <cellStyle name="הערה 7 3 2 4 2 2 2" xfId="30596"/>
    <cellStyle name="הערה 7 3 2 4 2 2_נכסים" xfId="49369"/>
    <cellStyle name="הערה 7 3 2 4 2 3" xfId="23931"/>
    <cellStyle name="הערה 7 3 2 4 2_נכסים" xfId="49368"/>
    <cellStyle name="הערה 7 3 2 4 3" xfId="12278"/>
    <cellStyle name="הערה 7 3 2 4 3 2" xfId="27265"/>
    <cellStyle name="הערה 7 3 2 4 3_נכסים" xfId="49370"/>
    <cellStyle name="הערה 7 3 2 4 4" xfId="20600"/>
    <cellStyle name="הערה 7 3 2 4_נכסים" xfId="49367"/>
    <cellStyle name="הערה 7 3 2 5" xfId="7166"/>
    <cellStyle name="הערה 7 3 2 5 2" xfId="13945"/>
    <cellStyle name="הערה 7 3 2 5 2 2" xfId="28931"/>
    <cellStyle name="הערה 7 3 2 5 2_נכסים" xfId="49372"/>
    <cellStyle name="הערה 7 3 2 5 3" xfId="22266"/>
    <cellStyle name="הערה 7 3 2 5_נכסים" xfId="49371"/>
    <cellStyle name="הערה 7 3 2 6" xfId="10612"/>
    <cellStyle name="הערה 7 3 2 6 2" xfId="25599"/>
    <cellStyle name="הערה 7 3 2 6_נכסים" xfId="49373"/>
    <cellStyle name="הערה 7 3 2 7" xfId="18281"/>
    <cellStyle name="הערה 7 3 2 8" xfId="18934"/>
    <cellStyle name="הערה 7 3 2_נכסים" xfId="49342"/>
    <cellStyle name="הערה 7 3 3" xfId="3891"/>
    <cellStyle name="הערה 7 3 3 2" xfId="4667"/>
    <cellStyle name="הערה 7 3 3 2 2" xfId="6458"/>
    <cellStyle name="הערה 7 3 3 2 2 2" xfId="9998"/>
    <cellStyle name="הערה 7 3 3 2 2 2 2" xfId="16650"/>
    <cellStyle name="הערה 7 3 3 2 2 2 2 2" xfId="31636"/>
    <cellStyle name="הערה 7 3 3 2 2 2 2_נכסים" xfId="49378"/>
    <cellStyle name="הערה 7 3 3 2 2 2 3" xfId="24971"/>
    <cellStyle name="הערה 7 3 3 2 2 2_נכסים" xfId="49377"/>
    <cellStyle name="הערה 7 3 3 2 2 3" xfId="13318"/>
    <cellStyle name="הערה 7 3 3 2 2 3 2" xfId="28305"/>
    <cellStyle name="הערה 7 3 3 2 2 3_נכסים" xfId="49379"/>
    <cellStyle name="הערה 7 3 3 2 2 4" xfId="21640"/>
    <cellStyle name="הערה 7 3 3 2 2_נכסים" xfId="49376"/>
    <cellStyle name="הערה 7 3 3 2 3" xfId="8206"/>
    <cellStyle name="הערה 7 3 3 2 3 2" xfId="14985"/>
    <cellStyle name="הערה 7 3 3 2 3 2 2" xfId="29971"/>
    <cellStyle name="הערה 7 3 3 2 3 2_נכסים" xfId="49381"/>
    <cellStyle name="הערה 7 3 3 2 3 3" xfId="23306"/>
    <cellStyle name="הערה 7 3 3 2 3_נכסים" xfId="49380"/>
    <cellStyle name="הערה 7 3 3 2 4" xfId="11652"/>
    <cellStyle name="הערה 7 3 3 2 4 2" xfId="26639"/>
    <cellStyle name="הערה 7 3 3 2 4_נכסים" xfId="49382"/>
    <cellStyle name="הערה 7 3 3 2 5" xfId="19974"/>
    <cellStyle name="הערה 7 3 3 2_נכסים" xfId="49375"/>
    <cellStyle name="הערה 7 3 3 3" xfId="5624"/>
    <cellStyle name="הערה 7 3 3 3 2" xfId="9165"/>
    <cellStyle name="הערה 7 3 3 3 2 2" xfId="15817"/>
    <cellStyle name="הערה 7 3 3 3 2 2 2" xfId="30803"/>
    <cellStyle name="הערה 7 3 3 3 2 2_נכסים" xfId="49385"/>
    <cellStyle name="הערה 7 3 3 3 2 3" xfId="24138"/>
    <cellStyle name="הערה 7 3 3 3 2_נכסים" xfId="49384"/>
    <cellStyle name="הערה 7 3 3 3 3" xfId="12485"/>
    <cellStyle name="הערה 7 3 3 3 3 2" xfId="27472"/>
    <cellStyle name="הערה 7 3 3 3 3_נכסים" xfId="49386"/>
    <cellStyle name="הערה 7 3 3 3 4" xfId="20807"/>
    <cellStyle name="הערה 7 3 3 3_נכסים" xfId="49383"/>
    <cellStyle name="הערה 7 3 3 4" xfId="7373"/>
    <cellStyle name="הערה 7 3 3 4 2" xfId="14152"/>
    <cellStyle name="הערה 7 3 3 4 2 2" xfId="29138"/>
    <cellStyle name="הערה 7 3 3 4 2_נכסים" xfId="49388"/>
    <cellStyle name="הערה 7 3 3 4 3" xfId="22473"/>
    <cellStyle name="הערה 7 3 3 4_נכסים" xfId="49387"/>
    <cellStyle name="הערה 7 3 3 5" xfId="10819"/>
    <cellStyle name="הערה 7 3 3 5 2" xfId="25806"/>
    <cellStyle name="הערה 7 3 3 5_נכסים" xfId="49389"/>
    <cellStyle name="הערה 7 3 3 6" xfId="19141"/>
    <cellStyle name="הערה 7 3 3_נכסים" xfId="49374"/>
    <cellStyle name="הערה 7 3 4" xfId="4252"/>
    <cellStyle name="הערה 7 3 4 2" xfId="6041"/>
    <cellStyle name="הערה 7 3 4 2 2" xfId="9581"/>
    <cellStyle name="הערה 7 3 4 2 2 2" xfId="16233"/>
    <cellStyle name="הערה 7 3 4 2 2 2 2" xfId="31219"/>
    <cellStyle name="הערה 7 3 4 2 2 2_נכסים" xfId="49393"/>
    <cellStyle name="הערה 7 3 4 2 2 3" xfId="24554"/>
    <cellStyle name="הערה 7 3 4 2 2_נכסים" xfId="49392"/>
    <cellStyle name="הערה 7 3 4 2 3" xfId="12901"/>
    <cellStyle name="הערה 7 3 4 2 3 2" xfId="27888"/>
    <cellStyle name="הערה 7 3 4 2 3_נכסים" xfId="49394"/>
    <cellStyle name="הערה 7 3 4 2 4" xfId="21223"/>
    <cellStyle name="הערה 7 3 4 2_נכסים" xfId="49391"/>
    <cellStyle name="הערה 7 3 4 3" xfId="7789"/>
    <cellStyle name="הערה 7 3 4 3 2" xfId="14568"/>
    <cellStyle name="הערה 7 3 4 3 2 2" xfId="29554"/>
    <cellStyle name="הערה 7 3 4 3 2_נכסים" xfId="49396"/>
    <cellStyle name="הערה 7 3 4 3 3" xfId="22889"/>
    <cellStyle name="הערה 7 3 4 3_נכסים" xfId="49395"/>
    <cellStyle name="הערה 7 3 4 4" xfId="11235"/>
    <cellStyle name="הערה 7 3 4 4 2" xfId="26222"/>
    <cellStyle name="הערה 7 3 4 4_נכסים" xfId="49397"/>
    <cellStyle name="הערה 7 3 4 5" xfId="19557"/>
    <cellStyle name="הערה 7 3 4_נכסים" xfId="49390"/>
    <cellStyle name="הערה 7 3 5" xfId="5145"/>
    <cellStyle name="הערה 7 3 5 2" xfId="8748"/>
    <cellStyle name="הערה 7 3 5 2 2" xfId="15400"/>
    <cellStyle name="הערה 7 3 5 2 2 2" xfId="30386"/>
    <cellStyle name="הערה 7 3 5 2 2_נכסים" xfId="49400"/>
    <cellStyle name="הערה 7 3 5 2 3" xfId="23721"/>
    <cellStyle name="הערה 7 3 5 2_נכסים" xfId="49399"/>
    <cellStyle name="הערה 7 3 5 3" xfId="12068"/>
    <cellStyle name="הערה 7 3 5 3 2" xfId="27055"/>
    <cellStyle name="הערה 7 3 5 3_נכסים" xfId="49401"/>
    <cellStyle name="הערה 7 3 5 4" xfId="20390"/>
    <cellStyle name="הערה 7 3 5_נכסים" xfId="49398"/>
    <cellStyle name="הערה 7 3 6" xfId="6958"/>
    <cellStyle name="הערה 7 3 6 2" xfId="13735"/>
    <cellStyle name="הערה 7 3 6 2 2" xfId="28721"/>
    <cellStyle name="הערה 7 3 6 2_נכסים" xfId="49403"/>
    <cellStyle name="הערה 7 3 6 3" xfId="22056"/>
    <cellStyle name="הערה 7 3 6_נכסים" xfId="49402"/>
    <cellStyle name="הערה 7 3 7" xfId="10490"/>
    <cellStyle name="הערה 7 3 7 2" xfId="25473"/>
    <cellStyle name="הערה 7 3 7_נכסים" xfId="49404"/>
    <cellStyle name="הערה 7 3 8" xfId="18724"/>
    <cellStyle name="הערה 7 3 9" xfId="31981"/>
    <cellStyle name="הערה 7 3_נכסים" xfId="49341"/>
    <cellStyle name="הערה 7 4" xfId="17687"/>
    <cellStyle name="הערה 7 4 2" xfId="34267"/>
    <cellStyle name="הערה 7 4_נכסים" xfId="49405"/>
    <cellStyle name="הערה 7 5" xfId="17914"/>
    <cellStyle name="הערה 7 5 2" xfId="34283"/>
    <cellStyle name="הערה 7 5_נכסים" xfId="49406"/>
    <cellStyle name="הערה 7 6" xfId="33956"/>
    <cellStyle name="הערה 7 7" xfId="50371"/>
    <cellStyle name="הערה 7 8" xfId="50423"/>
    <cellStyle name="הערה 7_נכסים" xfId="49339"/>
    <cellStyle name="הערה 70" xfId="50012"/>
    <cellStyle name="הערה 71" xfId="50009"/>
    <cellStyle name="הערה 72" xfId="50014"/>
    <cellStyle name="הערה 73" xfId="50030"/>
    <cellStyle name="הערה 74" xfId="50031"/>
    <cellStyle name="הערה 75" xfId="50028"/>
    <cellStyle name="הערה 76" xfId="50033"/>
    <cellStyle name="הערה 77" xfId="50026"/>
    <cellStyle name="הערה 78" xfId="2574"/>
    <cellStyle name="הערה 8" xfId="2788"/>
    <cellStyle name="הערה 8 2" xfId="2977"/>
    <cellStyle name="הערה 8 2 2" xfId="34029"/>
    <cellStyle name="הערה 8 2_נכסים" xfId="49408"/>
    <cellStyle name="הערה 8 3" xfId="17555"/>
    <cellStyle name="הערה 8 3 2" xfId="18282"/>
    <cellStyle name="הערה 8 3 2 2" xfId="18313"/>
    <cellStyle name="הערה 8 3 2_נכסים" xfId="49410"/>
    <cellStyle name="הערה 8 3_נכסים" xfId="49409"/>
    <cellStyle name="הערה 8 4" xfId="33961"/>
    <cellStyle name="הערה 8_נכסים" xfId="49407"/>
    <cellStyle name="הערה 9" xfId="2797"/>
    <cellStyle name="הערה 9 2" xfId="2986"/>
    <cellStyle name="הערה 9 2 2" xfId="34034"/>
    <cellStyle name="הערה 9 2_נכסים" xfId="49412"/>
    <cellStyle name="הערה 9 3" xfId="17557"/>
    <cellStyle name="הערה 9 3 2" xfId="18283"/>
    <cellStyle name="הערה 9 3 2 2" xfId="18292"/>
    <cellStyle name="הערה 9 3 2_נכסים" xfId="49414"/>
    <cellStyle name="הערה 9 3_נכסים" xfId="49413"/>
    <cellStyle name="הערה 9 4" xfId="33966"/>
    <cellStyle name="הערה 9_נכסים" xfId="49411"/>
    <cellStyle name="חישוב" xfId="29" builtinId="22" customBuiltin="1"/>
    <cellStyle name="חישוב 10" xfId="49631"/>
    <cellStyle name="חישוב 11" xfId="49698"/>
    <cellStyle name="חישוב 12" xfId="49819"/>
    <cellStyle name="חישוב 2" xfId="352"/>
    <cellStyle name="חישוב 2 2" xfId="2915"/>
    <cellStyle name="חישוב 2 2 2" xfId="17349"/>
    <cellStyle name="חישוב 2 2 3" xfId="17425"/>
    <cellStyle name="חישוב 2 2 3 2" xfId="34257"/>
    <cellStyle name="חישוב 2 2 3_נכסים" xfId="49417"/>
    <cellStyle name="חישוב 2 2 4" xfId="17740"/>
    <cellStyle name="חישוב 2 2 4 2" xfId="34270"/>
    <cellStyle name="חישוב 2 2 4_נכסים" xfId="49418"/>
    <cellStyle name="חישוב 2 2 5" xfId="18133"/>
    <cellStyle name="חישוב 2 2 5 2" xfId="34285"/>
    <cellStyle name="חישוב 2 2 5_נכסים" xfId="49419"/>
    <cellStyle name="חישוב 2 2 6" xfId="17145"/>
    <cellStyle name="חישוב 2 2 6 2" xfId="34233"/>
    <cellStyle name="חישוב 2 2 6_נכסים" xfId="49420"/>
    <cellStyle name="חישוב 2 2_נכסים" xfId="49416"/>
    <cellStyle name="חישוב 2 3" xfId="3317"/>
    <cellStyle name="חישוב 2 3 2" xfId="17204"/>
    <cellStyle name="חישוב 2 3 2 2" xfId="34237"/>
    <cellStyle name="חישוב 2 3 2_נכסים" xfId="49422"/>
    <cellStyle name="חישוב 2 3 3" xfId="34120"/>
    <cellStyle name="חישוב 2 3_נכסים" xfId="49421"/>
    <cellStyle name="חישוב 2 4" xfId="3318"/>
    <cellStyle name="חישוב 2 4 2" xfId="17704"/>
    <cellStyle name="חישוב 2 4 3" xfId="34121"/>
    <cellStyle name="חישוב 2 4_נכסים" xfId="49423"/>
    <cellStyle name="חישוב 2 5" xfId="33847"/>
    <cellStyle name="חישוב 2 6" xfId="33901"/>
    <cellStyle name="חישוב 2 7" xfId="49983"/>
    <cellStyle name="חישוב 2 8" xfId="2662"/>
    <cellStyle name="חישוב 2_נכסים" xfId="49415"/>
    <cellStyle name="חישוב 3" xfId="353"/>
    <cellStyle name="חישוב 3 2" xfId="2916"/>
    <cellStyle name="חישוב 3 3" xfId="3319"/>
    <cellStyle name="חישוב 3 3 2" xfId="34122"/>
    <cellStyle name="חישוב 3 3_נכסים" xfId="49425"/>
    <cellStyle name="חישוב 3 4" xfId="33932"/>
    <cellStyle name="חישוב 3_נכסים" xfId="49424"/>
    <cellStyle name="חישוב 4" xfId="2718"/>
    <cellStyle name="חישוב 4 2" xfId="3320"/>
    <cellStyle name="חישוב 4 2 2" xfId="17231"/>
    <cellStyle name="חישוב 4 2 2 2" xfId="34242"/>
    <cellStyle name="חישוב 4 2 2_נכסים" xfId="49428"/>
    <cellStyle name="חישוב 4 2_נכסים" xfId="49427"/>
    <cellStyle name="חישוב 4 3" xfId="17493"/>
    <cellStyle name="חישוב 4 4" xfId="33936"/>
    <cellStyle name="חישוב 4_נכסים" xfId="49426"/>
    <cellStyle name="חישוב 5" xfId="3321"/>
    <cellStyle name="חישוב 6" xfId="3322"/>
    <cellStyle name="חישוב 6 2" xfId="34123"/>
    <cellStyle name="חישוב 6 3" xfId="50372"/>
    <cellStyle name="חישוב 6_נכסים" xfId="49429"/>
    <cellStyle name="חישוב 7" xfId="49592"/>
    <cellStyle name="חישוב 7 2" xfId="50373"/>
    <cellStyle name="חישוב 8" xfId="49619"/>
    <cellStyle name="חישוב 9" xfId="49577"/>
    <cellStyle name="טוב" xfId="24" builtinId="26" customBuiltin="1"/>
    <cellStyle name="טוב 10" xfId="49627"/>
    <cellStyle name="טוב 2" xfId="354"/>
    <cellStyle name="טוב 2 2" xfId="2917"/>
    <cellStyle name="טוב 2 2 2" xfId="17350"/>
    <cellStyle name="טוב 2 2 3" xfId="17426"/>
    <cellStyle name="טוב 2 2 4" xfId="17732"/>
    <cellStyle name="טוב 2 2 5" xfId="18134"/>
    <cellStyle name="טוב 2 2 6" xfId="17146"/>
    <cellStyle name="טוב 2 2_נכסים" xfId="49431"/>
    <cellStyle name="טוב 2 3" xfId="3323"/>
    <cellStyle name="טוב 2 3 2" xfId="17206"/>
    <cellStyle name="טוב 2 3_נכסים" xfId="49432"/>
    <cellStyle name="טוב 2 4" xfId="3324"/>
    <cellStyle name="טוב 2 4 2" xfId="17480"/>
    <cellStyle name="טוב 2 4_נכסים" xfId="49433"/>
    <cellStyle name="טוב 2 5" xfId="33848"/>
    <cellStyle name="טוב 2 6" xfId="49985"/>
    <cellStyle name="טוב 2 7" xfId="2663"/>
    <cellStyle name="טוב 2_נכסים" xfId="49430"/>
    <cellStyle name="טוב 3" xfId="523"/>
    <cellStyle name="טוב 3 2" xfId="2918"/>
    <cellStyle name="טוב 3 2 2" xfId="17352"/>
    <cellStyle name="טוב 3 2 3" xfId="17427"/>
    <cellStyle name="טוב 3 2 4" xfId="17168"/>
    <cellStyle name="טוב 3 2_נכסים" xfId="49435"/>
    <cellStyle name="טוב 3 3" xfId="3325"/>
    <cellStyle name="טוב 3 3 2" xfId="17428"/>
    <cellStyle name="טוב 3 3_נכסים" xfId="49436"/>
    <cellStyle name="טוב 3 4" xfId="17691"/>
    <cellStyle name="טוב 3 5" xfId="17105"/>
    <cellStyle name="טוב 3_נכסים" xfId="49434"/>
    <cellStyle name="טוב 4" xfId="2720"/>
    <cellStyle name="טוב 4 2" xfId="3326"/>
    <cellStyle name="טוב 4 2 2" xfId="17698"/>
    <cellStyle name="טוב 4 2_נכסים" xfId="49438"/>
    <cellStyle name="טוב 4 3" xfId="17501"/>
    <cellStyle name="טוב 4_נכסים" xfId="49437"/>
    <cellStyle name="טוב 5" xfId="3327"/>
    <cellStyle name="טוב 6" xfId="3328"/>
    <cellStyle name="טוב 6 2" xfId="50374"/>
    <cellStyle name="טוב 7" xfId="49595"/>
    <cellStyle name="טוב 7 2" xfId="50375"/>
    <cellStyle name="טוב 8" xfId="49614"/>
    <cellStyle name="טוב 9" xfId="49581"/>
    <cellStyle name="טקסט אזהרה" xfId="32" builtinId="11" customBuiltin="1"/>
    <cellStyle name="טקסט אזהרה 10" xfId="49656"/>
    <cellStyle name="טקסט אזהרה 2" xfId="355"/>
    <cellStyle name="טקסט אזהרה 2 2" xfId="2919"/>
    <cellStyle name="טקסט אזהרה 2 2 2" xfId="17353"/>
    <cellStyle name="טקסט אזהרה 2 2 3" xfId="17429"/>
    <cellStyle name="טקסט אזהרה 2 2 4" xfId="17728"/>
    <cellStyle name="טקסט אזהרה 2 2 5" xfId="18135"/>
    <cellStyle name="טקסט אזהרה 2 2 6" xfId="17147"/>
    <cellStyle name="טקסט אזהרה 2 2_נכסים" xfId="49440"/>
    <cellStyle name="טקסט אזהרה 2 3" xfId="3329"/>
    <cellStyle name="טקסט אזהרה 2 3 2" xfId="17216"/>
    <cellStyle name="טקסט אזהרה 2 3_נכסים" xfId="49441"/>
    <cellStyle name="טקסט אזהרה 2 4" xfId="3330"/>
    <cellStyle name="טקסט אזהרה 2 4 2" xfId="17688"/>
    <cellStyle name="טקסט אזהרה 2 4_נכסים" xfId="49442"/>
    <cellStyle name="טקסט אזהרה 2 5" xfId="33849"/>
    <cellStyle name="טקסט אזהרה 2 6" xfId="49996"/>
    <cellStyle name="טקסט אזהרה 2 7" xfId="2664"/>
    <cellStyle name="טקסט אזהרה 2_נכסים" xfId="49439"/>
    <cellStyle name="טקסט אזהרה 3" xfId="524"/>
    <cellStyle name="טקסט אזהרה 3 2" xfId="2920"/>
    <cellStyle name="טקסט אזהרה 3 2 2" xfId="17354"/>
    <cellStyle name="טקסט אזהרה 3 2 3" xfId="17430"/>
    <cellStyle name="טקסט אזהרה 3 2 4" xfId="17169"/>
    <cellStyle name="טקסט אזהרה 3 2_נכסים" xfId="49444"/>
    <cellStyle name="טקסט אזהרה 3 3" xfId="3331"/>
    <cellStyle name="טקסט אזהרה 3 3 2" xfId="17431"/>
    <cellStyle name="טקסט אזהרה 3 3_נכסים" xfId="49445"/>
    <cellStyle name="טקסט אזהרה 3 4" xfId="17692"/>
    <cellStyle name="טקסט אזהרה 3 5" xfId="17112"/>
    <cellStyle name="טקסט אזהרה 3_נכסים" xfId="49443"/>
    <cellStyle name="טקסט אזהרה 4" xfId="2731"/>
    <cellStyle name="טקסט אזהרה 4 2" xfId="3332"/>
    <cellStyle name="טקסט אזהרה 4 2 2" xfId="17245"/>
    <cellStyle name="טקסט אזהרה 4 2_נכסים" xfId="49447"/>
    <cellStyle name="טקסט אזהרה 4 3" xfId="17228"/>
    <cellStyle name="טקסט אזהרה 4_נכסים" xfId="49446"/>
    <cellStyle name="טקסט אזהרה 5" xfId="3333"/>
    <cellStyle name="טקסט אזהרה 6" xfId="3334"/>
    <cellStyle name="טקסט אזהרה 6 2" xfId="50376"/>
    <cellStyle name="טקסט אזהרה 7" xfId="49639"/>
    <cellStyle name="טקסט אזהרה 7 2" xfId="50377"/>
    <cellStyle name="טקסט אזהרה 8" xfId="49646"/>
    <cellStyle name="טקסט אזהרה 9" xfId="49654"/>
    <cellStyle name="טקסט הסברי" xfId="33" builtinId="53" customBuiltin="1"/>
    <cellStyle name="טקסט הסברי 2" xfId="356"/>
    <cellStyle name="טקסט הסברי 2 2" xfId="2921"/>
    <cellStyle name="טקסט הסברי 2 2 2" xfId="17355"/>
    <cellStyle name="טקסט הסברי 2 2 3" xfId="17432"/>
    <cellStyle name="טקסט הסברי 2 2 4" xfId="17729"/>
    <cellStyle name="טקסט הסברי 2 2 5" xfId="18136"/>
    <cellStyle name="טקסט הסברי 2 2 6" xfId="17148"/>
    <cellStyle name="טקסט הסברי 2 2_נכסים" xfId="49449"/>
    <cellStyle name="טקסט הסברי 2 3" xfId="3335"/>
    <cellStyle name="טקסט הסברי 2 3 2" xfId="17705"/>
    <cellStyle name="טקסט הסברי 2 3_נכסים" xfId="49450"/>
    <cellStyle name="טקסט הסברי 2 4" xfId="2665"/>
    <cellStyle name="טקסט הסברי 2_נכסים" xfId="49448"/>
    <cellStyle name="טקסט הסברי 3" xfId="525"/>
    <cellStyle name="טקסט הסברי 3 2" xfId="2922"/>
    <cellStyle name="טקסט הסברי 4" xfId="3336"/>
    <cellStyle name="טקסט הסברי 5" xfId="3337"/>
    <cellStyle name="טקסט הסברי 5 2" xfId="50378"/>
    <cellStyle name="טקסט הסברי 6" xfId="50379"/>
    <cellStyle name="טקסט הסברי 7" xfId="50380"/>
    <cellStyle name="כותרת" xfId="19" builtinId="15" customBuiltin="1"/>
    <cellStyle name="כותרת 1" xfId="20" builtinId="16" customBuiltin="1"/>
    <cellStyle name="כותרת 1 10" xfId="49626"/>
    <cellStyle name="כותרת 1 2" xfId="357"/>
    <cellStyle name="כותרת 1 2 2" xfId="2923"/>
    <cellStyle name="כותרת 1 2 2 2" xfId="17356"/>
    <cellStyle name="כותרת 1 2 2 3" xfId="17433"/>
    <cellStyle name="כותרת 1 2 2 4" xfId="17742"/>
    <cellStyle name="כותרת 1 2 2 5" xfId="18137"/>
    <cellStyle name="כותרת 1 2 2 6" xfId="17150"/>
    <cellStyle name="כותרת 1 2 2_נכסים" xfId="49452"/>
    <cellStyle name="כותרת 1 2 3" xfId="3338"/>
    <cellStyle name="כותרת 1 2 3 2" xfId="17207"/>
    <cellStyle name="כותרת 1 2 3_נכסים" xfId="49453"/>
    <cellStyle name="כותרת 1 2 4" xfId="3339"/>
    <cellStyle name="כותרת 1 2 4 2" xfId="17531"/>
    <cellStyle name="כותרת 1 2 4_נכסים" xfId="49454"/>
    <cellStyle name="כותרת 1 2 5" xfId="33850"/>
    <cellStyle name="כותרת 1 2 6" xfId="49986"/>
    <cellStyle name="כותרת 1 2 7" xfId="2667"/>
    <cellStyle name="כותרת 1 2_נכסים" xfId="49451"/>
    <cellStyle name="כותרת 1 3" xfId="527"/>
    <cellStyle name="כותרת 1 3 2" xfId="2924"/>
    <cellStyle name="כותרת 1 3 2 2" xfId="17358"/>
    <cellStyle name="כותרת 1 3 2 3" xfId="17434"/>
    <cellStyle name="כותרת 1 3 2 4" xfId="17170"/>
    <cellStyle name="כותרת 1 3 2_נכסים" xfId="49456"/>
    <cellStyle name="כותרת 1 3 3" xfId="3341"/>
    <cellStyle name="כותרת 1 3 3 2" xfId="17435"/>
    <cellStyle name="כותרת 1 3 3_נכסים" xfId="49457"/>
    <cellStyle name="כותרת 1 3 4" xfId="17485"/>
    <cellStyle name="כותרת 1 3 5" xfId="17106"/>
    <cellStyle name="כותרת 1 3_נכסים" xfId="49455"/>
    <cellStyle name="כותרת 1 4" xfId="2721"/>
    <cellStyle name="כותרת 1 4 2" xfId="3342"/>
    <cellStyle name="כותרת 1 4 2 2" xfId="17260"/>
    <cellStyle name="כותרת 1 4 2_נכסים" xfId="49459"/>
    <cellStyle name="כותרת 1 4 3" xfId="17479"/>
    <cellStyle name="כותרת 1 4_נכסים" xfId="49458"/>
    <cellStyle name="כותרת 1 5" xfId="3343"/>
    <cellStyle name="כותרת 1 6" xfId="3344"/>
    <cellStyle name="כותרת 1 6 2" xfId="50381"/>
    <cellStyle name="כותרת 1 7" xfId="49596"/>
    <cellStyle name="כותרת 1 7 2" xfId="50382"/>
    <cellStyle name="כותרת 1 8" xfId="49613"/>
    <cellStyle name="כותרת 1 9" xfId="49582"/>
    <cellStyle name="כותרת 10" xfId="50383"/>
    <cellStyle name="כותרת 2" xfId="21" builtinId="17" customBuiltin="1"/>
    <cellStyle name="כותרת 2 10" xfId="49625"/>
    <cellStyle name="כותרת 2 2" xfId="358"/>
    <cellStyle name="כותרת 2 2 2" xfId="2925"/>
    <cellStyle name="כותרת 2 2 2 2" xfId="17359"/>
    <cellStyle name="כותרת 2 2 2 3" xfId="17436"/>
    <cellStyle name="כותרת 2 2 2 4" xfId="17765"/>
    <cellStyle name="כותרת 2 2 2 5" xfId="18138"/>
    <cellStyle name="כותרת 2 2 2 6" xfId="17151"/>
    <cellStyle name="כותרת 2 2 2_נכסים" xfId="49461"/>
    <cellStyle name="כותרת 2 2 3" xfId="3345"/>
    <cellStyle name="כותרת 2 2 3 2" xfId="17208"/>
    <cellStyle name="כותרת 2 2 3_נכסים" xfId="49462"/>
    <cellStyle name="כותרת 2 2 4" xfId="3346"/>
    <cellStyle name="כותרת 2 2 4 2" xfId="17496"/>
    <cellStyle name="כותרת 2 2 4_נכסים" xfId="49463"/>
    <cellStyle name="כותרת 2 2 5" xfId="33851"/>
    <cellStyle name="כותרת 2 2 6" xfId="49987"/>
    <cellStyle name="כותרת 2 2 7" xfId="2668"/>
    <cellStyle name="כותרת 2 2_נכסים" xfId="49460"/>
    <cellStyle name="כותרת 2 3" xfId="528"/>
    <cellStyle name="כותרת 2 3 2" xfId="2926"/>
    <cellStyle name="כותרת 2 3 2 2" xfId="17360"/>
    <cellStyle name="כותרת 2 3 2 3" xfId="17437"/>
    <cellStyle name="כותרת 2 3 2 4" xfId="17171"/>
    <cellStyle name="כותרת 2 3 2_נכסים" xfId="49465"/>
    <cellStyle name="כותרת 2 3 3" xfId="3347"/>
    <cellStyle name="כותרת 2 3 3 2" xfId="17438"/>
    <cellStyle name="כותרת 2 3 3_נכסים" xfId="49466"/>
    <cellStyle name="כותרת 2 3 4" xfId="17262"/>
    <cellStyle name="כותרת 2 3 5" xfId="17107"/>
    <cellStyle name="כותרת 2 3_נכסים" xfId="49464"/>
    <cellStyle name="כותרת 2 4" xfId="2722"/>
    <cellStyle name="כותרת 2 4 2" xfId="3348"/>
    <cellStyle name="כותרת 2 4 2 2" xfId="17232"/>
    <cellStyle name="כותרת 2 4 2_נכסים" xfId="49468"/>
    <cellStyle name="כותרת 2 4 3" xfId="17224"/>
    <cellStyle name="כותרת 2 4_נכסים" xfId="49467"/>
    <cellStyle name="כותרת 2 5" xfId="3349"/>
    <cellStyle name="כותרת 2 6" xfId="3350"/>
    <cellStyle name="כותרת 2 6 2" xfId="50385"/>
    <cellStyle name="כותרת 2 7" xfId="49597"/>
    <cellStyle name="כותרת 2 7 2" xfId="50386"/>
    <cellStyle name="כותרת 2 8" xfId="49612"/>
    <cellStyle name="כותרת 2 9" xfId="49584"/>
    <cellStyle name="כותרת 3" xfId="22" builtinId="18" customBuiltin="1"/>
    <cellStyle name="כותרת 3 10" xfId="49623"/>
    <cellStyle name="כותרת 3 2" xfId="359"/>
    <cellStyle name="כותרת 3 2 2" xfId="2927"/>
    <cellStyle name="כותרת 3 2 2 2" xfId="17361"/>
    <cellStyle name="כותרת 3 2 2 3" xfId="17439"/>
    <cellStyle name="כותרת 3 2 2 4" xfId="17727"/>
    <cellStyle name="כותרת 3 2 2 5" xfId="18139"/>
    <cellStyle name="כותרת 3 2 2 6" xfId="17152"/>
    <cellStyle name="כותרת 3 2 2_נכסים" xfId="49470"/>
    <cellStyle name="כותרת 3 2 3" xfId="3351"/>
    <cellStyle name="כותרת 3 2 3 2" xfId="17209"/>
    <cellStyle name="כותרת 3 2 3_נכסים" xfId="49471"/>
    <cellStyle name="כותרת 3 2 4" xfId="3352"/>
    <cellStyle name="כותרת 3 2 4 2" xfId="17521"/>
    <cellStyle name="כותרת 3 2 4_נכסים" xfId="49472"/>
    <cellStyle name="כותרת 3 2 5" xfId="33852"/>
    <cellStyle name="כותרת 3 2 6" xfId="49988"/>
    <cellStyle name="כותרת 3 2 7" xfId="2669"/>
    <cellStyle name="כותרת 3 2_נכסים" xfId="49469"/>
    <cellStyle name="כותרת 3 3" xfId="529"/>
    <cellStyle name="כותרת 3 3 2" xfId="2928"/>
    <cellStyle name="כותרת 3 3 2 2" xfId="17362"/>
    <cellStyle name="כותרת 3 3 2 3" xfId="17440"/>
    <cellStyle name="כותרת 3 3 2 4" xfId="17172"/>
    <cellStyle name="כותרת 3 3 2_נכסים" xfId="49474"/>
    <cellStyle name="כותרת 3 3 3" xfId="3353"/>
    <cellStyle name="כותרת 3 3 3 2" xfId="17441"/>
    <cellStyle name="כותרת 3 3 3_נכסים" xfId="49475"/>
    <cellStyle name="כותרת 3 3 4" xfId="17537"/>
    <cellStyle name="כותרת 3 3 5" xfId="17108"/>
    <cellStyle name="כותרת 3 3_נכסים" xfId="49473"/>
    <cellStyle name="כותרת 3 4" xfId="2723"/>
    <cellStyle name="כותרת 3 4 2" xfId="3354"/>
    <cellStyle name="כותרת 3 4 2 2" xfId="17518"/>
    <cellStyle name="כותרת 3 4 2_נכסים" xfId="49477"/>
    <cellStyle name="כותרת 3 4 3" xfId="17249"/>
    <cellStyle name="כותרת 3 4_נכסים" xfId="49476"/>
    <cellStyle name="כותרת 3 5" xfId="3355"/>
    <cellStyle name="כותרת 3 6" xfId="3356"/>
    <cellStyle name="כותרת 3 6 2" xfId="50388"/>
    <cellStyle name="כותרת 3 7" xfId="49598"/>
    <cellStyle name="כותרת 3 7 2" xfId="50389"/>
    <cellStyle name="כותרת 3 8" xfId="49611"/>
    <cellStyle name="כותרת 3 9" xfId="49585"/>
    <cellStyle name="כותרת 4" xfId="23" builtinId="19" customBuiltin="1"/>
    <cellStyle name="כותרת 4 10" xfId="49622"/>
    <cellStyle name="כותרת 4 2" xfId="360"/>
    <cellStyle name="כותרת 4 2 2" xfId="2929"/>
    <cellStyle name="כותרת 4 2 2 2" xfId="17363"/>
    <cellStyle name="כותרת 4 2 2 3" xfId="17442"/>
    <cellStyle name="כותרת 4 2 2 4" xfId="17731"/>
    <cellStyle name="כותרת 4 2 2 5" xfId="18140"/>
    <cellStyle name="כותרת 4 2 2 6" xfId="17153"/>
    <cellStyle name="כותרת 4 2 2_נכסים" xfId="49479"/>
    <cellStyle name="כותרת 4 2 3" xfId="3357"/>
    <cellStyle name="כותרת 4 2 3 2" xfId="17210"/>
    <cellStyle name="כותרת 4 2 3_נכסים" xfId="49480"/>
    <cellStyle name="כותרת 4 2 4" xfId="3358"/>
    <cellStyle name="כותרת 4 2 4 2" xfId="17502"/>
    <cellStyle name="כותרת 4 2 4_נכסים" xfId="49481"/>
    <cellStyle name="כותרת 4 2 5" xfId="33853"/>
    <cellStyle name="כותרת 4 2 6" xfId="49989"/>
    <cellStyle name="כותרת 4 2 7" xfId="2670"/>
    <cellStyle name="כותרת 4 2_נכסים" xfId="49478"/>
    <cellStyle name="כותרת 4 3" xfId="530"/>
    <cellStyle name="כותרת 4 3 2" xfId="2930"/>
    <cellStyle name="כותרת 4 3 2 2" xfId="17364"/>
    <cellStyle name="כותרת 4 3 2 3" xfId="17443"/>
    <cellStyle name="כותרת 4 3 2 4" xfId="17173"/>
    <cellStyle name="כותרת 4 3 2_נכסים" xfId="49483"/>
    <cellStyle name="כותרת 4 3 3" xfId="3359"/>
    <cellStyle name="כותרת 4 3 3 2" xfId="17444"/>
    <cellStyle name="כותרת 4 3 3_נכסים" xfId="49484"/>
    <cellStyle name="כותרת 4 3 4" xfId="17699"/>
    <cellStyle name="כותרת 4 3 5" xfId="17109"/>
    <cellStyle name="כותרת 4 3_נכסים" xfId="49482"/>
    <cellStyle name="כותרת 4 4" xfId="2724"/>
    <cellStyle name="כותרת 4 4 2" xfId="3360"/>
    <cellStyle name="כותרת 4 4 2 2" xfId="17684"/>
    <cellStyle name="כותרת 4 4 2_נכסים" xfId="49486"/>
    <cellStyle name="כותרת 4 4 3" xfId="17222"/>
    <cellStyle name="כותרת 4 4_נכסים" xfId="49485"/>
    <cellStyle name="כותרת 4 5" xfId="3361"/>
    <cellStyle name="כותרת 4 6" xfId="3362"/>
    <cellStyle name="כותרת 4 6 2" xfId="50391"/>
    <cellStyle name="כותרת 4 7" xfId="49599"/>
    <cellStyle name="כותרת 4 7 2" xfId="50392"/>
    <cellStyle name="כותרת 4 8" xfId="49610"/>
    <cellStyle name="כותרת 4 9" xfId="49586"/>
    <cellStyle name="כותרת 5" xfId="361"/>
    <cellStyle name="כותרת 5 2" xfId="2931"/>
    <cellStyle name="כותרת 5 2 2" xfId="17365"/>
    <cellStyle name="כותרת 5 2 3" xfId="17445"/>
    <cellStyle name="כותרת 5 2 4" xfId="17771"/>
    <cellStyle name="כותרת 5 2 5" xfId="18141"/>
    <cellStyle name="כותרת 5 2 6" xfId="17149"/>
    <cellStyle name="כותרת 5 2_נכסים" xfId="49488"/>
    <cellStyle name="כותרת 5 3" xfId="3363"/>
    <cellStyle name="כותרת 5 3 2" xfId="17263"/>
    <cellStyle name="כותרת 5 3_נכסים" xfId="49489"/>
    <cellStyle name="כותרת 5 4" xfId="2666"/>
    <cellStyle name="כותרת 5_נכסים" xfId="49487"/>
    <cellStyle name="כותרת 6" xfId="526"/>
    <cellStyle name="כותרת 6 2" xfId="2932"/>
    <cellStyle name="כותרת 7" xfId="3364"/>
    <cellStyle name="כותרת 8" xfId="3365"/>
    <cellStyle name="כותרת 8 2" xfId="50394"/>
    <cellStyle name="כותרת 9" xfId="50395"/>
    <cellStyle name="ניטראלי" xfId="26" builtinId="28" customBuiltin="1"/>
    <cellStyle name="ניטראלי 10" xfId="49616"/>
    <cellStyle name="ניטראלי 2" xfId="362"/>
    <cellStyle name="ניטראלי 2 2" xfId="2933"/>
    <cellStyle name="ניטראלי 2 2 2" xfId="17366"/>
    <cellStyle name="ניטראלי 2 2 3" xfId="17446"/>
    <cellStyle name="ניטראלי 2 2 4" xfId="17724"/>
    <cellStyle name="ניטראלי 2 2 5" xfId="18142"/>
    <cellStyle name="ניטראלי 2 2 6" xfId="17154"/>
    <cellStyle name="ניטראלי 2 2_נכסים" xfId="49491"/>
    <cellStyle name="ניטראלי 2 3" xfId="3366"/>
    <cellStyle name="ניטראלי 2 3 2" xfId="17213"/>
    <cellStyle name="ניטראלי 2 3_נכסים" xfId="49492"/>
    <cellStyle name="ניטראלי 2 4" xfId="3367"/>
    <cellStyle name="ניטראלי 2 4 2" xfId="17519"/>
    <cellStyle name="ניטראלי 2 4_נכסים" xfId="49493"/>
    <cellStyle name="ניטראלי 2 5" xfId="33854"/>
    <cellStyle name="ניטראלי 2 6" xfId="49992"/>
    <cellStyle name="ניטראלי 2 7" xfId="2671"/>
    <cellStyle name="ניטראלי 2_נכסים" xfId="49490"/>
    <cellStyle name="ניטראלי 3" xfId="531"/>
    <cellStyle name="ניטראלי 3 2" xfId="2934"/>
    <cellStyle name="ניטראלי 3 2 2" xfId="17367"/>
    <cellStyle name="ניטראלי 3 2 3" xfId="17447"/>
    <cellStyle name="ניטראלי 3 2 4" xfId="17174"/>
    <cellStyle name="ניטראלי 3 2_נכסים" xfId="49495"/>
    <cellStyle name="ניטראלי 3 3" xfId="3368"/>
    <cellStyle name="ניטראלי 3 3 2" xfId="17448"/>
    <cellStyle name="ניטראלי 3 3_נכסים" xfId="49496"/>
    <cellStyle name="ניטראלי 3 4" xfId="17533"/>
    <cellStyle name="ניטראלי 3 5" xfId="17111"/>
    <cellStyle name="ניטראלי 3_נכסים" xfId="49494"/>
    <cellStyle name="ניטראלי 4" xfId="2727"/>
    <cellStyle name="ניטראלי 4 2" xfId="3369"/>
    <cellStyle name="ניטראלי 4 2 2" xfId="17505"/>
    <cellStyle name="ניטראלי 4 2_נכסים" xfId="49498"/>
    <cellStyle name="ניטראלי 4 3" xfId="17250"/>
    <cellStyle name="ניטראלי 4_נכסים" xfId="49497"/>
    <cellStyle name="ניטראלי 5" xfId="3370"/>
    <cellStyle name="ניטראלי 6" xfId="3371"/>
    <cellStyle name="ניטראלי 6 2" xfId="50397"/>
    <cellStyle name="ניטראלי 7" xfId="49602"/>
    <cellStyle name="ניטראלי 7 2" xfId="50398"/>
    <cellStyle name="ניטראלי 8" xfId="49607"/>
    <cellStyle name="ניטראלי 9" xfId="49590"/>
    <cellStyle name="סגנון 1" xfId="17461"/>
    <cellStyle name="סגנון 1 2" xfId="50399"/>
    <cellStyle name="סה&quot;כ" xfId="34" builtinId="25" customBuiltin="1"/>
    <cellStyle name="סה&quot;כ 10" xfId="49655"/>
    <cellStyle name="סה&quot;כ 11" xfId="49704"/>
    <cellStyle name="סה&quot;כ 2" xfId="363"/>
    <cellStyle name="סה&quot;כ 2 2" xfId="2935"/>
    <cellStyle name="סה&quot;כ 2 2 2" xfId="17368"/>
    <cellStyle name="סה&quot;כ 2 2 3" xfId="17449"/>
    <cellStyle name="סה&quot;כ 2 2 3 2" xfId="34258"/>
    <cellStyle name="סה&quot;כ 2 2 3_נכסים" xfId="49501"/>
    <cellStyle name="סה&quot;כ 2 2 4" xfId="17725"/>
    <cellStyle name="סה&quot;כ 2 2 4 2" xfId="34269"/>
    <cellStyle name="סה&quot;כ 2 2 4_נכסים" xfId="49502"/>
    <cellStyle name="סה&quot;כ 2 2 5" xfId="18143"/>
    <cellStyle name="סה&quot;כ 2 2 5 2" xfId="34286"/>
    <cellStyle name="סה&quot;כ 2 2 5_נכסים" xfId="49503"/>
    <cellStyle name="סה&quot;כ 2 2 6" xfId="17155"/>
    <cellStyle name="סה&quot;כ 2 2 6 2" xfId="34234"/>
    <cellStyle name="סה&quot;כ 2 2 6_נכסים" xfId="49504"/>
    <cellStyle name="סה&quot;כ 2 2_נכסים" xfId="49500"/>
    <cellStyle name="סה&quot;כ 2 3" xfId="3372"/>
    <cellStyle name="סה&quot;כ 2 3 2" xfId="17215"/>
    <cellStyle name="סה&quot;כ 2 3 2 2" xfId="34240"/>
    <cellStyle name="סה&quot;כ 2 3 2_נכסים" xfId="49506"/>
    <cellStyle name="סה&quot;כ 2 3 3" xfId="34124"/>
    <cellStyle name="סה&quot;כ 2 3_נכסים" xfId="49505"/>
    <cellStyle name="סה&quot;כ 2 4" xfId="3373"/>
    <cellStyle name="סה&quot;כ 2 4 2" xfId="17708"/>
    <cellStyle name="סה&quot;כ 2 4 3" xfId="34125"/>
    <cellStyle name="סה&quot;כ 2 4_נכסים" xfId="49507"/>
    <cellStyle name="סה&quot;כ 2 5" xfId="33855"/>
    <cellStyle name="סה&quot;כ 2 6" xfId="33902"/>
    <cellStyle name="סה&quot;כ 2 7" xfId="49995"/>
    <cellStyle name="סה&quot;כ 2 8" xfId="2672"/>
    <cellStyle name="סה&quot;כ 2_נכסים" xfId="49499"/>
    <cellStyle name="סה&quot;כ 3" xfId="364"/>
    <cellStyle name="סה&quot;כ 3 2" xfId="2936"/>
    <cellStyle name="סה&quot;כ 3 3" xfId="3374"/>
    <cellStyle name="סה&quot;כ 3 3 2" xfId="34126"/>
    <cellStyle name="סה&quot;כ 3 3_נכסים" xfId="49509"/>
    <cellStyle name="סה&quot;כ 3 4" xfId="33933"/>
    <cellStyle name="סה&quot;כ 3_נכסים" xfId="49508"/>
    <cellStyle name="סה&quot;כ 4" xfId="2730"/>
    <cellStyle name="סה&quot;כ 4 2" xfId="3375"/>
    <cellStyle name="סה&quot;כ 4 2 2" xfId="17530"/>
    <cellStyle name="סה&quot;כ 4 2 2 2" xfId="34264"/>
    <cellStyle name="סה&quot;כ 4 2 2_נכסים" xfId="49512"/>
    <cellStyle name="סה&quot;כ 4 2_נכסים" xfId="49511"/>
    <cellStyle name="סה&quot;כ 4 3" xfId="17507"/>
    <cellStyle name="סה&quot;כ 4 4" xfId="33940"/>
    <cellStyle name="סה&quot;כ 4_נכסים" xfId="49510"/>
    <cellStyle name="סה&quot;כ 5" xfId="3376"/>
    <cellStyle name="סה&quot;כ 6" xfId="3377"/>
    <cellStyle name="סה&quot;כ 6 2" xfId="34127"/>
    <cellStyle name="סה&quot;כ 6 3" xfId="50401"/>
    <cellStyle name="סה&quot;כ 6_נכסים" xfId="49513"/>
    <cellStyle name="סה&quot;כ 7" xfId="49638"/>
    <cellStyle name="סה&quot;כ 7 2" xfId="50402"/>
    <cellStyle name="סה&quot;כ 8" xfId="49645"/>
    <cellStyle name="סה&quot;כ 9" xfId="49653"/>
    <cellStyle name="פלט" xfId="28" builtinId="21" customBuiltin="1"/>
    <cellStyle name="פלט 10" xfId="49604"/>
    <cellStyle name="פלט 11" xfId="49701"/>
    <cellStyle name="פלט 2" xfId="365"/>
    <cellStyle name="פלט 2 2" xfId="2937"/>
    <cellStyle name="פלט 2 2 2" xfId="17370"/>
    <cellStyle name="פלט 2 2 3" xfId="17450"/>
    <cellStyle name="פלט 2 2 3 2" xfId="34259"/>
    <cellStyle name="פלט 2 2 3_נכסים" xfId="49516"/>
    <cellStyle name="פלט 2 2 4" xfId="17760"/>
    <cellStyle name="פלט 2 2 4 2" xfId="34272"/>
    <cellStyle name="פלט 2 2 4_נכסים" xfId="49517"/>
    <cellStyle name="פלט 2 2 5" xfId="18144"/>
    <cellStyle name="פלט 2 2 5 2" xfId="34287"/>
    <cellStyle name="פלט 2 2 5_נכסים" xfId="49518"/>
    <cellStyle name="פלט 2 2 6" xfId="17156"/>
    <cellStyle name="פלט 2 2 6 2" xfId="34235"/>
    <cellStyle name="פלט 2 2 6_נכסים" xfId="49519"/>
    <cellStyle name="פלט 2 2_נכסים" xfId="49515"/>
    <cellStyle name="פלט 2 3" xfId="3378"/>
    <cellStyle name="פלט 2 3 2" xfId="17214"/>
    <cellStyle name="פלט 2 3 2 2" xfId="34239"/>
    <cellStyle name="פלט 2 3 2_נכסים" xfId="49521"/>
    <cellStyle name="פלט 2 3 3" xfId="34128"/>
    <cellStyle name="פלט 2 3_נכסים" xfId="49520"/>
    <cellStyle name="פלט 2 4" xfId="3379"/>
    <cellStyle name="פלט 2 4 2" xfId="17690"/>
    <cellStyle name="פלט 2 4 3" xfId="34129"/>
    <cellStyle name="פלט 2 4_נכסים" xfId="49522"/>
    <cellStyle name="פלט 2 5" xfId="33856"/>
    <cellStyle name="פלט 2 6" xfId="33903"/>
    <cellStyle name="פלט 2 7" xfId="49994"/>
    <cellStyle name="פלט 2 8" xfId="2673"/>
    <cellStyle name="פלט 2_נכסים" xfId="49514"/>
    <cellStyle name="פלט 3" xfId="366"/>
    <cellStyle name="פלט 3 2" xfId="2938"/>
    <cellStyle name="פלט 3 3" xfId="3380"/>
    <cellStyle name="פלט 3 3 2" xfId="34130"/>
    <cellStyle name="פלט 3 3_נכסים" xfId="49524"/>
    <cellStyle name="פלט 3 4" xfId="33934"/>
    <cellStyle name="פלט 3_נכסים" xfId="49523"/>
    <cellStyle name="פלט 4" xfId="2729"/>
    <cellStyle name="פלט 4 2" xfId="3381"/>
    <cellStyle name="פלט 4 2 2" xfId="17678"/>
    <cellStyle name="פלט 4 2 2 2" xfId="34266"/>
    <cellStyle name="פלט 4 2 2_נכסים" xfId="49527"/>
    <cellStyle name="פלט 4 2_נכסים" xfId="49526"/>
    <cellStyle name="פלט 4 3" xfId="17681"/>
    <cellStyle name="פלט 4 4" xfId="33939"/>
    <cellStyle name="פלט 4_נכסים" xfId="49525"/>
    <cellStyle name="פלט 5" xfId="3382"/>
    <cellStyle name="פלט 6" xfId="3383"/>
    <cellStyle name="פלט 6 2" xfId="34131"/>
    <cellStyle name="פלט 6 3" xfId="50403"/>
    <cellStyle name="פלט 6_נכסים" xfId="49528"/>
    <cellStyle name="פלט 7" xfId="49603"/>
    <cellStyle name="פלט 7 2" xfId="50404"/>
    <cellStyle name="פלט 8" xfId="49605"/>
    <cellStyle name="פלט 9" xfId="49594"/>
    <cellStyle name="קלט" xfId="27" builtinId="20" customBuiltin="1"/>
    <cellStyle name="קלט 10" xfId="49621"/>
    <cellStyle name="קלט 11" xfId="49699"/>
    <cellStyle name="קלט 12" xfId="49822"/>
    <cellStyle name="קלט 2" xfId="367"/>
    <cellStyle name="קלט 2 2" xfId="2939"/>
    <cellStyle name="קלט 2 2 2" xfId="17371"/>
    <cellStyle name="קלט 2 2 3" xfId="17451"/>
    <cellStyle name="קלט 2 2 3 2" xfId="34260"/>
    <cellStyle name="קלט 2 2 3_נכסים" xfId="49531"/>
    <cellStyle name="קלט 2 2 4" xfId="17747"/>
    <cellStyle name="קלט 2 2 4 2" xfId="34271"/>
    <cellStyle name="קלט 2 2 4_נכסים" xfId="49532"/>
    <cellStyle name="קלט 2 2 5" xfId="18145"/>
    <cellStyle name="קלט 2 2 5 2" xfId="34288"/>
    <cellStyle name="קלט 2 2 5_נכסים" xfId="49533"/>
    <cellStyle name="קלט 2 2 6" xfId="17157"/>
    <cellStyle name="קלט 2 2 6 2" xfId="34236"/>
    <cellStyle name="קלט 2 2 6_נכסים" xfId="49534"/>
    <cellStyle name="קלט 2 2_נכסים" xfId="49530"/>
    <cellStyle name="קלט 2 3" xfId="3384"/>
    <cellStyle name="קלט 2 3 2" xfId="17211"/>
    <cellStyle name="קלט 2 3 2 2" xfId="34238"/>
    <cellStyle name="קלט 2 3 2_נכסים" xfId="49536"/>
    <cellStyle name="קלט 2 3 3" xfId="34132"/>
    <cellStyle name="קלט 2 3_נכסים" xfId="49535"/>
    <cellStyle name="קלט 2 4" xfId="3385"/>
    <cellStyle name="קלט 2 4 2" xfId="17703"/>
    <cellStyle name="קלט 2 4 3" xfId="34133"/>
    <cellStyle name="קלט 2 4_נכסים" xfId="49537"/>
    <cellStyle name="קלט 2 5" xfId="33857"/>
    <cellStyle name="קלט 2 6" xfId="33904"/>
    <cellStyle name="קלט 2 7" xfId="49990"/>
    <cellStyle name="קלט 2 8" xfId="2674"/>
    <cellStyle name="קלט 2_נכסים" xfId="49529"/>
    <cellStyle name="קלט 3" xfId="368"/>
    <cellStyle name="קלט 3 2" xfId="2940"/>
    <cellStyle name="קלט 3 3" xfId="3386"/>
    <cellStyle name="קלט 3 3 2" xfId="34134"/>
    <cellStyle name="קלט 3 3_נכסים" xfId="49539"/>
    <cellStyle name="קלט 3 4" xfId="33935"/>
    <cellStyle name="קלט 3_נכסים" xfId="49538"/>
    <cellStyle name="קלט 4" xfId="2725"/>
    <cellStyle name="קלט 4 2" xfId="3387"/>
    <cellStyle name="קלט 4 2 2" xfId="17241"/>
    <cellStyle name="קלט 4 2 2 2" xfId="34244"/>
    <cellStyle name="קלט 4 2 2_נכסים" xfId="49542"/>
    <cellStyle name="קלט 4 2_נכסים" xfId="49541"/>
    <cellStyle name="קלט 4 3" xfId="17242"/>
    <cellStyle name="קלט 4 4" xfId="33937"/>
    <cellStyle name="קלט 4_נכסים" xfId="49540"/>
    <cellStyle name="קלט 5" xfId="3388"/>
    <cellStyle name="קלט 6" xfId="3389"/>
    <cellStyle name="קלט 6 2" xfId="34135"/>
    <cellStyle name="קלט 6 3" xfId="50405"/>
    <cellStyle name="קלט 6_נכסים" xfId="49543"/>
    <cellStyle name="קלט 7" xfId="49600"/>
    <cellStyle name="קלט 7 2" xfId="50406"/>
    <cellStyle name="קלט 8" xfId="49609"/>
    <cellStyle name="קלט 9" xfId="49588"/>
    <cellStyle name="רע" xfId="25" builtinId="27" customBuiltin="1"/>
    <cellStyle name="רע 10" xfId="49632"/>
    <cellStyle name="רע 2" xfId="369"/>
    <cellStyle name="רע 2 2" xfId="2941"/>
    <cellStyle name="רע 2 2 2" xfId="17373"/>
    <cellStyle name="רע 2 2 3" xfId="17452"/>
    <cellStyle name="רע 2 2 4" xfId="17764"/>
    <cellStyle name="רע 2 2 5" xfId="18146"/>
    <cellStyle name="רע 2 2 6" xfId="17158"/>
    <cellStyle name="רע 2 2_נכסים" xfId="49545"/>
    <cellStyle name="רע 2 3" xfId="3390"/>
    <cellStyle name="רע 2 3 2" xfId="17203"/>
    <cellStyle name="רע 2 3_נכסים" xfId="49546"/>
    <cellStyle name="רע 2 4" xfId="3391"/>
    <cellStyle name="רע 2 4 2" xfId="17229"/>
    <cellStyle name="רע 2 4_נכסים" xfId="49547"/>
    <cellStyle name="רע 2 5" xfId="33858"/>
    <cellStyle name="רע 2 6" xfId="49982"/>
    <cellStyle name="רע 2 7" xfId="2675"/>
    <cellStyle name="רע 2_נכסים" xfId="49544"/>
    <cellStyle name="רע 3" xfId="532"/>
    <cellStyle name="רע 3 2" xfId="2942"/>
    <cellStyle name="רע 3 2 2" xfId="17374"/>
    <cellStyle name="רע 3 2 3" xfId="17453"/>
    <cellStyle name="רע 3 2 4" xfId="17175"/>
    <cellStyle name="רע 3 2_נכסים" xfId="49549"/>
    <cellStyle name="רע 3 3" xfId="3392"/>
    <cellStyle name="רע 3 3 2" xfId="17454"/>
    <cellStyle name="רע 3 3_נכסים" xfId="49550"/>
    <cellStyle name="רע 3 4" xfId="17261"/>
    <cellStyle name="רע 3 5" xfId="17103"/>
    <cellStyle name="רע 3_נכסים" xfId="49548"/>
    <cellStyle name="רע 4" xfId="2717"/>
    <cellStyle name="רע 4 2" xfId="3393"/>
    <cellStyle name="רע 4 2 2" xfId="17686"/>
    <cellStyle name="רע 4 2_נכסים" xfId="49552"/>
    <cellStyle name="רע 4 3" xfId="17244"/>
    <cellStyle name="רע 4_נכסים" xfId="49551"/>
    <cellStyle name="רע 5" xfId="3394"/>
    <cellStyle name="רע 6" xfId="3395"/>
    <cellStyle name="רע 6 2" xfId="50407"/>
    <cellStyle name="רע 7" xfId="49591"/>
    <cellStyle name="רע 7 2" xfId="50408"/>
    <cellStyle name="רע 8" xfId="49620"/>
    <cellStyle name="רע 9" xfId="49576"/>
    <cellStyle name="תא מסומן" xfId="31" builtinId="23" customBuiltin="1"/>
    <cellStyle name="תא מסומן 10" xfId="49630"/>
    <cellStyle name="תא מסומן 2" xfId="370"/>
    <cellStyle name="תא מסומן 2 2" xfId="2943"/>
    <cellStyle name="תא מסומן 2 2 2" xfId="17375"/>
    <cellStyle name="תא מסומן 2 2 3" xfId="17455"/>
    <cellStyle name="תא מסומן 2 2 4" xfId="17735"/>
    <cellStyle name="תא מסומן 2 2 5" xfId="18147"/>
    <cellStyle name="תא מסומן 2 2 6" xfId="17159"/>
    <cellStyle name="תא מסומן 2 2_נכסים" xfId="49554"/>
    <cellStyle name="תא מסומן 2 3" xfId="3396"/>
    <cellStyle name="תא מסומן 2 3 2" xfId="17205"/>
    <cellStyle name="תא מסומן 2 3_נכסים" xfId="49555"/>
    <cellStyle name="תא מסומן 2 4" xfId="3397"/>
    <cellStyle name="תא מסומן 2 4 2" xfId="17520"/>
    <cellStyle name="תא מסומן 2 4_נכסים" xfId="49556"/>
    <cellStyle name="תא מסומן 2 5" xfId="33859"/>
    <cellStyle name="תא מסומן 2 6" xfId="49984"/>
    <cellStyle name="תא מסומן 2 7" xfId="2676"/>
    <cellStyle name="תא מסומן 2_נכסים" xfId="49553"/>
    <cellStyle name="תא מסומן 3" xfId="533"/>
    <cellStyle name="תא מסומן 3 2" xfId="2944"/>
    <cellStyle name="תא מסומן 3 2 2" xfId="17376"/>
    <cellStyle name="תא מסומן 3 2 3" xfId="17456"/>
    <cellStyle name="תא מסומן 3 2 4" xfId="17176"/>
    <cellStyle name="תא מסומן 3 2_נכסים" xfId="49558"/>
    <cellStyle name="תא מסומן 3 3" xfId="3398"/>
    <cellStyle name="תא מסומן 3 3 2" xfId="17457"/>
    <cellStyle name="תא מסומן 3 3_נכסים" xfId="49559"/>
    <cellStyle name="תא מסומן 3 4" xfId="17219"/>
    <cellStyle name="תא מסומן 3 5" xfId="17104"/>
    <cellStyle name="תא מסומן 3_נכסים" xfId="49557"/>
    <cellStyle name="תא מסומן 4" xfId="2719"/>
    <cellStyle name="תא מסומן 4 2" xfId="3399"/>
    <cellStyle name="תא מסומן 4 2 2" xfId="17251"/>
    <cellStyle name="תא מסומן 4 2_נכסים" xfId="49561"/>
    <cellStyle name="תא מסומן 4 3" xfId="17707"/>
    <cellStyle name="תא מסומן 4_נכסים" xfId="49560"/>
    <cellStyle name="תא מסומן 5" xfId="3400"/>
    <cellStyle name="תא מסומן 6" xfId="3401"/>
    <cellStyle name="תא מסומן 6 2" xfId="50410"/>
    <cellStyle name="תא מסומן 7" xfId="49593"/>
    <cellStyle name="תא מסומן 7 2" xfId="50411"/>
    <cellStyle name="תא מסומן 8" xfId="49618"/>
    <cellStyle name="תא מסומן 9" xfId="49579"/>
    <cellStyle name="תא מקושר" xfId="30" builtinId="24" customBuiltin="1"/>
    <cellStyle name="תא מקושר 10" xfId="49617"/>
    <cellStyle name="תא מקושר 2" xfId="371"/>
    <cellStyle name="תא מקושר 2 2" xfId="2945"/>
    <cellStyle name="תא מקושר 2 2 2" xfId="17377"/>
    <cellStyle name="תא מקושר 2 2 3" xfId="17458"/>
    <cellStyle name="תא מקושר 2 2 4" xfId="17767"/>
    <cellStyle name="תא מקושר 2 2 5" xfId="18148"/>
    <cellStyle name="תא מקושר 2 2 6" xfId="17160"/>
    <cellStyle name="תא מקושר 2 2_נכסים" xfId="49563"/>
    <cellStyle name="תא מקושר 2 3" xfId="3404"/>
    <cellStyle name="תא מקושר 2 3 2" xfId="17212"/>
    <cellStyle name="תא מקושר 2 3_נכסים" xfId="49564"/>
    <cellStyle name="תא מקושר 2 4" xfId="3405"/>
    <cellStyle name="תא מקושר 2 4 2" xfId="17509"/>
    <cellStyle name="תא מקושר 2 4_נכסים" xfId="49565"/>
    <cellStyle name="תא מקושר 2 5" xfId="33860"/>
    <cellStyle name="תא מקושר 2 6" xfId="49991"/>
    <cellStyle name="תא מקושר 2 7" xfId="2677"/>
    <cellStyle name="תא מקושר 2_נכסים" xfId="49562"/>
    <cellStyle name="תא מקושר 3" xfId="534"/>
    <cellStyle name="תא מקושר 3 2" xfId="2946"/>
    <cellStyle name="תא מקושר 3 2 2" xfId="17378"/>
    <cellStyle name="תא מקושר 3 2 3" xfId="17459"/>
    <cellStyle name="תא מקושר 3 2 4" xfId="17177"/>
    <cellStyle name="תא מקושר 3 2_נכסים" xfId="49567"/>
    <cellStyle name="תא מקושר 3 3" xfId="3406"/>
    <cellStyle name="תא מקושר 3 3 2" xfId="17460"/>
    <cellStyle name="תא מקושר 3 3_נכסים" xfId="49568"/>
    <cellStyle name="תא מקושר 3 4" xfId="17517"/>
    <cellStyle name="תא מקושר 3 5" xfId="17110"/>
    <cellStyle name="תא מקושר 3_נכסים" xfId="49566"/>
    <cellStyle name="תא מקושר 4" xfId="2726"/>
    <cellStyle name="תא מקושר 4 2" xfId="3407"/>
    <cellStyle name="תא מקושר 4 2 2" xfId="17270"/>
    <cellStyle name="תא מקושר 4 2_נכסים" xfId="49570"/>
    <cellStyle name="תא מקושר 4 3" xfId="17478"/>
    <cellStyle name="תא מקושר 4_נכסים" xfId="49569"/>
    <cellStyle name="תא מקושר 5" xfId="3408"/>
    <cellStyle name="תא מקושר 6" xfId="3409"/>
    <cellStyle name="תא מקושר 6 2" xfId="50414"/>
    <cellStyle name="תא מקושר 7" xfId="49601"/>
    <cellStyle name="תא מקושר 7 2" xfId="50415"/>
    <cellStyle name="תא מקושר 8" xfId="49608"/>
    <cellStyle name="תא מקושר 9" xfId="49589"/>
  </cellStyles>
  <dxfs count="1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198120</xdr:colOff>
      <xdr:row>50</xdr:row>
      <xdr:rowOff>0</xdr:rowOff>
    </xdr:from>
    <xdr:to>
      <xdr:col>16</xdr:col>
      <xdr:colOff>198120</xdr:colOff>
      <xdr:row>50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indexed="52"/>
    <pageSetUpPr fitToPage="1"/>
  </sheetPr>
  <dimension ref="A1:K66"/>
  <sheetViews>
    <sheetView rightToLeft="1" tabSelected="1" workbookViewId="0">
      <selection activeCell="I18" sqref="I18"/>
    </sheetView>
  </sheetViews>
  <sheetFormatPr defaultColWidth="9.140625" defaultRowHeight="18"/>
  <cols>
    <col min="1" max="1" width="6.28515625" style="9" customWidth="1"/>
    <col min="2" max="2" width="47.28515625" style="8" customWidth="1"/>
    <col min="3" max="3" width="18" style="9" customWidth="1"/>
    <col min="4" max="4" width="20.140625" style="9" customWidth="1"/>
    <col min="5" max="11" width="6.7109375" style="9" customWidth="1"/>
    <col min="12" max="14" width="7.7109375" style="9" customWidth="1"/>
    <col min="15" max="15" width="7.140625" style="9" customWidth="1"/>
    <col min="16" max="16" width="6" style="9" customWidth="1"/>
    <col min="17" max="17" width="8.140625" style="9" customWidth="1"/>
    <col min="18" max="18" width="6.28515625" style="9" customWidth="1"/>
    <col min="19" max="19" width="8" style="9" customWidth="1"/>
    <col min="20" max="20" width="8.7109375" style="9" customWidth="1"/>
    <col min="21" max="21" width="10" style="9" customWidth="1"/>
    <col min="22" max="22" width="9.5703125" style="9" customWidth="1"/>
    <col min="23" max="23" width="6.140625" style="9" customWidth="1"/>
    <col min="24" max="25" width="5.7109375" style="9" customWidth="1"/>
    <col min="26" max="26" width="6.85546875" style="9" customWidth="1"/>
    <col min="27" max="27" width="6.42578125" style="9" customWidth="1"/>
    <col min="28" max="28" width="6.7109375" style="9" customWidth="1"/>
    <col min="29" max="29" width="7.28515625" style="9" customWidth="1"/>
    <col min="30" max="41" width="5.7109375" style="9" customWidth="1"/>
    <col min="42" max="16384" width="9.140625" style="9"/>
  </cols>
  <sheetData>
    <row r="1" spans="1:11">
      <c r="B1" s="47" t="s">
        <v>180</v>
      </c>
      <c r="C1" s="68" t="s" vm="1">
        <v>269</v>
      </c>
    </row>
    <row r="2" spans="1:11">
      <c r="B2" s="47" t="s">
        <v>179</v>
      </c>
      <c r="C2" s="68" t="s">
        <v>270</v>
      </c>
    </row>
    <row r="3" spans="1:11">
      <c r="B3" s="47" t="s">
        <v>181</v>
      </c>
      <c r="C3" s="68" t="s">
        <v>271</v>
      </c>
    </row>
    <row r="4" spans="1:11">
      <c r="B4" s="47" t="s">
        <v>182</v>
      </c>
      <c r="C4" s="68">
        <v>2102</v>
      </c>
    </row>
    <row r="6" spans="1:11" ht="26.25" customHeight="1">
      <c r="B6" s="157" t="s">
        <v>196</v>
      </c>
      <c r="C6" s="158"/>
      <c r="D6" s="159"/>
    </row>
    <row r="7" spans="1:11" s="10" customFormat="1">
      <c r="B7" s="22"/>
      <c r="C7" s="23" t="s">
        <v>114</v>
      </c>
      <c r="D7" s="24" t="s">
        <v>112</v>
      </c>
      <c r="E7" s="9"/>
      <c r="F7" s="9"/>
      <c r="G7" s="9"/>
      <c r="H7" s="9"/>
      <c r="I7" s="9"/>
      <c r="J7" s="9"/>
      <c r="K7" s="9"/>
    </row>
    <row r="8" spans="1:11" s="10" customFormat="1">
      <c r="B8" s="22"/>
      <c r="C8" s="25" t="s">
        <v>248</v>
      </c>
      <c r="D8" s="26" t="s">
        <v>19</v>
      </c>
    </row>
    <row r="9" spans="1:11" s="11" customFormat="1" ht="18" customHeight="1">
      <c r="B9" s="36"/>
      <c r="C9" s="19" t="s">
        <v>0</v>
      </c>
      <c r="D9" s="27" t="s">
        <v>1</v>
      </c>
    </row>
    <row r="10" spans="1:11" s="11" customFormat="1" ht="18" customHeight="1">
      <c r="B10" s="55" t="s">
        <v>195</v>
      </c>
      <c r="C10" s="104">
        <f>C11+C12+C23+C33+C34+C35+C37</f>
        <v>56149308.823076628</v>
      </c>
      <c r="D10" s="105">
        <f>C10/$C$42</f>
        <v>0.99811422357980795</v>
      </c>
    </row>
    <row r="11" spans="1:11">
      <c r="A11" s="43" t="s">
        <v>144</v>
      </c>
      <c r="B11" s="28" t="s">
        <v>197</v>
      </c>
      <c r="C11" s="104">
        <f>מזומנים!J10</f>
        <v>4425783.3039999995</v>
      </c>
      <c r="D11" s="105">
        <f>C11/$C$42</f>
        <v>7.8673047964375437E-2</v>
      </c>
    </row>
    <row r="12" spans="1:11">
      <c r="B12" s="28" t="s">
        <v>198</v>
      </c>
      <c r="C12" s="104">
        <f>C13+C15+C16+C17+C18+C19+C20+C21</f>
        <v>23033265.168813229</v>
      </c>
      <c r="D12" s="105">
        <f>C12/$C$42</f>
        <v>0.40944100759846452</v>
      </c>
    </row>
    <row r="13" spans="1:11">
      <c r="A13" s="45" t="s">
        <v>144</v>
      </c>
      <c r="B13" s="29" t="s">
        <v>72</v>
      </c>
      <c r="C13" s="104">
        <f>'תעודות התחייבות ממשלתיות'!O11</f>
        <v>463945.90779530007</v>
      </c>
      <c r="D13" s="105">
        <f>C13/$C$42</f>
        <v>8.247136416251289E-3</v>
      </c>
    </row>
    <row r="14" spans="1:11">
      <c r="A14" s="45" t="s">
        <v>144</v>
      </c>
      <c r="B14" s="29" t="s">
        <v>73</v>
      </c>
      <c r="C14" s="104" t="s" vm="2">
        <v>3113</v>
      </c>
      <c r="D14" s="105" t="s" vm="3">
        <v>3113</v>
      </c>
    </row>
    <row r="15" spans="1:11">
      <c r="A15" s="45" t="s">
        <v>144</v>
      </c>
      <c r="B15" s="29" t="s">
        <v>74</v>
      </c>
      <c r="C15" s="104">
        <f>'אג"ח קונצרני'!R11</f>
        <v>3889974.2086219192</v>
      </c>
      <c r="D15" s="105">
        <f t="shared" ref="D15:D21" si="0">C15/$C$42</f>
        <v>6.9148466265508704E-2</v>
      </c>
    </row>
    <row r="16" spans="1:11">
      <c r="A16" s="45" t="s">
        <v>144</v>
      </c>
      <c r="B16" s="29" t="s">
        <v>75</v>
      </c>
      <c r="C16" s="104">
        <f>מניות!L11</f>
        <v>10282478.5762308</v>
      </c>
      <c r="D16" s="105">
        <f t="shared" si="0"/>
        <v>0.18278209181397118</v>
      </c>
    </row>
    <row r="17" spans="1:4">
      <c r="A17" s="45" t="s">
        <v>144</v>
      </c>
      <c r="B17" s="29" t="s">
        <v>261</v>
      </c>
      <c r="C17" s="104">
        <f>'קרנות סל'!K11</f>
        <v>6448423.6903145621</v>
      </c>
      <c r="D17" s="105">
        <f t="shared" si="0"/>
        <v>0.11462765152198524</v>
      </c>
    </row>
    <row r="18" spans="1:4">
      <c r="A18" s="45" t="s">
        <v>144</v>
      </c>
      <c r="B18" s="29" t="s">
        <v>76</v>
      </c>
      <c r="C18" s="104">
        <f>'קרנות נאמנות'!L11</f>
        <v>2076699.5940453566</v>
      </c>
      <c r="D18" s="105">
        <f t="shared" si="0"/>
        <v>3.6915563991184813E-2</v>
      </c>
    </row>
    <row r="19" spans="1:4">
      <c r="A19" s="45" t="s">
        <v>144</v>
      </c>
      <c r="B19" s="29" t="s">
        <v>77</v>
      </c>
      <c r="C19" s="104">
        <f>'כתבי אופציה'!I11</f>
        <v>1788.7052949260003</v>
      </c>
      <c r="D19" s="105">
        <f t="shared" si="0"/>
        <v>3.1796156249823828E-5</v>
      </c>
    </row>
    <row r="20" spans="1:4">
      <c r="A20" s="45" t="s">
        <v>144</v>
      </c>
      <c r="B20" s="29" t="s">
        <v>78</v>
      </c>
      <c r="C20" s="104">
        <f>אופציות!I11</f>
        <v>-97707.397120555019</v>
      </c>
      <c r="D20" s="105">
        <f t="shared" si="0"/>
        <v>-1.7368538430682517E-3</v>
      </c>
    </row>
    <row r="21" spans="1:4">
      <c r="A21" s="45" t="s">
        <v>144</v>
      </c>
      <c r="B21" s="29" t="s">
        <v>79</v>
      </c>
      <c r="C21" s="104">
        <f>'חוזים עתידיים'!I11</f>
        <v>-32338.116369081006</v>
      </c>
      <c r="D21" s="105">
        <f t="shared" si="0"/>
        <v>-5.7484472361827698E-4</v>
      </c>
    </row>
    <row r="22" spans="1:4">
      <c r="A22" s="45" t="s">
        <v>144</v>
      </c>
      <c r="B22" s="29" t="s">
        <v>80</v>
      </c>
      <c r="C22" s="104" t="s" vm="4">
        <v>3113</v>
      </c>
      <c r="D22" s="105" t="s" vm="5">
        <v>3113</v>
      </c>
    </row>
    <row r="23" spans="1:4">
      <c r="B23" s="28" t="s">
        <v>199</v>
      </c>
      <c r="C23" s="104">
        <f>C24+C26+C27+C28+C29+C31</f>
        <v>21492876.286194563</v>
      </c>
      <c r="D23" s="105">
        <f>C23/$C$42</f>
        <v>0.38205894206974317</v>
      </c>
    </row>
    <row r="24" spans="1:4">
      <c r="A24" s="45" t="s">
        <v>144</v>
      </c>
      <c r="B24" s="29" t="s">
        <v>81</v>
      </c>
      <c r="C24" s="104">
        <f>'לא סחיר- תעודות התחייבות ממשלתי'!M11</f>
        <v>15624422.623330003</v>
      </c>
      <c r="D24" s="105">
        <f>C24/$C$42</f>
        <v>0.27774088020756704</v>
      </c>
    </row>
    <row r="25" spans="1:4">
      <c r="A25" s="45" t="s">
        <v>144</v>
      </c>
      <c r="B25" s="29" t="s">
        <v>82</v>
      </c>
      <c r="C25" s="104" t="s" vm="6">
        <v>3113</v>
      </c>
      <c r="D25" s="105" t="s" vm="7">
        <v>3113</v>
      </c>
    </row>
    <row r="26" spans="1:4">
      <c r="A26" s="45" t="s">
        <v>144</v>
      </c>
      <c r="B26" s="29" t="s">
        <v>74</v>
      </c>
      <c r="C26" s="104">
        <f>'לא סחיר - אג"ח קונצרני'!P11</f>
        <v>922109.38921330904</v>
      </c>
      <c r="D26" s="105">
        <f t="shared" ref="D26:D28" si="1">C26/$C$42</f>
        <v>1.6391483997965667E-2</v>
      </c>
    </row>
    <row r="27" spans="1:4">
      <c r="A27" s="45" t="s">
        <v>144</v>
      </c>
      <c r="B27" s="29" t="s">
        <v>83</v>
      </c>
      <c r="C27" s="104">
        <f>'לא סחיר - מניות'!J11</f>
        <v>1120063.6494</v>
      </c>
      <c r="D27" s="105">
        <f t="shared" si="1"/>
        <v>1.9910333416631194E-2</v>
      </c>
    </row>
    <row r="28" spans="1:4">
      <c r="A28" s="45" t="s">
        <v>144</v>
      </c>
      <c r="B28" s="29" t="s">
        <v>84</v>
      </c>
      <c r="C28" s="104">
        <f>'לא סחיר - קרנות השקעה'!H11</f>
        <v>3935511.9390500002</v>
      </c>
      <c r="D28" s="105">
        <f t="shared" si="1"/>
        <v>6.9957948294807185E-2</v>
      </c>
    </row>
    <row r="29" spans="1:4">
      <c r="A29" s="45" t="s">
        <v>144</v>
      </c>
      <c r="B29" s="29" t="s">
        <v>85</v>
      </c>
      <c r="C29" s="104">
        <f>'לא סחיר - כתבי אופציה'!I11</f>
        <v>3752.3802208660004</v>
      </c>
      <c r="D29" s="105">
        <f>C29/$C$42</f>
        <v>6.6702585467741778E-5</v>
      </c>
    </row>
    <row r="30" spans="1:4">
      <c r="A30" s="45" t="s">
        <v>144</v>
      </c>
      <c r="B30" s="29" t="s">
        <v>222</v>
      </c>
      <c r="C30" s="104" t="s" vm="8">
        <v>3113</v>
      </c>
      <c r="D30" s="105" t="s" vm="9">
        <v>3113</v>
      </c>
    </row>
    <row r="31" spans="1:4">
      <c r="A31" s="45" t="s">
        <v>144</v>
      </c>
      <c r="B31" s="29" t="s">
        <v>109</v>
      </c>
      <c r="C31" s="104">
        <f>'לא סחיר - חוזים עתידיים'!I11</f>
        <v>-112983.695019618</v>
      </c>
      <c r="D31" s="105">
        <f>C31/$C$42</f>
        <v>-2.0084064326956878E-3</v>
      </c>
    </row>
    <row r="32" spans="1:4">
      <c r="A32" s="45" t="s">
        <v>144</v>
      </c>
      <c r="B32" s="29" t="s">
        <v>86</v>
      </c>
      <c r="C32" s="104" t="s" vm="10">
        <v>3113</v>
      </c>
      <c r="D32" s="105" t="s" vm="11">
        <v>3113</v>
      </c>
    </row>
    <row r="33" spans="1:4">
      <c r="A33" s="45" t="s">
        <v>144</v>
      </c>
      <c r="B33" s="28" t="s">
        <v>200</v>
      </c>
      <c r="C33" s="104">
        <f>הלוואות!P10</f>
        <v>5275856.7228025217</v>
      </c>
      <c r="D33" s="105">
        <f t="shared" ref="D33:D42" si="2">C33/$C$42</f>
        <v>9.3784015279527899E-2</v>
      </c>
    </row>
    <row r="34" spans="1:4">
      <c r="A34" s="45" t="s">
        <v>144</v>
      </c>
      <c r="B34" s="28" t="s">
        <v>201</v>
      </c>
      <c r="C34" s="104">
        <f>'פקדונות מעל 3 חודשים'!M10</f>
        <v>174074.94614000004</v>
      </c>
      <c r="D34" s="105">
        <f t="shared" si="2"/>
        <v>3.0943689842859727E-3</v>
      </c>
    </row>
    <row r="35" spans="1:4">
      <c r="A35" s="45" t="s">
        <v>144</v>
      </c>
      <c r="B35" s="28" t="s">
        <v>202</v>
      </c>
      <c r="C35" s="104">
        <f>'זכויות מקרקעין'!G10</f>
        <v>1753671.3864900006</v>
      </c>
      <c r="D35" s="105">
        <f t="shared" si="2"/>
        <v>3.1173390929101083E-2</v>
      </c>
    </row>
    <row r="36" spans="1:4">
      <c r="A36" s="45" t="s">
        <v>144</v>
      </c>
      <c r="B36" s="46" t="s">
        <v>203</v>
      </c>
      <c r="C36" s="104" t="s" vm="12">
        <v>3113</v>
      </c>
      <c r="D36" s="105" t="s" vm="13">
        <v>3113</v>
      </c>
    </row>
    <row r="37" spans="1:4">
      <c r="A37" s="45" t="s">
        <v>144</v>
      </c>
      <c r="B37" s="28" t="s">
        <v>204</v>
      </c>
      <c r="C37" s="104">
        <f>'השקעות אחרות '!I10</f>
        <v>-6218.9913636790016</v>
      </c>
      <c r="D37" s="105">
        <f t="shared" si="2"/>
        <v>-1.1054924569003588E-4</v>
      </c>
    </row>
    <row r="38" spans="1:4">
      <c r="A38" s="45"/>
      <c r="B38" s="56" t="s">
        <v>206</v>
      </c>
      <c r="C38" s="104">
        <f>C40+C41</f>
        <v>106085.09536000001</v>
      </c>
      <c r="D38" s="105">
        <f t="shared" si="2"/>
        <v>1.8857764201919958E-3</v>
      </c>
    </row>
    <row r="39" spans="1:4">
      <c r="A39" s="45" t="s">
        <v>144</v>
      </c>
      <c r="B39" s="57" t="s">
        <v>207</v>
      </c>
      <c r="C39" s="104" t="s" vm="14">
        <v>3113</v>
      </c>
      <c r="D39" s="105" t="s" vm="15">
        <v>3113</v>
      </c>
    </row>
    <row r="40" spans="1:4">
      <c r="A40" s="45" t="s">
        <v>144</v>
      </c>
      <c r="B40" s="57" t="s">
        <v>246</v>
      </c>
      <c r="C40" s="104">
        <f>'עלות מתואמת אג"ח קונצרני ל.סחיר'!M10</f>
        <v>91068.577879999997</v>
      </c>
      <c r="D40" s="105">
        <f t="shared" si="2"/>
        <v>1.6188417063088773E-3</v>
      </c>
    </row>
    <row r="41" spans="1:4">
      <c r="A41" s="45" t="s">
        <v>144</v>
      </c>
      <c r="B41" s="57" t="s">
        <v>208</v>
      </c>
      <c r="C41" s="104">
        <f>'עלות מתואמת מסגרות אשראי ללווים'!M10</f>
        <v>15016.517480000002</v>
      </c>
      <c r="D41" s="105">
        <f t="shared" si="2"/>
        <v>2.6693471388311839E-4</v>
      </c>
    </row>
    <row r="42" spans="1:4">
      <c r="B42" s="57" t="s">
        <v>87</v>
      </c>
      <c r="C42" s="104">
        <f>C38+C10</f>
        <v>56255393.918436632</v>
      </c>
      <c r="D42" s="105">
        <f t="shared" si="2"/>
        <v>1</v>
      </c>
    </row>
    <row r="43" spans="1:4">
      <c r="A43" s="45" t="s">
        <v>144</v>
      </c>
      <c r="B43" s="57" t="s">
        <v>205</v>
      </c>
      <c r="C43" s="124">
        <f>'יתרת התחייבות להשקעה'!C10</f>
        <v>5202380.0929165259</v>
      </c>
      <c r="D43" s="105"/>
    </row>
    <row r="44" spans="1:4">
      <c r="B44" s="6" t="s">
        <v>113</v>
      </c>
    </row>
    <row r="45" spans="1:4">
      <c r="C45" s="63" t="s">
        <v>187</v>
      </c>
      <c r="D45" s="35" t="s">
        <v>108</v>
      </c>
    </row>
    <row r="46" spans="1:4">
      <c r="C46" s="64" t="s">
        <v>0</v>
      </c>
      <c r="D46" s="24" t="s">
        <v>1</v>
      </c>
    </row>
    <row r="47" spans="1:4">
      <c r="C47" s="106" t="s">
        <v>168</v>
      </c>
      <c r="D47" s="107" vm="16">
        <v>2.4483000000000001</v>
      </c>
    </row>
    <row r="48" spans="1:4">
      <c r="C48" s="106" t="s">
        <v>177</v>
      </c>
      <c r="D48" s="107">
        <v>0.61248464783467715</v>
      </c>
    </row>
    <row r="49" spans="2:4">
      <c r="C49" s="106" t="s">
        <v>173</v>
      </c>
      <c r="D49" s="107" vm="17">
        <v>2.5697000000000001</v>
      </c>
    </row>
    <row r="50" spans="2:4">
      <c r="B50" s="12"/>
      <c r="C50" s="106" t="s">
        <v>1569</v>
      </c>
      <c r="D50" s="107" vm="18">
        <v>3.726</v>
      </c>
    </row>
    <row r="51" spans="2:4">
      <c r="C51" s="106" t="s">
        <v>166</v>
      </c>
      <c r="D51" s="107" vm="19">
        <v>4.0258000000000003</v>
      </c>
    </row>
    <row r="52" spans="2:4">
      <c r="C52" s="106" t="s">
        <v>167</v>
      </c>
      <c r="D52" s="107" vm="20">
        <v>4.4108000000000001</v>
      </c>
    </row>
    <row r="53" spans="2:4">
      <c r="C53" s="106" t="s">
        <v>169</v>
      </c>
      <c r="D53" s="107">
        <v>0.44400000000000001</v>
      </c>
    </row>
    <row r="54" spans="2:4">
      <c r="C54" s="106" t="s">
        <v>174</v>
      </c>
      <c r="D54" s="107" vm="21">
        <v>3.2545999999999999</v>
      </c>
    </row>
    <row r="55" spans="2:4">
      <c r="C55" s="106" t="s">
        <v>175</v>
      </c>
      <c r="D55" s="107">
        <v>0.15553456248276734</v>
      </c>
    </row>
    <row r="56" spans="2:4">
      <c r="C56" s="106" t="s">
        <v>172</v>
      </c>
      <c r="D56" s="107" vm="22">
        <v>0.54069999999999996</v>
      </c>
    </row>
    <row r="57" spans="2:4">
      <c r="C57" s="106" t="s">
        <v>3114</v>
      </c>
      <c r="D57" s="107">
        <v>2.2755332999999998</v>
      </c>
    </row>
    <row r="58" spans="2:4">
      <c r="C58" s="106" t="s">
        <v>171</v>
      </c>
      <c r="D58" s="107" vm="23">
        <v>0.38080000000000003</v>
      </c>
    </row>
    <row r="59" spans="2:4">
      <c r="C59" s="106" t="s">
        <v>164</v>
      </c>
      <c r="D59" s="107" vm="24">
        <v>3.4409999999999998</v>
      </c>
    </row>
    <row r="60" spans="2:4">
      <c r="C60" s="106" t="s">
        <v>178</v>
      </c>
      <c r="D60" s="107" vm="25">
        <v>0.20399999999999999</v>
      </c>
    </row>
    <row r="61" spans="2:4">
      <c r="C61" s="106" t="s">
        <v>3115</v>
      </c>
      <c r="D61" s="107" vm="26">
        <v>0.36259999999999998</v>
      </c>
    </row>
    <row r="62" spans="2:4">
      <c r="C62" s="106" t="s">
        <v>3116</v>
      </c>
      <c r="D62" s="107">
        <v>4.4234363711624342E-2</v>
      </c>
    </row>
    <row r="63" spans="2:4">
      <c r="C63" s="106" t="s">
        <v>3117</v>
      </c>
      <c r="D63" s="107">
        <v>0.50670004417611536</v>
      </c>
    </row>
    <row r="64" spans="2:4">
      <c r="C64" s="106" t="s">
        <v>165</v>
      </c>
      <c r="D64" s="107">
        <v>1</v>
      </c>
    </row>
    <row r="65" spans="3:4">
      <c r="C65"/>
      <c r="D65"/>
    </row>
    <row r="66" spans="3:4">
      <c r="C66"/>
      <c r="D66"/>
    </row>
  </sheetData>
  <sheetProtection sheet="1" objects="1" scenarios="1"/>
  <mergeCells count="1">
    <mergeCell ref="B6:D6"/>
  </mergeCells>
  <phoneticPr fontId="4" type="noConversion"/>
  <dataValidations count="1">
    <dataValidation allowBlank="1" showInputMessage="1" showErrorMessage="1" sqref="C45:D46"/>
  </dataValidations>
  <hyperlinks>
    <hyperlink ref="A11" location="מזומנים!A1" display="◄"/>
    <hyperlink ref="A13" location="'תעודות התחייבות ממשלתיות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- תעודות התחייבות ממשלתי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קרנ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 מסחריות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'זכויות מקרקעין'!A1" display="◄"/>
    <hyperlink ref="A37" location="'השקעות אחרות '!A1" display="◄"/>
    <hyperlink ref="A43" location="'יתרת התחייבות להשקעה'!A1" display="◄"/>
    <hyperlink ref="A36" location="'השקעה בחברות מוחזקות'!A1" display="◄"/>
    <hyperlink ref="A39" location="'עלות מתואמת אג&quot;ח קונצרני סחיר'!A1" display="◄"/>
    <hyperlink ref="A40" location="'עלות מתואמת אג&quot;ח קונצרני ל.סחיר'!A1" display="◄"/>
    <hyperlink ref="A41" location="'עלות מתואמת מסגרות אשראי ללווים'!A1" display="◄"/>
  </hyperlinks>
  <pageMargins left="0" right="0" top="0.5" bottom="0.5" header="0" footer="0.25"/>
  <pageSetup paperSize="9" scale="46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indexed="44"/>
    <pageSetUpPr fitToPage="1"/>
  </sheetPr>
  <dimension ref="B1:BI590"/>
  <sheetViews>
    <sheetView rightToLeft="1" topLeftCell="A4" workbookViewId="0">
      <selection activeCell="K13" sqref="K13"/>
    </sheetView>
  </sheetViews>
  <sheetFormatPr defaultColWidth="9.140625" defaultRowHeight="18"/>
  <cols>
    <col min="1" max="1" width="6.28515625" style="1" customWidth="1"/>
    <col min="2" max="2" width="29.7109375" style="2" bestFit="1" customWidth="1"/>
    <col min="3" max="3" width="48.42578125" style="2" bestFit="1" customWidth="1"/>
    <col min="4" max="4" width="6.42578125" style="2" bestFit="1" customWidth="1"/>
    <col min="5" max="5" width="5.28515625" style="2" bestFit="1" customWidth="1"/>
    <col min="6" max="6" width="12" style="1" bestFit="1" customWidth="1"/>
    <col min="7" max="7" width="9.7109375" style="1" bestFit="1" customWidth="1"/>
    <col min="8" max="8" width="10.7109375" style="1" bestFit="1" customWidth="1"/>
    <col min="9" max="9" width="12" style="1" bestFit="1" customWidth="1"/>
    <col min="10" max="10" width="6.28515625" style="1" bestFit="1" customWidth="1"/>
    <col min="11" max="11" width="9.140625" style="1" bestFit="1"/>
    <col min="12" max="12" width="9" style="1" bestFit="1" customWidth="1"/>
    <col min="13" max="13" width="7.570312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47" t="s">
        <v>180</v>
      </c>
      <c r="C1" s="68" t="s" vm="1">
        <v>269</v>
      </c>
    </row>
    <row r="2" spans="2:61">
      <c r="B2" s="47" t="s">
        <v>179</v>
      </c>
      <c r="C2" s="68" t="s">
        <v>270</v>
      </c>
    </row>
    <row r="3" spans="2:61">
      <c r="B3" s="47" t="s">
        <v>181</v>
      </c>
      <c r="C3" s="68" t="s">
        <v>271</v>
      </c>
    </row>
    <row r="4" spans="2:61">
      <c r="B4" s="47" t="s">
        <v>182</v>
      </c>
      <c r="C4" s="68">
        <v>2102</v>
      </c>
    </row>
    <row r="6" spans="2:61" ht="26.25" customHeight="1">
      <c r="B6" s="169" t="s">
        <v>210</v>
      </c>
      <c r="C6" s="170"/>
      <c r="D6" s="170"/>
      <c r="E6" s="170"/>
      <c r="F6" s="170"/>
      <c r="G6" s="170"/>
      <c r="H6" s="170"/>
      <c r="I6" s="170"/>
      <c r="J6" s="170"/>
      <c r="K6" s="170"/>
      <c r="L6" s="171"/>
    </row>
    <row r="7" spans="2:61" ht="26.25" customHeight="1">
      <c r="B7" s="169" t="s">
        <v>98</v>
      </c>
      <c r="C7" s="170"/>
      <c r="D7" s="170"/>
      <c r="E7" s="170"/>
      <c r="F7" s="170"/>
      <c r="G7" s="170"/>
      <c r="H7" s="170"/>
      <c r="I7" s="170"/>
      <c r="J7" s="170"/>
      <c r="K7" s="170"/>
      <c r="L7" s="171"/>
      <c r="BI7" s="3"/>
    </row>
    <row r="8" spans="2:61" s="3" customFormat="1" ht="78.75">
      <c r="B8" s="22" t="s">
        <v>119</v>
      </c>
      <c r="C8" s="30" t="s">
        <v>47</v>
      </c>
      <c r="D8" s="30" t="s">
        <v>122</v>
      </c>
      <c r="E8" s="30" t="s">
        <v>68</v>
      </c>
      <c r="F8" s="30" t="s">
        <v>106</v>
      </c>
      <c r="G8" s="30" t="s">
        <v>245</v>
      </c>
      <c r="H8" s="30" t="s">
        <v>244</v>
      </c>
      <c r="I8" s="30" t="s">
        <v>64</v>
      </c>
      <c r="J8" s="30" t="s">
        <v>61</v>
      </c>
      <c r="K8" s="30" t="s">
        <v>183</v>
      </c>
      <c r="L8" s="31" t="s">
        <v>185</v>
      </c>
      <c r="M8" s="1"/>
      <c r="BE8" s="1"/>
      <c r="BF8" s="1"/>
    </row>
    <row r="9" spans="2:61" s="3" customFormat="1" ht="20.25">
      <c r="B9" s="15"/>
      <c r="C9" s="30"/>
      <c r="D9" s="30"/>
      <c r="E9" s="30"/>
      <c r="F9" s="30"/>
      <c r="G9" s="16" t="s">
        <v>252</v>
      </c>
      <c r="H9" s="16"/>
      <c r="I9" s="16" t="s">
        <v>248</v>
      </c>
      <c r="J9" s="16" t="s">
        <v>19</v>
      </c>
      <c r="K9" s="32" t="s">
        <v>19</v>
      </c>
      <c r="L9" s="17" t="s">
        <v>19</v>
      </c>
      <c r="BD9" s="1"/>
      <c r="BE9" s="1"/>
      <c r="BF9" s="1"/>
      <c r="BH9" s="4"/>
    </row>
    <row r="10" spans="2:61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2</v>
      </c>
      <c r="G10" s="19" t="s">
        <v>3</v>
      </c>
      <c r="H10" s="19" t="s">
        <v>4</v>
      </c>
      <c r="I10" s="19" t="s">
        <v>5</v>
      </c>
      <c r="J10" s="19" t="s">
        <v>6</v>
      </c>
      <c r="K10" s="19" t="s">
        <v>7</v>
      </c>
      <c r="L10" s="20" t="s">
        <v>8</v>
      </c>
      <c r="BD10" s="1"/>
      <c r="BE10" s="3"/>
      <c r="BF10" s="1"/>
    </row>
    <row r="11" spans="2:61" s="4" customFormat="1" ht="18" customHeight="1">
      <c r="B11" s="96" t="s">
        <v>52</v>
      </c>
      <c r="C11" s="72"/>
      <c r="D11" s="72"/>
      <c r="E11" s="72"/>
      <c r="F11" s="72"/>
      <c r="G11" s="81"/>
      <c r="H11" s="83"/>
      <c r="I11" s="81">
        <v>-97707.397120555019</v>
      </c>
      <c r="J11" s="72"/>
      <c r="K11" s="82">
        <f>I11/$I$11</f>
        <v>1</v>
      </c>
      <c r="L11" s="82">
        <f>I11/'סכום נכסי הקרן'!$C$42</f>
        <v>-1.7368538430682517E-3</v>
      </c>
      <c r="BD11" s="1"/>
      <c r="BE11" s="3"/>
      <c r="BF11" s="1"/>
      <c r="BH11" s="1"/>
    </row>
    <row r="12" spans="2:61">
      <c r="B12" s="95" t="s">
        <v>238</v>
      </c>
      <c r="C12" s="74"/>
      <c r="D12" s="74"/>
      <c r="E12" s="74"/>
      <c r="F12" s="74"/>
      <c r="G12" s="84"/>
      <c r="H12" s="86"/>
      <c r="I12" s="84">
        <v>16367.563909377002</v>
      </c>
      <c r="J12" s="74"/>
      <c r="K12" s="85">
        <f t="shared" ref="K12:K22" si="0">I12/$I$11</f>
        <v>-0.16751611844886313</v>
      </c>
      <c r="L12" s="85">
        <f>I12/'סכום נכסי הקרן'!$C$42</f>
        <v>2.909510141037844E-4</v>
      </c>
      <c r="BE12" s="3"/>
    </row>
    <row r="13" spans="2:61" ht="20.25">
      <c r="B13" s="92" t="s">
        <v>230</v>
      </c>
      <c r="C13" s="72"/>
      <c r="D13" s="72"/>
      <c r="E13" s="72"/>
      <c r="F13" s="72"/>
      <c r="G13" s="81"/>
      <c r="H13" s="83"/>
      <c r="I13" s="81">
        <v>16367.563909377002</v>
      </c>
      <c r="J13" s="72"/>
      <c r="K13" s="82">
        <f t="shared" si="0"/>
        <v>-0.16751611844886313</v>
      </c>
      <c r="L13" s="82">
        <f>I13/'סכום נכסי הקרן'!$C$42</f>
        <v>2.909510141037844E-4</v>
      </c>
      <c r="BE13" s="4"/>
    </row>
    <row r="14" spans="2:61">
      <c r="B14" s="77" t="s">
        <v>1953</v>
      </c>
      <c r="C14" s="74" t="s">
        <v>1954</v>
      </c>
      <c r="D14" s="87" t="s">
        <v>123</v>
      </c>
      <c r="E14" s="87" t="s">
        <v>686</v>
      </c>
      <c r="F14" s="87" t="s">
        <v>165</v>
      </c>
      <c r="G14" s="84">
        <v>2293.6608620000006</v>
      </c>
      <c r="H14" s="86">
        <v>714000</v>
      </c>
      <c r="I14" s="84">
        <v>16376.738552824001</v>
      </c>
      <c r="J14" s="74"/>
      <c r="K14" s="85">
        <f t="shared" si="0"/>
        <v>-0.16761001761839764</v>
      </c>
      <c r="L14" s="85">
        <f>I14/'סכום נכסי הקרן'!$C$42</f>
        <v>2.911141032372513E-4</v>
      </c>
    </row>
    <row r="15" spans="2:61">
      <c r="B15" s="77" t="s">
        <v>1955</v>
      </c>
      <c r="C15" s="74" t="s">
        <v>1956</v>
      </c>
      <c r="D15" s="87" t="s">
        <v>123</v>
      </c>
      <c r="E15" s="87" t="s">
        <v>686</v>
      </c>
      <c r="F15" s="87" t="s">
        <v>165</v>
      </c>
      <c r="G15" s="84">
        <v>-2293.6608620000006</v>
      </c>
      <c r="H15" s="86">
        <v>400</v>
      </c>
      <c r="I15" s="84">
        <v>-9.1746434470000029</v>
      </c>
      <c r="J15" s="74"/>
      <c r="K15" s="85">
        <f t="shared" si="0"/>
        <v>9.389916953452344E-5</v>
      </c>
      <c r="L15" s="85">
        <f>I15/'סכום נכסי הקרן'!$C$42</f>
        <v>-1.6308913346695433E-7</v>
      </c>
    </row>
    <row r="16" spans="2:61">
      <c r="B16" s="73"/>
      <c r="C16" s="74"/>
      <c r="D16" s="74"/>
      <c r="E16" s="74"/>
      <c r="F16" s="74"/>
      <c r="G16" s="84"/>
      <c r="H16" s="86"/>
      <c r="I16" s="74"/>
      <c r="J16" s="74"/>
      <c r="K16" s="85"/>
      <c r="L16" s="74"/>
    </row>
    <row r="17" spans="2:56">
      <c r="B17" s="95" t="s">
        <v>237</v>
      </c>
      <c r="C17" s="74"/>
      <c r="D17" s="74"/>
      <c r="E17" s="74"/>
      <c r="F17" s="74"/>
      <c r="G17" s="84"/>
      <c r="H17" s="86"/>
      <c r="I17" s="84">
        <v>-114074.96102993202</v>
      </c>
      <c r="J17" s="74"/>
      <c r="K17" s="85">
        <f t="shared" si="0"/>
        <v>1.1675161184488632</v>
      </c>
      <c r="L17" s="85">
        <f>I17/'סכום נכסי הקרן'!$C$42</f>
        <v>-2.0278048571720358E-3</v>
      </c>
    </row>
    <row r="18" spans="2:56" ht="20.25">
      <c r="B18" s="92" t="s">
        <v>230</v>
      </c>
      <c r="C18" s="72"/>
      <c r="D18" s="72"/>
      <c r="E18" s="72"/>
      <c r="F18" s="72"/>
      <c r="G18" s="81"/>
      <c r="H18" s="83"/>
      <c r="I18" s="81">
        <v>-114074.96102993202</v>
      </c>
      <c r="J18" s="72"/>
      <c r="K18" s="82">
        <f t="shared" si="0"/>
        <v>1.1675161184488632</v>
      </c>
      <c r="L18" s="82">
        <f>I18/'סכום נכסי הקרן'!$C$42</f>
        <v>-2.0278048571720358E-3</v>
      </c>
      <c r="BD18" s="4"/>
    </row>
    <row r="19" spans="2:56">
      <c r="B19" s="77" t="s">
        <v>1957</v>
      </c>
      <c r="C19" s="74" t="s">
        <v>1958</v>
      </c>
      <c r="D19" s="87" t="s">
        <v>28</v>
      </c>
      <c r="E19" s="87" t="s">
        <v>686</v>
      </c>
      <c r="F19" s="87" t="s">
        <v>164</v>
      </c>
      <c r="G19" s="84">
        <v>-661.02755800000011</v>
      </c>
      <c r="H19" s="86">
        <v>40350</v>
      </c>
      <c r="I19" s="84">
        <v>-91779.941582332016</v>
      </c>
      <c r="J19" s="74"/>
      <c r="K19" s="85">
        <f t="shared" si="0"/>
        <v>0.93933462856543515</v>
      </c>
      <c r="L19" s="85">
        <f>I19/'סכום נכסי הקרן'!$C$42</f>
        <v>-1.6314869595509649E-3</v>
      </c>
    </row>
    <row r="20" spans="2:56">
      <c r="B20" s="77" t="s">
        <v>1959</v>
      </c>
      <c r="C20" s="74" t="s">
        <v>1960</v>
      </c>
      <c r="D20" s="87" t="s">
        <v>28</v>
      </c>
      <c r="E20" s="87" t="s">
        <v>686</v>
      </c>
      <c r="F20" s="87" t="s">
        <v>164</v>
      </c>
      <c r="G20" s="84">
        <v>661.02755800000011</v>
      </c>
      <c r="H20" s="86">
        <v>5593</v>
      </c>
      <c r="I20" s="84">
        <v>12721.814455266005</v>
      </c>
      <c r="J20" s="74"/>
      <c r="K20" s="85">
        <f t="shared" si="0"/>
        <v>-0.13020318655679014</v>
      </c>
      <c r="L20" s="85">
        <f>I20/'סכום נכסי הקרן'!$C$42</f>
        <v>2.2614390495089348E-4</v>
      </c>
    </row>
    <row r="21" spans="2:56">
      <c r="B21" s="77" t="s">
        <v>1961</v>
      </c>
      <c r="C21" s="74" t="s">
        <v>1962</v>
      </c>
      <c r="D21" s="87" t="s">
        <v>28</v>
      </c>
      <c r="E21" s="87" t="s">
        <v>686</v>
      </c>
      <c r="F21" s="87" t="s">
        <v>166</v>
      </c>
      <c r="G21" s="84">
        <v>-3050.8964200000005</v>
      </c>
      <c r="H21" s="86">
        <v>31520</v>
      </c>
      <c r="I21" s="84">
        <v>-38713.805844207011</v>
      </c>
      <c r="J21" s="74"/>
      <c r="K21" s="85">
        <f t="shared" si="0"/>
        <v>0.39622185203071653</v>
      </c>
      <c r="L21" s="85">
        <f>I21/'סכום נכסי הקרן'!$C$42</f>
        <v>-6.8817944640717015E-4</v>
      </c>
      <c r="BD21" s="3"/>
    </row>
    <row r="22" spans="2:56">
      <c r="B22" s="77" t="s">
        <v>1963</v>
      </c>
      <c r="C22" s="74" t="s">
        <v>1964</v>
      </c>
      <c r="D22" s="87" t="s">
        <v>28</v>
      </c>
      <c r="E22" s="87" t="s">
        <v>686</v>
      </c>
      <c r="F22" s="87" t="s">
        <v>166</v>
      </c>
      <c r="G22" s="84">
        <v>3050.8964200000005</v>
      </c>
      <c r="H22" s="86">
        <v>3010</v>
      </c>
      <c r="I22" s="84">
        <v>3696.9719413410007</v>
      </c>
      <c r="J22" s="74"/>
      <c r="K22" s="85">
        <f t="shared" si="0"/>
        <v>-3.7837175590498429E-2</v>
      </c>
      <c r="L22" s="85">
        <f>I22/'סכום נכסי הקרן'!$C$42</f>
        <v>6.571764383520544E-5</v>
      </c>
    </row>
    <row r="23" spans="2:56">
      <c r="B23" s="73"/>
      <c r="C23" s="74"/>
      <c r="D23" s="74"/>
      <c r="E23" s="74"/>
      <c r="F23" s="74"/>
      <c r="G23" s="84"/>
      <c r="H23" s="86"/>
      <c r="I23" s="74"/>
      <c r="J23" s="74"/>
      <c r="K23" s="85"/>
      <c r="L23" s="74"/>
    </row>
    <row r="24" spans="2:56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</row>
    <row r="25" spans="2:56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2:56">
      <c r="B26" s="89" t="s">
        <v>260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2:56">
      <c r="B27" s="89" t="s">
        <v>115</v>
      </c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2:56">
      <c r="B28" s="89" t="s">
        <v>243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2:56">
      <c r="B29" s="89" t="s">
        <v>251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2:56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2:56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2:56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2:12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2:12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2:12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2:12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2:12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2:12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2:12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2:12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2:12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2:12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2:12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2:12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2:12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2:12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2:12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2:12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2:12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2:12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2:12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</row>
    <row r="52" spans="2:12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</row>
    <row r="53" spans="2:12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</row>
    <row r="54" spans="2:12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</row>
    <row r="55" spans="2:12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</row>
    <row r="56" spans="2:12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</row>
    <row r="57" spans="2:12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</row>
    <row r="58" spans="2:12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</row>
    <row r="59" spans="2:12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</row>
    <row r="60" spans="2:12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</row>
    <row r="61" spans="2:12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</row>
    <row r="62" spans="2:12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</row>
    <row r="63" spans="2:12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</row>
    <row r="64" spans="2:12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</row>
    <row r="65" spans="2:12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</row>
    <row r="66" spans="2:12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</row>
    <row r="67" spans="2:12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</row>
    <row r="68" spans="2:12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</row>
    <row r="69" spans="2:12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</row>
    <row r="70" spans="2:12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</row>
    <row r="71" spans="2:12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</row>
    <row r="72" spans="2:12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</row>
    <row r="73" spans="2:12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</row>
    <row r="74" spans="2:12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</row>
    <row r="75" spans="2:12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</row>
    <row r="76" spans="2:12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</row>
    <row r="77" spans="2:12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</row>
    <row r="78" spans="2:1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</row>
    <row r="79" spans="2:1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</row>
    <row r="80" spans="2:1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</row>
    <row r="81" spans="2:1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</row>
    <row r="82" spans="2:1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</row>
    <row r="83" spans="2:1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</row>
    <row r="84" spans="2:1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</row>
    <row r="85" spans="2:1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</row>
    <row r="86" spans="2:1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</row>
    <row r="87" spans="2:1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</row>
    <row r="88" spans="2:1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</row>
    <row r="89" spans="2:1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</row>
    <row r="90" spans="2:1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</row>
    <row r="91" spans="2:1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</row>
    <row r="92" spans="2:1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</row>
    <row r="93" spans="2:1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</row>
    <row r="94" spans="2:1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</row>
    <row r="95" spans="2:1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</row>
    <row r="96" spans="2:1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</row>
    <row r="97" spans="2:1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</row>
    <row r="98" spans="2:1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</row>
    <row r="99" spans="2:1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</row>
    <row r="100" spans="2:1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</row>
    <row r="101" spans="2:1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</row>
    <row r="102" spans="2:1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</row>
    <row r="103" spans="2:1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</row>
    <row r="104" spans="2:1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</row>
    <row r="105" spans="2:1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</row>
    <row r="106" spans="2:1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</row>
    <row r="107" spans="2:1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</row>
    <row r="108" spans="2:1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</row>
    <row r="109" spans="2:1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</row>
    <row r="110" spans="2:1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</row>
    <row r="111" spans="2:1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</row>
    <row r="112" spans="2:12"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</row>
    <row r="113" spans="2:12"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</row>
    <row r="114" spans="2:12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</row>
    <row r="115" spans="2:12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</row>
    <row r="116" spans="2:12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</row>
    <row r="117" spans="2:12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</row>
    <row r="118" spans="2:12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</row>
    <row r="119" spans="2:12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</row>
    <row r="120" spans="2:12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</row>
    <row r="121" spans="2:12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</row>
    <row r="122" spans="2:12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</row>
    <row r="123" spans="2:12">
      <c r="C123" s="1"/>
      <c r="D123" s="1"/>
      <c r="E123" s="1"/>
    </row>
    <row r="124" spans="2:12">
      <c r="C124" s="1"/>
      <c r="D124" s="1"/>
      <c r="E124" s="1"/>
    </row>
    <row r="125" spans="2:12">
      <c r="C125" s="1"/>
      <c r="D125" s="1"/>
      <c r="E125" s="1"/>
    </row>
    <row r="126" spans="2:12">
      <c r="C126" s="1"/>
      <c r="D126" s="1"/>
      <c r="E126" s="1"/>
    </row>
    <row r="127" spans="2:12">
      <c r="C127" s="1"/>
      <c r="D127" s="1"/>
      <c r="E127" s="1"/>
    </row>
    <row r="128" spans="2:12">
      <c r="C128" s="1"/>
      <c r="D128" s="1"/>
      <c r="E128" s="1"/>
    </row>
    <row r="129" spans="3:5">
      <c r="C129" s="1"/>
      <c r="D129" s="1"/>
      <c r="E129" s="1"/>
    </row>
    <row r="130" spans="3:5">
      <c r="C130" s="1"/>
      <c r="D130" s="1"/>
      <c r="E130" s="1"/>
    </row>
    <row r="131" spans="3:5">
      <c r="C131" s="1"/>
      <c r="D131" s="1"/>
      <c r="E131" s="1"/>
    </row>
    <row r="132" spans="3:5">
      <c r="C132" s="1"/>
      <c r="D132" s="1"/>
      <c r="E132" s="1"/>
    </row>
    <row r="133" spans="3:5">
      <c r="C133" s="1"/>
      <c r="D133" s="1"/>
      <c r="E133" s="1"/>
    </row>
    <row r="134" spans="3:5">
      <c r="C134" s="1"/>
      <c r="D134" s="1"/>
      <c r="E134" s="1"/>
    </row>
    <row r="135" spans="3:5">
      <c r="C135" s="1"/>
      <c r="D135" s="1"/>
      <c r="E135" s="1"/>
    </row>
    <row r="136" spans="3:5">
      <c r="C136" s="1"/>
      <c r="D136" s="1"/>
      <c r="E136" s="1"/>
    </row>
    <row r="137" spans="3:5">
      <c r="C137" s="1"/>
      <c r="D137" s="1"/>
      <c r="E137" s="1"/>
    </row>
    <row r="138" spans="3:5">
      <c r="C138" s="1"/>
      <c r="D138" s="1"/>
      <c r="E138" s="1"/>
    </row>
    <row r="139" spans="3:5">
      <c r="C139" s="1"/>
      <c r="D139" s="1"/>
      <c r="E139" s="1"/>
    </row>
    <row r="140" spans="3:5">
      <c r="C140" s="1"/>
      <c r="D140" s="1"/>
      <c r="E140" s="1"/>
    </row>
    <row r="141" spans="3:5">
      <c r="C141" s="1"/>
      <c r="D141" s="1"/>
      <c r="E141" s="1"/>
    </row>
    <row r="142" spans="3:5">
      <c r="C142" s="1"/>
      <c r="D142" s="1"/>
      <c r="E142" s="1"/>
    </row>
    <row r="143" spans="3:5">
      <c r="C143" s="1"/>
      <c r="D143" s="1"/>
      <c r="E143" s="1"/>
    </row>
    <row r="144" spans="3:5">
      <c r="C144" s="1"/>
      <c r="D144" s="1"/>
      <c r="E144" s="1"/>
    </row>
    <row r="145" spans="3:5">
      <c r="C145" s="1"/>
      <c r="D145" s="1"/>
      <c r="E145" s="1"/>
    </row>
    <row r="146" spans="3:5">
      <c r="C146" s="1"/>
      <c r="D146" s="1"/>
      <c r="E146" s="1"/>
    </row>
    <row r="147" spans="3:5">
      <c r="C147" s="1"/>
      <c r="D147" s="1"/>
      <c r="E147" s="1"/>
    </row>
    <row r="148" spans="3:5">
      <c r="C148" s="1"/>
      <c r="D148" s="1"/>
      <c r="E148" s="1"/>
    </row>
    <row r="149" spans="3:5">
      <c r="C149" s="1"/>
      <c r="D149" s="1"/>
      <c r="E149" s="1"/>
    </row>
    <row r="150" spans="3:5">
      <c r="C150" s="1"/>
      <c r="D150" s="1"/>
      <c r="E150" s="1"/>
    </row>
    <row r="151" spans="3:5">
      <c r="C151" s="1"/>
      <c r="D151" s="1"/>
      <c r="E151" s="1"/>
    </row>
    <row r="152" spans="3:5">
      <c r="C152" s="1"/>
      <c r="D152" s="1"/>
      <c r="E152" s="1"/>
    </row>
    <row r="153" spans="3:5">
      <c r="C153" s="1"/>
      <c r="D153" s="1"/>
      <c r="E153" s="1"/>
    </row>
    <row r="154" spans="3:5">
      <c r="C154" s="1"/>
      <c r="D154" s="1"/>
      <c r="E154" s="1"/>
    </row>
    <row r="155" spans="3:5">
      <c r="C155" s="1"/>
      <c r="D155" s="1"/>
      <c r="E155" s="1"/>
    </row>
    <row r="156" spans="3:5">
      <c r="C156" s="1"/>
      <c r="D156" s="1"/>
      <c r="E156" s="1"/>
    </row>
    <row r="157" spans="3:5">
      <c r="C157" s="1"/>
      <c r="D157" s="1"/>
      <c r="E157" s="1"/>
    </row>
    <row r="158" spans="3:5">
      <c r="C158" s="1"/>
      <c r="D158" s="1"/>
      <c r="E158" s="1"/>
    </row>
    <row r="159" spans="3:5">
      <c r="C159" s="1"/>
      <c r="D159" s="1"/>
      <c r="E159" s="1"/>
    </row>
    <row r="160" spans="3:5">
      <c r="C160" s="1"/>
      <c r="D160" s="1"/>
      <c r="E160" s="1"/>
    </row>
    <row r="161" spans="3:5">
      <c r="C161" s="1"/>
      <c r="D161" s="1"/>
      <c r="E161" s="1"/>
    </row>
    <row r="162" spans="3:5">
      <c r="C162" s="1"/>
      <c r="D162" s="1"/>
      <c r="E162" s="1"/>
    </row>
    <row r="163" spans="3:5">
      <c r="C163" s="1"/>
      <c r="D163" s="1"/>
      <c r="E163" s="1"/>
    </row>
    <row r="164" spans="3:5">
      <c r="C164" s="1"/>
      <c r="D164" s="1"/>
      <c r="E164" s="1"/>
    </row>
    <row r="165" spans="3:5">
      <c r="C165" s="1"/>
      <c r="D165" s="1"/>
      <c r="E165" s="1"/>
    </row>
    <row r="166" spans="3:5">
      <c r="C166" s="1"/>
      <c r="D166" s="1"/>
      <c r="E166" s="1"/>
    </row>
    <row r="167" spans="3:5">
      <c r="C167" s="1"/>
      <c r="D167" s="1"/>
      <c r="E167" s="1"/>
    </row>
    <row r="168" spans="3:5">
      <c r="C168" s="1"/>
      <c r="D168" s="1"/>
      <c r="E168" s="1"/>
    </row>
    <row r="169" spans="3:5">
      <c r="C169" s="1"/>
      <c r="D169" s="1"/>
      <c r="E169" s="1"/>
    </row>
    <row r="170" spans="3:5">
      <c r="C170" s="1"/>
      <c r="D170" s="1"/>
      <c r="E170" s="1"/>
    </row>
    <row r="171" spans="3:5">
      <c r="C171" s="1"/>
      <c r="D171" s="1"/>
      <c r="E171" s="1"/>
    </row>
    <row r="172" spans="3:5">
      <c r="C172" s="1"/>
      <c r="D172" s="1"/>
      <c r="E172" s="1"/>
    </row>
    <row r="173" spans="3:5">
      <c r="C173" s="1"/>
      <c r="D173" s="1"/>
      <c r="E173" s="1"/>
    </row>
    <row r="174" spans="3:5">
      <c r="C174" s="1"/>
      <c r="D174" s="1"/>
      <c r="E174" s="1"/>
    </row>
    <row r="175" spans="3:5">
      <c r="C175" s="1"/>
      <c r="D175" s="1"/>
      <c r="E175" s="1"/>
    </row>
    <row r="176" spans="3:5">
      <c r="C176" s="1"/>
      <c r="D176" s="1"/>
      <c r="E176" s="1"/>
    </row>
    <row r="177" spans="3:5">
      <c r="C177" s="1"/>
      <c r="D177" s="1"/>
      <c r="E177" s="1"/>
    </row>
    <row r="178" spans="3:5">
      <c r="C178" s="1"/>
      <c r="D178" s="1"/>
      <c r="E178" s="1"/>
    </row>
    <row r="179" spans="3:5">
      <c r="C179" s="1"/>
      <c r="D179" s="1"/>
      <c r="E179" s="1"/>
    </row>
    <row r="180" spans="3:5">
      <c r="C180" s="1"/>
      <c r="D180" s="1"/>
      <c r="E180" s="1"/>
    </row>
    <row r="181" spans="3:5">
      <c r="C181" s="1"/>
      <c r="D181" s="1"/>
      <c r="E181" s="1"/>
    </row>
    <row r="182" spans="3:5">
      <c r="C182" s="1"/>
      <c r="D182" s="1"/>
      <c r="E182" s="1"/>
    </row>
    <row r="183" spans="3:5">
      <c r="C183" s="1"/>
      <c r="D183" s="1"/>
      <c r="E183" s="1"/>
    </row>
    <row r="184" spans="3:5">
      <c r="C184" s="1"/>
      <c r="D184" s="1"/>
      <c r="E184" s="1"/>
    </row>
    <row r="185" spans="3:5">
      <c r="C185" s="1"/>
      <c r="D185" s="1"/>
      <c r="E185" s="1"/>
    </row>
    <row r="186" spans="3:5">
      <c r="C186" s="1"/>
      <c r="D186" s="1"/>
      <c r="E186" s="1"/>
    </row>
    <row r="187" spans="3:5">
      <c r="C187" s="1"/>
      <c r="D187" s="1"/>
      <c r="E187" s="1"/>
    </row>
    <row r="188" spans="3:5">
      <c r="C188" s="1"/>
      <c r="D188" s="1"/>
      <c r="E188" s="1"/>
    </row>
    <row r="189" spans="3:5">
      <c r="C189" s="1"/>
      <c r="D189" s="1"/>
      <c r="E189" s="1"/>
    </row>
    <row r="190" spans="3:5">
      <c r="C190" s="1"/>
      <c r="D190" s="1"/>
      <c r="E190" s="1"/>
    </row>
    <row r="191" spans="3:5">
      <c r="C191" s="1"/>
      <c r="D191" s="1"/>
      <c r="E191" s="1"/>
    </row>
    <row r="192" spans="3:5">
      <c r="C192" s="1"/>
      <c r="D192" s="1"/>
      <c r="E192" s="1"/>
    </row>
    <row r="193" spans="3:5">
      <c r="C193" s="1"/>
      <c r="D193" s="1"/>
      <c r="E193" s="1"/>
    </row>
    <row r="194" spans="3:5">
      <c r="C194" s="1"/>
      <c r="D194" s="1"/>
      <c r="E194" s="1"/>
    </row>
    <row r="195" spans="3:5">
      <c r="C195" s="1"/>
      <c r="D195" s="1"/>
      <c r="E195" s="1"/>
    </row>
    <row r="196" spans="3:5">
      <c r="C196" s="1"/>
      <c r="D196" s="1"/>
      <c r="E196" s="1"/>
    </row>
    <row r="197" spans="3:5">
      <c r="C197" s="1"/>
      <c r="D197" s="1"/>
      <c r="E197" s="1"/>
    </row>
    <row r="198" spans="3:5">
      <c r="C198" s="1"/>
      <c r="D198" s="1"/>
      <c r="E198" s="1"/>
    </row>
    <row r="199" spans="3:5">
      <c r="C199" s="1"/>
      <c r="D199" s="1"/>
      <c r="E199" s="1"/>
    </row>
    <row r="200" spans="3:5">
      <c r="C200" s="1"/>
      <c r="D200" s="1"/>
      <c r="E200" s="1"/>
    </row>
    <row r="201" spans="3:5">
      <c r="C201" s="1"/>
      <c r="D201" s="1"/>
      <c r="E201" s="1"/>
    </row>
    <row r="202" spans="3:5">
      <c r="C202" s="1"/>
      <c r="D202" s="1"/>
      <c r="E202" s="1"/>
    </row>
    <row r="203" spans="3:5">
      <c r="C203" s="1"/>
      <c r="D203" s="1"/>
      <c r="E203" s="1"/>
    </row>
    <row r="204" spans="3:5">
      <c r="C204" s="1"/>
      <c r="D204" s="1"/>
      <c r="E204" s="1"/>
    </row>
    <row r="205" spans="3:5">
      <c r="C205" s="1"/>
      <c r="D205" s="1"/>
      <c r="E205" s="1"/>
    </row>
    <row r="206" spans="3:5">
      <c r="C206" s="1"/>
      <c r="D206" s="1"/>
      <c r="E206" s="1"/>
    </row>
    <row r="207" spans="3:5">
      <c r="C207" s="1"/>
      <c r="D207" s="1"/>
      <c r="E207" s="1"/>
    </row>
    <row r="208" spans="3:5">
      <c r="C208" s="1"/>
      <c r="D208" s="1"/>
      <c r="E208" s="1"/>
    </row>
    <row r="209" spans="3:5">
      <c r="C209" s="1"/>
      <c r="D209" s="1"/>
      <c r="E209" s="1"/>
    </row>
    <row r="210" spans="3:5">
      <c r="C210" s="1"/>
      <c r="D210" s="1"/>
      <c r="E210" s="1"/>
    </row>
    <row r="211" spans="3:5">
      <c r="C211" s="1"/>
      <c r="D211" s="1"/>
      <c r="E211" s="1"/>
    </row>
    <row r="212" spans="3:5">
      <c r="C212" s="1"/>
      <c r="D212" s="1"/>
      <c r="E212" s="1"/>
    </row>
    <row r="213" spans="3:5">
      <c r="C213" s="1"/>
      <c r="D213" s="1"/>
      <c r="E213" s="1"/>
    </row>
    <row r="214" spans="3:5">
      <c r="C214" s="1"/>
      <c r="D214" s="1"/>
      <c r="E214" s="1"/>
    </row>
    <row r="215" spans="3:5">
      <c r="C215" s="1"/>
      <c r="D215" s="1"/>
      <c r="E215" s="1"/>
    </row>
    <row r="216" spans="3:5">
      <c r="C216" s="1"/>
      <c r="D216" s="1"/>
      <c r="E216" s="1"/>
    </row>
    <row r="217" spans="3:5">
      <c r="C217" s="1"/>
      <c r="D217" s="1"/>
      <c r="E217" s="1"/>
    </row>
    <row r="218" spans="3:5">
      <c r="C218" s="1"/>
      <c r="D218" s="1"/>
      <c r="E218" s="1"/>
    </row>
    <row r="219" spans="3:5">
      <c r="C219" s="1"/>
      <c r="D219" s="1"/>
      <c r="E219" s="1"/>
    </row>
    <row r="220" spans="3:5">
      <c r="C220" s="1"/>
      <c r="D220" s="1"/>
      <c r="E220" s="1"/>
    </row>
    <row r="221" spans="3:5">
      <c r="C221" s="1"/>
      <c r="D221" s="1"/>
      <c r="E221" s="1"/>
    </row>
    <row r="222" spans="3:5">
      <c r="C222" s="1"/>
      <c r="D222" s="1"/>
      <c r="E222" s="1"/>
    </row>
    <row r="223" spans="3:5">
      <c r="C223" s="1"/>
      <c r="D223" s="1"/>
      <c r="E223" s="1"/>
    </row>
    <row r="224" spans="3:5">
      <c r="C224" s="1"/>
      <c r="D224" s="1"/>
      <c r="E224" s="1"/>
    </row>
    <row r="225" spans="3:5">
      <c r="C225" s="1"/>
      <c r="D225" s="1"/>
      <c r="E225" s="1"/>
    </row>
    <row r="226" spans="3:5">
      <c r="C226" s="1"/>
      <c r="D226" s="1"/>
      <c r="E226" s="1"/>
    </row>
    <row r="227" spans="3:5">
      <c r="C227" s="1"/>
      <c r="D227" s="1"/>
      <c r="E227" s="1"/>
    </row>
    <row r="228" spans="3:5">
      <c r="C228" s="1"/>
      <c r="D228" s="1"/>
      <c r="E228" s="1"/>
    </row>
    <row r="229" spans="3:5">
      <c r="C229" s="1"/>
      <c r="D229" s="1"/>
      <c r="E229" s="1"/>
    </row>
    <row r="230" spans="3:5">
      <c r="C230" s="1"/>
      <c r="D230" s="1"/>
      <c r="E230" s="1"/>
    </row>
    <row r="231" spans="3:5">
      <c r="C231" s="1"/>
      <c r="D231" s="1"/>
      <c r="E231" s="1"/>
    </row>
    <row r="232" spans="3:5">
      <c r="C232" s="1"/>
      <c r="D232" s="1"/>
      <c r="E232" s="1"/>
    </row>
    <row r="233" spans="3:5">
      <c r="C233" s="1"/>
      <c r="D233" s="1"/>
      <c r="E233" s="1"/>
    </row>
    <row r="234" spans="3:5">
      <c r="C234" s="1"/>
      <c r="D234" s="1"/>
      <c r="E234" s="1"/>
    </row>
    <row r="235" spans="3:5">
      <c r="C235" s="1"/>
      <c r="D235" s="1"/>
      <c r="E235" s="1"/>
    </row>
    <row r="236" spans="3:5">
      <c r="C236" s="1"/>
      <c r="D236" s="1"/>
      <c r="E236" s="1"/>
    </row>
    <row r="237" spans="3:5">
      <c r="C237" s="1"/>
      <c r="D237" s="1"/>
      <c r="E237" s="1"/>
    </row>
    <row r="238" spans="3:5">
      <c r="C238" s="1"/>
      <c r="D238" s="1"/>
      <c r="E238" s="1"/>
    </row>
    <row r="239" spans="3:5">
      <c r="C239" s="1"/>
      <c r="D239" s="1"/>
      <c r="E239" s="1"/>
    </row>
    <row r="240" spans="3:5">
      <c r="C240" s="1"/>
      <c r="D240" s="1"/>
      <c r="E240" s="1"/>
    </row>
    <row r="241" spans="3:5">
      <c r="C241" s="1"/>
      <c r="D241" s="1"/>
      <c r="E241" s="1"/>
    </row>
    <row r="242" spans="3:5">
      <c r="C242" s="1"/>
      <c r="D242" s="1"/>
      <c r="E242" s="1"/>
    </row>
    <row r="243" spans="3:5">
      <c r="C243" s="1"/>
      <c r="D243" s="1"/>
      <c r="E243" s="1"/>
    </row>
    <row r="244" spans="3:5">
      <c r="C244" s="1"/>
      <c r="D244" s="1"/>
      <c r="E244" s="1"/>
    </row>
    <row r="245" spans="3:5">
      <c r="C245" s="1"/>
      <c r="D245" s="1"/>
      <c r="E245" s="1"/>
    </row>
    <row r="246" spans="3:5">
      <c r="C246" s="1"/>
      <c r="D246" s="1"/>
      <c r="E246" s="1"/>
    </row>
    <row r="247" spans="3:5">
      <c r="C247" s="1"/>
      <c r="D247" s="1"/>
      <c r="E247" s="1"/>
    </row>
    <row r="248" spans="3:5">
      <c r="C248" s="1"/>
      <c r="D248" s="1"/>
      <c r="E248" s="1"/>
    </row>
    <row r="249" spans="3:5">
      <c r="C249" s="1"/>
      <c r="D249" s="1"/>
      <c r="E249" s="1"/>
    </row>
    <row r="250" spans="3:5">
      <c r="C250" s="1"/>
      <c r="D250" s="1"/>
      <c r="E250" s="1"/>
    </row>
    <row r="251" spans="3:5">
      <c r="C251" s="1"/>
      <c r="D251" s="1"/>
      <c r="E251" s="1"/>
    </row>
    <row r="252" spans="3:5">
      <c r="C252" s="1"/>
      <c r="D252" s="1"/>
      <c r="E252" s="1"/>
    </row>
    <row r="253" spans="3:5">
      <c r="C253" s="1"/>
      <c r="D253" s="1"/>
      <c r="E253" s="1"/>
    </row>
    <row r="254" spans="3:5">
      <c r="C254" s="1"/>
      <c r="D254" s="1"/>
      <c r="E254" s="1"/>
    </row>
    <row r="255" spans="3:5">
      <c r="C255" s="1"/>
      <c r="D255" s="1"/>
      <c r="E255" s="1"/>
    </row>
    <row r="256" spans="3:5">
      <c r="C256" s="1"/>
      <c r="D256" s="1"/>
      <c r="E256" s="1"/>
    </row>
    <row r="257" spans="3:5">
      <c r="C257" s="1"/>
      <c r="D257" s="1"/>
      <c r="E257" s="1"/>
    </row>
    <row r="258" spans="3:5">
      <c r="C258" s="1"/>
      <c r="D258" s="1"/>
      <c r="E258" s="1"/>
    </row>
    <row r="259" spans="3:5">
      <c r="C259" s="1"/>
      <c r="D259" s="1"/>
      <c r="E259" s="1"/>
    </row>
    <row r="260" spans="3:5">
      <c r="C260" s="1"/>
      <c r="D260" s="1"/>
      <c r="E260" s="1"/>
    </row>
    <row r="261" spans="3:5">
      <c r="C261" s="1"/>
      <c r="D261" s="1"/>
      <c r="E261" s="1"/>
    </row>
    <row r="262" spans="3:5">
      <c r="C262" s="1"/>
      <c r="D262" s="1"/>
      <c r="E262" s="1"/>
    </row>
    <row r="263" spans="3:5">
      <c r="C263" s="1"/>
      <c r="D263" s="1"/>
      <c r="E263" s="1"/>
    </row>
    <row r="264" spans="3:5">
      <c r="C264" s="1"/>
      <c r="D264" s="1"/>
      <c r="E264" s="1"/>
    </row>
    <row r="265" spans="3:5">
      <c r="C265" s="1"/>
      <c r="D265" s="1"/>
      <c r="E265" s="1"/>
    </row>
    <row r="266" spans="3:5">
      <c r="C266" s="1"/>
      <c r="D266" s="1"/>
      <c r="E266" s="1"/>
    </row>
    <row r="267" spans="3:5">
      <c r="C267" s="1"/>
      <c r="D267" s="1"/>
      <c r="E267" s="1"/>
    </row>
    <row r="268" spans="3:5">
      <c r="C268" s="1"/>
      <c r="D268" s="1"/>
      <c r="E268" s="1"/>
    </row>
    <row r="269" spans="3:5">
      <c r="C269" s="1"/>
      <c r="D269" s="1"/>
      <c r="E269" s="1"/>
    </row>
    <row r="270" spans="3:5">
      <c r="C270" s="1"/>
      <c r="D270" s="1"/>
      <c r="E270" s="1"/>
    </row>
    <row r="271" spans="3:5">
      <c r="C271" s="1"/>
      <c r="D271" s="1"/>
      <c r="E271" s="1"/>
    </row>
    <row r="272" spans="3:5">
      <c r="C272" s="1"/>
      <c r="D272" s="1"/>
      <c r="E272" s="1"/>
    </row>
    <row r="273" spans="3:5">
      <c r="C273" s="1"/>
      <c r="D273" s="1"/>
      <c r="E273" s="1"/>
    </row>
    <row r="274" spans="3:5">
      <c r="C274" s="1"/>
      <c r="D274" s="1"/>
      <c r="E274" s="1"/>
    </row>
    <row r="275" spans="3:5">
      <c r="C275" s="1"/>
      <c r="D275" s="1"/>
      <c r="E275" s="1"/>
    </row>
    <row r="276" spans="3:5">
      <c r="C276" s="1"/>
      <c r="D276" s="1"/>
      <c r="E276" s="1"/>
    </row>
    <row r="277" spans="3:5">
      <c r="C277" s="1"/>
      <c r="D277" s="1"/>
      <c r="E277" s="1"/>
    </row>
    <row r="278" spans="3:5">
      <c r="C278" s="1"/>
      <c r="D278" s="1"/>
      <c r="E278" s="1"/>
    </row>
    <row r="279" spans="3:5">
      <c r="C279" s="1"/>
      <c r="D279" s="1"/>
      <c r="E279" s="1"/>
    </row>
    <row r="280" spans="3:5">
      <c r="C280" s="1"/>
      <c r="D280" s="1"/>
      <c r="E280" s="1"/>
    </row>
    <row r="281" spans="3:5">
      <c r="C281" s="1"/>
      <c r="D281" s="1"/>
      <c r="E281" s="1"/>
    </row>
    <row r="282" spans="3:5">
      <c r="C282" s="1"/>
      <c r="D282" s="1"/>
      <c r="E282" s="1"/>
    </row>
    <row r="283" spans="3:5">
      <c r="C283" s="1"/>
      <c r="D283" s="1"/>
      <c r="E283" s="1"/>
    </row>
    <row r="284" spans="3:5">
      <c r="C284" s="1"/>
      <c r="D284" s="1"/>
      <c r="E284" s="1"/>
    </row>
    <row r="285" spans="3:5">
      <c r="C285" s="1"/>
      <c r="D285" s="1"/>
      <c r="E285" s="1"/>
    </row>
    <row r="286" spans="3:5">
      <c r="C286" s="1"/>
      <c r="D286" s="1"/>
      <c r="E286" s="1"/>
    </row>
    <row r="287" spans="3:5">
      <c r="C287" s="1"/>
      <c r="D287" s="1"/>
      <c r="E287" s="1"/>
    </row>
    <row r="288" spans="3:5">
      <c r="C288" s="1"/>
      <c r="D288" s="1"/>
      <c r="E288" s="1"/>
    </row>
    <row r="289" spans="3:5">
      <c r="C289" s="1"/>
      <c r="D289" s="1"/>
      <c r="E289" s="1"/>
    </row>
    <row r="290" spans="3:5">
      <c r="C290" s="1"/>
      <c r="D290" s="1"/>
      <c r="E290" s="1"/>
    </row>
    <row r="291" spans="3:5">
      <c r="C291" s="1"/>
      <c r="D291" s="1"/>
      <c r="E291" s="1"/>
    </row>
    <row r="292" spans="3:5">
      <c r="C292" s="1"/>
      <c r="D292" s="1"/>
      <c r="E292" s="1"/>
    </row>
    <row r="293" spans="3:5">
      <c r="C293" s="1"/>
      <c r="D293" s="1"/>
      <c r="E293" s="1"/>
    </row>
    <row r="294" spans="3:5">
      <c r="C294" s="1"/>
      <c r="D294" s="1"/>
      <c r="E294" s="1"/>
    </row>
    <row r="295" spans="3:5">
      <c r="C295" s="1"/>
      <c r="D295" s="1"/>
      <c r="E295" s="1"/>
    </row>
    <row r="296" spans="3:5">
      <c r="C296" s="1"/>
      <c r="D296" s="1"/>
      <c r="E296" s="1"/>
    </row>
    <row r="297" spans="3:5">
      <c r="C297" s="1"/>
      <c r="D297" s="1"/>
      <c r="E297" s="1"/>
    </row>
    <row r="298" spans="3:5">
      <c r="C298" s="1"/>
      <c r="D298" s="1"/>
      <c r="E298" s="1"/>
    </row>
    <row r="299" spans="3:5">
      <c r="C299" s="1"/>
      <c r="D299" s="1"/>
      <c r="E299" s="1"/>
    </row>
    <row r="300" spans="3:5">
      <c r="C300" s="1"/>
      <c r="D300" s="1"/>
      <c r="E300" s="1"/>
    </row>
    <row r="301" spans="3:5">
      <c r="C301" s="1"/>
      <c r="D301" s="1"/>
      <c r="E301" s="1"/>
    </row>
    <row r="302" spans="3:5">
      <c r="C302" s="1"/>
      <c r="D302" s="1"/>
      <c r="E302" s="1"/>
    </row>
    <row r="303" spans="3:5">
      <c r="C303" s="1"/>
      <c r="D303" s="1"/>
      <c r="E303" s="1"/>
    </row>
    <row r="304" spans="3:5">
      <c r="C304" s="1"/>
      <c r="D304" s="1"/>
      <c r="E304" s="1"/>
    </row>
    <row r="305" spans="3:5">
      <c r="C305" s="1"/>
      <c r="D305" s="1"/>
      <c r="E305" s="1"/>
    </row>
    <row r="306" spans="3:5">
      <c r="C306" s="1"/>
      <c r="D306" s="1"/>
      <c r="E306" s="1"/>
    </row>
    <row r="307" spans="3:5">
      <c r="C307" s="1"/>
      <c r="D307" s="1"/>
      <c r="E307" s="1"/>
    </row>
    <row r="308" spans="3:5">
      <c r="C308" s="1"/>
      <c r="D308" s="1"/>
      <c r="E308" s="1"/>
    </row>
    <row r="309" spans="3:5">
      <c r="C309" s="1"/>
      <c r="D309" s="1"/>
      <c r="E309" s="1"/>
    </row>
    <row r="310" spans="3:5">
      <c r="C310" s="1"/>
      <c r="D310" s="1"/>
      <c r="E310" s="1"/>
    </row>
    <row r="311" spans="3:5">
      <c r="C311" s="1"/>
      <c r="D311" s="1"/>
      <c r="E311" s="1"/>
    </row>
    <row r="312" spans="3:5">
      <c r="C312" s="1"/>
      <c r="D312" s="1"/>
      <c r="E312" s="1"/>
    </row>
    <row r="313" spans="3:5">
      <c r="C313" s="1"/>
      <c r="D313" s="1"/>
      <c r="E313" s="1"/>
    </row>
    <row r="314" spans="3:5">
      <c r="C314" s="1"/>
      <c r="D314" s="1"/>
      <c r="E314" s="1"/>
    </row>
    <row r="315" spans="3:5">
      <c r="C315" s="1"/>
      <c r="D315" s="1"/>
      <c r="E315" s="1"/>
    </row>
    <row r="316" spans="3:5">
      <c r="C316" s="1"/>
      <c r="D316" s="1"/>
      <c r="E316" s="1"/>
    </row>
    <row r="317" spans="3:5">
      <c r="C317" s="1"/>
      <c r="D317" s="1"/>
      <c r="E317" s="1"/>
    </row>
    <row r="318" spans="3:5">
      <c r="C318" s="1"/>
      <c r="D318" s="1"/>
      <c r="E318" s="1"/>
    </row>
    <row r="319" spans="3:5">
      <c r="C319" s="1"/>
      <c r="D319" s="1"/>
      <c r="E319" s="1"/>
    </row>
    <row r="320" spans="3:5">
      <c r="C320" s="1"/>
      <c r="D320" s="1"/>
      <c r="E320" s="1"/>
    </row>
    <row r="321" spans="3:5">
      <c r="C321" s="1"/>
      <c r="D321" s="1"/>
      <c r="E321" s="1"/>
    </row>
    <row r="322" spans="3:5">
      <c r="C322" s="1"/>
      <c r="D322" s="1"/>
      <c r="E322" s="1"/>
    </row>
    <row r="323" spans="3:5">
      <c r="C323" s="1"/>
      <c r="D323" s="1"/>
      <c r="E323" s="1"/>
    </row>
    <row r="324" spans="3:5">
      <c r="C324" s="1"/>
      <c r="D324" s="1"/>
      <c r="E324" s="1"/>
    </row>
    <row r="325" spans="3:5">
      <c r="C325" s="1"/>
      <c r="D325" s="1"/>
      <c r="E325" s="1"/>
    </row>
    <row r="326" spans="3:5">
      <c r="C326" s="1"/>
      <c r="D326" s="1"/>
      <c r="E326" s="1"/>
    </row>
    <row r="327" spans="3:5">
      <c r="C327" s="1"/>
      <c r="D327" s="1"/>
      <c r="E327" s="1"/>
    </row>
    <row r="328" spans="3:5">
      <c r="C328" s="1"/>
      <c r="D328" s="1"/>
      <c r="E328" s="1"/>
    </row>
    <row r="329" spans="3:5">
      <c r="C329" s="1"/>
      <c r="D329" s="1"/>
      <c r="E329" s="1"/>
    </row>
    <row r="330" spans="3:5">
      <c r="C330" s="1"/>
      <c r="D330" s="1"/>
      <c r="E330" s="1"/>
    </row>
    <row r="331" spans="3:5">
      <c r="C331" s="1"/>
      <c r="D331" s="1"/>
      <c r="E331" s="1"/>
    </row>
    <row r="332" spans="3:5">
      <c r="C332" s="1"/>
      <c r="D332" s="1"/>
      <c r="E332" s="1"/>
    </row>
    <row r="333" spans="3:5">
      <c r="C333" s="1"/>
      <c r="D333" s="1"/>
      <c r="E333" s="1"/>
    </row>
    <row r="334" spans="3:5">
      <c r="C334" s="1"/>
      <c r="D334" s="1"/>
      <c r="E334" s="1"/>
    </row>
    <row r="335" spans="3:5">
      <c r="C335" s="1"/>
      <c r="D335" s="1"/>
      <c r="E335" s="1"/>
    </row>
    <row r="336" spans="3:5">
      <c r="C336" s="1"/>
      <c r="D336" s="1"/>
      <c r="E336" s="1"/>
    </row>
    <row r="337" spans="3:5">
      <c r="C337" s="1"/>
      <c r="D337" s="1"/>
      <c r="E337" s="1"/>
    </row>
    <row r="338" spans="3:5">
      <c r="C338" s="1"/>
      <c r="D338" s="1"/>
      <c r="E338" s="1"/>
    </row>
    <row r="339" spans="3:5">
      <c r="C339" s="1"/>
      <c r="D339" s="1"/>
      <c r="E339" s="1"/>
    </row>
    <row r="340" spans="3:5">
      <c r="C340" s="1"/>
      <c r="D340" s="1"/>
      <c r="E340" s="1"/>
    </row>
    <row r="341" spans="3:5">
      <c r="C341" s="1"/>
      <c r="D341" s="1"/>
      <c r="E341" s="1"/>
    </row>
    <row r="342" spans="3:5">
      <c r="C342" s="1"/>
      <c r="D342" s="1"/>
      <c r="E342" s="1"/>
    </row>
    <row r="343" spans="3:5">
      <c r="C343" s="1"/>
      <c r="D343" s="1"/>
      <c r="E343" s="1"/>
    </row>
    <row r="344" spans="3:5">
      <c r="C344" s="1"/>
      <c r="D344" s="1"/>
      <c r="E344" s="1"/>
    </row>
    <row r="345" spans="3:5">
      <c r="C345" s="1"/>
      <c r="D345" s="1"/>
      <c r="E345" s="1"/>
    </row>
    <row r="346" spans="3:5">
      <c r="C346" s="1"/>
      <c r="D346" s="1"/>
      <c r="E346" s="1"/>
    </row>
    <row r="347" spans="3:5">
      <c r="C347" s="1"/>
      <c r="D347" s="1"/>
      <c r="E347" s="1"/>
    </row>
    <row r="348" spans="3:5">
      <c r="C348" s="1"/>
      <c r="D348" s="1"/>
      <c r="E348" s="1"/>
    </row>
    <row r="349" spans="3:5">
      <c r="C349" s="1"/>
      <c r="D349" s="1"/>
      <c r="E349" s="1"/>
    </row>
    <row r="350" spans="3:5">
      <c r="C350" s="1"/>
      <c r="D350" s="1"/>
      <c r="E350" s="1"/>
    </row>
    <row r="351" spans="3:5">
      <c r="C351" s="1"/>
      <c r="D351" s="1"/>
      <c r="E351" s="1"/>
    </row>
    <row r="352" spans="3:5">
      <c r="C352" s="1"/>
      <c r="D352" s="1"/>
      <c r="E352" s="1"/>
    </row>
    <row r="353" spans="3:5">
      <c r="C353" s="1"/>
      <c r="D353" s="1"/>
      <c r="E353" s="1"/>
    </row>
    <row r="354" spans="3:5">
      <c r="C354" s="1"/>
      <c r="D354" s="1"/>
      <c r="E354" s="1"/>
    </row>
    <row r="355" spans="3:5">
      <c r="C355" s="1"/>
      <c r="D355" s="1"/>
      <c r="E355" s="1"/>
    </row>
    <row r="356" spans="3:5">
      <c r="C356" s="1"/>
      <c r="D356" s="1"/>
      <c r="E356" s="1"/>
    </row>
    <row r="357" spans="3:5">
      <c r="C357" s="1"/>
      <c r="D357" s="1"/>
      <c r="E357" s="1"/>
    </row>
    <row r="358" spans="3:5">
      <c r="C358" s="1"/>
      <c r="D358" s="1"/>
      <c r="E358" s="1"/>
    </row>
    <row r="359" spans="3:5">
      <c r="C359" s="1"/>
      <c r="D359" s="1"/>
      <c r="E359" s="1"/>
    </row>
    <row r="360" spans="3:5">
      <c r="C360" s="1"/>
      <c r="D360" s="1"/>
      <c r="E360" s="1"/>
    </row>
    <row r="361" spans="3:5">
      <c r="C361" s="1"/>
      <c r="D361" s="1"/>
      <c r="E361" s="1"/>
    </row>
    <row r="362" spans="3:5">
      <c r="C362" s="1"/>
      <c r="D362" s="1"/>
      <c r="E362" s="1"/>
    </row>
    <row r="363" spans="3:5">
      <c r="C363" s="1"/>
      <c r="D363" s="1"/>
      <c r="E363" s="1"/>
    </row>
    <row r="364" spans="3:5">
      <c r="C364" s="1"/>
      <c r="D364" s="1"/>
      <c r="E364" s="1"/>
    </row>
    <row r="365" spans="3:5">
      <c r="C365" s="1"/>
      <c r="D365" s="1"/>
      <c r="E365" s="1"/>
    </row>
    <row r="366" spans="3:5">
      <c r="C366" s="1"/>
      <c r="D366" s="1"/>
      <c r="E366" s="1"/>
    </row>
    <row r="367" spans="3:5">
      <c r="C367" s="1"/>
      <c r="D367" s="1"/>
      <c r="E367" s="1"/>
    </row>
    <row r="368" spans="3:5">
      <c r="C368" s="1"/>
      <c r="D368" s="1"/>
      <c r="E368" s="1"/>
    </row>
    <row r="369" spans="3:5">
      <c r="C369" s="1"/>
      <c r="D369" s="1"/>
      <c r="E369" s="1"/>
    </row>
    <row r="370" spans="3:5">
      <c r="C370" s="1"/>
      <c r="D370" s="1"/>
      <c r="E370" s="1"/>
    </row>
    <row r="371" spans="3:5">
      <c r="C371" s="1"/>
      <c r="D371" s="1"/>
      <c r="E371" s="1"/>
    </row>
    <row r="372" spans="3:5">
      <c r="C372" s="1"/>
      <c r="D372" s="1"/>
      <c r="E372" s="1"/>
    </row>
    <row r="373" spans="3:5">
      <c r="C373" s="1"/>
      <c r="D373" s="1"/>
      <c r="E373" s="1"/>
    </row>
    <row r="374" spans="3:5">
      <c r="C374" s="1"/>
      <c r="D374" s="1"/>
      <c r="E374" s="1"/>
    </row>
    <row r="375" spans="3:5">
      <c r="C375" s="1"/>
      <c r="D375" s="1"/>
      <c r="E375" s="1"/>
    </row>
    <row r="376" spans="3:5">
      <c r="C376" s="1"/>
      <c r="D376" s="1"/>
      <c r="E376" s="1"/>
    </row>
    <row r="377" spans="3:5">
      <c r="C377" s="1"/>
      <c r="D377" s="1"/>
      <c r="E377" s="1"/>
    </row>
    <row r="378" spans="3:5">
      <c r="C378" s="1"/>
      <c r="D378" s="1"/>
      <c r="E378" s="1"/>
    </row>
    <row r="379" spans="3:5">
      <c r="C379" s="1"/>
      <c r="D379" s="1"/>
      <c r="E379" s="1"/>
    </row>
    <row r="380" spans="3:5">
      <c r="C380" s="1"/>
      <c r="D380" s="1"/>
      <c r="E380" s="1"/>
    </row>
    <row r="381" spans="3:5">
      <c r="C381" s="1"/>
      <c r="D381" s="1"/>
      <c r="E381" s="1"/>
    </row>
    <row r="382" spans="3:5">
      <c r="C382" s="1"/>
      <c r="D382" s="1"/>
      <c r="E382" s="1"/>
    </row>
    <row r="383" spans="3:5">
      <c r="C383" s="1"/>
      <c r="D383" s="1"/>
      <c r="E383" s="1"/>
    </row>
    <row r="384" spans="3:5">
      <c r="C384" s="1"/>
      <c r="D384" s="1"/>
      <c r="E384" s="1"/>
    </row>
    <row r="385" spans="3:5">
      <c r="C385" s="1"/>
      <c r="D385" s="1"/>
      <c r="E385" s="1"/>
    </row>
    <row r="386" spans="3:5">
      <c r="C386" s="1"/>
      <c r="D386" s="1"/>
      <c r="E386" s="1"/>
    </row>
    <row r="387" spans="3:5">
      <c r="C387" s="1"/>
      <c r="D387" s="1"/>
      <c r="E387" s="1"/>
    </row>
    <row r="388" spans="3:5">
      <c r="C388" s="1"/>
      <c r="D388" s="1"/>
      <c r="E388" s="1"/>
    </row>
    <row r="389" spans="3:5">
      <c r="C389" s="1"/>
      <c r="D389" s="1"/>
      <c r="E389" s="1"/>
    </row>
    <row r="390" spans="3:5">
      <c r="C390" s="1"/>
      <c r="D390" s="1"/>
      <c r="E390" s="1"/>
    </row>
    <row r="391" spans="3:5">
      <c r="C391" s="1"/>
      <c r="D391" s="1"/>
      <c r="E391" s="1"/>
    </row>
    <row r="392" spans="3:5">
      <c r="C392" s="1"/>
      <c r="D392" s="1"/>
      <c r="E392" s="1"/>
    </row>
    <row r="393" spans="3:5">
      <c r="C393" s="1"/>
      <c r="D393" s="1"/>
      <c r="E393" s="1"/>
    </row>
    <row r="394" spans="3:5">
      <c r="C394" s="1"/>
      <c r="D394" s="1"/>
      <c r="E394" s="1"/>
    </row>
    <row r="395" spans="3:5">
      <c r="C395" s="1"/>
      <c r="D395" s="1"/>
      <c r="E395" s="1"/>
    </row>
    <row r="396" spans="3:5">
      <c r="C396" s="1"/>
      <c r="D396" s="1"/>
      <c r="E396" s="1"/>
    </row>
    <row r="397" spans="3:5">
      <c r="C397" s="1"/>
      <c r="D397" s="1"/>
      <c r="E397" s="1"/>
    </row>
    <row r="398" spans="3:5">
      <c r="C398" s="1"/>
      <c r="D398" s="1"/>
      <c r="E398" s="1"/>
    </row>
    <row r="399" spans="3:5">
      <c r="C399" s="1"/>
      <c r="D399" s="1"/>
      <c r="E399" s="1"/>
    </row>
    <row r="400" spans="3:5">
      <c r="C400" s="1"/>
      <c r="D400" s="1"/>
      <c r="E400" s="1"/>
    </row>
    <row r="401" spans="3:5">
      <c r="C401" s="1"/>
      <c r="D401" s="1"/>
      <c r="E401" s="1"/>
    </row>
    <row r="402" spans="3:5">
      <c r="C402" s="1"/>
      <c r="D402" s="1"/>
      <c r="E402" s="1"/>
    </row>
    <row r="403" spans="3:5">
      <c r="C403" s="1"/>
      <c r="D403" s="1"/>
      <c r="E403" s="1"/>
    </row>
    <row r="404" spans="3:5">
      <c r="C404" s="1"/>
      <c r="D404" s="1"/>
      <c r="E404" s="1"/>
    </row>
    <row r="405" spans="3:5">
      <c r="C405" s="1"/>
      <c r="D405" s="1"/>
      <c r="E405" s="1"/>
    </row>
    <row r="406" spans="3:5">
      <c r="C406" s="1"/>
      <c r="D406" s="1"/>
      <c r="E406" s="1"/>
    </row>
    <row r="407" spans="3:5">
      <c r="C407" s="1"/>
      <c r="D407" s="1"/>
      <c r="E407" s="1"/>
    </row>
    <row r="408" spans="3:5">
      <c r="C408" s="1"/>
      <c r="D408" s="1"/>
      <c r="E408" s="1"/>
    </row>
    <row r="409" spans="3:5">
      <c r="C409" s="1"/>
      <c r="D409" s="1"/>
      <c r="E409" s="1"/>
    </row>
    <row r="410" spans="3:5">
      <c r="C410" s="1"/>
      <c r="D410" s="1"/>
      <c r="E410" s="1"/>
    </row>
    <row r="411" spans="3:5">
      <c r="C411" s="1"/>
      <c r="D411" s="1"/>
      <c r="E411" s="1"/>
    </row>
    <row r="412" spans="3:5">
      <c r="C412" s="1"/>
      <c r="D412" s="1"/>
      <c r="E412" s="1"/>
    </row>
    <row r="413" spans="3:5">
      <c r="C413" s="1"/>
      <c r="D413" s="1"/>
      <c r="E413" s="1"/>
    </row>
    <row r="414" spans="3:5">
      <c r="C414" s="1"/>
      <c r="D414" s="1"/>
      <c r="E414" s="1"/>
    </row>
    <row r="415" spans="3:5">
      <c r="C415" s="1"/>
      <c r="D415" s="1"/>
      <c r="E415" s="1"/>
    </row>
    <row r="416" spans="3:5">
      <c r="C416" s="1"/>
      <c r="D416" s="1"/>
      <c r="E416" s="1"/>
    </row>
    <row r="417" spans="3:5">
      <c r="C417" s="1"/>
      <c r="D417" s="1"/>
      <c r="E417" s="1"/>
    </row>
    <row r="418" spans="3:5">
      <c r="C418" s="1"/>
      <c r="D418" s="1"/>
      <c r="E418" s="1"/>
    </row>
    <row r="419" spans="3:5">
      <c r="C419" s="1"/>
      <c r="D419" s="1"/>
      <c r="E419" s="1"/>
    </row>
    <row r="420" spans="3:5">
      <c r="C420" s="1"/>
      <c r="D420" s="1"/>
      <c r="E420" s="1"/>
    </row>
    <row r="421" spans="3:5">
      <c r="C421" s="1"/>
      <c r="D421" s="1"/>
      <c r="E421" s="1"/>
    </row>
    <row r="422" spans="3:5">
      <c r="C422" s="1"/>
      <c r="D422" s="1"/>
      <c r="E422" s="1"/>
    </row>
    <row r="423" spans="3:5">
      <c r="C423" s="1"/>
      <c r="D423" s="1"/>
      <c r="E423" s="1"/>
    </row>
    <row r="424" spans="3:5">
      <c r="C424" s="1"/>
      <c r="D424" s="1"/>
      <c r="E424" s="1"/>
    </row>
    <row r="425" spans="3:5">
      <c r="C425" s="1"/>
      <c r="D425" s="1"/>
      <c r="E425" s="1"/>
    </row>
    <row r="426" spans="3:5">
      <c r="C426" s="1"/>
      <c r="D426" s="1"/>
      <c r="E426" s="1"/>
    </row>
    <row r="427" spans="3:5">
      <c r="C427" s="1"/>
      <c r="D427" s="1"/>
      <c r="E427" s="1"/>
    </row>
    <row r="428" spans="3:5">
      <c r="C428" s="1"/>
      <c r="D428" s="1"/>
      <c r="E428" s="1"/>
    </row>
    <row r="429" spans="3:5">
      <c r="C429" s="1"/>
      <c r="D429" s="1"/>
      <c r="E429" s="1"/>
    </row>
    <row r="430" spans="3:5">
      <c r="C430" s="1"/>
      <c r="D430" s="1"/>
      <c r="E430" s="1"/>
    </row>
    <row r="431" spans="3:5">
      <c r="C431" s="1"/>
      <c r="D431" s="1"/>
      <c r="E431" s="1"/>
    </row>
    <row r="432" spans="3:5">
      <c r="C432" s="1"/>
      <c r="D432" s="1"/>
      <c r="E432" s="1"/>
    </row>
    <row r="433" spans="3:5">
      <c r="C433" s="1"/>
      <c r="D433" s="1"/>
      <c r="E433" s="1"/>
    </row>
    <row r="434" spans="3:5">
      <c r="C434" s="1"/>
      <c r="D434" s="1"/>
      <c r="E434" s="1"/>
    </row>
    <row r="435" spans="3:5">
      <c r="C435" s="1"/>
      <c r="D435" s="1"/>
      <c r="E435" s="1"/>
    </row>
    <row r="436" spans="3:5">
      <c r="C436" s="1"/>
      <c r="D436" s="1"/>
      <c r="E436" s="1"/>
    </row>
    <row r="437" spans="3:5">
      <c r="C437" s="1"/>
      <c r="D437" s="1"/>
      <c r="E437" s="1"/>
    </row>
    <row r="438" spans="3:5">
      <c r="C438" s="1"/>
      <c r="D438" s="1"/>
      <c r="E438" s="1"/>
    </row>
    <row r="439" spans="3:5">
      <c r="C439" s="1"/>
      <c r="D439" s="1"/>
      <c r="E439" s="1"/>
    </row>
    <row r="440" spans="3:5">
      <c r="C440" s="1"/>
      <c r="D440" s="1"/>
      <c r="E440" s="1"/>
    </row>
    <row r="441" spans="3:5">
      <c r="C441" s="1"/>
      <c r="D441" s="1"/>
      <c r="E441" s="1"/>
    </row>
    <row r="442" spans="3:5">
      <c r="C442" s="1"/>
      <c r="D442" s="1"/>
      <c r="E442" s="1"/>
    </row>
    <row r="443" spans="3:5">
      <c r="C443" s="1"/>
      <c r="D443" s="1"/>
      <c r="E443" s="1"/>
    </row>
    <row r="444" spans="3:5">
      <c r="C444" s="1"/>
      <c r="D444" s="1"/>
      <c r="E444" s="1"/>
    </row>
    <row r="445" spans="3:5">
      <c r="C445" s="1"/>
      <c r="D445" s="1"/>
      <c r="E445" s="1"/>
    </row>
    <row r="446" spans="3:5">
      <c r="C446" s="1"/>
      <c r="D446" s="1"/>
      <c r="E446" s="1"/>
    </row>
    <row r="447" spans="3:5">
      <c r="C447" s="1"/>
      <c r="D447" s="1"/>
      <c r="E447" s="1"/>
    </row>
    <row r="448" spans="3:5">
      <c r="C448" s="1"/>
      <c r="D448" s="1"/>
      <c r="E448" s="1"/>
    </row>
    <row r="449" spans="3:5">
      <c r="C449" s="1"/>
      <c r="D449" s="1"/>
      <c r="E449" s="1"/>
    </row>
    <row r="450" spans="3:5">
      <c r="C450" s="1"/>
      <c r="D450" s="1"/>
      <c r="E450" s="1"/>
    </row>
    <row r="451" spans="3:5">
      <c r="C451" s="1"/>
      <c r="D451" s="1"/>
      <c r="E451" s="1"/>
    </row>
    <row r="452" spans="3:5">
      <c r="C452" s="1"/>
      <c r="D452" s="1"/>
      <c r="E452" s="1"/>
    </row>
    <row r="453" spans="3:5">
      <c r="C453" s="1"/>
      <c r="D453" s="1"/>
      <c r="E453" s="1"/>
    </row>
    <row r="454" spans="3:5">
      <c r="C454" s="1"/>
      <c r="D454" s="1"/>
      <c r="E454" s="1"/>
    </row>
    <row r="455" spans="3:5">
      <c r="C455" s="1"/>
      <c r="D455" s="1"/>
      <c r="E455" s="1"/>
    </row>
    <row r="456" spans="3:5">
      <c r="C456" s="1"/>
      <c r="D456" s="1"/>
      <c r="E456" s="1"/>
    </row>
    <row r="457" spans="3:5">
      <c r="C457" s="1"/>
      <c r="D457" s="1"/>
      <c r="E457" s="1"/>
    </row>
    <row r="458" spans="3:5">
      <c r="C458" s="1"/>
      <c r="D458" s="1"/>
      <c r="E458" s="1"/>
    </row>
    <row r="459" spans="3:5">
      <c r="C459" s="1"/>
      <c r="D459" s="1"/>
      <c r="E459" s="1"/>
    </row>
    <row r="460" spans="3:5">
      <c r="C460" s="1"/>
      <c r="D460" s="1"/>
      <c r="E460" s="1"/>
    </row>
    <row r="461" spans="3:5">
      <c r="C461" s="1"/>
      <c r="D461" s="1"/>
      <c r="E461" s="1"/>
    </row>
    <row r="462" spans="3:5">
      <c r="C462" s="1"/>
      <c r="D462" s="1"/>
      <c r="E462" s="1"/>
    </row>
    <row r="463" spans="3:5">
      <c r="C463" s="1"/>
      <c r="D463" s="1"/>
      <c r="E463" s="1"/>
    </row>
    <row r="464" spans="3:5">
      <c r="C464" s="1"/>
      <c r="D464" s="1"/>
      <c r="E464" s="1"/>
    </row>
    <row r="465" spans="3:5">
      <c r="C465" s="1"/>
      <c r="D465" s="1"/>
      <c r="E465" s="1"/>
    </row>
    <row r="466" spans="3:5">
      <c r="C466" s="1"/>
      <c r="D466" s="1"/>
      <c r="E466" s="1"/>
    </row>
    <row r="467" spans="3:5">
      <c r="C467" s="1"/>
      <c r="D467" s="1"/>
      <c r="E467" s="1"/>
    </row>
    <row r="468" spans="3:5">
      <c r="C468" s="1"/>
      <c r="D468" s="1"/>
      <c r="E468" s="1"/>
    </row>
    <row r="469" spans="3:5">
      <c r="C469" s="1"/>
      <c r="D469" s="1"/>
      <c r="E469" s="1"/>
    </row>
    <row r="470" spans="3:5">
      <c r="C470" s="1"/>
      <c r="D470" s="1"/>
      <c r="E470" s="1"/>
    </row>
    <row r="471" spans="3:5">
      <c r="C471" s="1"/>
      <c r="D471" s="1"/>
      <c r="E471" s="1"/>
    </row>
    <row r="472" spans="3:5">
      <c r="C472" s="1"/>
      <c r="D472" s="1"/>
      <c r="E472" s="1"/>
    </row>
    <row r="473" spans="3:5">
      <c r="C473" s="1"/>
      <c r="D473" s="1"/>
      <c r="E473" s="1"/>
    </row>
    <row r="474" spans="3:5">
      <c r="C474" s="1"/>
      <c r="D474" s="1"/>
      <c r="E474" s="1"/>
    </row>
    <row r="475" spans="3:5">
      <c r="C475" s="1"/>
      <c r="D475" s="1"/>
      <c r="E475" s="1"/>
    </row>
    <row r="476" spans="3:5">
      <c r="C476" s="1"/>
      <c r="D476" s="1"/>
      <c r="E476" s="1"/>
    </row>
    <row r="477" spans="3:5">
      <c r="C477" s="1"/>
      <c r="D477" s="1"/>
      <c r="E477" s="1"/>
    </row>
    <row r="478" spans="3:5">
      <c r="C478" s="1"/>
      <c r="D478" s="1"/>
      <c r="E478" s="1"/>
    </row>
    <row r="479" spans="3:5">
      <c r="C479" s="1"/>
      <c r="D479" s="1"/>
      <c r="E479" s="1"/>
    </row>
    <row r="480" spans="3:5">
      <c r="C480" s="1"/>
      <c r="D480" s="1"/>
      <c r="E480" s="1"/>
    </row>
    <row r="481" spans="3:5">
      <c r="C481" s="1"/>
      <c r="D481" s="1"/>
      <c r="E481" s="1"/>
    </row>
    <row r="482" spans="3:5">
      <c r="C482" s="1"/>
      <c r="D482" s="1"/>
      <c r="E482" s="1"/>
    </row>
    <row r="483" spans="3:5">
      <c r="C483" s="1"/>
      <c r="D483" s="1"/>
      <c r="E483" s="1"/>
    </row>
    <row r="484" spans="3:5">
      <c r="C484" s="1"/>
      <c r="D484" s="1"/>
      <c r="E484" s="1"/>
    </row>
    <row r="485" spans="3:5">
      <c r="C485" s="1"/>
      <c r="D485" s="1"/>
      <c r="E485" s="1"/>
    </row>
    <row r="486" spans="3:5">
      <c r="C486" s="1"/>
      <c r="D486" s="1"/>
      <c r="E486" s="1"/>
    </row>
    <row r="487" spans="3:5">
      <c r="C487" s="1"/>
      <c r="D487" s="1"/>
      <c r="E487" s="1"/>
    </row>
    <row r="488" spans="3:5">
      <c r="C488" s="1"/>
      <c r="D488" s="1"/>
      <c r="E488" s="1"/>
    </row>
    <row r="489" spans="3:5">
      <c r="C489" s="1"/>
      <c r="D489" s="1"/>
      <c r="E489" s="1"/>
    </row>
    <row r="490" spans="3:5">
      <c r="C490" s="1"/>
      <c r="D490" s="1"/>
      <c r="E490" s="1"/>
    </row>
    <row r="491" spans="3:5">
      <c r="C491" s="1"/>
      <c r="D491" s="1"/>
      <c r="E491" s="1"/>
    </row>
    <row r="492" spans="3:5">
      <c r="C492" s="1"/>
      <c r="D492" s="1"/>
      <c r="E492" s="1"/>
    </row>
    <row r="493" spans="3:5">
      <c r="C493" s="1"/>
      <c r="D493" s="1"/>
      <c r="E493" s="1"/>
    </row>
    <row r="494" spans="3:5">
      <c r="C494" s="1"/>
      <c r="D494" s="1"/>
      <c r="E494" s="1"/>
    </row>
    <row r="495" spans="3:5">
      <c r="C495" s="1"/>
      <c r="D495" s="1"/>
      <c r="E495" s="1"/>
    </row>
    <row r="496" spans="3:5">
      <c r="C496" s="1"/>
      <c r="D496" s="1"/>
      <c r="E496" s="1"/>
    </row>
    <row r="497" spans="3:5">
      <c r="C497" s="1"/>
      <c r="D497" s="1"/>
      <c r="E497" s="1"/>
    </row>
    <row r="498" spans="3:5">
      <c r="C498" s="1"/>
      <c r="D498" s="1"/>
      <c r="E498" s="1"/>
    </row>
    <row r="499" spans="3:5">
      <c r="C499" s="1"/>
      <c r="D499" s="1"/>
      <c r="E499" s="1"/>
    </row>
    <row r="500" spans="3:5">
      <c r="C500" s="1"/>
      <c r="D500" s="1"/>
      <c r="E500" s="1"/>
    </row>
    <row r="501" spans="3:5">
      <c r="C501" s="1"/>
      <c r="D501" s="1"/>
      <c r="E501" s="1"/>
    </row>
    <row r="502" spans="3:5">
      <c r="C502" s="1"/>
      <c r="D502" s="1"/>
      <c r="E502" s="1"/>
    </row>
    <row r="503" spans="3:5">
      <c r="C503" s="1"/>
      <c r="D503" s="1"/>
      <c r="E503" s="1"/>
    </row>
    <row r="504" spans="3:5">
      <c r="C504" s="1"/>
      <c r="D504" s="1"/>
      <c r="E504" s="1"/>
    </row>
    <row r="505" spans="3:5">
      <c r="C505" s="1"/>
      <c r="D505" s="1"/>
      <c r="E505" s="1"/>
    </row>
    <row r="506" spans="3:5">
      <c r="C506" s="1"/>
      <c r="D506" s="1"/>
      <c r="E506" s="1"/>
    </row>
    <row r="507" spans="3:5">
      <c r="C507" s="1"/>
      <c r="D507" s="1"/>
      <c r="E507" s="1"/>
    </row>
    <row r="508" spans="3:5">
      <c r="C508" s="1"/>
      <c r="D508" s="1"/>
      <c r="E508" s="1"/>
    </row>
    <row r="509" spans="3:5">
      <c r="C509" s="1"/>
      <c r="D509" s="1"/>
      <c r="E509" s="1"/>
    </row>
    <row r="510" spans="3:5">
      <c r="C510" s="1"/>
      <c r="D510" s="1"/>
      <c r="E510" s="1"/>
    </row>
    <row r="511" spans="3:5">
      <c r="C511" s="1"/>
      <c r="D511" s="1"/>
      <c r="E511" s="1"/>
    </row>
    <row r="512" spans="3:5">
      <c r="C512" s="1"/>
      <c r="D512" s="1"/>
      <c r="E512" s="1"/>
    </row>
    <row r="513" spans="3:5">
      <c r="C513" s="1"/>
      <c r="D513" s="1"/>
      <c r="E513" s="1"/>
    </row>
    <row r="514" spans="3:5">
      <c r="C514" s="1"/>
      <c r="D514" s="1"/>
      <c r="E514" s="1"/>
    </row>
    <row r="515" spans="3:5">
      <c r="C515" s="1"/>
      <c r="D515" s="1"/>
      <c r="E515" s="1"/>
    </row>
    <row r="516" spans="3:5">
      <c r="C516" s="1"/>
      <c r="D516" s="1"/>
      <c r="E516" s="1"/>
    </row>
    <row r="517" spans="3:5">
      <c r="C517" s="1"/>
      <c r="D517" s="1"/>
      <c r="E517" s="1"/>
    </row>
    <row r="518" spans="3:5">
      <c r="C518" s="1"/>
      <c r="D518" s="1"/>
      <c r="E518" s="1"/>
    </row>
    <row r="519" spans="3:5">
      <c r="C519" s="1"/>
      <c r="D519" s="1"/>
      <c r="E519" s="1"/>
    </row>
    <row r="520" spans="3:5">
      <c r="C520" s="1"/>
      <c r="D520" s="1"/>
      <c r="E520" s="1"/>
    </row>
    <row r="521" spans="3:5">
      <c r="C521" s="1"/>
      <c r="D521" s="1"/>
      <c r="E521" s="1"/>
    </row>
    <row r="522" spans="3:5">
      <c r="C522" s="1"/>
      <c r="D522" s="1"/>
      <c r="E522" s="1"/>
    </row>
    <row r="523" spans="3:5">
      <c r="C523" s="1"/>
      <c r="D523" s="1"/>
      <c r="E523" s="1"/>
    </row>
    <row r="524" spans="3:5">
      <c r="C524" s="1"/>
      <c r="D524" s="1"/>
      <c r="E524" s="1"/>
    </row>
    <row r="525" spans="3:5">
      <c r="C525" s="1"/>
      <c r="D525" s="1"/>
      <c r="E525" s="1"/>
    </row>
    <row r="526" spans="3:5">
      <c r="C526" s="1"/>
      <c r="D526" s="1"/>
      <c r="E526" s="1"/>
    </row>
    <row r="527" spans="3:5">
      <c r="C527" s="1"/>
      <c r="D527" s="1"/>
      <c r="E527" s="1"/>
    </row>
    <row r="528" spans="3:5">
      <c r="C528" s="1"/>
      <c r="D528" s="1"/>
      <c r="E528" s="1"/>
    </row>
    <row r="529" spans="3:5">
      <c r="C529" s="1"/>
      <c r="D529" s="1"/>
      <c r="E529" s="1"/>
    </row>
    <row r="530" spans="3:5">
      <c r="C530" s="1"/>
      <c r="D530" s="1"/>
      <c r="E530" s="1"/>
    </row>
    <row r="531" spans="3:5">
      <c r="C531" s="1"/>
      <c r="D531" s="1"/>
      <c r="E531" s="1"/>
    </row>
    <row r="532" spans="3:5">
      <c r="C532" s="1"/>
      <c r="D532" s="1"/>
      <c r="E532" s="1"/>
    </row>
    <row r="533" spans="3:5">
      <c r="C533" s="1"/>
      <c r="D533" s="1"/>
      <c r="E533" s="1"/>
    </row>
    <row r="534" spans="3:5">
      <c r="C534" s="1"/>
      <c r="D534" s="1"/>
      <c r="E534" s="1"/>
    </row>
    <row r="535" spans="3:5">
      <c r="C535" s="1"/>
      <c r="D535" s="1"/>
      <c r="E535" s="1"/>
    </row>
    <row r="536" spans="3:5">
      <c r="C536" s="1"/>
      <c r="D536" s="1"/>
      <c r="E536" s="1"/>
    </row>
    <row r="537" spans="3:5">
      <c r="C537" s="1"/>
      <c r="D537" s="1"/>
      <c r="E537" s="1"/>
    </row>
    <row r="538" spans="3:5">
      <c r="C538" s="1"/>
      <c r="D538" s="1"/>
      <c r="E538" s="1"/>
    </row>
    <row r="539" spans="3:5">
      <c r="C539" s="1"/>
      <c r="D539" s="1"/>
      <c r="E539" s="1"/>
    </row>
    <row r="540" spans="3:5">
      <c r="C540" s="1"/>
      <c r="D540" s="1"/>
      <c r="E540" s="1"/>
    </row>
    <row r="541" spans="3:5">
      <c r="C541" s="1"/>
      <c r="D541" s="1"/>
      <c r="E541" s="1"/>
    </row>
    <row r="542" spans="3:5">
      <c r="C542" s="1"/>
      <c r="D542" s="1"/>
      <c r="E542" s="1"/>
    </row>
    <row r="543" spans="3:5">
      <c r="C543" s="1"/>
      <c r="D543" s="1"/>
      <c r="E543" s="1"/>
    </row>
    <row r="544" spans="3:5">
      <c r="C544" s="1"/>
      <c r="D544" s="1"/>
      <c r="E544" s="1"/>
    </row>
    <row r="545" spans="3:5">
      <c r="C545" s="1"/>
      <c r="D545" s="1"/>
      <c r="E545" s="1"/>
    </row>
    <row r="546" spans="3:5">
      <c r="C546" s="1"/>
      <c r="D546" s="1"/>
      <c r="E546" s="1"/>
    </row>
    <row r="547" spans="3:5">
      <c r="C547" s="1"/>
      <c r="D547" s="1"/>
      <c r="E547" s="1"/>
    </row>
    <row r="548" spans="3:5">
      <c r="C548" s="1"/>
      <c r="D548" s="1"/>
      <c r="E548" s="1"/>
    </row>
    <row r="549" spans="3:5">
      <c r="C549" s="1"/>
      <c r="D549" s="1"/>
      <c r="E549" s="1"/>
    </row>
    <row r="550" spans="3:5">
      <c r="C550" s="1"/>
      <c r="D550" s="1"/>
      <c r="E550" s="1"/>
    </row>
    <row r="551" spans="3:5">
      <c r="C551" s="1"/>
      <c r="D551" s="1"/>
      <c r="E551" s="1"/>
    </row>
    <row r="552" spans="3:5">
      <c r="C552" s="1"/>
      <c r="D552" s="1"/>
      <c r="E552" s="1"/>
    </row>
    <row r="553" spans="3:5">
      <c r="C553" s="1"/>
      <c r="D553" s="1"/>
      <c r="E553" s="1"/>
    </row>
    <row r="554" spans="3:5">
      <c r="C554" s="1"/>
      <c r="D554" s="1"/>
      <c r="E554" s="1"/>
    </row>
    <row r="555" spans="3:5">
      <c r="C555" s="1"/>
      <c r="D555" s="1"/>
      <c r="E555" s="1"/>
    </row>
    <row r="556" spans="3:5">
      <c r="C556" s="1"/>
      <c r="D556" s="1"/>
      <c r="E556" s="1"/>
    </row>
    <row r="557" spans="3:5">
      <c r="C557" s="1"/>
      <c r="D557" s="1"/>
      <c r="E557" s="1"/>
    </row>
    <row r="558" spans="3:5">
      <c r="C558" s="1"/>
      <c r="D558" s="1"/>
      <c r="E558" s="1"/>
    </row>
    <row r="559" spans="3:5">
      <c r="C559" s="1"/>
      <c r="D559" s="1"/>
      <c r="E559" s="1"/>
    </row>
    <row r="560" spans="3:5">
      <c r="C560" s="1"/>
      <c r="D560" s="1"/>
      <c r="E560" s="1"/>
    </row>
    <row r="561" spans="3:5">
      <c r="C561" s="1"/>
      <c r="D561" s="1"/>
      <c r="E561" s="1"/>
    </row>
    <row r="562" spans="3:5">
      <c r="C562" s="1"/>
      <c r="D562" s="1"/>
      <c r="E562" s="1"/>
    </row>
    <row r="563" spans="3:5">
      <c r="C563" s="1"/>
      <c r="D563" s="1"/>
      <c r="E563" s="1"/>
    </row>
    <row r="564" spans="3:5">
      <c r="C564" s="1"/>
      <c r="D564" s="1"/>
      <c r="E564" s="1"/>
    </row>
    <row r="565" spans="3:5">
      <c r="C565" s="1"/>
      <c r="D565" s="1"/>
      <c r="E565" s="1"/>
    </row>
    <row r="566" spans="3:5">
      <c r="C566" s="1"/>
      <c r="D566" s="1"/>
      <c r="E566" s="1"/>
    </row>
    <row r="567" spans="3:5">
      <c r="C567" s="1"/>
      <c r="D567" s="1"/>
      <c r="E567" s="1"/>
    </row>
    <row r="568" spans="3:5">
      <c r="C568" s="1"/>
      <c r="D568" s="1"/>
      <c r="E568" s="1"/>
    </row>
    <row r="569" spans="3:5">
      <c r="C569" s="1"/>
      <c r="D569" s="1"/>
      <c r="E569" s="1"/>
    </row>
    <row r="570" spans="3:5">
      <c r="C570" s="1"/>
      <c r="D570" s="1"/>
      <c r="E570" s="1"/>
    </row>
    <row r="571" spans="3:5">
      <c r="C571" s="1"/>
      <c r="D571" s="1"/>
      <c r="E571" s="1"/>
    </row>
    <row r="572" spans="3:5">
      <c r="C572" s="1"/>
      <c r="D572" s="1"/>
      <c r="E572" s="1"/>
    </row>
    <row r="573" spans="3:5">
      <c r="C573" s="1"/>
      <c r="D573" s="1"/>
      <c r="E573" s="1"/>
    </row>
    <row r="574" spans="3:5">
      <c r="C574" s="1"/>
      <c r="D574" s="1"/>
      <c r="E574" s="1"/>
    </row>
    <row r="575" spans="3:5">
      <c r="C575" s="1"/>
      <c r="D575" s="1"/>
      <c r="E575" s="1"/>
    </row>
    <row r="576" spans="3:5">
      <c r="C576" s="1"/>
      <c r="D576" s="1"/>
      <c r="E576" s="1"/>
    </row>
    <row r="577" spans="3:5">
      <c r="C577" s="1"/>
      <c r="D577" s="1"/>
      <c r="E577" s="1"/>
    </row>
    <row r="578" spans="3:5">
      <c r="C578" s="1"/>
      <c r="D578" s="1"/>
      <c r="E578" s="1"/>
    </row>
    <row r="579" spans="3:5">
      <c r="C579" s="1"/>
      <c r="D579" s="1"/>
      <c r="E579" s="1"/>
    </row>
    <row r="580" spans="3:5">
      <c r="C580" s="1"/>
      <c r="D580" s="1"/>
      <c r="E580" s="1"/>
    </row>
    <row r="581" spans="3:5">
      <c r="C581" s="1"/>
      <c r="D581" s="1"/>
      <c r="E581" s="1"/>
    </row>
    <row r="582" spans="3:5">
      <c r="C582" s="1"/>
      <c r="D582" s="1"/>
      <c r="E582" s="1"/>
    </row>
    <row r="583" spans="3:5">
      <c r="C583" s="1"/>
      <c r="D583" s="1"/>
      <c r="E583" s="1"/>
    </row>
    <row r="584" spans="3:5">
      <c r="C584" s="1"/>
      <c r="D584" s="1"/>
      <c r="E584" s="1"/>
    </row>
    <row r="585" spans="3:5">
      <c r="C585" s="1"/>
      <c r="D585" s="1"/>
      <c r="E585" s="1"/>
    </row>
    <row r="586" spans="3:5">
      <c r="C586" s="1"/>
      <c r="D586" s="1"/>
      <c r="E586" s="1"/>
    </row>
    <row r="587" spans="3:5">
      <c r="C587" s="1"/>
      <c r="D587" s="1"/>
      <c r="E587" s="1"/>
    </row>
    <row r="588" spans="3:5">
      <c r="C588" s="1"/>
      <c r="D588" s="1"/>
      <c r="E588" s="1"/>
    </row>
    <row r="589" spans="3:5">
      <c r="C589" s="1"/>
      <c r="D589" s="1"/>
      <c r="E589" s="1"/>
    </row>
    <row r="590" spans="3:5">
      <c r="C590" s="1"/>
      <c r="D590" s="1"/>
      <c r="E590" s="1"/>
    </row>
  </sheetData>
  <sheetProtection sheet="1" objects="1" scenarios="1"/>
  <mergeCells count="2">
    <mergeCell ref="B6:L6"/>
    <mergeCell ref="B7:L7"/>
  </mergeCells>
  <phoneticPr fontId="4" type="noConversion"/>
  <dataValidations count="1">
    <dataValidation allowBlank="1" showInputMessage="1" showErrorMessage="1" sqref="C5:C1048576 A1:B1048576 D1:XFD40 D45:XFD1048576 D41:AF44 AH41:XFD44"/>
  </dataValidations>
  <pageMargins left="0" right="0" top="0.5" bottom="0.5" header="0" footer="0.25"/>
  <pageSetup paperSize="9" scale="61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>
    <tabColor indexed="44"/>
    <pageSetUpPr fitToPage="1"/>
  </sheetPr>
  <dimension ref="A1:BH580"/>
  <sheetViews>
    <sheetView rightToLeft="1" workbookViewId="0">
      <selection activeCell="D16" sqref="D16"/>
    </sheetView>
  </sheetViews>
  <sheetFormatPr defaultColWidth="9.140625" defaultRowHeight="18"/>
  <cols>
    <col min="1" max="1" width="6.28515625" style="2" customWidth="1"/>
    <col min="2" max="2" width="33.140625" style="2" bestFit="1" customWidth="1"/>
    <col min="3" max="3" width="48.42578125" style="2" bestFit="1" customWidth="1"/>
    <col min="4" max="4" width="5.42578125" style="2" bestFit="1" customWidth="1"/>
    <col min="5" max="5" width="5.28515625" style="2" bestFit="1" customWidth="1"/>
    <col min="6" max="6" width="12" style="1" bestFit="1" customWidth="1"/>
    <col min="7" max="7" width="9" style="1" bestFit="1" customWidth="1"/>
    <col min="8" max="8" width="10.7109375" style="1" bestFit="1" customWidth="1"/>
    <col min="9" max="9" width="10.85546875" style="1" bestFit="1" customWidth="1"/>
    <col min="10" max="10" width="9.140625" style="1" bestFit="1" customWidth="1"/>
    <col min="11" max="11" width="9" style="3" bestFit="1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1:60">
      <c r="B1" s="47" t="s">
        <v>180</v>
      </c>
      <c r="C1" s="68" t="s" vm="1">
        <v>269</v>
      </c>
    </row>
    <row r="2" spans="1:60">
      <c r="B2" s="47" t="s">
        <v>179</v>
      </c>
      <c r="C2" s="68" t="s">
        <v>270</v>
      </c>
    </row>
    <row r="3" spans="1:60">
      <c r="B3" s="47" t="s">
        <v>181</v>
      </c>
      <c r="C3" s="68" t="s">
        <v>271</v>
      </c>
    </row>
    <row r="4" spans="1:60">
      <c r="B4" s="47" t="s">
        <v>182</v>
      </c>
      <c r="C4" s="68">
        <v>2102</v>
      </c>
    </row>
    <row r="6" spans="1:60" ht="26.25" customHeight="1">
      <c r="B6" s="169" t="s">
        <v>210</v>
      </c>
      <c r="C6" s="170"/>
      <c r="D6" s="170"/>
      <c r="E6" s="170"/>
      <c r="F6" s="170"/>
      <c r="G6" s="170"/>
      <c r="H6" s="170"/>
      <c r="I6" s="170"/>
      <c r="J6" s="170"/>
      <c r="K6" s="171"/>
      <c r="BD6" s="1" t="s">
        <v>123</v>
      </c>
      <c r="BF6" s="1" t="s">
        <v>188</v>
      </c>
      <c r="BH6" s="3" t="s">
        <v>165</v>
      </c>
    </row>
    <row r="7" spans="1:60" ht="26.25" customHeight="1">
      <c r="B7" s="169" t="s">
        <v>99</v>
      </c>
      <c r="C7" s="170"/>
      <c r="D7" s="170"/>
      <c r="E7" s="170"/>
      <c r="F7" s="170"/>
      <c r="G7" s="170"/>
      <c r="H7" s="170"/>
      <c r="I7" s="170"/>
      <c r="J7" s="170"/>
      <c r="K7" s="171"/>
      <c r="BD7" s="3" t="s">
        <v>125</v>
      </c>
      <c r="BF7" s="1" t="s">
        <v>145</v>
      </c>
      <c r="BH7" s="3" t="s">
        <v>164</v>
      </c>
    </row>
    <row r="8" spans="1:60" s="3" customFormat="1" ht="78.75">
      <c r="A8" s="2"/>
      <c r="B8" s="22" t="s">
        <v>119</v>
      </c>
      <c r="C8" s="30" t="s">
        <v>47</v>
      </c>
      <c r="D8" s="30" t="s">
        <v>122</v>
      </c>
      <c r="E8" s="30" t="s">
        <v>68</v>
      </c>
      <c r="F8" s="30" t="s">
        <v>106</v>
      </c>
      <c r="G8" s="30" t="s">
        <v>245</v>
      </c>
      <c r="H8" s="30" t="s">
        <v>244</v>
      </c>
      <c r="I8" s="30" t="s">
        <v>64</v>
      </c>
      <c r="J8" s="30" t="s">
        <v>183</v>
      </c>
      <c r="K8" s="31" t="s">
        <v>185</v>
      </c>
      <c r="BC8" s="1" t="s">
        <v>138</v>
      </c>
      <c r="BD8" s="1" t="s">
        <v>139</v>
      </c>
      <c r="BE8" s="1" t="s">
        <v>146</v>
      </c>
      <c r="BG8" s="4" t="s">
        <v>166</v>
      </c>
    </row>
    <row r="9" spans="1:60" s="3" customFormat="1" ht="18.75" customHeight="1">
      <c r="A9" s="2"/>
      <c r="B9" s="15"/>
      <c r="C9" s="16"/>
      <c r="D9" s="16"/>
      <c r="E9" s="16"/>
      <c r="F9" s="16"/>
      <c r="G9" s="16" t="s">
        <v>252</v>
      </c>
      <c r="H9" s="16"/>
      <c r="I9" s="16" t="s">
        <v>248</v>
      </c>
      <c r="J9" s="32" t="s">
        <v>19</v>
      </c>
      <c r="K9" s="33" t="s">
        <v>19</v>
      </c>
      <c r="BC9" s="1" t="s">
        <v>135</v>
      </c>
      <c r="BE9" s="1" t="s">
        <v>147</v>
      </c>
      <c r="BG9" s="4" t="s">
        <v>167</v>
      </c>
    </row>
    <row r="10" spans="1:60" s="4" customFormat="1" ht="18" customHeight="1">
      <c r="A10" s="2"/>
      <c r="B10" s="18"/>
      <c r="C10" s="19" t="s">
        <v>0</v>
      </c>
      <c r="D10" s="19" t="s">
        <v>1</v>
      </c>
      <c r="E10" s="19" t="s">
        <v>2</v>
      </c>
      <c r="F10" s="19" t="s">
        <v>2</v>
      </c>
      <c r="G10" s="19" t="s">
        <v>3</v>
      </c>
      <c r="H10" s="19" t="s">
        <v>4</v>
      </c>
      <c r="I10" s="19" t="s">
        <v>5</v>
      </c>
      <c r="J10" s="19" t="s">
        <v>6</v>
      </c>
      <c r="K10" s="20" t="s">
        <v>7</v>
      </c>
      <c r="L10" s="3"/>
      <c r="M10" s="3"/>
      <c r="N10" s="3"/>
      <c r="O10" s="3"/>
      <c r="BC10" s="1" t="s">
        <v>131</v>
      </c>
      <c r="BD10" s="3"/>
      <c r="BE10" s="1" t="s">
        <v>189</v>
      </c>
      <c r="BG10" s="1" t="s">
        <v>173</v>
      </c>
    </row>
    <row r="11" spans="1:60" s="4" customFormat="1" ht="18" customHeight="1">
      <c r="A11" s="2"/>
      <c r="B11" s="91" t="s">
        <v>51</v>
      </c>
      <c r="C11" s="74"/>
      <c r="D11" s="74"/>
      <c r="E11" s="74"/>
      <c r="F11" s="74"/>
      <c r="G11" s="84"/>
      <c r="H11" s="86"/>
      <c r="I11" s="84">
        <v>-32338.116369081006</v>
      </c>
      <c r="J11" s="85">
        <f>I11/$I$11</f>
        <v>1</v>
      </c>
      <c r="K11" s="85">
        <f>I11/'סכום נכסי הקרן'!$C$42</f>
        <v>-5.7484472361827698E-4</v>
      </c>
      <c r="L11" s="3"/>
      <c r="M11" s="3"/>
      <c r="N11" s="3"/>
      <c r="O11" s="3"/>
      <c r="BC11" s="1" t="s">
        <v>130</v>
      </c>
      <c r="BD11" s="3"/>
      <c r="BE11" s="1" t="s">
        <v>148</v>
      </c>
      <c r="BG11" s="1" t="s">
        <v>168</v>
      </c>
    </row>
    <row r="12" spans="1:60" ht="20.25">
      <c r="B12" s="95" t="s">
        <v>240</v>
      </c>
      <c r="C12" s="74"/>
      <c r="D12" s="74"/>
      <c r="E12" s="74"/>
      <c r="F12" s="74"/>
      <c r="G12" s="84"/>
      <c r="H12" s="86"/>
      <c r="I12" s="84">
        <v>-32338.116369081006</v>
      </c>
      <c r="J12" s="85">
        <f t="shared" ref="J12:J16" si="0">I12/$I$11</f>
        <v>1</v>
      </c>
      <c r="K12" s="85">
        <f>I12/'סכום נכסי הקרן'!$C$42</f>
        <v>-5.7484472361827698E-4</v>
      </c>
      <c r="P12" s="1"/>
      <c r="BC12" s="1" t="s">
        <v>128</v>
      </c>
      <c r="BD12" s="4"/>
      <c r="BE12" s="1" t="s">
        <v>149</v>
      </c>
      <c r="BG12" s="1" t="s">
        <v>169</v>
      </c>
    </row>
    <row r="13" spans="1:60">
      <c r="B13" s="73" t="s">
        <v>1965</v>
      </c>
      <c r="C13" s="74" t="s">
        <v>1966</v>
      </c>
      <c r="D13" s="87" t="s">
        <v>28</v>
      </c>
      <c r="E13" s="87" t="s">
        <v>686</v>
      </c>
      <c r="F13" s="87" t="s">
        <v>166</v>
      </c>
      <c r="G13" s="84">
        <v>1311.3502160000003</v>
      </c>
      <c r="H13" s="86">
        <v>319400</v>
      </c>
      <c r="I13" s="84">
        <v>-6597.1468793380009</v>
      </c>
      <c r="J13" s="85">
        <f t="shared" si="0"/>
        <v>0.20400529220822641</v>
      </c>
      <c r="K13" s="85">
        <f>I13/'סכום נכסי הקרן'!$C$42</f>
        <v>-1.1727136581610376E-4</v>
      </c>
      <c r="P13" s="1"/>
      <c r="BC13" s="1" t="s">
        <v>132</v>
      </c>
      <c r="BE13" s="1" t="s">
        <v>150</v>
      </c>
      <c r="BG13" s="1" t="s">
        <v>170</v>
      </c>
    </row>
    <row r="14" spans="1:60">
      <c r="B14" s="73" t="s">
        <v>1967</v>
      </c>
      <c r="C14" s="74" t="s">
        <v>1968</v>
      </c>
      <c r="D14" s="87" t="s">
        <v>28</v>
      </c>
      <c r="E14" s="87" t="s">
        <v>686</v>
      </c>
      <c r="F14" s="87" t="s">
        <v>164</v>
      </c>
      <c r="G14" s="84">
        <v>1190.9200940000003</v>
      </c>
      <c r="H14" s="86">
        <v>5205</v>
      </c>
      <c r="I14" s="84">
        <v>1309.7343779930002</v>
      </c>
      <c r="J14" s="85">
        <f t="shared" si="0"/>
        <v>-4.0501257495790893E-2</v>
      </c>
      <c r="K14" s="85">
        <f>I14/'סכום נכסי הקרן'!$C$42</f>
        <v>2.3281934171360584E-5</v>
      </c>
      <c r="P14" s="1"/>
      <c r="BC14" s="1" t="s">
        <v>129</v>
      </c>
      <c r="BE14" s="1" t="s">
        <v>151</v>
      </c>
      <c r="BG14" s="1" t="s">
        <v>172</v>
      </c>
    </row>
    <row r="15" spans="1:60">
      <c r="B15" s="73" t="s">
        <v>1969</v>
      </c>
      <c r="C15" s="74" t="s">
        <v>1970</v>
      </c>
      <c r="D15" s="87" t="s">
        <v>28</v>
      </c>
      <c r="E15" s="87" t="s">
        <v>686</v>
      </c>
      <c r="F15" s="87" t="s">
        <v>164</v>
      </c>
      <c r="G15" s="84">
        <v>4901.505959000001</v>
      </c>
      <c r="H15" s="86">
        <v>335200</v>
      </c>
      <c r="I15" s="84">
        <v>-24076.744527941002</v>
      </c>
      <c r="J15" s="85">
        <f t="shared" si="0"/>
        <v>0.744531445590355</v>
      </c>
      <c r="K15" s="85">
        <f>I15/'סכום נכסי הקרן'!$C$42</f>
        <v>-4.2798997306550381E-4</v>
      </c>
      <c r="P15" s="1"/>
      <c r="BC15" s="1" t="s">
        <v>140</v>
      </c>
      <c r="BE15" s="1" t="s">
        <v>190</v>
      </c>
      <c r="BG15" s="1" t="s">
        <v>174</v>
      </c>
    </row>
    <row r="16" spans="1:60" ht="20.25">
      <c r="B16" s="73" t="s">
        <v>1971</v>
      </c>
      <c r="C16" s="74" t="s">
        <v>1972</v>
      </c>
      <c r="D16" s="87" t="s">
        <v>28</v>
      </c>
      <c r="E16" s="87" t="s">
        <v>686</v>
      </c>
      <c r="F16" s="87" t="s">
        <v>166</v>
      </c>
      <c r="G16" s="84">
        <v>2019.7469550000003</v>
      </c>
      <c r="H16" s="86">
        <v>36010</v>
      </c>
      <c r="I16" s="84">
        <v>-2973.9593397950002</v>
      </c>
      <c r="J16" s="85">
        <f t="shared" si="0"/>
        <v>9.196451969720941E-2</v>
      </c>
      <c r="K16" s="85">
        <f>I16/'סכום נכסי הקרן'!$C$42</f>
        <v>-5.2865318908029937E-5</v>
      </c>
      <c r="P16" s="1"/>
      <c r="BC16" s="4" t="s">
        <v>126</v>
      </c>
      <c r="BD16" s="1" t="s">
        <v>141</v>
      </c>
      <c r="BE16" s="1" t="s">
        <v>152</v>
      </c>
      <c r="BG16" s="1" t="s">
        <v>175</v>
      </c>
    </row>
    <row r="17" spans="2:60">
      <c r="B17" s="95"/>
      <c r="C17" s="74"/>
      <c r="D17" s="74"/>
      <c r="E17" s="74"/>
      <c r="F17" s="74"/>
      <c r="G17" s="84"/>
      <c r="H17" s="86"/>
      <c r="I17" s="74"/>
      <c r="J17" s="85"/>
      <c r="K17" s="74"/>
      <c r="P17" s="1"/>
      <c r="BC17" s="1" t="s">
        <v>136</v>
      </c>
      <c r="BE17" s="1" t="s">
        <v>153</v>
      </c>
      <c r="BG17" s="1" t="s">
        <v>176</v>
      </c>
    </row>
    <row r="18" spans="2:60">
      <c r="B18" s="91"/>
      <c r="C18" s="91"/>
      <c r="D18" s="91"/>
      <c r="E18" s="91"/>
      <c r="F18" s="91"/>
      <c r="G18" s="91"/>
      <c r="H18" s="91"/>
      <c r="I18" s="91"/>
      <c r="J18" s="91"/>
      <c r="K18" s="91"/>
      <c r="BD18" s="1" t="s">
        <v>124</v>
      </c>
      <c r="BF18" s="1" t="s">
        <v>154</v>
      </c>
      <c r="BH18" s="1" t="s">
        <v>28</v>
      </c>
    </row>
    <row r="19" spans="2:60">
      <c r="B19" s="91"/>
      <c r="C19" s="91"/>
      <c r="D19" s="91"/>
      <c r="E19" s="91"/>
      <c r="F19" s="91"/>
      <c r="G19" s="91"/>
      <c r="H19" s="91"/>
      <c r="I19" s="91"/>
      <c r="J19" s="91"/>
      <c r="K19" s="91"/>
      <c r="BD19" s="1" t="s">
        <v>137</v>
      </c>
      <c r="BF19" s="1" t="s">
        <v>155</v>
      </c>
    </row>
    <row r="20" spans="2:60">
      <c r="B20" s="89" t="s">
        <v>260</v>
      </c>
      <c r="C20" s="91"/>
      <c r="D20" s="91"/>
      <c r="E20" s="91"/>
      <c r="F20" s="91"/>
      <c r="G20" s="91"/>
      <c r="H20" s="91"/>
      <c r="I20" s="91"/>
      <c r="J20" s="91"/>
      <c r="K20" s="91"/>
      <c r="BD20" s="1" t="s">
        <v>142</v>
      </c>
      <c r="BF20" s="1" t="s">
        <v>156</v>
      </c>
    </row>
    <row r="21" spans="2:60">
      <c r="B21" s="89" t="s">
        <v>115</v>
      </c>
      <c r="C21" s="91"/>
      <c r="D21" s="91"/>
      <c r="E21" s="91"/>
      <c r="F21" s="91"/>
      <c r="G21" s="91"/>
      <c r="H21" s="91"/>
      <c r="I21" s="91"/>
      <c r="J21" s="91"/>
      <c r="K21" s="91"/>
      <c r="BD21" s="1" t="s">
        <v>127</v>
      </c>
      <c r="BE21" s="1" t="s">
        <v>143</v>
      </c>
      <c r="BF21" s="1" t="s">
        <v>157</v>
      </c>
    </row>
    <row r="22" spans="2:60">
      <c r="B22" s="89" t="s">
        <v>243</v>
      </c>
      <c r="C22" s="91"/>
      <c r="D22" s="91"/>
      <c r="E22" s="91"/>
      <c r="F22" s="91"/>
      <c r="G22" s="91"/>
      <c r="H22" s="91"/>
      <c r="I22" s="91"/>
      <c r="J22" s="91"/>
      <c r="K22" s="91"/>
      <c r="BD22" s="1" t="s">
        <v>133</v>
      </c>
      <c r="BF22" s="1" t="s">
        <v>158</v>
      </c>
    </row>
    <row r="23" spans="2:60">
      <c r="B23" s="89" t="s">
        <v>251</v>
      </c>
      <c r="C23" s="91"/>
      <c r="D23" s="91"/>
      <c r="E23" s="91"/>
      <c r="F23" s="91"/>
      <c r="G23" s="91"/>
      <c r="H23" s="91"/>
      <c r="I23" s="91"/>
      <c r="J23" s="91"/>
      <c r="K23" s="91"/>
      <c r="BD23" s="1" t="s">
        <v>28</v>
      </c>
      <c r="BE23" s="1" t="s">
        <v>134</v>
      </c>
      <c r="BF23" s="1" t="s">
        <v>191</v>
      </c>
    </row>
    <row r="24" spans="2:60">
      <c r="B24" s="91"/>
      <c r="C24" s="91"/>
      <c r="D24" s="91"/>
      <c r="E24" s="91"/>
      <c r="F24" s="91"/>
      <c r="G24" s="91"/>
      <c r="H24" s="91"/>
      <c r="I24" s="91"/>
      <c r="J24" s="91"/>
      <c r="K24" s="91"/>
      <c r="BF24" s="1" t="s">
        <v>194</v>
      </c>
    </row>
    <row r="25" spans="2:60">
      <c r="B25" s="91"/>
      <c r="C25" s="91"/>
      <c r="D25" s="91"/>
      <c r="E25" s="91"/>
      <c r="F25" s="91"/>
      <c r="G25" s="91"/>
      <c r="H25" s="91"/>
      <c r="I25" s="91"/>
      <c r="J25" s="91"/>
      <c r="K25" s="91"/>
      <c r="BF25" s="1" t="s">
        <v>159</v>
      </c>
    </row>
    <row r="26" spans="2:60">
      <c r="B26" s="91"/>
      <c r="C26" s="91"/>
      <c r="D26" s="91"/>
      <c r="E26" s="91"/>
      <c r="F26" s="91"/>
      <c r="G26" s="91"/>
      <c r="H26" s="91"/>
      <c r="I26" s="91"/>
      <c r="J26" s="91"/>
      <c r="K26" s="91"/>
      <c r="BF26" s="1" t="s">
        <v>160</v>
      </c>
    </row>
    <row r="27" spans="2:60">
      <c r="B27" s="91"/>
      <c r="C27" s="91"/>
      <c r="D27" s="91"/>
      <c r="E27" s="91"/>
      <c r="F27" s="91"/>
      <c r="G27" s="91"/>
      <c r="H27" s="91"/>
      <c r="I27" s="91"/>
      <c r="J27" s="91"/>
      <c r="K27" s="91"/>
      <c r="BF27" s="1" t="s">
        <v>193</v>
      </c>
    </row>
    <row r="28" spans="2:60">
      <c r="B28" s="91"/>
      <c r="C28" s="91"/>
      <c r="D28" s="91"/>
      <c r="E28" s="91"/>
      <c r="F28" s="91"/>
      <c r="G28" s="91"/>
      <c r="H28" s="91"/>
      <c r="I28" s="91"/>
      <c r="J28" s="91"/>
      <c r="K28" s="91"/>
      <c r="BF28" s="1" t="s">
        <v>161</v>
      </c>
    </row>
    <row r="29" spans="2:60">
      <c r="B29" s="91"/>
      <c r="C29" s="91"/>
      <c r="D29" s="91"/>
      <c r="E29" s="91"/>
      <c r="F29" s="91"/>
      <c r="G29" s="91"/>
      <c r="H29" s="91"/>
      <c r="I29" s="91"/>
      <c r="J29" s="91"/>
      <c r="K29" s="91"/>
      <c r="BF29" s="1" t="s">
        <v>162</v>
      </c>
    </row>
    <row r="30" spans="2:60">
      <c r="B30" s="91"/>
      <c r="C30" s="91"/>
      <c r="D30" s="91"/>
      <c r="E30" s="91"/>
      <c r="F30" s="91"/>
      <c r="G30" s="91"/>
      <c r="H30" s="91"/>
      <c r="I30" s="91"/>
      <c r="J30" s="91"/>
      <c r="K30" s="91"/>
      <c r="BF30" s="1" t="s">
        <v>192</v>
      </c>
    </row>
    <row r="31" spans="2:60">
      <c r="B31" s="91"/>
      <c r="C31" s="91"/>
      <c r="D31" s="91"/>
      <c r="E31" s="91"/>
      <c r="F31" s="91"/>
      <c r="G31" s="91"/>
      <c r="H31" s="91"/>
      <c r="I31" s="91"/>
      <c r="J31" s="91"/>
      <c r="K31" s="91"/>
      <c r="BF31" s="1" t="s">
        <v>28</v>
      </c>
    </row>
    <row r="32" spans="2:60">
      <c r="B32" s="91"/>
      <c r="C32" s="91"/>
      <c r="D32" s="91"/>
      <c r="E32" s="91"/>
      <c r="F32" s="91"/>
      <c r="G32" s="91"/>
      <c r="H32" s="91"/>
      <c r="I32" s="91"/>
      <c r="J32" s="91"/>
      <c r="K32" s="91"/>
    </row>
    <row r="33" spans="2:11">
      <c r="B33" s="91"/>
      <c r="C33" s="91"/>
      <c r="D33" s="91"/>
      <c r="E33" s="91"/>
      <c r="F33" s="91"/>
      <c r="G33" s="91"/>
      <c r="H33" s="91"/>
      <c r="I33" s="91"/>
      <c r="J33" s="91"/>
      <c r="K33" s="91"/>
    </row>
    <row r="34" spans="2:11">
      <c r="B34" s="91"/>
      <c r="C34" s="91"/>
      <c r="D34" s="91"/>
      <c r="E34" s="91"/>
      <c r="F34" s="91"/>
      <c r="G34" s="91"/>
      <c r="H34" s="91"/>
      <c r="I34" s="91"/>
      <c r="J34" s="91"/>
      <c r="K34" s="91"/>
    </row>
    <row r="35" spans="2:11">
      <c r="B35" s="91"/>
      <c r="C35" s="91"/>
      <c r="D35" s="91"/>
      <c r="E35" s="91"/>
      <c r="F35" s="91"/>
      <c r="G35" s="91"/>
      <c r="H35" s="91"/>
      <c r="I35" s="91"/>
      <c r="J35" s="91"/>
      <c r="K35" s="91"/>
    </row>
    <row r="36" spans="2:11">
      <c r="B36" s="91"/>
      <c r="C36" s="91"/>
      <c r="D36" s="91"/>
      <c r="E36" s="91"/>
      <c r="F36" s="91"/>
      <c r="G36" s="91"/>
      <c r="H36" s="91"/>
      <c r="I36" s="91"/>
      <c r="J36" s="91"/>
      <c r="K36" s="91"/>
    </row>
    <row r="37" spans="2:11">
      <c r="B37" s="91"/>
      <c r="C37" s="91"/>
      <c r="D37" s="91"/>
      <c r="E37" s="91"/>
      <c r="F37" s="91"/>
      <c r="G37" s="91"/>
      <c r="H37" s="91"/>
      <c r="I37" s="91"/>
      <c r="J37" s="91"/>
      <c r="K37" s="91"/>
    </row>
    <row r="38" spans="2:11">
      <c r="B38" s="91"/>
      <c r="C38" s="91"/>
      <c r="D38" s="91"/>
      <c r="E38" s="91"/>
      <c r="F38" s="91"/>
      <c r="G38" s="91"/>
      <c r="H38" s="91"/>
      <c r="I38" s="91"/>
      <c r="J38" s="91"/>
      <c r="K38" s="91"/>
    </row>
    <row r="39" spans="2:11">
      <c r="B39" s="91"/>
      <c r="C39" s="91"/>
      <c r="D39" s="91"/>
      <c r="E39" s="91"/>
      <c r="F39" s="91"/>
      <c r="G39" s="91"/>
      <c r="H39" s="91"/>
      <c r="I39" s="91"/>
      <c r="J39" s="91"/>
      <c r="K39" s="91"/>
    </row>
    <row r="40" spans="2:11">
      <c r="B40" s="91"/>
      <c r="C40" s="91"/>
      <c r="D40" s="91"/>
      <c r="E40" s="91"/>
      <c r="F40" s="91"/>
      <c r="G40" s="91"/>
      <c r="H40" s="91"/>
      <c r="I40" s="91"/>
      <c r="J40" s="91"/>
      <c r="K40" s="91"/>
    </row>
    <row r="41" spans="2:11">
      <c r="B41" s="91"/>
      <c r="C41" s="91"/>
      <c r="D41" s="91"/>
      <c r="E41" s="91"/>
      <c r="F41" s="91"/>
      <c r="G41" s="91"/>
      <c r="H41" s="91"/>
      <c r="I41" s="91"/>
      <c r="J41" s="91"/>
      <c r="K41" s="91"/>
    </row>
    <row r="42" spans="2:11">
      <c r="B42" s="91"/>
      <c r="C42" s="91"/>
      <c r="D42" s="91"/>
      <c r="E42" s="91"/>
      <c r="F42" s="91"/>
      <c r="G42" s="91"/>
      <c r="H42" s="91"/>
      <c r="I42" s="91"/>
      <c r="J42" s="91"/>
      <c r="K42" s="91"/>
    </row>
    <row r="43" spans="2:11">
      <c r="B43" s="91"/>
      <c r="C43" s="91"/>
      <c r="D43" s="91"/>
      <c r="E43" s="91"/>
      <c r="F43" s="91"/>
      <c r="G43" s="91"/>
      <c r="H43" s="91"/>
      <c r="I43" s="91"/>
      <c r="J43" s="91"/>
      <c r="K43" s="91"/>
    </row>
    <row r="44" spans="2:11">
      <c r="B44" s="91"/>
      <c r="C44" s="91"/>
      <c r="D44" s="91"/>
      <c r="E44" s="91"/>
      <c r="F44" s="91"/>
      <c r="G44" s="91"/>
      <c r="H44" s="91"/>
      <c r="I44" s="91"/>
      <c r="J44" s="91"/>
      <c r="K44" s="91"/>
    </row>
    <row r="45" spans="2:11">
      <c r="B45" s="91"/>
      <c r="C45" s="91"/>
      <c r="D45" s="91"/>
      <c r="E45" s="91"/>
      <c r="F45" s="91"/>
      <c r="G45" s="91"/>
      <c r="H45" s="91"/>
      <c r="I45" s="91"/>
      <c r="J45" s="91"/>
      <c r="K45" s="91"/>
    </row>
    <row r="46" spans="2:11">
      <c r="B46" s="91"/>
      <c r="C46" s="91"/>
      <c r="D46" s="91"/>
      <c r="E46" s="91"/>
      <c r="F46" s="91"/>
      <c r="G46" s="91"/>
      <c r="H46" s="91"/>
      <c r="I46" s="91"/>
      <c r="J46" s="91"/>
      <c r="K46" s="91"/>
    </row>
    <row r="47" spans="2:11">
      <c r="B47" s="91"/>
      <c r="C47" s="91"/>
      <c r="D47" s="91"/>
      <c r="E47" s="91"/>
      <c r="F47" s="91"/>
      <c r="G47" s="91"/>
      <c r="H47" s="91"/>
      <c r="I47" s="91"/>
      <c r="J47" s="91"/>
      <c r="K47" s="91"/>
    </row>
    <row r="48" spans="2:11"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2:11"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2:11"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2:11"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2:11"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2:11"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2:11"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2:11">
      <c r="B55" s="91"/>
      <c r="C55" s="91"/>
      <c r="D55" s="91"/>
      <c r="E55" s="91"/>
      <c r="F55" s="91"/>
      <c r="G55" s="91"/>
      <c r="H55" s="91"/>
      <c r="I55" s="91"/>
      <c r="J55" s="91"/>
      <c r="K55" s="91"/>
    </row>
    <row r="56" spans="2:11">
      <c r="B56" s="91"/>
      <c r="C56" s="91"/>
      <c r="D56" s="91"/>
      <c r="E56" s="91"/>
      <c r="F56" s="91"/>
      <c r="G56" s="91"/>
      <c r="H56" s="91"/>
      <c r="I56" s="91"/>
      <c r="J56" s="91"/>
      <c r="K56" s="91"/>
    </row>
    <row r="57" spans="2:11">
      <c r="B57" s="91"/>
      <c r="C57" s="91"/>
      <c r="D57" s="91"/>
      <c r="E57" s="91"/>
      <c r="F57" s="91"/>
      <c r="G57" s="91"/>
      <c r="H57" s="91"/>
      <c r="I57" s="91"/>
      <c r="J57" s="91"/>
      <c r="K57" s="91"/>
    </row>
    <row r="58" spans="2:11">
      <c r="B58" s="91"/>
      <c r="C58" s="91"/>
      <c r="D58" s="91"/>
      <c r="E58" s="91"/>
      <c r="F58" s="91"/>
      <c r="G58" s="91"/>
      <c r="H58" s="91"/>
      <c r="I58" s="91"/>
      <c r="J58" s="91"/>
      <c r="K58" s="91"/>
    </row>
    <row r="59" spans="2:11">
      <c r="B59" s="91"/>
      <c r="C59" s="91"/>
      <c r="D59" s="91"/>
      <c r="E59" s="91"/>
      <c r="F59" s="91"/>
      <c r="G59" s="91"/>
      <c r="H59" s="91"/>
      <c r="I59" s="91"/>
      <c r="J59" s="91"/>
      <c r="K59" s="91"/>
    </row>
    <row r="60" spans="2:11">
      <c r="B60" s="91"/>
      <c r="C60" s="91"/>
      <c r="D60" s="91"/>
      <c r="E60" s="91"/>
      <c r="F60" s="91"/>
      <c r="G60" s="91"/>
      <c r="H60" s="91"/>
      <c r="I60" s="91"/>
      <c r="J60" s="91"/>
      <c r="K60" s="91"/>
    </row>
    <row r="61" spans="2:11">
      <c r="B61" s="91"/>
      <c r="C61" s="91"/>
      <c r="D61" s="91"/>
      <c r="E61" s="91"/>
      <c r="F61" s="91"/>
      <c r="G61" s="91"/>
      <c r="H61" s="91"/>
      <c r="I61" s="91"/>
      <c r="J61" s="91"/>
      <c r="K61" s="91"/>
    </row>
    <row r="62" spans="2:11">
      <c r="B62" s="91"/>
      <c r="C62" s="91"/>
      <c r="D62" s="91"/>
      <c r="E62" s="91"/>
      <c r="F62" s="91"/>
      <c r="G62" s="91"/>
      <c r="H62" s="91"/>
      <c r="I62" s="91"/>
      <c r="J62" s="91"/>
      <c r="K62" s="91"/>
    </row>
    <row r="63" spans="2:11">
      <c r="B63" s="91"/>
      <c r="C63" s="91"/>
      <c r="D63" s="91"/>
      <c r="E63" s="91"/>
      <c r="F63" s="91"/>
      <c r="G63" s="91"/>
      <c r="H63" s="91"/>
      <c r="I63" s="91"/>
      <c r="J63" s="91"/>
      <c r="K63" s="91"/>
    </row>
    <row r="64" spans="2:11">
      <c r="B64" s="91"/>
      <c r="C64" s="91"/>
      <c r="D64" s="91"/>
      <c r="E64" s="91"/>
      <c r="F64" s="91"/>
      <c r="G64" s="91"/>
      <c r="H64" s="91"/>
      <c r="I64" s="91"/>
      <c r="J64" s="91"/>
      <c r="K64" s="91"/>
    </row>
    <row r="65" spans="2:11">
      <c r="B65" s="91"/>
      <c r="C65" s="91"/>
      <c r="D65" s="91"/>
      <c r="E65" s="91"/>
      <c r="F65" s="91"/>
      <c r="G65" s="91"/>
      <c r="H65" s="91"/>
      <c r="I65" s="91"/>
      <c r="J65" s="91"/>
      <c r="K65" s="91"/>
    </row>
    <row r="66" spans="2:11">
      <c r="B66" s="91"/>
      <c r="C66" s="91"/>
      <c r="D66" s="91"/>
      <c r="E66" s="91"/>
      <c r="F66" s="91"/>
      <c r="G66" s="91"/>
      <c r="H66" s="91"/>
      <c r="I66" s="91"/>
      <c r="J66" s="91"/>
      <c r="K66" s="91"/>
    </row>
    <row r="67" spans="2:11">
      <c r="B67" s="91"/>
      <c r="C67" s="91"/>
      <c r="D67" s="91"/>
      <c r="E67" s="91"/>
      <c r="F67" s="91"/>
      <c r="G67" s="91"/>
      <c r="H67" s="91"/>
      <c r="I67" s="91"/>
      <c r="J67" s="91"/>
      <c r="K67" s="91"/>
    </row>
    <row r="68" spans="2:11">
      <c r="B68" s="91"/>
      <c r="C68" s="91"/>
      <c r="D68" s="91"/>
      <c r="E68" s="91"/>
      <c r="F68" s="91"/>
      <c r="G68" s="91"/>
      <c r="H68" s="91"/>
      <c r="I68" s="91"/>
      <c r="J68" s="91"/>
      <c r="K68" s="91"/>
    </row>
    <row r="69" spans="2:11">
      <c r="B69" s="91"/>
      <c r="C69" s="91"/>
      <c r="D69" s="91"/>
      <c r="E69" s="91"/>
      <c r="F69" s="91"/>
      <c r="G69" s="91"/>
      <c r="H69" s="91"/>
      <c r="I69" s="91"/>
      <c r="J69" s="91"/>
      <c r="K69" s="91"/>
    </row>
    <row r="70" spans="2:11">
      <c r="B70" s="91"/>
      <c r="C70" s="91"/>
      <c r="D70" s="91"/>
      <c r="E70" s="91"/>
      <c r="F70" s="91"/>
      <c r="G70" s="91"/>
      <c r="H70" s="91"/>
      <c r="I70" s="91"/>
      <c r="J70" s="91"/>
      <c r="K70" s="91"/>
    </row>
    <row r="71" spans="2:11">
      <c r="B71" s="91"/>
      <c r="C71" s="91"/>
      <c r="D71" s="91"/>
      <c r="E71" s="91"/>
      <c r="F71" s="91"/>
      <c r="G71" s="91"/>
      <c r="H71" s="91"/>
      <c r="I71" s="91"/>
      <c r="J71" s="91"/>
      <c r="K71" s="91"/>
    </row>
    <row r="72" spans="2:11">
      <c r="B72" s="91"/>
      <c r="C72" s="91"/>
      <c r="D72" s="91"/>
      <c r="E72" s="91"/>
      <c r="F72" s="91"/>
      <c r="G72" s="91"/>
      <c r="H72" s="91"/>
      <c r="I72" s="91"/>
      <c r="J72" s="91"/>
      <c r="K72" s="91"/>
    </row>
    <row r="73" spans="2:11">
      <c r="B73" s="91"/>
      <c r="C73" s="91"/>
      <c r="D73" s="91"/>
      <c r="E73" s="91"/>
      <c r="F73" s="91"/>
      <c r="G73" s="91"/>
      <c r="H73" s="91"/>
      <c r="I73" s="91"/>
      <c r="J73" s="91"/>
      <c r="K73" s="91"/>
    </row>
    <row r="74" spans="2:11">
      <c r="B74" s="91"/>
      <c r="C74" s="91"/>
      <c r="D74" s="91"/>
      <c r="E74" s="91"/>
      <c r="F74" s="91"/>
      <c r="G74" s="91"/>
      <c r="H74" s="91"/>
      <c r="I74" s="91"/>
      <c r="J74" s="91"/>
      <c r="K74" s="91"/>
    </row>
    <row r="75" spans="2:11">
      <c r="B75" s="91"/>
      <c r="C75" s="91"/>
      <c r="D75" s="91"/>
      <c r="E75" s="91"/>
      <c r="F75" s="91"/>
      <c r="G75" s="91"/>
      <c r="H75" s="91"/>
      <c r="I75" s="91"/>
      <c r="J75" s="91"/>
      <c r="K75" s="91"/>
    </row>
    <row r="76" spans="2:11">
      <c r="B76" s="91"/>
      <c r="C76" s="91"/>
      <c r="D76" s="91"/>
      <c r="E76" s="91"/>
      <c r="F76" s="91"/>
      <c r="G76" s="91"/>
      <c r="H76" s="91"/>
      <c r="I76" s="91"/>
      <c r="J76" s="91"/>
      <c r="K76" s="91"/>
    </row>
    <row r="77" spans="2:11">
      <c r="B77" s="91"/>
      <c r="C77" s="91"/>
      <c r="D77" s="91"/>
      <c r="E77" s="91"/>
      <c r="F77" s="91"/>
      <c r="G77" s="91"/>
      <c r="H77" s="91"/>
      <c r="I77" s="91"/>
      <c r="J77" s="91"/>
      <c r="K77" s="91"/>
    </row>
    <row r="78" spans="2:11">
      <c r="B78" s="91"/>
      <c r="C78" s="91"/>
      <c r="D78" s="91"/>
      <c r="E78" s="91"/>
      <c r="F78" s="91"/>
      <c r="G78" s="91"/>
      <c r="H78" s="91"/>
      <c r="I78" s="91"/>
      <c r="J78" s="91"/>
      <c r="K78" s="91"/>
    </row>
    <row r="79" spans="2:11">
      <c r="B79" s="91"/>
      <c r="C79" s="91"/>
      <c r="D79" s="91"/>
      <c r="E79" s="91"/>
      <c r="F79" s="91"/>
      <c r="G79" s="91"/>
      <c r="H79" s="91"/>
      <c r="I79" s="91"/>
      <c r="J79" s="91"/>
      <c r="K79" s="91"/>
    </row>
    <row r="80" spans="2:11">
      <c r="B80" s="91"/>
      <c r="C80" s="91"/>
      <c r="D80" s="91"/>
      <c r="E80" s="91"/>
      <c r="F80" s="91"/>
      <c r="G80" s="91"/>
      <c r="H80" s="91"/>
      <c r="I80" s="91"/>
      <c r="J80" s="91"/>
      <c r="K80" s="91"/>
    </row>
    <row r="81" spans="2:11">
      <c r="B81" s="91"/>
      <c r="C81" s="91"/>
      <c r="D81" s="91"/>
      <c r="E81" s="91"/>
      <c r="F81" s="91"/>
      <c r="G81" s="91"/>
      <c r="H81" s="91"/>
      <c r="I81" s="91"/>
      <c r="J81" s="91"/>
      <c r="K81" s="91"/>
    </row>
    <row r="82" spans="2:11">
      <c r="B82" s="91"/>
      <c r="C82" s="91"/>
      <c r="D82" s="91"/>
      <c r="E82" s="91"/>
      <c r="F82" s="91"/>
      <c r="G82" s="91"/>
      <c r="H82" s="91"/>
      <c r="I82" s="91"/>
      <c r="J82" s="91"/>
      <c r="K82" s="91"/>
    </row>
    <row r="83" spans="2:11">
      <c r="B83" s="91"/>
      <c r="C83" s="91"/>
      <c r="D83" s="91"/>
      <c r="E83" s="91"/>
      <c r="F83" s="91"/>
      <c r="G83" s="91"/>
      <c r="H83" s="91"/>
      <c r="I83" s="91"/>
      <c r="J83" s="91"/>
      <c r="K83" s="91"/>
    </row>
    <row r="84" spans="2:11">
      <c r="B84" s="91"/>
      <c r="C84" s="91"/>
      <c r="D84" s="91"/>
      <c r="E84" s="91"/>
      <c r="F84" s="91"/>
      <c r="G84" s="91"/>
      <c r="H84" s="91"/>
      <c r="I84" s="91"/>
      <c r="J84" s="91"/>
      <c r="K84" s="91"/>
    </row>
    <row r="85" spans="2:11">
      <c r="B85" s="91"/>
      <c r="C85" s="91"/>
      <c r="D85" s="91"/>
      <c r="E85" s="91"/>
      <c r="F85" s="91"/>
      <c r="G85" s="91"/>
      <c r="H85" s="91"/>
      <c r="I85" s="91"/>
      <c r="J85" s="91"/>
      <c r="K85" s="91"/>
    </row>
    <row r="86" spans="2:11">
      <c r="B86" s="91"/>
      <c r="C86" s="91"/>
      <c r="D86" s="91"/>
      <c r="E86" s="91"/>
      <c r="F86" s="91"/>
      <c r="G86" s="91"/>
      <c r="H86" s="91"/>
      <c r="I86" s="91"/>
      <c r="J86" s="91"/>
      <c r="K86" s="91"/>
    </row>
    <row r="87" spans="2:11">
      <c r="B87" s="91"/>
      <c r="C87" s="91"/>
      <c r="D87" s="91"/>
      <c r="E87" s="91"/>
      <c r="F87" s="91"/>
      <c r="G87" s="91"/>
      <c r="H87" s="91"/>
      <c r="I87" s="91"/>
      <c r="J87" s="91"/>
      <c r="K87" s="91"/>
    </row>
    <row r="88" spans="2:11">
      <c r="B88" s="91"/>
      <c r="C88" s="91"/>
      <c r="D88" s="91"/>
      <c r="E88" s="91"/>
      <c r="F88" s="91"/>
      <c r="G88" s="91"/>
      <c r="H88" s="91"/>
      <c r="I88" s="91"/>
      <c r="J88" s="91"/>
      <c r="K88" s="91"/>
    </row>
    <row r="89" spans="2:11">
      <c r="B89" s="91"/>
      <c r="C89" s="91"/>
      <c r="D89" s="91"/>
      <c r="E89" s="91"/>
      <c r="F89" s="91"/>
      <c r="G89" s="91"/>
      <c r="H89" s="91"/>
      <c r="I89" s="91"/>
      <c r="J89" s="91"/>
      <c r="K89" s="91"/>
    </row>
    <row r="90" spans="2:11">
      <c r="B90" s="91"/>
      <c r="C90" s="91"/>
      <c r="D90" s="91"/>
      <c r="E90" s="91"/>
      <c r="F90" s="91"/>
      <c r="G90" s="91"/>
      <c r="H90" s="91"/>
      <c r="I90" s="91"/>
      <c r="J90" s="91"/>
      <c r="K90" s="91"/>
    </row>
    <row r="91" spans="2:11">
      <c r="B91" s="91"/>
      <c r="C91" s="91"/>
      <c r="D91" s="91"/>
      <c r="E91" s="91"/>
      <c r="F91" s="91"/>
      <c r="G91" s="91"/>
      <c r="H91" s="91"/>
      <c r="I91" s="91"/>
      <c r="J91" s="91"/>
      <c r="K91" s="91"/>
    </row>
    <row r="92" spans="2:11">
      <c r="B92" s="91"/>
      <c r="C92" s="91"/>
      <c r="D92" s="91"/>
      <c r="E92" s="91"/>
      <c r="F92" s="91"/>
      <c r="G92" s="91"/>
      <c r="H92" s="91"/>
      <c r="I92" s="91"/>
      <c r="J92" s="91"/>
      <c r="K92" s="91"/>
    </row>
    <row r="93" spans="2:11">
      <c r="B93" s="91"/>
      <c r="C93" s="91"/>
      <c r="D93" s="91"/>
      <c r="E93" s="91"/>
      <c r="F93" s="91"/>
      <c r="G93" s="91"/>
      <c r="H93" s="91"/>
      <c r="I93" s="91"/>
      <c r="J93" s="91"/>
      <c r="K93" s="91"/>
    </row>
    <row r="94" spans="2:11">
      <c r="B94" s="91"/>
      <c r="C94" s="91"/>
      <c r="D94" s="91"/>
      <c r="E94" s="91"/>
      <c r="F94" s="91"/>
      <c r="G94" s="91"/>
      <c r="H94" s="91"/>
      <c r="I94" s="91"/>
      <c r="J94" s="91"/>
      <c r="K94" s="91"/>
    </row>
    <row r="95" spans="2:11">
      <c r="B95" s="91"/>
      <c r="C95" s="91"/>
      <c r="D95" s="91"/>
      <c r="E95" s="91"/>
      <c r="F95" s="91"/>
      <c r="G95" s="91"/>
      <c r="H95" s="91"/>
      <c r="I95" s="91"/>
      <c r="J95" s="91"/>
      <c r="K95" s="91"/>
    </row>
    <row r="96" spans="2:11">
      <c r="B96" s="91"/>
      <c r="C96" s="91"/>
      <c r="D96" s="91"/>
      <c r="E96" s="91"/>
      <c r="F96" s="91"/>
      <c r="G96" s="91"/>
      <c r="H96" s="91"/>
      <c r="I96" s="91"/>
      <c r="J96" s="91"/>
      <c r="K96" s="91"/>
    </row>
    <row r="97" spans="2:11">
      <c r="B97" s="91"/>
      <c r="C97" s="91"/>
      <c r="D97" s="91"/>
      <c r="E97" s="91"/>
      <c r="F97" s="91"/>
      <c r="G97" s="91"/>
      <c r="H97" s="91"/>
      <c r="I97" s="91"/>
      <c r="J97" s="91"/>
      <c r="K97" s="91"/>
    </row>
    <row r="98" spans="2:11">
      <c r="B98" s="91"/>
      <c r="C98" s="91"/>
      <c r="D98" s="91"/>
      <c r="E98" s="91"/>
      <c r="F98" s="91"/>
      <c r="G98" s="91"/>
      <c r="H98" s="91"/>
      <c r="I98" s="91"/>
      <c r="J98" s="91"/>
      <c r="K98" s="91"/>
    </row>
    <row r="99" spans="2:11">
      <c r="B99" s="91"/>
      <c r="C99" s="91"/>
      <c r="D99" s="91"/>
      <c r="E99" s="91"/>
      <c r="F99" s="91"/>
      <c r="G99" s="91"/>
      <c r="H99" s="91"/>
      <c r="I99" s="91"/>
      <c r="J99" s="91"/>
      <c r="K99" s="91"/>
    </row>
    <row r="100" spans="2:11">
      <c r="B100" s="91"/>
      <c r="C100" s="91"/>
      <c r="D100" s="91"/>
      <c r="E100" s="91"/>
      <c r="F100" s="91"/>
      <c r="G100" s="91"/>
      <c r="H100" s="91"/>
      <c r="I100" s="91"/>
      <c r="J100" s="91"/>
      <c r="K100" s="91"/>
    </row>
    <row r="101" spans="2:11">
      <c r="B101" s="91"/>
      <c r="C101" s="91"/>
      <c r="D101" s="91"/>
      <c r="E101" s="91"/>
      <c r="F101" s="91"/>
      <c r="G101" s="91"/>
      <c r="H101" s="91"/>
      <c r="I101" s="91"/>
      <c r="J101" s="91"/>
      <c r="K101" s="91"/>
    </row>
    <row r="102" spans="2:11">
      <c r="B102" s="91"/>
      <c r="C102" s="91"/>
      <c r="D102" s="91"/>
      <c r="E102" s="91"/>
      <c r="F102" s="91"/>
      <c r="G102" s="91"/>
      <c r="H102" s="91"/>
      <c r="I102" s="91"/>
      <c r="J102" s="91"/>
      <c r="K102" s="91"/>
    </row>
    <row r="103" spans="2:11">
      <c r="B103" s="91"/>
      <c r="C103" s="91"/>
      <c r="D103" s="91"/>
      <c r="E103" s="91"/>
      <c r="F103" s="91"/>
      <c r="G103" s="91"/>
      <c r="H103" s="91"/>
      <c r="I103" s="91"/>
      <c r="J103" s="91"/>
      <c r="K103" s="91"/>
    </row>
    <row r="104" spans="2:11">
      <c r="B104" s="91"/>
      <c r="C104" s="91"/>
      <c r="D104" s="91"/>
      <c r="E104" s="91"/>
      <c r="F104" s="91"/>
      <c r="G104" s="91"/>
      <c r="H104" s="91"/>
      <c r="I104" s="91"/>
      <c r="J104" s="91"/>
      <c r="K104" s="91"/>
    </row>
    <row r="105" spans="2:11">
      <c r="B105" s="91"/>
      <c r="C105" s="91"/>
      <c r="D105" s="91"/>
      <c r="E105" s="91"/>
      <c r="F105" s="91"/>
      <c r="G105" s="91"/>
      <c r="H105" s="91"/>
      <c r="I105" s="91"/>
      <c r="J105" s="91"/>
      <c r="K105" s="91"/>
    </row>
    <row r="106" spans="2:11">
      <c r="B106" s="91"/>
      <c r="C106" s="91"/>
      <c r="D106" s="91"/>
      <c r="E106" s="91"/>
      <c r="F106" s="91"/>
      <c r="G106" s="91"/>
      <c r="H106" s="91"/>
      <c r="I106" s="91"/>
      <c r="J106" s="91"/>
      <c r="K106" s="91"/>
    </row>
    <row r="107" spans="2:11">
      <c r="B107" s="91"/>
      <c r="C107" s="91"/>
      <c r="D107" s="91"/>
      <c r="E107" s="91"/>
      <c r="F107" s="91"/>
      <c r="G107" s="91"/>
      <c r="H107" s="91"/>
      <c r="I107" s="91"/>
      <c r="J107" s="91"/>
      <c r="K107" s="91"/>
    </row>
    <row r="108" spans="2:11">
      <c r="B108" s="91"/>
      <c r="C108" s="91"/>
      <c r="D108" s="91"/>
      <c r="E108" s="91"/>
      <c r="F108" s="91"/>
      <c r="G108" s="91"/>
      <c r="H108" s="91"/>
      <c r="I108" s="91"/>
      <c r="J108" s="91"/>
      <c r="K108" s="91"/>
    </row>
    <row r="109" spans="2:11">
      <c r="B109" s="91"/>
      <c r="C109" s="91"/>
      <c r="D109" s="91"/>
      <c r="E109" s="91"/>
      <c r="F109" s="91"/>
      <c r="G109" s="91"/>
      <c r="H109" s="91"/>
      <c r="I109" s="91"/>
      <c r="J109" s="91"/>
      <c r="K109" s="91"/>
    </row>
    <row r="110" spans="2:11">
      <c r="B110" s="91"/>
      <c r="C110" s="91"/>
      <c r="D110" s="91"/>
      <c r="E110" s="91"/>
      <c r="F110" s="91"/>
      <c r="G110" s="91"/>
      <c r="H110" s="91"/>
      <c r="I110" s="91"/>
      <c r="J110" s="91"/>
      <c r="K110" s="91"/>
    </row>
    <row r="111" spans="2:11">
      <c r="B111" s="91"/>
      <c r="C111" s="91"/>
      <c r="D111" s="91"/>
      <c r="E111" s="91"/>
      <c r="F111" s="91"/>
      <c r="G111" s="91"/>
      <c r="H111" s="91"/>
      <c r="I111" s="91"/>
      <c r="J111" s="91"/>
      <c r="K111" s="91"/>
    </row>
    <row r="112" spans="2:11">
      <c r="B112" s="91"/>
      <c r="C112" s="91"/>
      <c r="D112" s="91"/>
      <c r="E112" s="91"/>
      <c r="F112" s="91"/>
      <c r="G112" s="91"/>
      <c r="H112" s="91"/>
      <c r="I112" s="91"/>
      <c r="J112" s="91"/>
      <c r="K112" s="91"/>
    </row>
    <row r="113" spans="2:11">
      <c r="B113" s="91"/>
      <c r="C113" s="91"/>
      <c r="D113" s="91"/>
      <c r="E113" s="91"/>
      <c r="F113" s="91"/>
      <c r="G113" s="91"/>
      <c r="H113" s="91"/>
      <c r="I113" s="91"/>
      <c r="J113" s="91"/>
      <c r="K113" s="91"/>
    </row>
    <row r="114" spans="2:11">
      <c r="B114" s="91"/>
      <c r="C114" s="91"/>
      <c r="D114" s="91"/>
      <c r="E114" s="91"/>
      <c r="F114" s="91"/>
      <c r="G114" s="91"/>
      <c r="H114" s="91"/>
      <c r="I114" s="91"/>
      <c r="J114" s="91"/>
      <c r="K114" s="91"/>
    </row>
    <row r="115" spans="2:11">
      <c r="B115" s="91"/>
      <c r="C115" s="91"/>
      <c r="D115" s="91"/>
      <c r="E115" s="91"/>
      <c r="F115" s="91"/>
      <c r="G115" s="91"/>
      <c r="H115" s="91"/>
      <c r="I115" s="91"/>
      <c r="J115" s="91"/>
      <c r="K115" s="91"/>
    </row>
    <row r="116" spans="2:11">
      <c r="B116" s="91"/>
      <c r="C116" s="91"/>
      <c r="D116" s="91"/>
      <c r="E116" s="91"/>
      <c r="F116" s="91"/>
      <c r="G116" s="91"/>
      <c r="H116" s="91"/>
      <c r="I116" s="91"/>
      <c r="J116" s="91"/>
      <c r="K116" s="91"/>
    </row>
    <row r="117" spans="2:11">
      <c r="C117" s="3"/>
      <c r="D117" s="3"/>
      <c r="E117" s="3"/>
      <c r="F117" s="3"/>
      <c r="G117" s="3"/>
      <c r="H117" s="3"/>
    </row>
    <row r="118" spans="2:11">
      <c r="C118" s="3"/>
      <c r="D118" s="3"/>
      <c r="E118" s="3"/>
      <c r="F118" s="3"/>
      <c r="G118" s="3"/>
      <c r="H118" s="3"/>
    </row>
    <row r="119" spans="2:11">
      <c r="C119" s="3"/>
      <c r="D119" s="3"/>
      <c r="E119" s="3"/>
      <c r="F119" s="3"/>
      <c r="G119" s="3"/>
      <c r="H119" s="3"/>
    </row>
    <row r="120" spans="2:11">
      <c r="C120" s="3"/>
      <c r="D120" s="3"/>
      <c r="E120" s="3"/>
      <c r="F120" s="3"/>
      <c r="G120" s="3"/>
      <c r="H120" s="3"/>
    </row>
    <row r="121" spans="2:11">
      <c r="C121" s="3"/>
      <c r="D121" s="3"/>
      <c r="E121" s="3"/>
      <c r="F121" s="3"/>
      <c r="G121" s="3"/>
      <c r="H121" s="3"/>
    </row>
    <row r="122" spans="2:11">
      <c r="C122" s="3"/>
      <c r="D122" s="3"/>
      <c r="E122" s="3"/>
      <c r="F122" s="3"/>
      <c r="G122" s="3"/>
      <c r="H122" s="3"/>
    </row>
    <row r="123" spans="2:11">
      <c r="C123" s="3"/>
      <c r="D123" s="3"/>
      <c r="E123" s="3"/>
      <c r="F123" s="3"/>
      <c r="G123" s="3"/>
      <c r="H123" s="3"/>
    </row>
    <row r="124" spans="2:11">
      <c r="C124" s="3"/>
      <c r="D124" s="3"/>
      <c r="E124" s="3"/>
      <c r="F124" s="3"/>
      <c r="G124" s="3"/>
      <c r="H124" s="3"/>
    </row>
    <row r="125" spans="2:11">
      <c r="C125" s="3"/>
      <c r="D125" s="3"/>
      <c r="E125" s="3"/>
      <c r="F125" s="3"/>
      <c r="G125" s="3"/>
      <c r="H125" s="3"/>
    </row>
    <row r="126" spans="2:11">
      <c r="C126" s="3"/>
      <c r="D126" s="3"/>
      <c r="E126" s="3"/>
      <c r="F126" s="3"/>
      <c r="G126" s="3"/>
      <c r="H126" s="3"/>
    </row>
    <row r="127" spans="2:11">
      <c r="C127" s="3"/>
      <c r="D127" s="3"/>
      <c r="E127" s="3"/>
      <c r="F127" s="3"/>
      <c r="G127" s="3"/>
      <c r="H127" s="3"/>
    </row>
    <row r="128" spans="2:11">
      <c r="C128" s="3"/>
      <c r="D128" s="3"/>
      <c r="E128" s="3"/>
      <c r="F128" s="3"/>
      <c r="G128" s="3"/>
      <c r="H128" s="3"/>
    </row>
    <row r="129" spans="3:8">
      <c r="C129" s="3"/>
      <c r="D129" s="3"/>
      <c r="E129" s="3"/>
      <c r="F129" s="3"/>
      <c r="G129" s="3"/>
      <c r="H129" s="3"/>
    </row>
    <row r="130" spans="3:8">
      <c r="C130" s="3"/>
      <c r="D130" s="3"/>
      <c r="E130" s="3"/>
      <c r="F130" s="3"/>
      <c r="G130" s="3"/>
      <c r="H130" s="3"/>
    </row>
    <row r="131" spans="3:8">
      <c r="C131" s="3"/>
      <c r="D131" s="3"/>
      <c r="E131" s="3"/>
      <c r="F131" s="3"/>
      <c r="G131" s="3"/>
      <c r="H131" s="3"/>
    </row>
    <row r="132" spans="3:8">
      <c r="C132" s="3"/>
      <c r="D132" s="3"/>
      <c r="E132" s="3"/>
      <c r="F132" s="3"/>
      <c r="G132" s="3"/>
      <c r="H132" s="3"/>
    </row>
    <row r="133" spans="3:8">
      <c r="C133" s="3"/>
      <c r="D133" s="3"/>
      <c r="E133" s="3"/>
      <c r="F133" s="3"/>
      <c r="G133" s="3"/>
      <c r="H133" s="3"/>
    </row>
    <row r="134" spans="3:8">
      <c r="C134" s="3"/>
      <c r="D134" s="3"/>
      <c r="E134" s="3"/>
      <c r="F134" s="3"/>
      <c r="G134" s="3"/>
      <c r="H134" s="3"/>
    </row>
    <row r="135" spans="3:8">
      <c r="C135" s="3"/>
      <c r="D135" s="3"/>
      <c r="E135" s="3"/>
      <c r="F135" s="3"/>
      <c r="G135" s="3"/>
      <c r="H135" s="3"/>
    </row>
    <row r="136" spans="3:8">
      <c r="C136" s="3"/>
      <c r="D136" s="3"/>
      <c r="E136" s="3"/>
      <c r="F136" s="3"/>
      <c r="G136" s="3"/>
      <c r="H136" s="3"/>
    </row>
    <row r="137" spans="3:8">
      <c r="C137" s="3"/>
      <c r="D137" s="3"/>
      <c r="E137" s="3"/>
      <c r="F137" s="3"/>
      <c r="G137" s="3"/>
      <c r="H137" s="3"/>
    </row>
    <row r="138" spans="3:8">
      <c r="C138" s="3"/>
      <c r="D138" s="3"/>
      <c r="E138" s="3"/>
      <c r="F138" s="3"/>
      <c r="G138" s="3"/>
      <c r="H138" s="3"/>
    </row>
    <row r="139" spans="3:8">
      <c r="C139" s="3"/>
      <c r="D139" s="3"/>
      <c r="E139" s="3"/>
      <c r="F139" s="3"/>
      <c r="G139" s="3"/>
      <c r="H139" s="3"/>
    </row>
    <row r="140" spans="3:8">
      <c r="C140" s="3"/>
      <c r="D140" s="3"/>
      <c r="E140" s="3"/>
      <c r="F140" s="3"/>
      <c r="G140" s="3"/>
      <c r="H140" s="3"/>
    </row>
    <row r="141" spans="3:8">
      <c r="C141" s="3"/>
      <c r="D141" s="3"/>
      <c r="E141" s="3"/>
      <c r="F141" s="3"/>
      <c r="G141" s="3"/>
      <c r="H141" s="3"/>
    </row>
    <row r="142" spans="3:8">
      <c r="C142" s="3"/>
      <c r="D142" s="3"/>
      <c r="E142" s="3"/>
      <c r="F142" s="3"/>
      <c r="G142" s="3"/>
      <c r="H142" s="3"/>
    </row>
    <row r="143" spans="3:8">
      <c r="C143" s="3"/>
      <c r="D143" s="3"/>
      <c r="E143" s="3"/>
      <c r="F143" s="3"/>
      <c r="G143" s="3"/>
      <c r="H143" s="3"/>
    </row>
    <row r="144" spans="3:8">
      <c r="C144" s="3"/>
      <c r="D144" s="3"/>
      <c r="E144" s="3"/>
      <c r="F144" s="3"/>
      <c r="G144" s="3"/>
      <c r="H144" s="3"/>
    </row>
    <row r="145" spans="3:8">
      <c r="C145" s="3"/>
      <c r="D145" s="3"/>
      <c r="E145" s="3"/>
      <c r="F145" s="3"/>
      <c r="G145" s="3"/>
      <c r="H145" s="3"/>
    </row>
    <row r="146" spans="3:8">
      <c r="C146" s="3"/>
      <c r="D146" s="3"/>
      <c r="E146" s="3"/>
      <c r="F146" s="3"/>
      <c r="G146" s="3"/>
      <c r="H146" s="3"/>
    </row>
    <row r="147" spans="3:8">
      <c r="C147" s="3"/>
      <c r="D147" s="3"/>
      <c r="E147" s="3"/>
      <c r="F147" s="3"/>
      <c r="G147" s="3"/>
      <c r="H147" s="3"/>
    </row>
    <row r="148" spans="3:8">
      <c r="C148" s="3"/>
      <c r="D148" s="3"/>
      <c r="E148" s="3"/>
      <c r="F148" s="3"/>
      <c r="G148" s="3"/>
      <c r="H148" s="3"/>
    </row>
    <row r="149" spans="3:8">
      <c r="C149" s="3"/>
      <c r="D149" s="3"/>
      <c r="E149" s="3"/>
      <c r="F149" s="3"/>
      <c r="G149" s="3"/>
      <c r="H149" s="3"/>
    </row>
    <row r="150" spans="3:8">
      <c r="C150" s="3"/>
      <c r="D150" s="3"/>
      <c r="E150" s="3"/>
      <c r="F150" s="3"/>
      <c r="G150" s="3"/>
      <c r="H150" s="3"/>
    </row>
    <row r="151" spans="3:8">
      <c r="C151" s="3"/>
      <c r="D151" s="3"/>
      <c r="E151" s="3"/>
      <c r="F151" s="3"/>
      <c r="G151" s="3"/>
      <c r="H151" s="3"/>
    </row>
    <row r="152" spans="3:8">
      <c r="C152" s="3"/>
      <c r="D152" s="3"/>
      <c r="E152" s="3"/>
      <c r="F152" s="3"/>
      <c r="G152" s="3"/>
      <c r="H152" s="3"/>
    </row>
    <row r="153" spans="3:8">
      <c r="C153" s="3"/>
      <c r="D153" s="3"/>
      <c r="E153" s="3"/>
      <c r="F153" s="3"/>
      <c r="G153" s="3"/>
      <c r="H153" s="3"/>
    </row>
    <row r="154" spans="3:8">
      <c r="C154" s="3"/>
      <c r="D154" s="3"/>
      <c r="E154" s="3"/>
      <c r="F154" s="3"/>
      <c r="G154" s="3"/>
      <c r="H154" s="3"/>
    </row>
    <row r="155" spans="3:8">
      <c r="C155" s="3"/>
      <c r="D155" s="3"/>
      <c r="E155" s="3"/>
      <c r="F155" s="3"/>
      <c r="G155" s="3"/>
      <c r="H155" s="3"/>
    </row>
    <row r="156" spans="3:8">
      <c r="C156" s="3"/>
      <c r="D156" s="3"/>
      <c r="E156" s="3"/>
      <c r="F156" s="3"/>
      <c r="G156" s="3"/>
      <c r="H156" s="3"/>
    </row>
    <row r="157" spans="3:8">
      <c r="C157" s="3"/>
      <c r="D157" s="3"/>
      <c r="E157" s="3"/>
      <c r="F157" s="3"/>
      <c r="G157" s="3"/>
      <c r="H157" s="3"/>
    </row>
    <row r="158" spans="3:8">
      <c r="C158" s="3"/>
      <c r="D158" s="3"/>
      <c r="E158" s="3"/>
      <c r="F158" s="3"/>
      <c r="G158" s="3"/>
      <c r="H158" s="3"/>
    </row>
    <row r="159" spans="3:8">
      <c r="C159" s="3"/>
      <c r="D159" s="3"/>
      <c r="E159" s="3"/>
      <c r="F159" s="3"/>
      <c r="G159" s="3"/>
      <c r="H159" s="3"/>
    </row>
    <row r="160" spans="3:8">
      <c r="C160" s="3"/>
      <c r="D160" s="3"/>
      <c r="E160" s="3"/>
      <c r="F160" s="3"/>
      <c r="G160" s="3"/>
      <c r="H160" s="3"/>
    </row>
    <row r="161" spans="3:8">
      <c r="C161" s="3"/>
      <c r="D161" s="3"/>
      <c r="E161" s="3"/>
      <c r="F161" s="3"/>
      <c r="G161" s="3"/>
      <c r="H161" s="3"/>
    </row>
    <row r="162" spans="3:8">
      <c r="C162" s="3"/>
      <c r="D162" s="3"/>
      <c r="E162" s="3"/>
      <c r="F162" s="3"/>
      <c r="G162" s="3"/>
      <c r="H162" s="3"/>
    </row>
    <row r="163" spans="3:8">
      <c r="C163" s="3"/>
      <c r="D163" s="3"/>
      <c r="E163" s="3"/>
      <c r="F163" s="3"/>
      <c r="G163" s="3"/>
      <c r="H163" s="3"/>
    </row>
    <row r="164" spans="3:8">
      <c r="C164" s="3"/>
      <c r="D164" s="3"/>
      <c r="E164" s="3"/>
      <c r="F164" s="3"/>
      <c r="G164" s="3"/>
      <c r="H164" s="3"/>
    </row>
    <row r="165" spans="3:8">
      <c r="C165" s="3"/>
      <c r="D165" s="3"/>
      <c r="E165" s="3"/>
      <c r="F165" s="3"/>
      <c r="G165" s="3"/>
      <c r="H165" s="3"/>
    </row>
    <row r="166" spans="3:8">
      <c r="C166" s="3"/>
      <c r="D166" s="3"/>
      <c r="E166" s="3"/>
      <c r="F166" s="3"/>
      <c r="G166" s="3"/>
      <c r="H166" s="3"/>
    </row>
    <row r="167" spans="3:8">
      <c r="C167" s="3"/>
      <c r="D167" s="3"/>
      <c r="E167" s="3"/>
      <c r="F167" s="3"/>
      <c r="G167" s="3"/>
      <c r="H167" s="3"/>
    </row>
    <row r="168" spans="3:8">
      <c r="C168" s="3"/>
      <c r="D168" s="3"/>
      <c r="E168" s="3"/>
      <c r="F168" s="3"/>
      <c r="G168" s="3"/>
      <c r="H168" s="3"/>
    </row>
    <row r="169" spans="3:8">
      <c r="C169" s="3"/>
      <c r="D169" s="3"/>
      <c r="E169" s="3"/>
      <c r="F169" s="3"/>
      <c r="G169" s="3"/>
      <c r="H169" s="3"/>
    </row>
    <row r="170" spans="3:8">
      <c r="C170" s="3"/>
      <c r="D170" s="3"/>
      <c r="E170" s="3"/>
      <c r="F170" s="3"/>
      <c r="G170" s="3"/>
      <c r="H170" s="3"/>
    </row>
    <row r="171" spans="3:8">
      <c r="C171" s="3"/>
      <c r="D171" s="3"/>
      <c r="E171" s="3"/>
      <c r="F171" s="3"/>
      <c r="G171" s="3"/>
      <c r="H171" s="3"/>
    </row>
    <row r="172" spans="3:8">
      <c r="C172" s="3"/>
      <c r="D172" s="3"/>
      <c r="E172" s="3"/>
      <c r="F172" s="3"/>
      <c r="G172" s="3"/>
      <c r="H172" s="3"/>
    </row>
    <row r="173" spans="3:8">
      <c r="C173" s="3"/>
      <c r="D173" s="3"/>
      <c r="E173" s="3"/>
      <c r="F173" s="3"/>
      <c r="G173" s="3"/>
      <c r="H173" s="3"/>
    </row>
    <row r="174" spans="3:8">
      <c r="C174" s="3"/>
      <c r="D174" s="3"/>
      <c r="E174" s="3"/>
      <c r="F174" s="3"/>
      <c r="G174" s="3"/>
      <c r="H174" s="3"/>
    </row>
    <row r="175" spans="3:8">
      <c r="C175" s="3"/>
      <c r="D175" s="3"/>
      <c r="E175" s="3"/>
      <c r="F175" s="3"/>
      <c r="G175" s="3"/>
      <c r="H175" s="3"/>
    </row>
    <row r="176" spans="3:8">
      <c r="C176" s="3"/>
      <c r="D176" s="3"/>
      <c r="E176" s="3"/>
      <c r="F176" s="3"/>
      <c r="G176" s="3"/>
      <c r="H176" s="3"/>
    </row>
    <row r="177" spans="3:8">
      <c r="C177" s="3"/>
      <c r="D177" s="3"/>
      <c r="E177" s="3"/>
      <c r="F177" s="3"/>
      <c r="G177" s="3"/>
      <c r="H177" s="3"/>
    </row>
    <row r="178" spans="3:8">
      <c r="C178" s="3"/>
      <c r="D178" s="3"/>
      <c r="E178" s="3"/>
      <c r="F178" s="3"/>
      <c r="G178" s="3"/>
      <c r="H178" s="3"/>
    </row>
    <row r="179" spans="3:8">
      <c r="C179" s="3"/>
      <c r="D179" s="3"/>
      <c r="E179" s="3"/>
      <c r="F179" s="3"/>
      <c r="G179" s="3"/>
      <c r="H179" s="3"/>
    </row>
    <row r="180" spans="3:8">
      <c r="C180" s="3"/>
      <c r="D180" s="3"/>
      <c r="E180" s="3"/>
      <c r="F180" s="3"/>
      <c r="G180" s="3"/>
      <c r="H180" s="3"/>
    </row>
    <row r="181" spans="3:8">
      <c r="C181" s="3"/>
      <c r="D181" s="3"/>
      <c r="E181" s="3"/>
      <c r="F181" s="3"/>
      <c r="G181" s="3"/>
      <c r="H181" s="3"/>
    </row>
    <row r="182" spans="3:8">
      <c r="C182" s="3"/>
      <c r="D182" s="3"/>
      <c r="E182" s="3"/>
      <c r="F182" s="3"/>
      <c r="G182" s="3"/>
      <c r="H182" s="3"/>
    </row>
    <row r="183" spans="3:8">
      <c r="C183" s="3"/>
      <c r="D183" s="3"/>
      <c r="E183" s="3"/>
      <c r="F183" s="3"/>
      <c r="G183" s="3"/>
      <c r="H183" s="3"/>
    </row>
    <row r="184" spans="3:8">
      <c r="C184" s="3"/>
      <c r="D184" s="3"/>
      <c r="E184" s="3"/>
      <c r="F184" s="3"/>
      <c r="G184" s="3"/>
      <c r="H184" s="3"/>
    </row>
    <row r="185" spans="3:8">
      <c r="C185" s="3"/>
      <c r="D185" s="3"/>
      <c r="E185" s="3"/>
      <c r="F185" s="3"/>
      <c r="G185" s="3"/>
      <c r="H185" s="3"/>
    </row>
    <row r="186" spans="3:8">
      <c r="C186" s="3"/>
      <c r="D186" s="3"/>
      <c r="E186" s="3"/>
      <c r="F186" s="3"/>
      <c r="G186" s="3"/>
      <c r="H186" s="3"/>
    </row>
    <row r="187" spans="3:8">
      <c r="C187" s="3"/>
      <c r="D187" s="3"/>
      <c r="E187" s="3"/>
      <c r="F187" s="3"/>
      <c r="G187" s="3"/>
      <c r="H187" s="3"/>
    </row>
    <row r="188" spans="3:8">
      <c r="C188" s="3"/>
      <c r="D188" s="3"/>
      <c r="E188" s="3"/>
      <c r="F188" s="3"/>
      <c r="G188" s="3"/>
      <c r="H188" s="3"/>
    </row>
    <row r="189" spans="3:8">
      <c r="C189" s="3"/>
      <c r="D189" s="3"/>
      <c r="E189" s="3"/>
      <c r="F189" s="3"/>
      <c r="G189" s="3"/>
      <c r="H189" s="3"/>
    </row>
    <row r="190" spans="3:8">
      <c r="C190" s="3"/>
      <c r="D190" s="3"/>
      <c r="E190" s="3"/>
      <c r="F190" s="3"/>
      <c r="G190" s="3"/>
      <c r="H190" s="3"/>
    </row>
    <row r="191" spans="3:8">
      <c r="C191" s="3"/>
      <c r="D191" s="3"/>
      <c r="E191" s="3"/>
      <c r="F191" s="3"/>
      <c r="G191" s="3"/>
      <c r="H191" s="3"/>
    </row>
    <row r="192" spans="3:8">
      <c r="C192" s="3"/>
      <c r="D192" s="3"/>
      <c r="E192" s="3"/>
      <c r="F192" s="3"/>
      <c r="G192" s="3"/>
      <c r="H192" s="3"/>
    </row>
    <row r="193" spans="3:8">
      <c r="C193" s="3"/>
      <c r="D193" s="3"/>
      <c r="E193" s="3"/>
      <c r="F193" s="3"/>
      <c r="G193" s="3"/>
      <c r="H193" s="3"/>
    </row>
    <row r="194" spans="3:8">
      <c r="C194" s="3"/>
      <c r="D194" s="3"/>
      <c r="E194" s="3"/>
      <c r="F194" s="3"/>
      <c r="G194" s="3"/>
      <c r="H194" s="3"/>
    </row>
    <row r="195" spans="3:8">
      <c r="C195" s="3"/>
      <c r="D195" s="3"/>
      <c r="E195" s="3"/>
      <c r="F195" s="3"/>
      <c r="G195" s="3"/>
      <c r="H195" s="3"/>
    </row>
    <row r="196" spans="3:8">
      <c r="C196" s="3"/>
      <c r="D196" s="3"/>
      <c r="E196" s="3"/>
      <c r="F196" s="3"/>
      <c r="G196" s="3"/>
      <c r="H196" s="3"/>
    </row>
    <row r="197" spans="3:8">
      <c r="C197" s="3"/>
      <c r="D197" s="3"/>
      <c r="E197" s="3"/>
      <c r="F197" s="3"/>
      <c r="G197" s="3"/>
      <c r="H197" s="3"/>
    </row>
    <row r="198" spans="3:8">
      <c r="C198" s="3"/>
      <c r="D198" s="3"/>
      <c r="E198" s="3"/>
      <c r="F198" s="3"/>
      <c r="G198" s="3"/>
      <c r="H198" s="3"/>
    </row>
    <row r="199" spans="3:8">
      <c r="C199" s="3"/>
      <c r="D199" s="3"/>
      <c r="E199" s="3"/>
      <c r="F199" s="3"/>
      <c r="G199" s="3"/>
      <c r="H199" s="3"/>
    </row>
    <row r="200" spans="3:8">
      <c r="C200" s="3"/>
      <c r="D200" s="3"/>
      <c r="E200" s="3"/>
      <c r="F200" s="3"/>
      <c r="G200" s="3"/>
      <c r="H200" s="3"/>
    </row>
    <row r="201" spans="3:8">
      <c r="C201" s="3"/>
      <c r="D201" s="3"/>
      <c r="E201" s="3"/>
      <c r="F201" s="3"/>
      <c r="G201" s="3"/>
      <c r="H201" s="3"/>
    </row>
    <row r="202" spans="3:8">
      <c r="C202" s="3"/>
      <c r="D202" s="3"/>
      <c r="E202" s="3"/>
      <c r="F202" s="3"/>
      <c r="G202" s="3"/>
      <c r="H202" s="3"/>
    </row>
    <row r="203" spans="3:8">
      <c r="C203" s="3"/>
      <c r="D203" s="3"/>
      <c r="E203" s="3"/>
      <c r="F203" s="3"/>
      <c r="G203" s="3"/>
      <c r="H203" s="3"/>
    </row>
    <row r="204" spans="3:8">
      <c r="C204" s="3"/>
      <c r="D204" s="3"/>
      <c r="E204" s="3"/>
      <c r="F204" s="3"/>
      <c r="G204" s="3"/>
      <c r="H204" s="3"/>
    </row>
    <row r="205" spans="3:8">
      <c r="C205" s="3"/>
      <c r="D205" s="3"/>
      <c r="E205" s="3"/>
      <c r="F205" s="3"/>
      <c r="G205" s="3"/>
      <c r="H205" s="3"/>
    </row>
    <row r="206" spans="3:8">
      <c r="C206" s="3"/>
      <c r="D206" s="3"/>
      <c r="E206" s="3"/>
      <c r="F206" s="3"/>
      <c r="G206" s="3"/>
      <c r="H206" s="3"/>
    </row>
    <row r="207" spans="3:8">
      <c r="C207" s="3"/>
      <c r="D207" s="3"/>
      <c r="E207" s="3"/>
      <c r="F207" s="3"/>
      <c r="G207" s="3"/>
      <c r="H207" s="3"/>
    </row>
    <row r="208" spans="3:8">
      <c r="C208" s="3"/>
      <c r="D208" s="3"/>
      <c r="E208" s="3"/>
      <c r="F208" s="3"/>
      <c r="G208" s="3"/>
      <c r="H208" s="3"/>
    </row>
    <row r="209" spans="3:8">
      <c r="C209" s="3"/>
      <c r="D209" s="3"/>
      <c r="E209" s="3"/>
      <c r="F209" s="3"/>
      <c r="G209" s="3"/>
      <c r="H209" s="3"/>
    </row>
    <row r="210" spans="3:8">
      <c r="C210" s="3"/>
      <c r="D210" s="3"/>
      <c r="E210" s="3"/>
      <c r="F210" s="3"/>
      <c r="G210" s="3"/>
      <c r="H210" s="3"/>
    </row>
    <row r="211" spans="3:8">
      <c r="C211" s="3"/>
      <c r="D211" s="3"/>
      <c r="E211" s="3"/>
      <c r="F211" s="3"/>
      <c r="G211" s="3"/>
      <c r="H211" s="3"/>
    </row>
    <row r="212" spans="3:8">
      <c r="C212" s="3"/>
      <c r="D212" s="3"/>
      <c r="E212" s="3"/>
      <c r="F212" s="3"/>
      <c r="G212" s="3"/>
      <c r="H212" s="3"/>
    </row>
    <row r="213" spans="3:8">
      <c r="C213" s="3"/>
      <c r="D213" s="3"/>
      <c r="E213" s="3"/>
      <c r="F213" s="3"/>
      <c r="G213" s="3"/>
      <c r="H213" s="3"/>
    </row>
    <row r="214" spans="3:8">
      <c r="C214" s="3"/>
      <c r="D214" s="3"/>
      <c r="E214" s="3"/>
      <c r="F214" s="3"/>
      <c r="G214" s="3"/>
      <c r="H214" s="3"/>
    </row>
    <row r="215" spans="3:8">
      <c r="C215" s="3"/>
      <c r="D215" s="3"/>
      <c r="E215" s="3"/>
      <c r="F215" s="3"/>
      <c r="G215" s="3"/>
      <c r="H215" s="3"/>
    </row>
    <row r="216" spans="3:8">
      <c r="C216" s="3"/>
      <c r="D216" s="3"/>
      <c r="E216" s="3"/>
      <c r="F216" s="3"/>
      <c r="G216" s="3"/>
      <c r="H216" s="3"/>
    </row>
    <row r="217" spans="3:8">
      <c r="C217" s="3"/>
      <c r="D217" s="3"/>
      <c r="E217" s="3"/>
      <c r="F217" s="3"/>
      <c r="G217" s="3"/>
      <c r="H217" s="3"/>
    </row>
    <row r="218" spans="3:8">
      <c r="C218" s="3"/>
      <c r="D218" s="3"/>
      <c r="E218" s="3"/>
      <c r="F218" s="3"/>
      <c r="G218" s="3"/>
      <c r="H218" s="3"/>
    </row>
    <row r="219" spans="3:8">
      <c r="C219" s="3"/>
      <c r="D219" s="3"/>
      <c r="E219" s="3"/>
      <c r="F219" s="3"/>
      <c r="G219" s="3"/>
      <c r="H219" s="3"/>
    </row>
    <row r="220" spans="3:8">
      <c r="C220" s="3"/>
      <c r="D220" s="3"/>
      <c r="E220" s="3"/>
      <c r="F220" s="3"/>
      <c r="G220" s="3"/>
      <c r="H220" s="3"/>
    </row>
    <row r="221" spans="3:8">
      <c r="C221" s="3"/>
      <c r="D221" s="3"/>
      <c r="E221" s="3"/>
      <c r="F221" s="3"/>
      <c r="G221" s="3"/>
      <c r="H221" s="3"/>
    </row>
    <row r="222" spans="3:8">
      <c r="C222" s="3"/>
      <c r="D222" s="3"/>
      <c r="E222" s="3"/>
      <c r="F222" s="3"/>
      <c r="G222" s="3"/>
      <c r="H222" s="3"/>
    </row>
    <row r="223" spans="3:8">
      <c r="C223" s="3"/>
      <c r="D223" s="3"/>
      <c r="E223" s="3"/>
      <c r="F223" s="3"/>
      <c r="G223" s="3"/>
      <c r="H223" s="3"/>
    </row>
    <row r="224" spans="3:8">
      <c r="C224" s="3"/>
      <c r="D224" s="3"/>
      <c r="E224" s="3"/>
      <c r="F224" s="3"/>
      <c r="G224" s="3"/>
      <c r="H224" s="3"/>
    </row>
    <row r="225" spans="3:8">
      <c r="C225" s="3"/>
      <c r="D225" s="3"/>
      <c r="E225" s="3"/>
      <c r="F225" s="3"/>
      <c r="G225" s="3"/>
      <c r="H225" s="3"/>
    </row>
    <row r="226" spans="3:8">
      <c r="C226" s="3"/>
      <c r="D226" s="3"/>
      <c r="E226" s="3"/>
      <c r="F226" s="3"/>
      <c r="G226" s="3"/>
      <c r="H226" s="3"/>
    </row>
    <row r="227" spans="3:8">
      <c r="C227" s="3"/>
      <c r="D227" s="3"/>
      <c r="E227" s="3"/>
      <c r="F227" s="3"/>
      <c r="G227" s="3"/>
      <c r="H227" s="3"/>
    </row>
    <row r="228" spans="3:8">
      <c r="C228" s="3"/>
      <c r="D228" s="3"/>
      <c r="E228" s="3"/>
      <c r="F228" s="3"/>
      <c r="G228" s="3"/>
      <c r="H228" s="3"/>
    </row>
    <row r="229" spans="3:8">
      <c r="C229" s="3"/>
      <c r="D229" s="3"/>
      <c r="E229" s="3"/>
      <c r="F229" s="3"/>
      <c r="G229" s="3"/>
      <c r="H229" s="3"/>
    </row>
    <row r="230" spans="3:8">
      <c r="C230" s="3"/>
      <c r="D230" s="3"/>
      <c r="E230" s="3"/>
      <c r="F230" s="3"/>
      <c r="G230" s="3"/>
      <c r="H230" s="3"/>
    </row>
    <row r="231" spans="3:8">
      <c r="C231" s="3"/>
      <c r="D231" s="3"/>
      <c r="E231" s="3"/>
      <c r="F231" s="3"/>
      <c r="G231" s="3"/>
      <c r="H231" s="3"/>
    </row>
    <row r="232" spans="3:8">
      <c r="C232" s="3"/>
      <c r="D232" s="3"/>
      <c r="E232" s="3"/>
      <c r="F232" s="3"/>
      <c r="G232" s="3"/>
      <c r="H232" s="3"/>
    </row>
    <row r="233" spans="3:8">
      <c r="C233" s="3"/>
      <c r="D233" s="3"/>
      <c r="E233" s="3"/>
      <c r="F233" s="3"/>
      <c r="G233" s="3"/>
      <c r="H233" s="3"/>
    </row>
    <row r="234" spans="3:8">
      <c r="C234" s="3"/>
      <c r="D234" s="3"/>
      <c r="E234" s="3"/>
      <c r="F234" s="3"/>
      <c r="G234" s="3"/>
      <c r="H234" s="3"/>
    </row>
    <row r="235" spans="3:8">
      <c r="C235" s="3"/>
      <c r="D235" s="3"/>
      <c r="E235" s="3"/>
      <c r="F235" s="3"/>
      <c r="G235" s="3"/>
      <c r="H235" s="3"/>
    </row>
    <row r="236" spans="3:8">
      <c r="C236" s="3"/>
      <c r="D236" s="3"/>
      <c r="E236" s="3"/>
      <c r="F236" s="3"/>
      <c r="G236" s="3"/>
      <c r="H236" s="3"/>
    </row>
    <row r="237" spans="3:8">
      <c r="C237" s="3"/>
      <c r="D237" s="3"/>
      <c r="E237" s="3"/>
      <c r="F237" s="3"/>
      <c r="G237" s="3"/>
      <c r="H237" s="3"/>
    </row>
    <row r="238" spans="3:8">
      <c r="C238" s="3"/>
      <c r="D238" s="3"/>
      <c r="E238" s="3"/>
      <c r="F238" s="3"/>
      <c r="G238" s="3"/>
      <c r="H238" s="3"/>
    </row>
    <row r="239" spans="3:8">
      <c r="C239" s="3"/>
      <c r="D239" s="3"/>
      <c r="E239" s="3"/>
      <c r="F239" s="3"/>
      <c r="G239" s="3"/>
      <c r="H239" s="3"/>
    </row>
    <row r="240" spans="3:8">
      <c r="C240" s="3"/>
      <c r="D240" s="3"/>
      <c r="E240" s="3"/>
      <c r="F240" s="3"/>
      <c r="G240" s="3"/>
      <c r="H240" s="3"/>
    </row>
    <row r="241" spans="3:8">
      <c r="C241" s="3"/>
      <c r="D241" s="3"/>
      <c r="E241" s="3"/>
      <c r="F241" s="3"/>
      <c r="G241" s="3"/>
      <c r="H241" s="3"/>
    </row>
    <row r="242" spans="3:8">
      <c r="C242" s="3"/>
      <c r="D242" s="3"/>
      <c r="E242" s="3"/>
      <c r="F242" s="3"/>
      <c r="G242" s="3"/>
      <c r="H242" s="3"/>
    </row>
    <row r="243" spans="3:8">
      <c r="C243" s="3"/>
      <c r="D243" s="3"/>
      <c r="E243" s="3"/>
      <c r="F243" s="3"/>
      <c r="G243" s="3"/>
      <c r="H243" s="3"/>
    </row>
    <row r="244" spans="3:8">
      <c r="C244" s="3"/>
      <c r="D244" s="3"/>
      <c r="E244" s="3"/>
      <c r="F244" s="3"/>
      <c r="G244" s="3"/>
      <c r="H244" s="3"/>
    </row>
    <row r="245" spans="3:8">
      <c r="C245" s="3"/>
      <c r="D245" s="3"/>
      <c r="E245" s="3"/>
      <c r="F245" s="3"/>
      <c r="G245" s="3"/>
      <c r="H245" s="3"/>
    </row>
    <row r="246" spans="3:8">
      <c r="C246" s="3"/>
      <c r="D246" s="3"/>
      <c r="E246" s="3"/>
      <c r="F246" s="3"/>
      <c r="G246" s="3"/>
      <c r="H246" s="3"/>
    </row>
    <row r="247" spans="3:8">
      <c r="C247" s="3"/>
      <c r="D247" s="3"/>
      <c r="E247" s="3"/>
      <c r="F247" s="3"/>
      <c r="G247" s="3"/>
      <c r="H247" s="3"/>
    </row>
    <row r="248" spans="3:8">
      <c r="C248" s="3"/>
      <c r="D248" s="3"/>
      <c r="E248" s="3"/>
      <c r="F248" s="3"/>
      <c r="G248" s="3"/>
      <c r="H248" s="3"/>
    </row>
    <row r="249" spans="3:8">
      <c r="C249" s="3"/>
      <c r="D249" s="3"/>
      <c r="E249" s="3"/>
      <c r="F249" s="3"/>
      <c r="G249" s="3"/>
      <c r="H249" s="3"/>
    </row>
    <row r="250" spans="3:8">
      <c r="C250" s="3"/>
      <c r="D250" s="3"/>
      <c r="E250" s="3"/>
      <c r="F250" s="3"/>
      <c r="G250" s="3"/>
      <c r="H250" s="3"/>
    </row>
    <row r="251" spans="3:8">
      <c r="C251" s="3"/>
      <c r="D251" s="3"/>
      <c r="E251" s="3"/>
      <c r="F251" s="3"/>
      <c r="G251" s="3"/>
      <c r="H251" s="3"/>
    </row>
    <row r="252" spans="3:8">
      <c r="C252" s="3"/>
      <c r="D252" s="3"/>
      <c r="E252" s="3"/>
      <c r="F252" s="3"/>
      <c r="G252" s="3"/>
      <c r="H252" s="3"/>
    </row>
    <row r="253" spans="3:8">
      <c r="C253" s="3"/>
      <c r="D253" s="3"/>
      <c r="E253" s="3"/>
      <c r="F253" s="3"/>
      <c r="G253" s="3"/>
      <c r="H253" s="3"/>
    </row>
    <row r="254" spans="3:8">
      <c r="C254" s="3"/>
      <c r="D254" s="3"/>
      <c r="E254" s="3"/>
      <c r="F254" s="3"/>
      <c r="G254" s="3"/>
      <c r="H254" s="3"/>
    </row>
    <row r="255" spans="3:8">
      <c r="C255" s="3"/>
      <c r="D255" s="3"/>
      <c r="E255" s="3"/>
      <c r="F255" s="3"/>
      <c r="G255" s="3"/>
      <c r="H255" s="3"/>
    </row>
    <row r="256" spans="3:8">
      <c r="C256" s="3"/>
      <c r="D256" s="3"/>
      <c r="E256" s="3"/>
      <c r="F256" s="3"/>
      <c r="G256" s="3"/>
      <c r="H256" s="3"/>
    </row>
    <row r="257" spans="3:8">
      <c r="C257" s="3"/>
      <c r="D257" s="3"/>
      <c r="E257" s="3"/>
      <c r="F257" s="3"/>
      <c r="G257" s="3"/>
      <c r="H257" s="3"/>
    </row>
    <row r="258" spans="3:8">
      <c r="C258" s="3"/>
      <c r="D258" s="3"/>
      <c r="E258" s="3"/>
      <c r="F258" s="3"/>
      <c r="G258" s="3"/>
      <c r="H258" s="3"/>
    </row>
    <row r="259" spans="3:8">
      <c r="C259" s="3"/>
      <c r="D259" s="3"/>
      <c r="E259" s="3"/>
      <c r="F259" s="3"/>
      <c r="G259" s="3"/>
      <c r="H259" s="3"/>
    </row>
    <row r="260" spans="3:8">
      <c r="C260" s="3"/>
      <c r="D260" s="3"/>
      <c r="E260" s="3"/>
      <c r="F260" s="3"/>
      <c r="G260" s="3"/>
      <c r="H260" s="3"/>
    </row>
    <row r="261" spans="3:8">
      <c r="C261" s="3"/>
      <c r="D261" s="3"/>
      <c r="E261" s="3"/>
      <c r="F261" s="3"/>
      <c r="G261" s="3"/>
      <c r="H261" s="3"/>
    </row>
    <row r="262" spans="3:8">
      <c r="C262" s="3"/>
      <c r="D262" s="3"/>
      <c r="E262" s="3"/>
      <c r="F262" s="3"/>
      <c r="G262" s="3"/>
      <c r="H262" s="3"/>
    </row>
    <row r="263" spans="3:8">
      <c r="C263" s="3"/>
      <c r="D263" s="3"/>
      <c r="E263" s="3"/>
      <c r="F263" s="3"/>
      <c r="G263" s="3"/>
      <c r="H263" s="3"/>
    </row>
    <row r="264" spans="3:8">
      <c r="C264" s="3"/>
      <c r="D264" s="3"/>
      <c r="E264" s="3"/>
      <c r="F264" s="3"/>
      <c r="G264" s="3"/>
      <c r="H264" s="3"/>
    </row>
    <row r="265" spans="3:8">
      <c r="C265" s="3"/>
      <c r="D265" s="3"/>
      <c r="E265" s="3"/>
      <c r="F265" s="3"/>
      <c r="G265" s="3"/>
      <c r="H265" s="3"/>
    </row>
    <row r="266" spans="3:8">
      <c r="C266" s="3"/>
      <c r="D266" s="3"/>
      <c r="E266" s="3"/>
      <c r="F266" s="3"/>
      <c r="G266" s="3"/>
      <c r="H266" s="3"/>
    </row>
    <row r="267" spans="3:8">
      <c r="C267" s="3"/>
      <c r="D267" s="3"/>
      <c r="E267" s="3"/>
      <c r="F267" s="3"/>
      <c r="G267" s="3"/>
      <c r="H267" s="3"/>
    </row>
    <row r="268" spans="3:8">
      <c r="C268" s="3"/>
      <c r="D268" s="3"/>
      <c r="E268" s="3"/>
      <c r="F268" s="3"/>
      <c r="G268" s="3"/>
      <c r="H268" s="3"/>
    </row>
    <row r="269" spans="3:8">
      <c r="C269" s="3"/>
      <c r="D269" s="3"/>
      <c r="E269" s="3"/>
      <c r="F269" s="3"/>
      <c r="G269" s="3"/>
      <c r="H269" s="3"/>
    </row>
    <row r="270" spans="3:8">
      <c r="C270" s="3"/>
      <c r="D270" s="3"/>
      <c r="E270" s="3"/>
      <c r="F270" s="3"/>
      <c r="G270" s="3"/>
      <c r="H270" s="3"/>
    </row>
    <row r="271" spans="3:8">
      <c r="C271" s="3"/>
      <c r="D271" s="3"/>
      <c r="E271" s="3"/>
      <c r="F271" s="3"/>
      <c r="G271" s="3"/>
      <c r="H271" s="3"/>
    </row>
    <row r="272" spans="3:8">
      <c r="C272" s="3"/>
      <c r="D272" s="3"/>
      <c r="E272" s="3"/>
      <c r="F272" s="3"/>
      <c r="G272" s="3"/>
      <c r="H272" s="3"/>
    </row>
    <row r="273" spans="3:8">
      <c r="C273" s="3"/>
      <c r="D273" s="3"/>
      <c r="E273" s="3"/>
      <c r="F273" s="3"/>
      <c r="G273" s="3"/>
      <c r="H273" s="3"/>
    </row>
    <row r="274" spans="3:8">
      <c r="C274" s="3"/>
      <c r="D274" s="3"/>
      <c r="E274" s="3"/>
      <c r="F274" s="3"/>
      <c r="G274" s="3"/>
      <c r="H274" s="3"/>
    </row>
    <row r="275" spans="3:8">
      <c r="C275" s="3"/>
      <c r="D275" s="3"/>
      <c r="E275" s="3"/>
      <c r="F275" s="3"/>
      <c r="G275" s="3"/>
      <c r="H275" s="3"/>
    </row>
    <row r="276" spans="3:8">
      <c r="C276" s="3"/>
      <c r="D276" s="3"/>
      <c r="E276" s="3"/>
      <c r="F276" s="3"/>
      <c r="G276" s="3"/>
      <c r="H276" s="3"/>
    </row>
    <row r="277" spans="3:8">
      <c r="C277" s="3"/>
      <c r="D277" s="3"/>
      <c r="E277" s="3"/>
      <c r="F277" s="3"/>
      <c r="G277" s="3"/>
      <c r="H277" s="3"/>
    </row>
    <row r="278" spans="3:8">
      <c r="C278" s="3"/>
      <c r="D278" s="3"/>
      <c r="E278" s="3"/>
      <c r="F278" s="3"/>
      <c r="G278" s="3"/>
      <c r="H278" s="3"/>
    </row>
    <row r="279" spans="3:8">
      <c r="C279" s="3"/>
      <c r="D279" s="3"/>
      <c r="E279" s="3"/>
      <c r="F279" s="3"/>
      <c r="G279" s="3"/>
      <c r="H279" s="3"/>
    </row>
    <row r="280" spans="3:8">
      <c r="C280" s="3"/>
      <c r="D280" s="3"/>
      <c r="E280" s="3"/>
      <c r="F280" s="3"/>
      <c r="G280" s="3"/>
      <c r="H280" s="3"/>
    </row>
    <row r="281" spans="3:8">
      <c r="C281" s="3"/>
      <c r="D281" s="3"/>
      <c r="E281" s="3"/>
      <c r="F281" s="3"/>
      <c r="G281" s="3"/>
      <c r="H281" s="3"/>
    </row>
    <row r="282" spans="3:8">
      <c r="C282" s="3"/>
      <c r="D282" s="3"/>
      <c r="E282" s="3"/>
      <c r="F282" s="3"/>
      <c r="G282" s="3"/>
      <c r="H282" s="3"/>
    </row>
    <row r="283" spans="3:8">
      <c r="C283" s="3"/>
      <c r="D283" s="3"/>
      <c r="E283" s="3"/>
      <c r="F283" s="3"/>
      <c r="G283" s="3"/>
      <c r="H283" s="3"/>
    </row>
    <row r="284" spans="3:8">
      <c r="C284" s="3"/>
      <c r="D284" s="3"/>
      <c r="E284" s="3"/>
      <c r="F284" s="3"/>
      <c r="G284" s="3"/>
      <c r="H284" s="3"/>
    </row>
    <row r="285" spans="3:8">
      <c r="C285" s="3"/>
      <c r="D285" s="3"/>
      <c r="E285" s="3"/>
      <c r="F285" s="3"/>
      <c r="G285" s="3"/>
      <c r="H285" s="3"/>
    </row>
    <row r="286" spans="3:8">
      <c r="C286" s="3"/>
      <c r="D286" s="3"/>
      <c r="E286" s="3"/>
      <c r="F286" s="3"/>
      <c r="G286" s="3"/>
      <c r="H286" s="3"/>
    </row>
    <row r="287" spans="3:8">
      <c r="C287" s="3"/>
      <c r="D287" s="3"/>
      <c r="E287" s="3"/>
      <c r="F287" s="3"/>
      <c r="G287" s="3"/>
      <c r="H287" s="3"/>
    </row>
    <row r="288" spans="3:8">
      <c r="C288" s="3"/>
      <c r="D288" s="3"/>
      <c r="E288" s="3"/>
      <c r="F288" s="3"/>
      <c r="G288" s="3"/>
      <c r="H288" s="3"/>
    </row>
    <row r="289" spans="3:8">
      <c r="C289" s="3"/>
      <c r="D289" s="3"/>
      <c r="E289" s="3"/>
      <c r="F289" s="3"/>
      <c r="G289" s="3"/>
      <c r="H289" s="3"/>
    </row>
    <row r="290" spans="3:8">
      <c r="C290" s="3"/>
      <c r="D290" s="3"/>
      <c r="E290" s="3"/>
      <c r="F290" s="3"/>
      <c r="G290" s="3"/>
      <c r="H290" s="3"/>
    </row>
    <row r="291" spans="3:8">
      <c r="C291" s="3"/>
      <c r="D291" s="3"/>
      <c r="E291" s="3"/>
      <c r="F291" s="3"/>
      <c r="G291" s="3"/>
      <c r="H291" s="3"/>
    </row>
    <row r="292" spans="3:8">
      <c r="C292" s="3"/>
      <c r="D292" s="3"/>
      <c r="E292" s="3"/>
      <c r="F292" s="3"/>
      <c r="G292" s="3"/>
      <c r="H292" s="3"/>
    </row>
    <row r="293" spans="3:8">
      <c r="C293" s="3"/>
      <c r="D293" s="3"/>
      <c r="E293" s="3"/>
      <c r="F293" s="3"/>
      <c r="G293" s="3"/>
      <c r="H293" s="3"/>
    </row>
    <row r="294" spans="3:8">
      <c r="C294" s="3"/>
      <c r="D294" s="3"/>
      <c r="E294" s="3"/>
      <c r="F294" s="3"/>
      <c r="G294" s="3"/>
      <c r="H294" s="3"/>
    </row>
    <row r="295" spans="3:8">
      <c r="C295" s="3"/>
      <c r="D295" s="3"/>
      <c r="E295" s="3"/>
      <c r="F295" s="3"/>
      <c r="G295" s="3"/>
      <c r="H295" s="3"/>
    </row>
    <row r="296" spans="3:8">
      <c r="C296" s="3"/>
      <c r="D296" s="3"/>
      <c r="E296" s="3"/>
      <c r="F296" s="3"/>
      <c r="G296" s="3"/>
      <c r="H296" s="3"/>
    </row>
    <row r="297" spans="3:8">
      <c r="C297" s="3"/>
      <c r="D297" s="3"/>
      <c r="E297" s="3"/>
      <c r="F297" s="3"/>
      <c r="G297" s="3"/>
      <c r="H297" s="3"/>
    </row>
    <row r="298" spans="3:8">
      <c r="C298" s="3"/>
      <c r="D298" s="3"/>
      <c r="E298" s="3"/>
      <c r="F298" s="3"/>
      <c r="G298" s="3"/>
      <c r="H298" s="3"/>
    </row>
    <row r="299" spans="3:8">
      <c r="C299" s="3"/>
      <c r="D299" s="3"/>
      <c r="E299" s="3"/>
      <c r="F299" s="3"/>
      <c r="G299" s="3"/>
      <c r="H299" s="3"/>
    </row>
    <row r="300" spans="3:8">
      <c r="C300" s="3"/>
      <c r="D300" s="3"/>
      <c r="E300" s="3"/>
      <c r="F300" s="3"/>
      <c r="G300" s="3"/>
      <c r="H300" s="3"/>
    </row>
    <row r="301" spans="3:8">
      <c r="C301" s="3"/>
      <c r="D301" s="3"/>
      <c r="E301" s="3"/>
      <c r="F301" s="3"/>
      <c r="G301" s="3"/>
      <c r="H301" s="3"/>
    </row>
    <row r="302" spans="3:8">
      <c r="C302" s="3"/>
      <c r="D302" s="3"/>
      <c r="E302" s="3"/>
      <c r="F302" s="3"/>
      <c r="G302" s="3"/>
      <c r="H302" s="3"/>
    </row>
    <row r="303" spans="3:8">
      <c r="C303" s="3"/>
      <c r="D303" s="3"/>
      <c r="E303" s="3"/>
      <c r="F303" s="3"/>
      <c r="G303" s="3"/>
      <c r="H303" s="3"/>
    </row>
    <row r="304" spans="3:8">
      <c r="C304" s="3"/>
      <c r="D304" s="3"/>
      <c r="E304" s="3"/>
      <c r="F304" s="3"/>
      <c r="G304" s="3"/>
      <c r="H304" s="3"/>
    </row>
    <row r="305" spans="3:8">
      <c r="C305" s="3"/>
      <c r="D305" s="3"/>
      <c r="E305" s="3"/>
      <c r="F305" s="3"/>
      <c r="G305" s="3"/>
      <c r="H305" s="3"/>
    </row>
    <row r="306" spans="3:8">
      <c r="C306" s="3"/>
      <c r="D306" s="3"/>
      <c r="E306" s="3"/>
      <c r="F306" s="3"/>
      <c r="G306" s="3"/>
      <c r="H306" s="3"/>
    </row>
    <row r="307" spans="3:8">
      <c r="C307" s="3"/>
      <c r="D307" s="3"/>
      <c r="E307" s="3"/>
      <c r="F307" s="3"/>
      <c r="G307" s="3"/>
      <c r="H307" s="3"/>
    </row>
    <row r="308" spans="3:8">
      <c r="C308" s="3"/>
      <c r="D308" s="3"/>
      <c r="E308" s="3"/>
      <c r="F308" s="3"/>
      <c r="G308" s="3"/>
      <c r="H308" s="3"/>
    </row>
    <row r="309" spans="3:8">
      <c r="C309" s="3"/>
      <c r="D309" s="3"/>
      <c r="E309" s="3"/>
      <c r="F309" s="3"/>
      <c r="G309" s="3"/>
      <c r="H309" s="3"/>
    </row>
    <row r="310" spans="3:8">
      <c r="C310" s="3"/>
      <c r="D310" s="3"/>
      <c r="E310" s="3"/>
      <c r="F310" s="3"/>
      <c r="G310" s="3"/>
      <c r="H310" s="3"/>
    </row>
    <row r="311" spans="3:8">
      <c r="C311" s="3"/>
      <c r="D311" s="3"/>
      <c r="E311" s="3"/>
      <c r="F311" s="3"/>
      <c r="G311" s="3"/>
      <c r="H311" s="3"/>
    </row>
    <row r="312" spans="3:8">
      <c r="C312" s="3"/>
      <c r="D312" s="3"/>
      <c r="E312" s="3"/>
      <c r="F312" s="3"/>
      <c r="G312" s="3"/>
      <c r="H312" s="3"/>
    </row>
    <row r="313" spans="3:8">
      <c r="C313" s="3"/>
      <c r="D313" s="3"/>
      <c r="E313" s="3"/>
      <c r="F313" s="3"/>
      <c r="G313" s="3"/>
      <c r="H313" s="3"/>
    </row>
    <row r="314" spans="3:8">
      <c r="C314" s="3"/>
      <c r="D314" s="3"/>
      <c r="E314" s="3"/>
      <c r="F314" s="3"/>
      <c r="G314" s="3"/>
      <c r="H314" s="3"/>
    </row>
    <row r="315" spans="3:8">
      <c r="C315" s="3"/>
      <c r="D315" s="3"/>
      <c r="E315" s="3"/>
      <c r="F315" s="3"/>
      <c r="G315" s="3"/>
      <c r="H315" s="3"/>
    </row>
    <row r="316" spans="3:8">
      <c r="C316" s="3"/>
      <c r="D316" s="3"/>
      <c r="E316" s="3"/>
      <c r="F316" s="3"/>
      <c r="G316" s="3"/>
      <c r="H316" s="3"/>
    </row>
    <row r="317" spans="3:8">
      <c r="C317" s="3"/>
      <c r="D317" s="3"/>
      <c r="E317" s="3"/>
      <c r="F317" s="3"/>
      <c r="G317" s="3"/>
      <c r="H317" s="3"/>
    </row>
    <row r="318" spans="3:8">
      <c r="C318" s="3"/>
      <c r="D318" s="3"/>
      <c r="E318" s="3"/>
      <c r="F318" s="3"/>
      <c r="G318" s="3"/>
      <c r="H318" s="3"/>
    </row>
    <row r="319" spans="3:8">
      <c r="C319" s="3"/>
      <c r="D319" s="3"/>
      <c r="E319" s="3"/>
      <c r="F319" s="3"/>
      <c r="G319" s="3"/>
      <c r="H319" s="3"/>
    </row>
    <row r="320" spans="3:8">
      <c r="C320" s="3"/>
      <c r="D320" s="3"/>
      <c r="E320" s="3"/>
      <c r="F320" s="3"/>
      <c r="G320" s="3"/>
      <c r="H320" s="3"/>
    </row>
    <row r="321" spans="3:8">
      <c r="C321" s="3"/>
      <c r="D321" s="3"/>
      <c r="E321" s="3"/>
      <c r="F321" s="3"/>
      <c r="G321" s="3"/>
      <c r="H321" s="3"/>
    </row>
    <row r="322" spans="3:8">
      <c r="C322" s="3"/>
      <c r="D322" s="3"/>
      <c r="E322" s="3"/>
      <c r="F322" s="3"/>
      <c r="G322" s="3"/>
      <c r="H322" s="3"/>
    </row>
    <row r="323" spans="3:8">
      <c r="C323" s="3"/>
      <c r="D323" s="3"/>
      <c r="E323" s="3"/>
      <c r="F323" s="3"/>
      <c r="G323" s="3"/>
      <c r="H323" s="3"/>
    </row>
    <row r="324" spans="3:8">
      <c r="C324" s="3"/>
      <c r="D324" s="3"/>
      <c r="E324" s="3"/>
      <c r="F324" s="3"/>
      <c r="G324" s="3"/>
      <c r="H324" s="3"/>
    </row>
    <row r="325" spans="3:8">
      <c r="C325" s="3"/>
      <c r="D325" s="3"/>
      <c r="E325" s="3"/>
      <c r="F325" s="3"/>
      <c r="G325" s="3"/>
      <c r="H325" s="3"/>
    </row>
    <row r="326" spans="3:8">
      <c r="C326" s="3"/>
      <c r="D326" s="3"/>
      <c r="E326" s="3"/>
      <c r="F326" s="3"/>
      <c r="G326" s="3"/>
      <c r="H326" s="3"/>
    </row>
    <row r="327" spans="3:8">
      <c r="C327" s="3"/>
      <c r="D327" s="3"/>
      <c r="E327" s="3"/>
      <c r="F327" s="3"/>
      <c r="G327" s="3"/>
      <c r="H327" s="3"/>
    </row>
    <row r="328" spans="3:8">
      <c r="C328" s="3"/>
      <c r="D328" s="3"/>
      <c r="E328" s="3"/>
      <c r="F328" s="3"/>
      <c r="G328" s="3"/>
      <c r="H328" s="3"/>
    </row>
    <row r="329" spans="3:8">
      <c r="C329" s="3"/>
      <c r="D329" s="3"/>
      <c r="E329" s="3"/>
      <c r="F329" s="3"/>
      <c r="G329" s="3"/>
      <c r="H329" s="3"/>
    </row>
    <row r="330" spans="3:8">
      <c r="C330" s="3"/>
      <c r="D330" s="3"/>
      <c r="E330" s="3"/>
      <c r="F330" s="3"/>
      <c r="G330" s="3"/>
      <c r="H330" s="3"/>
    </row>
    <row r="331" spans="3:8">
      <c r="C331" s="3"/>
      <c r="D331" s="3"/>
      <c r="E331" s="3"/>
      <c r="F331" s="3"/>
      <c r="G331" s="3"/>
      <c r="H331" s="3"/>
    </row>
    <row r="332" spans="3:8">
      <c r="C332" s="3"/>
      <c r="D332" s="3"/>
      <c r="E332" s="3"/>
      <c r="F332" s="3"/>
      <c r="G332" s="3"/>
      <c r="H332" s="3"/>
    </row>
    <row r="333" spans="3:8">
      <c r="C333" s="3"/>
      <c r="D333" s="3"/>
      <c r="E333" s="3"/>
      <c r="F333" s="3"/>
      <c r="G333" s="3"/>
      <c r="H333" s="3"/>
    </row>
    <row r="334" spans="3:8">
      <c r="C334" s="3"/>
      <c r="D334" s="3"/>
      <c r="E334" s="3"/>
      <c r="F334" s="3"/>
      <c r="G334" s="3"/>
      <c r="H334" s="3"/>
    </row>
    <row r="335" spans="3:8">
      <c r="C335" s="3"/>
      <c r="D335" s="3"/>
      <c r="E335" s="3"/>
      <c r="F335" s="3"/>
      <c r="G335" s="3"/>
      <c r="H335" s="3"/>
    </row>
    <row r="336" spans="3:8">
      <c r="C336" s="3"/>
      <c r="D336" s="3"/>
      <c r="E336" s="3"/>
      <c r="F336" s="3"/>
      <c r="G336" s="3"/>
      <c r="H336" s="3"/>
    </row>
    <row r="337" spans="3:8">
      <c r="C337" s="3"/>
      <c r="D337" s="3"/>
      <c r="E337" s="3"/>
      <c r="F337" s="3"/>
      <c r="G337" s="3"/>
      <c r="H337" s="3"/>
    </row>
    <row r="338" spans="3:8">
      <c r="C338" s="3"/>
      <c r="D338" s="3"/>
      <c r="E338" s="3"/>
      <c r="F338" s="3"/>
      <c r="G338" s="3"/>
      <c r="H338" s="3"/>
    </row>
    <row r="339" spans="3:8">
      <c r="C339" s="3"/>
      <c r="D339" s="3"/>
      <c r="E339" s="3"/>
      <c r="F339" s="3"/>
      <c r="G339" s="3"/>
      <c r="H339" s="3"/>
    </row>
    <row r="340" spans="3:8">
      <c r="C340" s="3"/>
      <c r="D340" s="3"/>
      <c r="E340" s="3"/>
      <c r="F340" s="3"/>
      <c r="G340" s="3"/>
      <c r="H340" s="3"/>
    </row>
    <row r="341" spans="3:8">
      <c r="C341" s="3"/>
      <c r="D341" s="3"/>
      <c r="E341" s="3"/>
      <c r="F341" s="3"/>
      <c r="G341" s="3"/>
      <c r="H341" s="3"/>
    </row>
    <row r="342" spans="3:8">
      <c r="C342" s="3"/>
      <c r="D342" s="3"/>
      <c r="E342" s="3"/>
      <c r="F342" s="3"/>
      <c r="G342" s="3"/>
      <c r="H342" s="3"/>
    </row>
    <row r="343" spans="3:8">
      <c r="C343" s="3"/>
      <c r="D343" s="3"/>
      <c r="E343" s="3"/>
      <c r="F343" s="3"/>
      <c r="G343" s="3"/>
      <c r="H343" s="3"/>
    </row>
    <row r="344" spans="3:8">
      <c r="C344" s="3"/>
      <c r="D344" s="3"/>
      <c r="E344" s="3"/>
      <c r="F344" s="3"/>
      <c r="G344" s="3"/>
      <c r="H344" s="3"/>
    </row>
    <row r="345" spans="3:8">
      <c r="C345" s="3"/>
      <c r="D345" s="3"/>
      <c r="E345" s="3"/>
      <c r="F345" s="3"/>
      <c r="G345" s="3"/>
      <c r="H345" s="3"/>
    </row>
    <row r="346" spans="3:8">
      <c r="C346" s="3"/>
      <c r="D346" s="3"/>
      <c r="E346" s="3"/>
      <c r="F346" s="3"/>
      <c r="G346" s="3"/>
      <c r="H346" s="3"/>
    </row>
    <row r="347" spans="3:8">
      <c r="C347" s="3"/>
      <c r="D347" s="3"/>
      <c r="E347" s="3"/>
      <c r="F347" s="3"/>
      <c r="G347" s="3"/>
      <c r="H347" s="3"/>
    </row>
    <row r="348" spans="3:8">
      <c r="C348" s="3"/>
      <c r="D348" s="3"/>
      <c r="E348" s="3"/>
      <c r="F348" s="3"/>
      <c r="G348" s="3"/>
      <c r="H348" s="3"/>
    </row>
    <row r="349" spans="3:8">
      <c r="C349" s="3"/>
      <c r="D349" s="3"/>
      <c r="E349" s="3"/>
      <c r="F349" s="3"/>
      <c r="G349" s="3"/>
      <c r="H349" s="3"/>
    </row>
    <row r="350" spans="3:8">
      <c r="C350" s="3"/>
      <c r="D350" s="3"/>
      <c r="E350" s="3"/>
      <c r="F350" s="3"/>
      <c r="G350" s="3"/>
      <c r="H350" s="3"/>
    </row>
    <row r="351" spans="3:8">
      <c r="C351" s="3"/>
      <c r="D351" s="3"/>
      <c r="E351" s="3"/>
      <c r="F351" s="3"/>
      <c r="G351" s="3"/>
      <c r="H351" s="3"/>
    </row>
    <row r="352" spans="3:8">
      <c r="C352" s="3"/>
      <c r="D352" s="3"/>
      <c r="E352" s="3"/>
      <c r="F352" s="3"/>
      <c r="G352" s="3"/>
      <c r="H352" s="3"/>
    </row>
    <row r="353" spans="3:8">
      <c r="C353" s="3"/>
      <c r="D353" s="3"/>
      <c r="E353" s="3"/>
      <c r="F353" s="3"/>
      <c r="G353" s="3"/>
      <c r="H353" s="3"/>
    </row>
    <row r="354" spans="3:8">
      <c r="C354" s="3"/>
      <c r="D354" s="3"/>
      <c r="E354" s="3"/>
      <c r="F354" s="3"/>
      <c r="G354" s="3"/>
      <c r="H354" s="3"/>
    </row>
    <row r="355" spans="3:8">
      <c r="C355" s="3"/>
      <c r="D355" s="3"/>
      <c r="E355" s="3"/>
      <c r="F355" s="3"/>
      <c r="G355" s="3"/>
      <c r="H355" s="3"/>
    </row>
    <row r="356" spans="3:8">
      <c r="C356" s="3"/>
      <c r="D356" s="3"/>
      <c r="E356" s="3"/>
      <c r="F356" s="3"/>
      <c r="G356" s="3"/>
      <c r="H356" s="3"/>
    </row>
    <row r="357" spans="3:8">
      <c r="C357" s="3"/>
      <c r="D357" s="3"/>
      <c r="E357" s="3"/>
      <c r="F357" s="3"/>
      <c r="G357" s="3"/>
      <c r="H357" s="3"/>
    </row>
    <row r="358" spans="3:8">
      <c r="C358" s="3"/>
      <c r="D358" s="3"/>
      <c r="E358" s="3"/>
      <c r="F358" s="3"/>
      <c r="G358" s="3"/>
      <c r="H358" s="3"/>
    </row>
    <row r="359" spans="3:8">
      <c r="C359" s="3"/>
      <c r="D359" s="3"/>
      <c r="E359" s="3"/>
      <c r="F359" s="3"/>
      <c r="G359" s="3"/>
      <c r="H359" s="3"/>
    </row>
    <row r="360" spans="3:8">
      <c r="C360" s="3"/>
      <c r="D360" s="3"/>
      <c r="E360" s="3"/>
      <c r="F360" s="3"/>
      <c r="G360" s="3"/>
      <c r="H360" s="3"/>
    </row>
    <row r="361" spans="3:8">
      <c r="C361" s="3"/>
      <c r="D361" s="3"/>
      <c r="E361" s="3"/>
      <c r="F361" s="3"/>
      <c r="G361" s="3"/>
      <c r="H361" s="3"/>
    </row>
    <row r="362" spans="3:8">
      <c r="C362" s="3"/>
      <c r="D362" s="3"/>
      <c r="E362" s="3"/>
      <c r="F362" s="3"/>
      <c r="G362" s="3"/>
      <c r="H362" s="3"/>
    </row>
    <row r="363" spans="3:8">
      <c r="C363" s="3"/>
      <c r="D363" s="3"/>
      <c r="E363" s="3"/>
      <c r="F363" s="3"/>
      <c r="G363" s="3"/>
      <c r="H363" s="3"/>
    </row>
    <row r="364" spans="3:8">
      <c r="C364" s="3"/>
      <c r="D364" s="3"/>
      <c r="E364" s="3"/>
      <c r="F364" s="3"/>
      <c r="G364" s="3"/>
      <c r="H364" s="3"/>
    </row>
    <row r="365" spans="3:8">
      <c r="C365" s="3"/>
      <c r="D365" s="3"/>
      <c r="E365" s="3"/>
      <c r="F365" s="3"/>
      <c r="G365" s="3"/>
      <c r="H365" s="3"/>
    </row>
    <row r="366" spans="3:8">
      <c r="C366" s="3"/>
      <c r="D366" s="3"/>
      <c r="E366" s="3"/>
      <c r="F366" s="3"/>
      <c r="G366" s="3"/>
      <c r="H366" s="3"/>
    </row>
    <row r="367" spans="3:8">
      <c r="C367" s="3"/>
      <c r="D367" s="3"/>
      <c r="E367" s="3"/>
      <c r="F367" s="3"/>
      <c r="G367" s="3"/>
      <c r="H367" s="3"/>
    </row>
    <row r="368" spans="3:8">
      <c r="C368" s="3"/>
      <c r="D368" s="3"/>
      <c r="E368" s="3"/>
      <c r="F368" s="3"/>
      <c r="G368" s="3"/>
      <c r="H368" s="3"/>
    </row>
    <row r="369" spans="3:8">
      <c r="C369" s="3"/>
      <c r="D369" s="3"/>
      <c r="E369" s="3"/>
      <c r="F369" s="3"/>
      <c r="G369" s="3"/>
      <c r="H369" s="3"/>
    </row>
    <row r="370" spans="3:8">
      <c r="C370" s="3"/>
      <c r="D370" s="3"/>
      <c r="E370" s="3"/>
      <c r="F370" s="3"/>
      <c r="G370" s="3"/>
      <c r="H370" s="3"/>
    </row>
    <row r="371" spans="3:8">
      <c r="C371" s="3"/>
      <c r="D371" s="3"/>
      <c r="E371" s="3"/>
      <c r="F371" s="3"/>
      <c r="G371" s="3"/>
      <c r="H371" s="3"/>
    </row>
    <row r="372" spans="3:8">
      <c r="C372" s="3"/>
      <c r="D372" s="3"/>
      <c r="E372" s="3"/>
      <c r="F372" s="3"/>
      <c r="G372" s="3"/>
      <c r="H372" s="3"/>
    </row>
    <row r="373" spans="3:8">
      <c r="C373" s="3"/>
      <c r="D373" s="3"/>
      <c r="E373" s="3"/>
      <c r="F373" s="3"/>
      <c r="G373" s="3"/>
      <c r="H373" s="3"/>
    </row>
    <row r="374" spans="3:8">
      <c r="C374" s="3"/>
      <c r="D374" s="3"/>
      <c r="E374" s="3"/>
      <c r="F374" s="3"/>
      <c r="G374" s="3"/>
      <c r="H374" s="3"/>
    </row>
    <row r="375" spans="3:8">
      <c r="C375" s="3"/>
      <c r="D375" s="3"/>
      <c r="E375" s="3"/>
      <c r="F375" s="3"/>
      <c r="G375" s="3"/>
      <c r="H375" s="3"/>
    </row>
    <row r="376" spans="3:8">
      <c r="C376" s="3"/>
      <c r="D376" s="3"/>
      <c r="E376" s="3"/>
      <c r="F376" s="3"/>
      <c r="G376" s="3"/>
      <c r="H376" s="3"/>
    </row>
    <row r="377" spans="3:8">
      <c r="C377" s="3"/>
      <c r="D377" s="3"/>
      <c r="E377" s="3"/>
      <c r="F377" s="3"/>
      <c r="G377" s="3"/>
      <c r="H377" s="3"/>
    </row>
    <row r="378" spans="3:8">
      <c r="C378" s="3"/>
      <c r="D378" s="3"/>
      <c r="E378" s="3"/>
      <c r="F378" s="3"/>
      <c r="G378" s="3"/>
      <c r="H378" s="3"/>
    </row>
    <row r="379" spans="3:8">
      <c r="C379" s="3"/>
      <c r="D379" s="3"/>
      <c r="E379" s="3"/>
      <c r="F379" s="3"/>
      <c r="G379" s="3"/>
      <c r="H379" s="3"/>
    </row>
    <row r="380" spans="3:8">
      <c r="C380" s="3"/>
      <c r="D380" s="3"/>
      <c r="E380" s="3"/>
      <c r="F380" s="3"/>
      <c r="G380" s="3"/>
      <c r="H380" s="3"/>
    </row>
    <row r="381" spans="3:8">
      <c r="C381" s="3"/>
      <c r="D381" s="3"/>
      <c r="E381" s="3"/>
      <c r="F381" s="3"/>
      <c r="G381" s="3"/>
      <c r="H381" s="3"/>
    </row>
    <row r="382" spans="3:8">
      <c r="C382" s="3"/>
      <c r="D382" s="3"/>
      <c r="E382" s="3"/>
      <c r="F382" s="3"/>
      <c r="G382" s="3"/>
      <c r="H382" s="3"/>
    </row>
    <row r="383" spans="3:8">
      <c r="C383" s="3"/>
      <c r="D383" s="3"/>
      <c r="E383" s="3"/>
      <c r="F383" s="3"/>
      <c r="G383" s="3"/>
      <c r="H383" s="3"/>
    </row>
    <row r="384" spans="3:8">
      <c r="C384" s="3"/>
      <c r="D384" s="3"/>
      <c r="E384" s="3"/>
      <c r="F384" s="3"/>
      <c r="G384" s="3"/>
      <c r="H384" s="3"/>
    </row>
    <row r="385" spans="3:8">
      <c r="C385" s="3"/>
      <c r="D385" s="3"/>
      <c r="E385" s="3"/>
      <c r="F385" s="3"/>
      <c r="G385" s="3"/>
      <c r="H385" s="3"/>
    </row>
    <row r="386" spans="3:8">
      <c r="C386" s="3"/>
      <c r="D386" s="3"/>
      <c r="E386" s="3"/>
      <c r="F386" s="3"/>
      <c r="G386" s="3"/>
      <c r="H386" s="3"/>
    </row>
    <row r="387" spans="3:8">
      <c r="C387" s="3"/>
      <c r="D387" s="3"/>
      <c r="E387" s="3"/>
      <c r="F387" s="3"/>
      <c r="G387" s="3"/>
      <c r="H387" s="3"/>
    </row>
    <row r="388" spans="3:8">
      <c r="C388" s="3"/>
      <c r="D388" s="3"/>
      <c r="E388" s="3"/>
      <c r="F388" s="3"/>
      <c r="G388" s="3"/>
      <c r="H388" s="3"/>
    </row>
    <row r="389" spans="3:8">
      <c r="C389" s="3"/>
      <c r="D389" s="3"/>
      <c r="E389" s="3"/>
      <c r="F389" s="3"/>
      <c r="G389" s="3"/>
      <c r="H389" s="3"/>
    </row>
    <row r="390" spans="3:8">
      <c r="C390" s="3"/>
      <c r="D390" s="3"/>
      <c r="E390" s="3"/>
      <c r="F390" s="3"/>
      <c r="G390" s="3"/>
      <c r="H390" s="3"/>
    </row>
    <row r="391" spans="3:8">
      <c r="C391" s="3"/>
      <c r="D391" s="3"/>
      <c r="E391" s="3"/>
      <c r="F391" s="3"/>
      <c r="G391" s="3"/>
      <c r="H391" s="3"/>
    </row>
    <row r="392" spans="3:8">
      <c r="C392" s="3"/>
      <c r="D392" s="3"/>
      <c r="E392" s="3"/>
      <c r="F392" s="3"/>
      <c r="G392" s="3"/>
      <c r="H392" s="3"/>
    </row>
    <row r="393" spans="3:8">
      <c r="C393" s="3"/>
      <c r="D393" s="3"/>
      <c r="E393" s="3"/>
      <c r="F393" s="3"/>
      <c r="G393" s="3"/>
      <c r="H393" s="3"/>
    </row>
    <row r="394" spans="3:8">
      <c r="C394" s="3"/>
      <c r="D394" s="3"/>
      <c r="E394" s="3"/>
      <c r="F394" s="3"/>
      <c r="G394" s="3"/>
      <c r="H394" s="3"/>
    </row>
    <row r="395" spans="3:8">
      <c r="C395" s="3"/>
      <c r="D395" s="3"/>
      <c r="E395" s="3"/>
      <c r="F395" s="3"/>
      <c r="G395" s="3"/>
      <c r="H395" s="3"/>
    </row>
    <row r="396" spans="3:8">
      <c r="C396" s="3"/>
      <c r="D396" s="3"/>
      <c r="E396" s="3"/>
      <c r="F396" s="3"/>
      <c r="G396" s="3"/>
      <c r="H396" s="3"/>
    </row>
    <row r="397" spans="3:8">
      <c r="C397" s="3"/>
      <c r="D397" s="3"/>
      <c r="E397" s="3"/>
      <c r="F397" s="3"/>
      <c r="G397" s="3"/>
      <c r="H397" s="3"/>
    </row>
    <row r="398" spans="3:8">
      <c r="C398" s="3"/>
      <c r="D398" s="3"/>
      <c r="E398" s="3"/>
      <c r="F398" s="3"/>
      <c r="G398" s="3"/>
      <c r="H398" s="3"/>
    </row>
    <row r="399" spans="3:8">
      <c r="C399" s="3"/>
      <c r="D399" s="3"/>
      <c r="E399" s="3"/>
      <c r="F399" s="3"/>
      <c r="G399" s="3"/>
      <c r="H399" s="3"/>
    </row>
    <row r="400" spans="3:8">
      <c r="C400" s="3"/>
      <c r="D400" s="3"/>
      <c r="E400" s="3"/>
      <c r="F400" s="3"/>
      <c r="G400" s="3"/>
      <c r="H400" s="3"/>
    </row>
    <row r="401" spans="3:8">
      <c r="C401" s="3"/>
      <c r="D401" s="3"/>
      <c r="E401" s="3"/>
      <c r="F401" s="3"/>
      <c r="G401" s="3"/>
      <c r="H401" s="3"/>
    </row>
    <row r="402" spans="3:8">
      <c r="C402" s="3"/>
      <c r="D402" s="3"/>
      <c r="E402" s="3"/>
      <c r="F402" s="3"/>
      <c r="G402" s="3"/>
      <c r="H402" s="3"/>
    </row>
    <row r="403" spans="3:8">
      <c r="C403" s="3"/>
      <c r="D403" s="3"/>
      <c r="E403" s="3"/>
      <c r="F403" s="3"/>
      <c r="G403" s="3"/>
      <c r="H403" s="3"/>
    </row>
    <row r="404" spans="3:8">
      <c r="C404" s="3"/>
      <c r="D404" s="3"/>
      <c r="E404" s="3"/>
      <c r="F404" s="3"/>
      <c r="G404" s="3"/>
      <c r="H404" s="3"/>
    </row>
    <row r="405" spans="3:8">
      <c r="C405" s="3"/>
      <c r="D405" s="3"/>
      <c r="E405" s="3"/>
      <c r="F405" s="3"/>
      <c r="G405" s="3"/>
      <c r="H405" s="3"/>
    </row>
    <row r="406" spans="3:8">
      <c r="C406" s="3"/>
      <c r="D406" s="3"/>
      <c r="E406" s="3"/>
      <c r="F406" s="3"/>
      <c r="G406" s="3"/>
      <c r="H406" s="3"/>
    </row>
    <row r="407" spans="3:8">
      <c r="C407" s="3"/>
      <c r="D407" s="3"/>
      <c r="E407" s="3"/>
      <c r="F407" s="3"/>
      <c r="G407" s="3"/>
      <c r="H407" s="3"/>
    </row>
    <row r="408" spans="3:8">
      <c r="C408" s="3"/>
      <c r="D408" s="3"/>
      <c r="E408" s="3"/>
      <c r="F408" s="3"/>
      <c r="G408" s="3"/>
      <c r="H408" s="3"/>
    </row>
    <row r="409" spans="3:8">
      <c r="C409" s="3"/>
      <c r="D409" s="3"/>
      <c r="E409" s="3"/>
      <c r="F409" s="3"/>
      <c r="G409" s="3"/>
      <c r="H409" s="3"/>
    </row>
    <row r="410" spans="3:8">
      <c r="C410" s="3"/>
      <c r="D410" s="3"/>
      <c r="E410" s="3"/>
      <c r="F410" s="3"/>
      <c r="G410" s="3"/>
      <c r="H410" s="3"/>
    </row>
    <row r="411" spans="3:8">
      <c r="C411" s="3"/>
      <c r="D411" s="3"/>
      <c r="E411" s="3"/>
      <c r="F411" s="3"/>
      <c r="G411" s="3"/>
      <c r="H411" s="3"/>
    </row>
    <row r="412" spans="3:8">
      <c r="C412" s="3"/>
      <c r="D412" s="3"/>
      <c r="E412" s="3"/>
      <c r="F412" s="3"/>
      <c r="G412" s="3"/>
      <c r="H412" s="3"/>
    </row>
    <row r="413" spans="3:8">
      <c r="C413" s="3"/>
      <c r="D413" s="3"/>
      <c r="E413" s="3"/>
      <c r="F413" s="3"/>
      <c r="G413" s="3"/>
      <c r="H413" s="3"/>
    </row>
    <row r="414" spans="3:8">
      <c r="C414" s="3"/>
      <c r="D414" s="3"/>
      <c r="E414" s="3"/>
      <c r="F414" s="3"/>
      <c r="G414" s="3"/>
      <c r="H414" s="3"/>
    </row>
    <row r="415" spans="3:8">
      <c r="C415" s="3"/>
      <c r="D415" s="3"/>
      <c r="E415" s="3"/>
      <c r="F415" s="3"/>
      <c r="G415" s="3"/>
      <c r="H415" s="3"/>
    </row>
    <row r="416" spans="3:8">
      <c r="C416" s="3"/>
      <c r="D416" s="3"/>
      <c r="E416" s="3"/>
      <c r="F416" s="3"/>
      <c r="G416" s="3"/>
      <c r="H416" s="3"/>
    </row>
    <row r="417" spans="3:8">
      <c r="C417" s="3"/>
      <c r="D417" s="3"/>
      <c r="E417" s="3"/>
      <c r="F417" s="3"/>
      <c r="G417" s="3"/>
      <c r="H417" s="3"/>
    </row>
    <row r="418" spans="3:8">
      <c r="C418" s="3"/>
      <c r="D418" s="3"/>
      <c r="E418" s="3"/>
      <c r="F418" s="3"/>
      <c r="G418" s="3"/>
      <c r="H418" s="3"/>
    </row>
    <row r="419" spans="3:8">
      <c r="C419" s="3"/>
      <c r="D419" s="3"/>
      <c r="E419" s="3"/>
      <c r="F419" s="3"/>
      <c r="G419" s="3"/>
      <c r="H419" s="3"/>
    </row>
    <row r="420" spans="3:8">
      <c r="C420" s="3"/>
      <c r="D420" s="3"/>
      <c r="E420" s="3"/>
      <c r="F420" s="3"/>
      <c r="G420" s="3"/>
      <c r="H420" s="3"/>
    </row>
    <row r="421" spans="3:8">
      <c r="C421" s="3"/>
      <c r="D421" s="3"/>
      <c r="E421" s="3"/>
      <c r="F421" s="3"/>
      <c r="G421" s="3"/>
      <c r="H421" s="3"/>
    </row>
    <row r="422" spans="3:8">
      <c r="C422" s="3"/>
      <c r="D422" s="3"/>
      <c r="E422" s="3"/>
      <c r="F422" s="3"/>
      <c r="G422" s="3"/>
      <c r="H422" s="3"/>
    </row>
    <row r="423" spans="3:8">
      <c r="C423" s="3"/>
      <c r="D423" s="3"/>
      <c r="E423" s="3"/>
      <c r="F423" s="3"/>
      <c r="G423" s="3"/>
      <c r="H423" s="3"/>
    </row>
    <row r="424" spans="3:8">
      <c r="C424" s="3"/>
      <c r="D424" s="3"/>
      <c r="E424" s="3"/>
      <c r="F424" s="3"/>
      <c r="G424" s="3"/>
      <c r="H424" s="3"/>
    </row>
    <row r="425" spans="3:8">
      <c r="C425" s="3"/>
      <c r="D425" s="3"/>
      <c r="E425" s="3"/>
      <c r="F425" s="3"/>
      <c r="G425" s="3"/>
      <c r="H425" s="3"/>
    </row>
    <row r="426" spans="3:8">
      <c r="C426" s="3"/>
      <c r="D426" s="3"/>
      <c r="E426" s="3"/>
      <c r="F426" s="3"/>
      <c r="G426" s="3"/>
      <c r="H426" s="3"/>
    </row>
    <row r="427" spans="3:8">
      <c r="C427" s="3"/>
      <c r="D427" s="3"/>
      <c r="E427" s="3"/>
      <c r="F427" s="3"/>
      <c r="G427" s="3"/>
      <c r="H427" s="3"/>
    </row>
    <row r="428" spans="3:8">
      <c r="C428" s="3"/>
      <c r="D428" s="3"/>
      <c r="E428" s="3"/>
      <c r="F428" s="3"/>
      <c r="G428" s="3"/>
      <c r="H428" s="3"/>
    </row>
    <row r="429" spans="3:8">
      <c r="C429" s="3"/>
      <c r="D429" s="3"/>
      <c r="E429" s="3"/>
      <c r="F429" s="3"/>
      <c r="G429" s="3"/>
      <c r="H429" s="3"/>
    </row>
    <row r="430" spans="3:8">
      <c r="C430" s="3"/>
      <c r="D430" s="3"/>
      <c r="E430" s="3"/>
      <c r="F430" s="3"/>
      <c r="G430" s="3"/>
      <c r="H430" s="3"/>
    </row>
    <row r="431" spans="3:8">
      <c r="C431" s="3"/>
      <c r="D431" s="3"/>
      <c r="E431" s="3"/>
      <c r="F431" s="3"/>
      <c r="G431" s="3"/>
      <c r="H431" s="3"/>
    </row>
    <row r="432" spans="3:8">
      <c r="C432" s="3"/>
      <c r="D432" s="3"/>
      <c r="E432" s="3"/>
      <c r="F432" s="3"/>
      <c r="G432" s="3"/>
      <c r="H432" s="3"/>
    </row>
    <row r="433" spans="3:8">
      <c r="C433" s="3"/>
      <c r="D433" s="3"/>
      <c r="E433" s="3"/>
      <c r="F433" s="3"/>
      <c r="G433" s="3"/>
      <c r="H433" s="3"/>
    </row>
    <row r="434" spans="3:8">
      <c r="C434" s="3"/>
      <c r="D434" s="3"/>
      <c r="E434" s="3"/>
      <c r="F434" s="3"/>
      <c r="G434" s="3"/>
      <c r="H434" s="3"/>
    </row>
    <row r="435" spans="3:8">
      <c r="C435" s="3"/>
      <c r="D435" s="3"/>
      <c r="E435" s="3"/>
      <c r="F435" s="3"/>
      <c r="G435" s="3"/>
      <c r="H435" s="3"/>
    </row>
    <row r="436" spans="3:8">
      <c r="C436" s="3"/>
      <c r="D436" s="3"/>
      <c r="E436" s="3"/>
      <c r="F436" s="3"/>
      <c r="G436" s="3"/>
      <c r="H436" s="3"/>
    </row>
    <row r="437" spans="3:8">
      <c r="C437" s="3"/>
      <c r="D437" s="3"/>
      <c r="E437" s="3"/>
      <c r="F437" s="3"/>
      <c r="G437" s="3"/>
      <c r="H437" s="3"/>
    </row>
    <row r="438" spans="3:8">
      <c r="C438" s="3"/>
      <c r="D438" s="3"/>
      <c r="E438" s="3"/>
      <c r="F438" s="3"/>
      <c r="G438" s="3"/>
      <c r="H438" s="3"/>
    </row>
    <row r="439" spans="3:8">
      <c r="C439" s="3"/>
      <c r="D439" s="3"/>
      <c r="E439" s="3"/>
      <c r="F439" s="3"/>
      <c r="G439" s="3"/>
      <c r="H439" s="3"/>
    </row>
    <row r="440" spans="3:8">
      <c r="C440" s="3"/>
      <c r="D440" s="3"/>
      <c r="E440" s="3"/>
      <c r="F440" s="3"/>
      <c r="G440" s="3"/>
      <c r="H440" s="3"/>
    </row>
    <row r="441" spans="3:8">
      <c r="C441" s="3"/>
      <c r="D441" s="3"/>
      <c r="E441" s="3"/>
      <c r="F441" s="3"/>
      <c r="G441" s="3"/>
      <c r="H441" s="3"/>
    </row>
    <row r="442" spans="3:8">
      <c r="C442" s="3"/>
      <c r="D442" s="3"/>
      <c r="E442" s="3"/>
      <c r="F442" s="3"/>
      <c r="G442" s="3"/>
      <c r="H442" s="3"/>
    </row>
    <row r="443" spans="3:8">
      <c r="C443" s="3"/>
      <c r="D443" s="3"/>
      <c r="E443" s="3"/>
      <c r="F443" s="3"/>
      <c r="G443" s="3"/>
      <c r="H443" s="3"/>
    </row>
    <row r="444" spans="3:8">
      <c r="C444" s="3"/>
      <c r="D444" s="3"/>
      <c r="E444" s="3"/>
      <c r="F444" s="3"/>
      <c r="G444" s="3"/>
      <c r="H444" s="3"/>
    </row>
    <row r="445" spans="3:8">
      <c r="C445" s="3"/>
      <c r="D445" s="3"/>
      <c r="E445" s="3"/>
      <c r="F445" s="3"/>
      <c r="G445" s="3"/>
      <c r="H445" s="3"/>
    </row>
    <row r="446" spans="3:8">
      <c r="C446" s="3"/>
      <c r="D446" s="3"/>
      <c r="E446" s="3"/>
      <c r="F446" s="3"/>
      <c r="G446" s="3"/>
      <c r="H446" s="3"/>
    </row>
    <row r="447" spans="3:8">
      <c r="C447" s="3"/>
      <c r="D447" s="3"/>
      <c r="E447" s="3"/>
      <c r="F447" s="3"/>
      <c r="G447" s="3"/>
      <c r="H447" s="3"/>
    </row>
    <row r="448" spans="3:8">
      <c r="C448" s="3"/>
      <c r="D448" s="3"/>
      <c r="E448" s="3"/>
      <c r="F448" s="3"/>
      <c r="G448" s="3"/>
      <c r="H448" s="3"/>
    </row>
    <row r="449" spans="3:8">
      <c r="C449" s="3"/>
      <c r="D449" s="3"/>
      <c r="E449" s="3"/>
      <c r="F449" s="3"/>
      <c r="G449" s="3"/>
      <c r="H449" s="3"/>
    </row>
    <row r="450" spans="3:8">
      <c r="C450" s="3"/>
      <c r="D450" s="3"/>
      <c r="E450" s="3"/>
      <c r="F450" s="3"/>
      <c r="G450" s="3"/>
      <c r="H450" s="3"/>
    </row>
    <row r="451" spans="3:8">
      <c r="C451" s="3"/>
      <c r="D451" s="3"/>
      <c r="E451" s="3"/>
      <c r="F451" s="3"/>
      <c r="G451" s="3"/>
      <c r="H451" s="3"/>
    </row>
    <row r="452" spans="3:8">
      <c r="C452" s="3"/>
      <c r="D452" s="3"/>
      <c r="E452" s="3"/>
      <c r="F452" s="3"/>
      <c r="G452" s="3"/>
      <c r="H452" s="3"/>
    </row>
    <row r="453" spans="3:8">
      <c r="C453" s="3"/>
      <c r="D453" s="3"/>
      <c r="E453" s="3"/>
      <c r="F453" s="3"/>
      <c r="G453" s="3"/>
      <c r="H453" s="3"/>
    </row>
    <row r="454" spans="3:8">
      <c r="C454" s="3"/>
      <c r="D454" s="3"/>
      <c r="E454" s="3"/>
      <c r="F454" s="3"/>
      <c r="G454" s="3"/>
      <c r="H454" s="3"/>
    </row>
    <row r="455" spans="3:8">
      <c r="C455" s="3"/>
      <c r="D455" s="3"/>
      <c r="E455" s="3"/>
      <c r="F455" s="3"/>
      <c r="G455" s="3"/>
      <c r="H455" s="3"/>
    </row>
    <row r="456" spans="3:8">
      <c r="C456" s="3"/>
      <c r="D456" s="3"/>
      <c r="E456" s="3"/>
      <c r="F456" s="3"/>
      <c r="G456" s="3"/>
      <c r="H456" s="3"/>
    </row>
    <row r="457" spans="3:8">
      <c r="C457" s="3"/>
      <c r="D457" s="3"/>
      <c r="E457" s="3"/>
      <c r="F457" s="3"/>
      <c r="G457" s="3"/>
      <c r="H457" s="3"/>
    </row>
    <row r="458" spans="3:8">
      <c r="C458" s="3"/>
      <c r="D458" s="3"/>
      <c r="E458" s="3"/>
      <c r="F458" s="3"/>
      <c r="G458" s="3"/>
      <c r="H458" s="3"/>
    </row>
    <row r="459" spans="3:8">
      <c r="C459" s="3"/>
      <c r="D459" s="3"/>
      <c r="E459" s="3"/>
      <c r="F459" s="3"/>
      <c r="G459" s="3"/>
      <c r="H459" s="3"/>
    </row>
    <row r="460" spans="3:8">
      <c r="C460" s="3"/>
      <c r="D460" s="3"/>
      <c r="E460" s="3"/>
      <c r="F460" s="3"/>
      <c r="G460" s="3"/>
      <c r="H460" s="3"/>
    </row>
    <row r="461" spans="3:8">
      <c r="C461" s="3"/>
      <c r="D461" s="3"/>
      <c r="E461" s="3"/>
      <c r="F461" s="3"/>
      <c r="G461" s="3"/>
      <c r="H461" s="3"/>
    </row>
    <row r="462" spans="3:8">
      <c r="C462" s="3"/>
      <c r="D462" s="3"/>
      <c r="E462" s="3"/>
      <c r="F462" s="3"/>
      <c r="G462" s="3"/>
      <c r="H462" s="3"/>
    </row>
    <row r="463" spans="3:8">
      <c r="C463" s="3"/>
      <c r="D463" s="3"/>
      <c r="E463" s="3"/>
      <c r="F463" s="3"/>
      <c r="G463" s="3"/>
      <c r="H463" s="3"/>
    </row>
    <row r="464" spans="3:8">
      <c r="C464" s="3"/>
      <c r="D464" s="3"/>
      <c r="E464" s="3"/>
      <c r="F464" s="3"/>
      <c r="G464" s="3"/>
      <c r="H464" s="3"/>
    </row>
    <row r="465" spans="3:8">
      <c r="C465" s="3"/>
      <c r="D465" s="3"/>
      <c r="E465" s="3"/>
      <c r="F465" s="3"/>
      <c r="G465" s="3"/>
      <c r="H465" s="3"/>
    </row>
    <row r="466" spans="3:8">
      <c r="C466" s="3"/>
      <c r="D466" s="3"/>
      <c r="E466" s="3"/>
      <c r="F466" s="3"/>
      <c r="G466" s="3"/>
      <c r="H466" s="3"/>
    </row>
    <row r="467" spans="3:8">
      <c r="C467" s="3"/>
      <c r="D467" s="3"/>
      <c r="E467" s="3"/>
      <c r="F467" s="3"/>
      <c r="G467" s="3"/>
      <c r="H467" s="3"/>
    </row>
    <row r="468" spans="3:8">
      <c r="C468" s="3"/>
      <c r="D468" s="3"/>
      <c r="E468" s="3"/>
      <c r="F468" s="3"/>
      <c r="G468" s="3"/>
      <c r="H468" s="3"/>
    </row>
    <row r="469" spans="3:8">
      <c r="C469" s="3"/>
      <c r="D469" s="3"/>
      <c r="E469" s="3"/>
      <c r="F469" s="3"/>
      <c r="G469" s="3"/>
      <c r="H469" s="3"/>
    </row>
    <row r="470" spans="3:8">
      <c r="C470" s="3"/>
      <c r="D470" s="3"/>
      <c r="E470" s="3"/>
      <c r="F470" s="3"/>
      <c r="G470" s="3"/>
      <c r="H470" s="3"/>
    </row>
    <row r="471" spans="3:8">
      <c r="C471" s="3"/>
      <c r="D471" s="3"/>
      <c r="E471" s="3"/>
      <c r="F471" s="3"/>
      <c r="G471" s="3"/>
      <c r="H471" s="3"/>
    </row>
    <row r="472" spans="3:8">
      <c r="C472" s="3"/>
      <c r="D472" s="3"/>
      <c r="E472" s="3"/>
      <c r="F472" s="3"/>
      <c r="G472" s="3"/>
      <c r="H472" s="3"/>
    </row>
    <row r="473" spans="3:8">
      <c r="C473" s="3"/>
      <c r="D473" s="3"/>
      <c r="E473" s="3"/>
      <c r="F473" s="3"/>
      <c r="G473" s="3"/>
      <c r="H473" s="3"/>
    </row>
    <row r="474" spans="3:8">
      <c r="C474" s="3"/>
      <c r="D474" s="3"/>
      <c r="E474" s="3"/>
      <c r="F474" s="3"/>
      <c r="G474" s="3"/>
      <c r="H474" s="3"/>
    </row>
    <row r="475" spans="3:8">
      <c r="C475" s="3"/>
      <c r="D475" s="3"/>
      <c r="E475" s="3"/>
      <c r="F475" s="3"/>
      <c r="G475" s="3"/>
      <c r="H475" s="3"/>
    </row>
    <row r="476" spans="3:8">
      <c r="C476" s="3"/>
      <c r="D476" s="3"/>
      <c r="E476" s="3"/>
      <c r="F476" s="3"/>
      <c r="G476" s="3"/>
      <c r="H476" s="3"/>
    </row>
    <row r="477" spans="3:8">
      <c r="C477" s="3"/>
      <c r="D477" s="3"/>
      <c r="E477" s="3"/>
      <c r="F477" s="3"/>
      <c r="G477" s="3"/>
      <c r="H477" s="3"/>
    </row>
    <row r="478" spans="3:8">
      <c r="C478" s="3"/>
      <c r="D478" s="3"/>
      <c r="E478" s="3"/>
      <c r="F478" s="3"/>
      <c r="G478" s="3"/>
      <c r="H478" s="3"/>
    </row>
    <row r="479" spans="3:8">
      <c r="C479" s="3"/>
      <c r="D479" s="3"/>
      <c r="E479" s="3"/>
      <c r="F479" s="3"/>
      <c r="G479" s="3"/>
      <c r="H479" s="3"/>
    </row>
    <row r="480" spans="3:8">
      <c r="C480" s="3"/>
      <c r="D480" s="3"/>
      <c r="E480" s="3"/>
      <c r="F480" s="3"/>
      <c r="G480" s="3"/>
      <c r="H480" s="3"/>
    </row>
    <row r="481" spans="3:8">
      <c r="C481" s="3"/>
      <c r="D481" s="3"/>
      <c r="E481" s="3"/>
      <c r="F481" s="3"/>
      <c r="G481" s="3"/>
      <c r="H481" s="3"/>
    </row>
    <row r="482" spans="3:8">
      <c r="C482" s="3"/>
      <c r="D482" s="3"/>
      <c r="E482" s="3"/>
      <c r="F482" s="3"/>
      <c r="G482" s="3"/>
      <c r="H482" s="3"/>
    </row>
    <row r="483" spans="3:8">
      <c r="C483" s="3"/>
      <c r="D483" s="3"/>
      <c r="E483" s="3"/>
      <c r="F483" s="3"/>
      <c r="G483" s="3"/>
      <c r="H483" s="3"/>
    </row>
    <row r="484" spans="3:8">
      <c r="C484" s="3"/>
      <c r="D484" s="3"/>
      <c r="E484" s="3"/>
      <c r="F484" s="3"/>
      <c r="G484" s="3"/>
      <c r="H484" s="3"/>
    </row>
    <row r="485" spans="3:8">
      <c r="C485" s="3"/>
      <c r="D485" s="3"/>
      <c r="E485" s="3"/>
      <c r="F485" s="3"/>
      <c r="G485" s="3"/>
      <c r="H485" s="3"/>
    </row>
    <row r="486" spans="3:8">
      <c r="C486" s="3"/>
      <c r="D486" s="3"/>
      <c r="E486" s="3"/>
      <c r="F486" s="3"/>
      <c r="G486" s="3"/>
      <c r="H486" s="3"/>
    </row>
    <row r="487" spans="3:8">
      <c r="C487" s="3"/>
      <c r="D487" s="3"/>
      <c r="E487" s="3"/>
      <c r="F487" s="3"/>
      <c r="G487" s="3"/>
      <c r="H487" s="3"/>
    </row>
    <row r="488" spans="3:8">
      <c r="C488" s="3"/>
      <c r="D488" s="3"/>
      <c r="E488" s="3"/>
      <c r="F488" s="3"/>
      <c r="G488" s="3"/>
      <c r="H488" s="3"/>
    </row>
    <row r="489" spans="3:8">
      <c r="C489" s="3"/>
      <c r="D489" s="3"/>
      <c r="E489" s="3"/>
      <c r="F489" s="3"/>
      <c r="G489" s="3"/>
      <c r="H489" s="3"/>
    </row>
    <row r="490" spans="3:8">
      <c r="C490" s="3"/>
      <c r="D490" s="3"/>
      <c r="E490" s="3"/>
      <c r="F490" s="3"/>
      <c r="G490" s="3"/>
      <c r="H490" s="3"/>
    </row>
    <row r="491" spans="3:8">
      <c r="C491" s="3"/>
      <c r="D491" s="3"/>
      <c r="E491" s="3"/>
      <c r="F491" s="3"/>
      <c r="G491" s="3"/>
      <c r="H491" s="3"/>
    </row>
    <row r="492" spans="3:8">
      <c r="C492" s="3"/>
      <c r="D492" s="3"/>
      <c r="E492" s="3"/>
      <c r="F492" s="3"/>
      <c r="G492" s="3"/>
      <c r="H492" s="3"/>
    </row>
    <row r="493" spans="3:8">
      <c r="C493" s="3"/>
      <c r="D493" s="3"/>
      <c r="E493" s="3"/>
      <c r="F493" s="3"/>
      <c r="G493" s="3"/>
      <c r="H493" s="3"/>
    </row>
    <row r="494" spans="3:8">
      <c r="C494" s="3"/>
      <c r="D494" s="3"/>
      <c r="E494" s="3"/>
      <c r="F494" s="3"/>
      <c r="G494" s="3"/>
      <c r="H494" s="3"/>
    </row>
    <row r="495" spans="3:8">
      <c r="C495" s="3"/>
      <c r="D495" s="3"/>
      <c r="E495" s="3"/>
      <c r="F495" s="3"/>
      <c r="G495" s="3"/>
      <c r="H495" s="3"/>
    </row>
    <row r="496" spans="3:8">
      <c r="C496" s="3"/>
      <c r="D496" s="3"/>
      <c r="E496" s="3"/>
      <c r="F496" s="3"/>
      <c r="G496" s="3"/>
      <c r="H496" s="3"/>
    </row>
    <row r="497" spans="3:8">
      <c r="C497" s="3"/>
      <c r="D497" s="3"/>
      <c r="E497" s="3"/>
      <c r="F497" s="3"/>
      <c r="G497" s="3"/>
      <c r="H497" s="3"/>
    </row>
    <row r="498" spans="3:8">
      <c r="C498" s="3"/>
      <c r="D498" s="3"/>
      <c r="E498" s="3"/>
      <c r="F498" s="3"/>
      <c r="G498" s="3"/>
      <c r="H498" s="3"/>
    </row>
    <row r="499" spans="3:8">
      <c r="C499" s="3"/>
      <c r="D499" s="3"/>
      <c r="E499" s="3"/>
      <c r="F499" s="3"/>
      <c r="G499" s="3"/>
      <c r="H499" s="3"/>
    </row>
    <row r="500" spans="3:8">
      <c r="C500" s="3"/>
      <c r="D500" s="3"/>
      <c r="E500" s="3"/>
      <c r="F500" s="3"/>
      <c r="G500" s="3"/>
      <c r="H500" s="3"/>
    </row>
    <row r="501" spans="3:8">
      <c r="C501" s="3"/>
      <c r="D501" s="3"/>
      <c r="E501" s="3"/>
      <c r="F501" s="3"/>
      <c r="G501" s="3"/>
      <c r="H501" s="3"/>
    </row>
    <row r="502" spans="3:8">
      <c r="C502" s="3"/>
      <c r="D502" s="3"/>
      <c r="E502" s="3"/>
      <c r="F502" s="3"/>
      <c r="G502" s="3"/>
      <c r="H502" s="3"/>
    </row>
    <row r="503" spans="3:8">
      <c r="C503" s="3"/>
      <c r="D503" s="3"/>
      <c r="E503" s="3"/>
      <c r="F503" s="3"/>
      <c r="G503" s="3"/>
      <c r="H503" s="3"/>
    </row>
    <row r="504" spans="3:8">
      <c r="C504" s="3"/>
      <c r="D504" s="3"/>
      <c r="E504" s="3"/>
      <c r="F504" s="3"/>
      <c r="G504" s="3"/>
      <c r="H504" s="3"/>
    </row>
    <row r="505" spans="3:8">
      <c r="C505" s="3"/>
      <c r="D505" s="3"/>
      <c r="E505" s="3"/>
      <c r="F505" s="3"/>
      <c r="G505" s="3"/>
      <c r="H505" s="3"/>
    </row>
    <row r="506" spans="3:8">
      <c r="C506" s="3"/>
      <c r="D506" s="3"/>
      <c r="E506" s="3"/>
      <c r="F506" s="3"/>
      <c r="G506" s="3"/>
      <c r="H506" s="3"/>
    </row>
    <row r="507" spans="3:8">
      <c r="C507" s="3"/>
      <c r="D507" s="3"/>
      <c r="E507" s="3"/>
      <c r="F507" s="3"/>
      <c r="G507" s="3"/>
      <c r="H507" s="3"/>
    </row>
    <row r="508" spans="3:8">
      <c r="C508" s="3"/>
      <c r="D508" s="3"/>
      <c r="E508" s="3"/>
      <c r="F508" s="3"/>
      <c r="G508" s="3"/>
      <c r="H508" s="3"/>
    </row>
    <row r="509" spans="3:8">
      <c r="C509" s="3"/>
      <c r="D509" s="3"/>
      <c r="E509" s="3"/>
      <c r="F509" s="3"/>
      <c r="G509" s="3"/>
      <c r="H509" s="3"/>
    </row>
    <row r="510" spans="3:8">
      <c r="C510" s="3"/>
      <c r="D510" s="3"/>
      <c r="E510" s="3"/>
      <c r="F510" s="3"/>
      <c r="G510" s="3"/>
      <c r="H510" s="3"/>
    </row>
    <row r="511" spans="3:8">
      <c r="C511" s="3"/>
      <c r="D511" s="3"/>
      <c r="E511" s="3"/>
      <c r="F511" s="3"/>
      <c r="G511" s="3"/>
      <c r="H511" s="3"/>
    </row>
    <row r="512" spans="3:8">
      <c r="C512" s="3"/>
      <c r="D512" s="3"/>
      <c r="E512" s="3"/>
      <c r="F512" s="3"/>
      <c r="G512" s="3"/>
      <c r="H512" s="3"/>
    </row>
    <row r="513" spans="3:8">
      <c r="C513" s="3"/>
      <c r="D513" s="3"/>
      <c r="E513" s="3"/>
      <c r="F513" s="3"/>
      <c r="G513" s="3"/>
      <c r="H513" s="3"/>
    </row>
    <row r="514" spans="3:8">
      <c r="C514" s="3"/>
      <c r="D514" s="3"/>
      <c r="E514" s="3"/>
      <c r="F514" s="3"/>
      <c r="G514" s="3"/>
      <c r="H514" s="3"/>
    </row>
    <row r="515" spans="3:8">
      <c r="C515" s="3"/>
      <c r="D515" s="3"/>
      <c r="E515" s="3"/>
      <c r="F515" s="3"/>
      <c r="G515" s="3"/>
      <c r="H515" s="3"/>
    </row>
    <row r="516" spans="3:8">
      <c r="C516" s="3"/>
      <c r="D516" s="3"/>
      <c r="E516" s="3"/>
      <c r="F516" s="3"/>
      <c r="G516" s="3"/>
      <c r="H516" s="3"/>
    </row>
    <row r="517" spans="3:8">
      <c r="C517" s="3"/>
      <c r="D517" s="3"/>
      <c r="E517" s="3"/>
      <c r="F517" s="3"/>
      <c r="G517" s="3"/>
      <c r="H517" s="3"/>
    </row>
    <row r="518" spans="3:8">
      <c r="C518" s="3"/>
      <c r="D518" s="3"/>
      <c r="E518" s="3"/>
      <c r="F518" s="3"/>
      <c r="G518" s="3"/>
      <c r="H518" s="3"/>
    </row>
    <row r="519" spans="3:8">
      <c r="C519" s="3"/>
      <c r="D519" s="3"/>
      <c r="E519" s="3"/>
      <c r="F519" s="3"/>
      <c r="G519" s="3"/>
      <c r="H519" s="3"/>
    </row>
    <row r="520" spans="3:8">
      <c r="C520" s="3"/>
      <c r="D520" s="3"/>
      <c r="E520" s="3"/>
      <c r="F520" s="3"/>
      <c r="G520" s="3"/>
      <c r="H520" s="3"/>
    </row>
    <row r="521" spans="3:8">
      <c r="C521" s="3"/>
      <c r="D521" s="3"/>
      <c r="E521" s="3"/>
      <c r="F521" s="3"/>
      <c r="G521" s="3"/>
      <c r="H521" s="3"/>
    </row>
    <row r="522" spans="3:8">
      <c r="C522" s="3"/>
      <c r="D522" s="3"/>
      <c r="E522" s="3"/>
      <c r="F522" s="3"/>
      <c r="G522" s="3"/>
      <c r="H522" s="3"/>
    </row>
    <row r="523" spans="3:8">
      <c r="C523" s="3"/>
      <c r="D523" s="3"/>
      <c r="E523" s="3"/>
      <c r="F523" s="3"/>
      <c r="G523" s="3"/>
      <c r="H523" s="3"/>
    </row>
    <row r="524" spans="3:8">
      <c r="C524" s="3"/>
      <c r="D524" s="3"/>
      <c r="E524" s="3"/>
      <c r="F524" s="3"/>
      <c r="G524" s="3"/>
      <c r="H524" s="3"/>
    </row>
    <row r="525" spans="3:8">
      <c r="C525" s="3"/>
      <c r="D525" s="3"/>
      <c r="E525" s="3"/>
      <c r="F525" s="3"/>
      <c r="G525" s="3"/>
      <c r="H525" s="3"/>
    </row>
    <row r="526" spans="3:8">
      <c r="C526" s="3"/>
      <c r="D526" s="3"/>
      <c r="E526" s="3"/>
      <c r="F526" s="3"/>
      <c r="G526" s="3"/>
      <c r="H526" s="3"/>
    </row>
    <row r="527" spans="3:8">
      <c r="C527" s="3"/>
      <c r="D527" s="3"/>
      <c r="E527" s="3"/>
      <c r="F527" s="3"/>
      <c r="G527" s="3"/>
      <c r="H527" s="3"/>
    </row>
    <row r="528" spans="3:8">
      <c r="C528" s="3"/>
      <c r="D528" s="3"/>
      <c r="E528" s="3"/>
      <c r="F528" s="3"/>
      <c r="G528" s="3"/>
      <c r="H528" s="3"/>
    </row>
    <row r="529" spans="3:8">
      <c r="C529" s="3"/>
      <c r="D529" s="3"/>
      <c r="E529" s="3"/>
      <c r="F529" s="3"/>
      <c r="G529" s="3"/>
      <c r="H529" s="3"/>
    </row>
    <row r="530" spans="3:8">
      <c r="C530" s="3"/>
      <c r="D530" s="3"/>
      <c r="E530" s="3"/>
      <c r="F530" s="3"/>
      <c r="G530" s="3"/>
      <c r="H530" s="3"/>
    </row>
    <row r="531" spans="3:8">
      <c r="C531" s="3"/>
      <c r="D531" s="3"/>
      <c r="E531" s="3"/>
      <c r="F531" s="3"/>
      <c r="G531" s="3"/>
      <c r="H531" s="3"/>
    </row>
    <row r="532" spans="3:8">
      <c r="C532" s="3"/>
      <c r="D532" s="3"/>
      <c r="E532" s="3"/>
      <c r="F532" s="3"/>
      <c r="G532" s="3"/>
      <c r="H532" s="3"/>
    </row>
    <row r="533" spans="3:8">
      <c r="C533" s="3"/>
      <c r="D533" s="3"/>
      <c r="E533" s="3"/>
      <c r="F533" s="3"/>
      <c r="G533" s="3"/>
      <c r="H533" s="3"/>
    </row>
    <row r="534" spans="3:8">
      <c r="C534" s="3"/>
      <c r="D534" s="3"/>
      <c r="E534" s="3"/>
      <c r="F534" s="3"/>
      <c r="G534" s="3"/>
      <c r="H534" s="3"/>
    </row>
    <row r="535" spans="3:8">
      <c r="C535" s="3"/>
      <c r="D535" s="3"/>
      <c r="E535" s="3"/>
      <c r="F535" s="3"/>
      <c r="G535" s="3"/>
      <c r="H535" s="3"/>
    </row>
    <row r="536" spans="3:8">
      <c r="C536" s="3"/>
      <c r="D536" s="3"/>
      <c r="E536" s="3"/>
      <c r="F536" s="3"/>
      <c r="G536" s="3"/>
      <c r="H536" s="3"/>
    </row>
    <row r="537" spans="3:8">
      <c r="C537" s="3"/>
      <c r="D537" s="3"/>
      <c r="E537" s="3"/>
      <c r="F537" s="3"/>
      <c r="G537" s="3"/>
      <c r="H537" s="3"/>
    </row>
    <row r="538" spans="3:8">
      <c r="C538" s="3"/>
      <c r="D538" s="3"/>
      <c r="E538" s="3"/>
      <c r="F538" s="3"/>
      <c r="G538" s="3"/>
      <c r="H538" s="3"/>
    </row>
    <row r="539" spans="3:8">
      <c r="C539" s="3"/>
      <c r="D539" s="3"/>
      <c r="E539" s="3"/>
      <c r="F539" s="3"/>
      <c r="G539" s="3"/>
      <c r="H539" s="3"/>
    </row>
    <row r="540" spans="3:8">
      <c r="C540" s="3"/>
      <c r="D540" s="3"/>
      <c r="E540" s="3"/>
      <c r="F540" s="3"/>
      <c r="G540" s="3"/>
      <c r="H540" s="3"/>
    </row>
    <row r="541" spans="3:8">
      <c r="C541" s="3"/>
      <c r="D541" s="3"/>
      <c r="E541" s="3"/>
      <c r="F541" s="3"/>
      <c r="G541" s="3"/>
      <c r="H541" s="3"/>
    </row>
    <row r="542" spans="3:8">
      <c r="C542" s="3"/>
      <c r="D542" s="3"/>
      <c r="E542" s="3"/>
      <c r="F542" s="3"/>
      <c r="G542" s="3"/>
      <c r="H542" s="3"/>
    </row>
    <row r="543" spans="3:8">
      <c r="C543" s="3"/>
      <c r="D543" s="3"/>
      <c r="E543" s="3"/>
      <c r="F543" s="3"/>
      <c r="G543" s="3"/>
      <c r="H543" s="3"/>
    </row>
    <row r="544" spans="3:8">
      <c r="C544" s="3"/>
      <c r="D544" s="3"/>
      <c r="E544" s="3"/>
      <c r="F544" s="3"/>
      <c r="G544" s="3"/>
      <c r="H544" s="3"/>
    </row>
    <row r="545" spans="3:8">
      <c r="C545" s="3"/>
      <c r="D545" s="3"/>
      <c r="E545" s="3"/>
      <c r="F545" s="3"/>
      <c r="G545" s="3"/>
      <c r="H545" s="3"/>
    </row>
    <row r="546" spans="3:8">
      <c r="C546" s="3"/>
      <c r="D546" s="3"/>
      <c r="E546" s="3"/>
      <c r="F546" s="3"/>
      <c r="G546" s="3"/>
      <c r="H546" s="3"/>
    </row>
    <row r="547" spans="3:8">
      <c r="C547" s="3"/>
      <c r="D547" s="3"/>
      <c r="E547" s="3"/>
      <c r="F547" s="3"/>
      <c r="G547" s="3"/>
      <c r="H547" s="3"/>
    </row>
    <row r="548" spans="3:8">
      <c r="C548" s="3"/>
      <c r="D548" s="3"/>
      <c r="E548" s="3"/>
      <c r="F548" s="3"/>
      <c r="G548" s="3"/>
      <c r="H548" s="3"/>
    </row>
    <row r="549" spans="3:8">
      <c r="C549" s="3"/>
      <c r="D549" s="3"/>
      <c r="E549" s="3"/>
      <c r="F549" s="3"/>
      <c r="G549" s="3"/>
      <c r="H549" s="3"/>
    </row>
    <row r="550" spans="3:8">
      <c r="C550" s="3"/>
      <c r="D550" s="3"/>
      <c r="E550" s="3"/>
      <c r="F550" s="3"/>
      <c r="G550" s="3"/>
      <c r="H550" s="3"/>
    </row>
    <row r="551" spans="3:8">
      <c r="C551" s="3"/>
      <c r="D551" s="3"/>
      <c r="E551" s="3"/>
      <c r="F551" s="3"/>
      <c r="G551" s="3"/>
      <c r="H551" s="3"/>
    </row>
    <row r="552" spans="3:8">
      <c r="C552" s="3"/>
      <c r="D552" s="3"/>
      <c r="E552" s="3"/>
      <c r="F552" s="3"/>
      <c r="G552" s="3"/>
      <c r="H552" s="3"/>
    </row>
    <row r="553" spans="3:8">
      <c r="C553" s="3"/>
      <c r="D553" s="3"/>
      <c r="E553" s="3"/>
      <c r="F553" s="3"/>
      <c r="G553" s="3"/>
      <c r="H553" s="3"/>
    </row>
    <row r="554" spans="3:8">
      <c r="C554" s="3"/>
      <c r="D554" s="3"/>
      <c r="E554" s="3"/>
      <c r="F554" s="3"/>
      <c r="G554" s="3"/>
      <c r="H554" s="3"/>
    </row>
    <row r="555" spans="3:8">
      <c r="C555" s="3"/>
      <c r="D555" s="3"/>
      <c r="E555" s="3"/>
      <c r="F555" s="3"/>
      <c r="G555" s="3"/>
      <c r="H555" s="3"/>
    </row>
    <row r="556" spans="3:8">
      <c r="C556" s="3"/>
      <c r="D556" s="3"/>
      <c r="E556" s="3"/>
      <c r="F556" s="3"/>
      <c r="G556" s="3"/>
      <c r="H556" s="3"/>
    </row>
    <row r="557" spans="3:8">
      <c r="C557" s="3"/>
      <c r="D557" s="3"/>
      <c r="E557" s="3"/>
      <c r="F557" s="3"/>
      <c r="G557" s="3"/>
      <c r="H557" s="3"/>
    </row>
    <row r="558" spans="3:8">
      <c r="C558" s="3"/>
      <c r="D558" s="3"/>
      <c r="E558" s="3"/>
      <c r="F558" s="3"/>
      <c r="G558" s="3"/>
      <c r="H558" s="3"/>
    </row>
    <row r="559" spans="3:8">
      <c r="C559" s="3"/>
      <c r="D559" s="3"/>
      <c r="E559" s="3"/>
      <c r="F559" s="3"/>
      <c r="G559" s="3"/>
      <c r="H559" s="3"/>
    </row>
    <row r="560" spans="3:8">
      <c r="C560" s="3"/>
      <c r="D560" s="3"/>
      <c r="E560" s="3"/>
      <c r="F560" s="3"/>
      <c r="G560" s="3"/>
      <c r="H560" s="3"/>
    </row>
    <row r="561" spans="3:8">
      <c r="C561" s="3"/>
      <c r="D561" s="3"/>
      <c r="E561" s="3"/>
      <c r="F561" s="3"/>
      <c r="G561" s="3"/>
      <c r="H561" s="3"/>
    </row>
    <row r="562" spans="3:8">
      <c r="C562" s="3"/>
      <c r="D562" s="3"/>
      <c r="E562" s="3"/>
      <c r="F562" s="3"/>
      <c r="G562" s="3"/>
      <c r="H562" s="3"/>
    </row>
    <row r="563" spans="3:8">
      <c r="C563" s="3"/>
      <c r="D563" s="3"/>
      <c r="E563" s="3"/>
      <c r="F563" s="3"/>
      <c r="G563" s="3"/>
      <c r="H563" s="3"/>
    </row>
    <row r="564" spans="3:8">
      <c r="C564" s="3"/>
      <c r="D564" s="3"/>
      <c r="E564" s="3"/>
      <c r="F564" s="3"/>
      <c r="G564" s="3"/>
      <c r="H564" s="3"/>
    </row>
    <row r="565" spans="3:8">
      <c r="C565" s="3"/>
      <c r="D565" s="3"/>
      <c r="E565" s="3"/>
      <c r="F565" s="3"/>
      <c r="G565" s="3"/>
      <c r="H565" s="3"/>
    </row>
    <row r="566" spans="3:8">
      <c r="C566" s="3"/>
      <c r="D566" s="3"/>
      <c r="E566" s="3"/>
      <c r="F566" s="3"/>
      <c r="G566" s="3"/>
      <c r="H566" s="3"/>
    </row>
    <row r="567" spans="3:8">
      <c r="C567" s="3"/>
      <c r="D567" s="3"/>
      <c r="E567" s="3"/>
      <c r="F567" s="3"/>
      <c r="G567" s="3"/>
      <c r="H567" s="3"/>
    </row>
    <row r="568" spans="3:8">
      <c r="C568" s="3"/>
      <c r="D568" s="3"/>
      <c r="E568" s="3"/>
      <c r="F568" s="3"/>
      <c r="G568" s="3"/>
      <c r="H568" s="3"/>
    </row>
    <row r="569" spans="3:8">
      <c r="C569" s="3"/>
      <c r="D569" s="3"/>
      <c r="E569" s="3"/>
      <c r="F569" s="3"/>
      <c r="G569" s="3"/>
      <c r="H569" s="3"/>
    </row>
    <row r="570" spans="3:8">
      <c r="C570" s="3"/>
      <c r="D570" s="3"/>
      <c r="E570" s="3"/>
      <c r="F570" s="3"/>
      <c r="G570" s="3"/>
      <c r="H570" s="3"/>
    </row>
    <row r="571" spans="3:8">
      <c r="C571" s="3"/>
      <c r="D571" s="3"/>
      <c r="E571" s="3"/>
      <c r="F571" s="3"/>
      <c r="G571" s="3"/>
      <c r="H571" s="3"/>
    </row>
    <row r="572" spans="3:8">
      <c r="C572" s="3"/>
      <c r="D572" s="3"/>
      <c r="E572" s="3"/>
      <c r="F572" s="3"/>
      <c r="G572" s="3"/>
      <c r="H572" s="3"/>
    </row>
    <row r="573" spans="3:8">
      <c r="C573" s="3"/>
      <c r="D573" s="3"/>
      <c r="E573" s="3"/>
      <c r="F573" s="3"/>
      <c r="G573" s="3"/>
      <c r="H573" s="3"/>
    </row>
    <row r="574" spans="3:8">
      <c r="C574" s="3"/>
      <c r="D574" s="3"/>
      <c r="E574" s="3"/>
      <c r="F574" s="3"/>
      <c r="G574" s="3"/>
      <c r="H574" s="3"/>
    </row>
    <row r="575" spans="3:8">
      <c r="C575" s="3"/>
      <c r="D575" s="3"/>
      <c r="E575" s="3"/>
      <c r="F575" s="3"/>
      <c r="G575" s="3"/>
      <c r="H575" s="3"/>
    </row>
    <row r="576" spans="3:8">
      <c r="C576" s="3"/>
      <c r="D576" s="3"/>
      <c r="E576" s="3"/>
      <c r="F576" s="3"/>
      <c r="G576" s="3"/>
      <c r="H576" s="3"/>
    </row>
    <row r="577" spans="3:8">
      <c r="C577" s="3"/>
      <c r="D577" s="3"/>
      <c r="E577" s="3"/>
      <c r="F577" s="3"/>
      <c r="G577" s="3"/>
      <c r="H577" s="3"/>
    </row>
    <row r="578" spans="3:8">
      <c r="C578" s="3"/>
      <c r="D578" s="3"/>
      <c r="E578" s="3"/>
      <c r="F578" s="3"/>
      <c r="G578" s="3"/>
      <c r="H578" s="3"/>
    </row>
    <row r="579" spans="3:8">
      <c r="C579" s="3"/>
      <c r="D579" s="3"/>
      <c r="E579" s="3"/>
      <c r="F579" s="3"/>
      <c r="G579" s="3"/>
      <c r="H579" s="3"/>
    </row>
    <row r="580" spans="3:8">
      <c r="C580" s="3"/>
      <c r="D580" s="3"/>
      <c r="E580" s="3"/>
      <c r="F580" s="3"/>
      <c r="G580" s="3"/>
      <c r="H580" s="3"/>
    </row>
  </sheetData>
  <sheetProtection sheet="1" objects="1" scenarios="1"/>
  <mergeCells count="2">
    <mergeCell ref="B6:K6"/>
    <mergeCell ref="B7:K7"/>
  </mergeCells>
  <phoneticPr fontId="4" type="noConversion"/>
  <dataValidations count="1">
    <dataValidation allowBlank="1" showInputMessage="1" showErrorMessage="1" sqref="C5:C1048576 A1:B1048576 D1:XFD17 D22:XFD1048576 D18:AF21 AH18:XFD21"/>
  </dataValidations>
  <pageMargins left="0" right="0" top="0.5" bottom="0.5" header="0" footer="0.25"/>
  <pageSetup paperSize="9" scale="29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>
    <tabColor indexed="44"/>
    <pageSetUpPr fitToPage="1"/>
  </sheetPr>
  <dimension ref="B1:CC110"/>
  <sheetViews>
    <sheetView rightToLeft="1" workbookViewId="0">
      <selection activeCell="N11" sqref="N11"/>
    </sheetView>
  </sheetViews>
  <sheetFormatPr defaultColWidth="9.140625" defaultRowHeight="18"/>
  <cols>
    <col min="1" max="1" width="6.28515625" style="1" customWidth="1"/>
    <col min="2" max="2" width="22" style="2" bestFit="1" customWidth="1"/>
    <col min="3" max="3" width="48.4257812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47" t="s">
        <v>180</v>
      </c>
      <c r="C1" s="68" t="s" vm="1">
        <v>269</v>
      </c>
    </row>
    <row r="2" spans="2:81">
      <c r="B2" s="47" t="s">
        <v>179</v>
      </c>
      <c r="C2" s="68" t="s">
        <v>270</v>
      </c>
    </row>
    <row r="3" spans="2:81">
      <c r="B3" s="47" t="s">
        <v>181</v>
      </c>
      <c r="C3" s="68" t="s">
        <v>271</v>
      </c>
      <c r="E3" s="2"/>
    </row>
    <row r="4" spans="2:81">
      <c r="B4" s="47" t="s">
        <v>182</v>
      </c>
      <c r="C4" s="68">
        <v>2102</v>
      </c>
    </row>
    <row r="6" spans="2:81" ht="26.25" customHeight="1">
      <c r="B6" s="169" t="s">
        <v>210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1"/>
    </row>
    <row r="7" spans="2:81" ht="26.25" customHeight="1">
      <c r="B7" s="169" t="s">
        <v>100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1"/>
    </row>
    <row r="8" spans="2:81" s="3" customFormat="1" ht="63">
      <c r="B8" s="22" t="s">
        <v>119</v>
      </c>
      <c r="C8" s="30" t="s">
        <v>47</v>
      </c>
      <c r="D8" s="13" t="s">
        <v>53</v>
      </c>
      <c r="E8" s="30" t="s">
        <v>14</v>
      </c>
      <c r="F8" s="30" t="s">
        <v>69</v>
      </c>
      <c r="G8" s="30" t="s">
        <v>107</v>
      </c>
      <c r="H8" s="30" t="s">
        <v>17</v>
      </c>
      <c r="I8" s="30" t="s">
        <v>106</v>
      </c>
      <c r="J8" s="30" t="s">
        <v>16</v>
      </c>
      <c r="K8" s="30" t="s">
        <v>18</v>
      </c>
      <c r="L8" s="30" t="s">
        <v>245</v>
      </c>
      <c r="M8" s="30" t="s">
        <v>244</v>
      </c>
      <c r="N8" s="30" t="s">
        <v>64</v>
      </c>
      <c r="O8" s="30" t="s">
        <v>61</v>
      </c>
      <c r="P8" s="30" t="s">
        <v>183</v>
      </c>
      <c r="Q8" s="31" t="s">
        <v>185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2"/>
      <c r="F9" s="32"/>
      <c r="G9" s="32" t="s">
        <v>21</v>
      </c>
      <c r="H9" s="32" t="s">
        <v>20</v>
      </c>
      <c r="I9" s="32"/>
      <c r="J9" s="32" t="s">
        <v>19</v>
      </c>
      <c r="K9" s="32" t="s">
        <v>19</v>
      </c>
      <c r="L9" s="32" t="s">
        <v>252</v>
      </c>
      <c r="M9" s="32"/>
      <c r="N9" s="32" t="s">
        <v>248</v>
      </c>
      <c r="O9" s="32" t="s">
        <v>19</v>
      </c>
      <c r="P9" s="32" t="s">
        <v>19</v>
      </c>
      <c r="Q9" s="33" t="s">
        <v>19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19" t="s">
        <v>10</v>
      </c>
      <c r="N10" s="19" t="s">
        <v>11</v>
      </c>
      <c r="O10" s="19" t="s">
        <v>12</v>
      </c>
      <c r="P10" s="19" t="s">
        <v>13</v>
      </c>
      <c r="Q10" s="20" t="s">
        <v>116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122" t="s">
        <v>3353</v>
      </c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123">
        <v>0</v>
      </c>
      <c r="O11" s="91"/>
      <c r="P11" s="91"/>
      <c r="Q11" s="91"/>
      <c r="R11" s="1"/>
      <c r="S11" s="1"/>
      <c r="T11" s="1"/>
      <c r="U11" s="1"/>
      <c r="V11" s="1"/>
      <c r="W11" s="1"/>
      <c r="X11" s="1"/>
      <c r="CC11" s="1"/>
    </row>
    <row r="12" spans="2:81" ht="21.75" customHeight="1">
      <c r="B12" s="89" t="s">
        <v>260</v>
      </c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</row>
    <row r="13" spans="2:81">
      <c r="B13" s="89" t="s">
        <v>115</v>
      </c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</row>
    <row r="14" spans="2:81">
      <c r="B14" s="89" t="s">
        <v>243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</row>
    <row r="15" spans="2:81">
      <c r="B15" s="89" t="s">
        <v>251</v>
      </c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</row>
    <row r="16" spans="2:81"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</row>
    <row r="17" spans="2:17"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</row>
    <row r="18" spans="2:17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</row>
    <row r="19" spans="2:17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</row>
    <row r="20" spans="2:17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</row>
    <row r="21" spans="2:17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</row>
    <row r="22" spans="2:17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</row>
    <row r="23" spans="2:17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</row>
    <row r="24" spans="2:17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</row>
    <row r="25" spans="2:17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</row>
    <row r="26" spans="2:17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</row>
    <row r="27" spans="2:17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</row>
    <row r="28" spans="2:17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</row>
    <row r="29" spans="2:17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</row>
    <row r="30" spans="2:17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</row>
    <row r="31" spans="2:17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</row>
    <row r="32" spans="2:17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</row>
    <row r="33" spans="2:17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</row>
    <row r="34" spans="2:17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</row>
    <row r="35" spans="2:17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</row>
    <row r="36" spans="2:17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</row>
    <row r="37" spans="2:17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</row>
    <row r="38" spans="2:17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</row>
    <row r="39" spans="2:17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</row>
    <row r="40" spans="2:17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</row>
    <row r="41" spans="2:17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</row>
    <row r="42" spans="2:17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</row>
    <row r="43" spans="2:17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</row>
    <row r="44" spans="2:17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</row>
    <row r="45" spans="2:17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</row>
    <row r="46" spans="2:17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</row>
    <row r="47" spans="2:17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</row>
    <row r="48" spans="2:17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</row>
    <row r="49" spans="2:17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</row>
    <row r="50" spans="2:17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</row>
    <row r="51" spans="2:17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</row>
    <row r="52" spans="2:17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</row>
    <row r="53" spans="2:17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</row>
    <row r="54" spans="2:17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</row>
    <row r="55" spans="2:17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</row>
    <row r="56" spans="2:17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</row>
    <row r="57" spans="2:17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</row>
    <row r="58" spans="2:17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</row>
    <row r="59" spans="2:17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</row>
    <row r="60" spans="2:17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</row>
    <row r="61" spans="2:17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</row>
    <row r="62" spans="2:17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</row>
    <row r="63" spans="2:17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</row>
    <row r="64" spans="2:17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</row>
    <row r="65" spans="2:17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</row>
    <row r="66" spans="2:17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</row>
    <row r="67" spans="2:17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</row>
    <row r="68" spans="2:17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</row>
    <row r="69" spans="2:17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</row>
    <row r="70" spans="2:17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</row>
    <row r="71" spans="2:17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</row>
    <row r="72" spans="2:17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</row>
    <row r="73" spans="2:17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</row>
    <row r="74" spans="2:17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</row>
    <row r="75" spans="2:17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</row>
    <row r="76" spans="2:17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</row>
    <row r="77" spans="2:17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</row>
    <row r="78" spans="2:17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</row>
    <row r="79" spans="2:17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</row>
    <row r="80" spans="2:17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</row>
    <row r="81" spans="2:17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</row>
    <row r="82" spans="2:17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</row>
    <row r="83" spans="2:17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</row>
    <row r="84" spans="2:17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</row>
    <row r="85" spans="2:17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</row>
    <row r="86" spans="2:17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</row>
    <row r="87" spans="2:17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</row>
    <row r="88" spans="2:17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</row>
    <row r="89" spans="2:17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</row>
    <row r="90" spans="2:17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</row>
    <row r="91" spans="2:17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</row>
    <row r="92" spans="2:17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</row>
    <row r="93" spans="2:17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</row>
    <row r="94" spans="2:17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</row>
    <row r="95" spans="2:17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</row>
    <row r="96" spans="2:17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</row>
    <row r="97" spans="2:17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</row>
    <row r="98" spans="2:17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</row>
    <row r="99" spans="2:17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</row>
    <row r="100" spans="2:17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</row>
    <row r="101" spans="2:17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</row>
    <row r="102" spans="2:17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</row>
    <row r="103" spans="2:17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</row>
    <row r="104" spans="2:17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</row>
    <row r="105" spans="2:17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</row>
    <row r="106" spans="2:17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</row>
    <row r="107" spans="2:17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</row>
    <row r="108" spans="2:17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</row>
    <row r="109" spans="2:17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</row>
    <row r="110" spans="2:17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</row>
  </sheetData>
  <sheetProtection sheet="1" objects="1" scenarios="1"/>
  <mergeCells count="2">
    <mergeCell ref="B6:Q6"/>
    <mergeCell ref="B7:Q7"/>
  </mergeCells>
  <phoneticPr fontId="4" type="noConversion"/>
  <dataValidations count="1">
    <dataValidation allowBlank="1" showInputMessage="1" showErrorMessage="1" sqref="C5:C1048576 AH36:XFD39 A1:B1048576 D40:XFD1048576 D36:AF39 D1:XFD35"/>
  </dataValidations>
  <pageMargins left="0" right="0" top="0.5" bottom="0.5" header="0" footer="0.25"/>
  <pageSetup paperSize="9" scale="57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>
    <tabColor rgb="FFFFFF00"/>
    <pageSetUpPr fitToPage="1"/>
  </sheetPr>
  <dimension ref="B1:BD144"/>
  <sheetViews>
    <sheetView rightToLeft="1" workbookViewId="0"/>
  </sheetViews>
  <sheetFormatPr defaultColWidth="9.140625" defaultRowHeight="18"/>
  <cols>
    <col min="1" max="1" width="3" style="1" customWidth="1"/>
    <col min="2" max="2" width="35.42578125" style="2" bestFit="1" customWidth="1"/>
    <col min="3" max="3" width="48.42578125" style="2" bestFit="1" customWidth="1"/>
    <col min="4" max="4" width="4.5703125" style="1" bestFit="1" customWidth="1"/>
    <col min="5" max="5" width="4.85546875" style="1" bestFit="1" customWidth="1"/>
    <col min="6" max="6" width="11.28515625" style="1" bestFit="1" customWidth="1"/>
    <col min="7" max="7" width="6.140625" style="1" bestFit="1" customWidth="1"/>
    <col min="8" max="8" width="9" style="1" bestFit="1" customWidth="1"/>
    <col min="9" max="9" width="6.85546875" style="1" bestFit="1" customWidth="1"/>
    <col min="10" max="10" width="7.5703125" style="1" bestFit="1" customWidth="1"/>
    <col min="11" max="11" width="15.42578125" style="1" bestFit="1" customWidth="1"/>
    <col min="12" max="12" width="7.28515625" style="1" bestFit="1" customWidth="1"/>
    <col min="13" max="13" width="14.28515625" style="1" bestFit="1" customWidth="1"/>
    <col min="14" max="14" width="6.28515625" style="1" bestFit="1" customWidth="1"/>
    <col min="15" max="15" width="9.140625" style="1" customWidth="1"/>
    <col min="16" max="16" width="9" style="1" bestFit="1" customWidth="1"/>
    <col min="17" max="17" width="6.42578125" style="3" customWidth="1"/>
    <col min="18" max="18" width="6.7109375" style="3" customWidth="1"/>
    <col min="19" max="19" width="7.28515625" style="3" customWidth="1"/>
    <col min="20" max="23" width="5.7109375" style="3" customWidth="1"/>
    <col min="24" max="31" width="5.7109375" style="1" customWidth="1"/>
    <col min="32" max="16384" width="9.140625" style="1"/>
  </cols>
  <sheetData>
    <row r="1" spans="2:56">
      <c r="B1" s="47" t="s">
        <v>180</v>
      </c>
      <c r="C1" s="68" t="s" vm="1">
        <v>269</v>
      </c>
    </row>
    <row r="2" spans="2:56">
      <c r="B2" s="47" t="s">
        <v>179</v>
      </c>
      <c r="C2" s="68" t="s">
        <v>270</v>
      </c>
    </row>
    <row r="3" spans="2:56">
      <c r="B3" s="47" t="s">
        <v>181</v>
      </c>
      <c r="C3" s="68" t="s">
        <v>271</v>
      </c>
    </row>
    <row r="4" spans="2:56">
      <c r="B4" s="47" t="s">
        <v>182</v>
      </c>
      <c r="C4" s="68">
        <v>2102</v>
      </c>
    </row>
    <row r="6" spans="2:56" ht="26.25" customHeight="1">
      <c r="B6" s="169" t="s">
        <v>211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1"/>
    </row>
    <row r="7" spans="2:56" ht="26.25" customHeight="1">
      <c r="B7" s="169" t="s">
        <v>92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1"/>
    </row>
    <row r="8" spans="2:56" s="3" customFormat="1" ht="78.75">
      <c r="B8" s="22" t="s">
        <v>119</v>
      </c>
      <c r="C8" s="30" t="s">
        <v>47</v>
      </c>
      <c r="D8" s="30" t="s">
        <v>14</v>
      </c>
      <c r="E8" s="30" t="s">
        <v>69</v>
      </c>
      <c r="F8" s="30" t="s">
        <v>107</v>
      </c>
      <c r="G8" s="30" t="s">
        <v>17</v>
      </c>
      <c r="H8" s="30" t="s">
        <v>106</v>
      </c>
      <c r="I8" s="30" t="s">
        <v>16</v>
      </c>
      <c r="J8" s="30" t="s">
        <v>18</v>
      </c>
      <c r="K8" s="30" t="s">
        <v>245</v>
      </c>
      <c r="L8" s="30" t="s">
        <v>244</v>
      </c>
      <c r="M8" s="30" t="s">
        <v>114</v>
      </c>
      <c r="N8" s="30" t="s">
        <v>61</v>
      </c>
      <c r="O8" s="30" t="s">
        <v>183</v>
      </c>
      <c r="P8" s="31" t="s">
        <v>185</v>
      </c>
    </row>
    <row r="9" spans="2:56" s="3" customFormat="1" ht="25.5" customHeight="1">
      <c r="B9" s="15"/>
      <c r="C9" s="32"/>
      <c r="D9" s="32"/>
      <c r="E9" s="32"/>
      <c r="F9" s="32" t="s">
        <v>21</v>
      </c>
      <c r="G9" s="32" t="s">
        <v>20</v>
      </c>
      <c r="H9" s="32"/>
      <c r="I9" s="32" t="s">
        <v>19</v>
      </c>
      <c r="J9" s="32" t="s">
        <v>19</v>
      </c>
      <c r="K9" s="32" t="s">
        <v>252</v>
      </c>
      <c r="L9" s="32"/>
      <c r="M9" s="32" t="s">
        <v>248</v>
      </c>
      <c r="N9" s="32" t="s">
        <v>19</v>
      </c>
      <c r="O9" s="32" t="s">
        <v>19</v>
      </c>
      <c r="P9" s="33" t="s">
        <v>19</v>
      </c>
    </row>
    <row r="10" spans="2:56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19" t="s">
        <v>10</v>
      </c>
      <c r="N10" s="19" t="s">
        <v>11</v>
      </c>
      <c r="O10" s="19" t="s">
        <v>12</v>
      </c>
      <c r="P10" s="20" t="s">
        <v>13</v>
      </c>
      <c r="Q10" s="3"/>
      <c r="R10" s="3"/>
      <c r="S10" s="3"/>
      <c r="T10" s="3"/>
      <c r="U10" s="3"/>
      <c r="V10" s="3"/>
      <c r="W10" s="3"/>
    </row>
    <row r="11" spans="2:56" s="4" customFormat="1" ht="18" customHeight="1">
      <c r="B11" s="69" t="s">
        <v>27</v>
      </c>
      <c r="C11" s="70"/>
      <c r="D11" s="70"/>
      <c r="E11" s="70"/>
      <c r="F11" s="70"/>
      <c r="G11" s="78">
        <v>6.8769711077160611</v>
      </c>
      <c r="H11" s="70"/>
      <c r="I11" s="70"/>
      <c r="J11" s="93">
        <v>4.8514584694458199E-2</v>
      </c>
      <c r="K11" s="78"/>
      <c r="L11" s="80"/>
      <c r="M11" s="78">
        <v>15624422.623330003</v>
      </c>
      <c r="N11" s="70"/>
      <c r="O11" s="79">
        <f>M11/$M$11</f>
        <v>1</v>
      </c>
      <c r="P11" s="79">
        <f>M11/'סכום נכסי הקרן'!$C$42</f>
        <v>0.27774088020756704</v>
      </c>
      <c r="Q11" s="3"/>
      <c r="R11" s="3"/>
      <c r="S11" s="3"/>
      <c r="T11" s="3"/>
      <c r="U11" s="3"/>
      <c r="V11" s="3"/>
      <c r="W11" s="3"/>
      <c r="BD11" s="1"/>
    </row>
    <row r="12" spans="2:56" ht="21.75" customHeight="1">
      <c r="B12" s="71" t="s">
        <v>238</v>
      </c>
      <c r="C12" s="72"/>
      <c r="D12" s="72"/>
      <c r="E12" s="72"/>
      <c r="F12" s="72"/>
      <c r="G12" s="81">
        <v>6.8769711077160611</v>
      </c>
      <c r="H12" s="72"/>
      <c r="I12" s="72"/>
      <c r="J12" s="94">
        <v>4.8514584694458199E-2</v>
      </c>
      <c r="K12" s="81"/>
      <c r="L12" s="83"/>
      <c r="M12" s="81">
        <v>15624422.623330003</v>
      </c>
      <c r="N12" s="72"/>
      <c r="O12" s="82">
        <f t="shared" ref="O12:O75" si="0">M12/$M$11</f>
        <v>1</v>
      </c>
      <c r="P12" s="82">
        <f>M12/'סכום נכסי הקרן'!$C$42</f>
        <v>0.27774088020756704</v>
      </c>
    </row>
    <row r="13" spans="2:56" s="121" customFormat="1">
      <c r="B13" s="92" t="s">
        <v>70</v>
      </c>
      <c r="C13" s="72"/>
      <c r="D13" s="72"/>
      <c r="E13" s="72"/>
      <c r="F13" s="72"/>
      <c r="G13" s="81">
        <v>6.8769711077160611</v>
      </c>
      <c r="H13" s="72"/>
      <c r="I13" s="72"/>
      <c r="J13" s="94">
        <v>4.8514584694458199E-2</v>
      </c>
      <c r="K13" s="81"/>
      <c r="L13" s="83"/>
      <c r="M13" s="81">
        <v>15624422.623330003</v>
      </c>
      <c r="N13" s="72"/>
      <c r="O13" s="82">
        <f t="shared" si="0"/>
        <v>1</v>
      </c>
      <c r="P13" s="82">
        <f>M13/'סכום נכסי הקרן'!$C$42</f>
        <v>0.27774088020756704</v>
      </c>
      <c r="Q13" s="129"/>
      <c r="R13" s="129"/>
      <c r="S13" s="129"/>
      <c r="T13" s="129"/>
      <c r="U13" s="129"/>
      <c r="V13" s="129"/>
      <c r="W13" s="129"/>
    </row>
    <row r="14" spans="2:56" s="121" customFormat="1">
      <c r="B14" s="77" t="s">
        <v>1973</v>
      </c>
      <c r="C14" s="74" t="s">
        <v>1974</v>
      </c>
      <c r="D14" s="74" t="s">
        <v>274</v>
      </c>
      <c r="E14" s="74"/>
      <c r="F14" s="97">
        <v>38627</v>
      </c>
      <c r="G14" s="84">
        <v>1.0000000000000002E-2</v>
      </c>
      <c r="H14" s="87" t="s">
        <v>165</v>
      </c>
      <c r="I14" s="88">
        <v>4.8000000000000001E-2</v>
      </c>
      <c r="J14" s="88">
        <v>3.5100000000000013E-2</v>
      </c>
      <c r="K14" s="84">
        <v>9155000.0000000019</v>
      </c>
      <c r="L14" s="86">
        <v>124.296629</v>
      </c>
      <c r="M14" s="84">
        <v>11379.35636</v>
      </c>
      <c r="N14" s="74"/>
      <c r="O14" s="85">
        <f t="shared" si="0"/>
        <v>7.2830571947078704E-4</v>
      </c>
      <c r="P14" s="85">
        <f>M14/'סכום נכסי הקרן'!$C$42</f>
        <v>2.0228027158602179E-4</v>
      </c>
      <c r="Q14" s="129"/>
      <c r="R14" s="129"/>
      <c r="S14" s="129"/>
      <c r="T14" s="129"/>
      <c r="U14" s="129"/>
      <c r="V14" s="129"/>
      <c r="W14" s="129"/>
    </row>
    <row r="15" spans="2:56" s="121" customFormat="1">
      <c r="B15" s="77" t="s">
        <v>1975</v>
      </c>
      <c r="C15" s="74" t="s">
        <v>1976</v>
      </c>
      <c r="D15" s="74" t="s">
        <v>274</v>
      </c>
      <c r="E15" s="74"/>
      <c r="F15" s="97">
        <v>38718</v>
      </c>
      <c r="G15" s="84">
        <v>0.26</v>
      </c>
      <c r="H15" s="87" t="s">
        <v>165</v>
      </c>
      <c r="I15" s="88">
        <v>4.8000000000000001E-2</v>
      </c>
      <c r="J15" s="88">
        <v>4.7699999999999992E-2</v>
      </c>
      <c r="K15" s="84">
        <v>7815884.0000000009</v>
      </c>
      <c r="L15" s="86">
        <v>121.89449999999999</v>
      </c>
      <c r="M15" s="84">
        <v>9527.1332200000033</v>
      </c>
      <c r="N15" s="74"/>
      <c r="O15" s="85">
        <f t="shared" si="0"/>
        <v>6.0975905796188093E-4</v>
      </c>
      <c r="P15" s="85">
        <f>M15/'סכום נכסי הקרן'!$C$42</f>
        <v>1.6935501747286969E-4</v>
      </c>
      <c r="Q15" s="129"/>
      <c r="R15" s="129"/>
      <c r="S15" s="129"/>
      <c r="T15" s="129"/>
      <c r="U15" s="129"/>
      <c r="V15" s="129"/>
      <c r="W15" s="129"/>
    </row>
    <row r="16" spans="2:56" s="121" customFormat="1">
      <c r="B16" s="77" t="s">
        <v>1977</v>
      </c>
      <c r="C16" s="74" t="s">
        <v>1978</v>
      </c>
      <c r="D16" s="74" t="s">
        <v>274</v>
      </c>
      <c r="E16" s="74"/>
      <c r="F16" s="97">
        <v>39203</v>
      </c>
      <c r="G16" s="84">
        <v>1.51</v>
      </c>
      <c r="H16" s="87" t="s">
        <v>165</v>
      </c>
      <c r="I16" s="88">
        <v>4.8000000000000001E-2</v>
      </c>
      <c r="J16" s="88">
        <v>4.8600000000000004E-2</v>
      </c>
      <c r="K16" s="84">
        <v>96546326.000000015</v>
      </c>
      <c r="L16" s="86">
        <v>123.50723600000001</v>
      </c>
      <c r="M16" s="84">
        <v>119241.49627000003</v>
      </c>
      <c r="N16" s="74"/>
      <c r="O16" s="85">
        <f t="shared" si="0"/>
        <v>7.6317377700697601E-3</v>
      </c>
      <c r="P16" s="85">
        <f>M16/'סכום נכסי הקרן'!$C$42</f>
        <v>2.1196455657725099E-3</v>
      </c>
      <c r="Q16" s="129"/>
      <c r="R16" s="129"/>
      <c r="S16" s="129"/>
      <c r="T16" s="129"/>
      <c r="U16" s="129"/>
      <c r="V16" s="129"/>
      <c r="W16" s="129"/>
    </row>
    <row r="17" spans="2:23" s="121" customFormat="1">
      <c r="B17" s="77" t="s">
        <v>1979</v>
      </c>
      <c r="C17" s="74" t="s">
        <v>1980</v>
      </c>
      <c r="D17" s="74" t="s">
        <v>274</v>
      </c>
      <c r="E17" s="74"/>
      <c r="F17" s="97">
        <v>39234</v>
      </c>
      <c r="G17" s="84">
        <v>1.5999999999999999</v>
      </c>
      <c r="H17" s="87" t="s">
        <v>165</v>
      </c>
      <c r="I17" s="88">
        <v>4.8000000000000001E-2</v>
      </c>
      <c r="J17" s="88">
        <v>4.8599999999999997E-2</v>
      </c>
      <c r="K17" s="84">
        <v>90958226.000000015</v>
      </c>
      <c r="L17" s="86">
        <v>122.401132</v>
      </c>
      <c r="M17" s="84">
        <v>111333.86877000003</v>
      </c>
      <c r="N17" s="74"/>
      <c r="O17" s="85">
        <f t="shared" si="0"/>
        <v>7.1256309083549138E-3</v>
      </c>
      <c r="P17" s="85">
        <f>M17/'סכום נכסי הקרן'!$C$42</f>
        <v>1.9790790005207392E-3</v>
      </c>
      <c r="Q17" s="129"/>
      <c r="R17" s="129"/>
      <c r="S17" s="129"/>
      <c r="T17" s="129"/>
      <c r="U17" s="129"/>
      <c r="V17" s="129"/>
      <c r="W17" s="129"/>
    </row>
    <row r="18" spans="2:23" s="121" customFormat="1">
      <c r="B18" s="77" t="s">
        <v>1981</v>
      </c>
      <c r="C18" s="74" t="s">
        <v>1982</v>
      </c>
      <c r="D18" s="74" t="s">
        <v>274</v>
      </c>
      <c r="E18" s="74"/>
      <c r="F18" s="97">
        <v>39264</v>
      </c>
      <c r="G18" s="84">
        <v>1.6800000000000006</v>
      </c>
      <c r="H18" s="87" t="s">
        <v>165</v>
      </c>
      <c r="I18" s="88">
        <v>4.8000000000000001E-2</v>
      </c>
      <c r="J18" s="88">
        <v>4.8600000000000018E-2</v>
      </c>
      <c r="K18" s="84">
        <v>66000000.000000007</v>
      </c>
      <c r="L18" s="86">
        <v>121.91866400000001</v>
      </c>
      <c r="M18" s="84">
        <v>80466.318069999994</v>
      </c>
      <c r="N18" s="74"/>
      <c r="O18" s="85">
        <f t="shared" si="0"/>
        <v>5.1500346611112321E-3</v>
      </c>
      <c r="P18" s="85">
        <f>M18/'סכום נכסי הקרן'!$C$42</f>
        <v>1.4303751598765126E-3</v>
      </c>
      <c r="Q18" s="129"/>
      <c r="R18" s="129"/>
      <c r="S18" s="129"/>
      <c r="T18" s="129"/>
      <c r="U18" s="129"/>
      <c r="V18" s="129"/>
      <c r="W18" s="129"/>
    </row>
    <row r="19" spans="2:23" s="121" customFormat="1">
      <c r="B19" s="77" t="s">
        <v>1983</v>
      </c>
      <c r="C19" s="74" t="s">
        <v>1984</v>
      </c>
      <c r="D19" s="74" t="s">
        <v>274</v>
      </c>
      <c r="E19" s="74"/>
      <c r="F19" s="97">
        <v>39295</v>
      </c>
      <c r="G19" s="84">
        <v>1.77</v>
      </c>
      <c r="H19" s="87" t="s">
        <v>165</v>
      </c>
      <c r="I19" s="88">
        <v>4.8000000000000001E-2</v>
      </c>
      <c r="J19" s="88">
        <v>4.8499999999999995E-2</v>
      </c>
      <c r="K19" s="84">
        <v>25170220.000000004</v>
      </c>
      <c r="L19" s="86">
        <v>120.589536</v>
      </c>
      <c r="M19" s="84">
        <v>30352.463100000004</v>
      </c>
      <c r="N19" s="74"/>
      <c r="O19" s="85">
        <f t="shared" si="0"/>
        <v>1.942629422650054E-3</v>
      </c>
      <c r="P19" s="85">
        <f>M19/'סכום נכסי הקרן'!$C$42</f>
        <v>5.395476057639437E-4</v>
      </c>
      <c r="Q19" s="129"/>
      <c r="R19" s="129"/>
      <c r="S19" s="129"/>
      <c r="T19" s="129"/>
      <c r="U19" s="129"/>
      <c r="V19" s="129"/>
      <c r="W19" s="129"/>
    </row>
    <row r="20" spans="2:23" s="121" customFormat="1">
      <c r="B20" s="77" t="s">
        <v>1985</v>
      </c>
      <c r="C20" s="74" t="s">
        <v>1986</v>
      </c>
      <c r="D20" s="74" t="s">
        <v>274</v>
      </c>
      <c r="E20" s="74"/>
      <c r="F20" s="97">
        <v>39356</v>
      </c>
      <c r="G20" s="84">
        <v>1.8900000000000003</v>
      </c>
      <c r="H20" s="87" t="s">
        <v>165</v>
      </c>
      <c r="I20" s="88">
        <v>4.8000000000000001E-2</v>
      </c>
      <c r="J20" s="88">
        <v>4.8500000000000008E-2</v>
      </c>
      <c r="K20" s="84">
        <v>26970000.000000004</v>
      </c>
      <c r="L20" s="86">
        <v>120.345985</v>
      </c>
      <c r="M20" s="84">
        <v>32457.312100000006</v>
      </c>
      <c r="N20" s="74"/>
      <c r="O20" s="85">
        <f t="shared" si="0"/>
        <v>2.0773447366647358E-3</v>
      </c>
      <c r="P20" s="85">
        <f>M20/'סכום נכסי הקרן'!$C$42</f>
        <v>5.7696355565582029E-4</v>
      </c>
      <c r="Q20" s="129"/>
      <c r="R20" s="129"/>
      <c r="S20" s="129"/>
      <c r="T20" s="129"/>
      <c r="U20" s="129"/>
      <c r="V20" s="129"/>
      <c r="W20" s="129"/>
    </row>
    <row r="21" spans="2:23" s="121" customFormat="1">
      <c r="B21" s="77" t="s">
        <v>1987</v>
      </c>
      <c r="C21" s="74" t="s">
        <v>1988</v>
      </c>
      <c r="D21" s="74" t="s">
        <v>274</v>
      </c>
      <c r="E21" s="74"/>
      <c r="F21" s="97">
        <v>39387</v>
      </c>
      <c r="G21" s="84">
        <v>1.97</v>
      </c>
      <c r="H21" s="87" t="s">
        <v>165</v>
      </c>
      <c r="I21" s="88">
        <v>4.8000000000000001E-2</v>
      </c>
      <c r="J21" s="88">
        <v>4.8499999999999995E-2</v>
      </c>
      <c r="K21" s="84">
        <v>134156000.00000001</v>
      </c>
      <c r="L21" s="86">
        <v>120.461157</v>
      </c>
      <c r="M21" s="84">
        <v>161605.87009000004</v>
      </c>
      <c r="N21" s="74"/>
      <c r="O21" s="85">
        <f t="shared" si="0"/>
        <v>1.0343157887235726E-2</v>
      </c>
      <c r="P21" s="85">
        <f>M21/'סכום נכסי הקרן'!$C$42</f>
        <v>2.8727177757266898E-3</v>
      </c>
      <c r="Q21" s="129"/>
      <c r="R21" s="129"/>
      <c r="S21" s="129"/>
      <c r="T21" s="129"/>
      <c r="U21" s="129"/>
      <c r="V21" s="129"/>
      <c r="W21" s="129"/>
    </row>
    <row r="22" spans="2:23" s="121" customFormat="1">
      <c r="B22" s="77" t="s">
        <v>1989</v>
      </c>
      <c r="C22" s="74" t="s">
        <v>1990</v>
      </c>
      <c r="D22" s="74" t="s">
        <v>274</v>
      </c>
      <c r="E22" s="74"/>
      <c r="F22" s="97">
        <v>39845</v>
      </c>
      <c r="G22" s="84">
        <v>3.1</v>
      </c>
      <c r="H22" s="87" t="s">
        <v>165</v>
      </c>
      <c r="I22" s="88">
        <v>4.8000000000000001E-2</v>
      </c>
      <c r="J22" s="88">
        <v>4.8499999999999995E-2</v>
      </c>
      <c r="K22" s="84">
        <v>2965000.0000000005</v>
      </c>
      <c r="L22" s="86">
        <v>113.44792200000001</v>
      </c>
      <c r="M22" s="84">
        <v>3363.7308900000007</v>
      </c>
      <c r="N22" s="74"/>
      <c r="O22" s="85">
        <f t="shared" si="0"/>
        <v>2.1528673225834028E-4</v>
      </c>
      <c r="P22" s="85">
        <f>M22/'סכום נכסי הקרן'!$C$42</f>
        <v>5.9793926514442236E-5</v>
      </c>
      <c r="Q22" s="129"/>
      <c r="R22" s="129"/>
      <c r="S22" s="129"/>
      <c r="T22" s="129"/>
      <c r="U22" s="129"/>
      <c r="V22" s="129"/>
      <c r="W22" s="129"/>
    </row>
    <row r="23" spans="2:23" s="121" customFormat="1">
      <c r="B23" s="77" t="s">
        <v>1991</v>
      </c>
      <c r="C23" s="74" t="s">
        <v>1992</v>
      </c>
      <c r="D23" s="74" t="s">
        <v>274</v>
      </c>
      <c r="E23" s="74"/>
      <c r="F23" s="97">
        <v>39873</v>
      </c>
      <c r="G23" s="84">
        <v>3.1799999999999997</v>
      </c>
      <c r="H23" s="87" t="s">
        <v>165</v>
      </c>
      <c r="I23" s="88">
        <v>4.8000000000000001E-2</v>
      </c>
      <c r="J23" s="88">
        <v>4.8500000000000008E-2</v>
      </c>
      <c r="K23" s="84">
        <v>106053682.00000001</v>
      </c>
      <c r="L23" s="86">
        <v>113.602954</v>
      </c>
      <c r="M23" s="84">
        <v>120479.88227000003</v>
      </c>
      <c r="N23" s="74"/>
      <c r="O23" s="85">
        <f t="shared" si="0"/>
        <v>7.710997402880183E-3</v>
      </c>
      <c r="P23" s="85">
        <f>M23/'סכום נכסי הקרן'!$C$42</f>
        <v>2.1416592059542053E-3</v>
      </c>
      <c r="Q23" s="129"/>
      <c r="R23" s="129"/>
      <c r="S23" s="129"/>
      <c r="T23" s="129"/>
      <c r="U23" s="129"/>
      <c r="V23" s="129"/>
      <c r="W23" s="129"/>
    </row>
    <row r="24" spans="2:23" s="121" customFormat="1">
      <c r="B24" s="77" t="s">
        <v>1993</v>
      </c>
      <c r="C24" s="74" t="s">
        <v>1994</v>
      </c>
      <c r="D24" s="74" t="s">
        <v>274</v>
      </c>
      <c r="E24" s="74"/>
      <c r="F24" s="97">
        <v>39934</v>
      </c>
      <c r="G24" s="84">
        <v>3.2700000000000005</v>
      </c>
      <c r="H24" s="87" t="s">
        <v>165</v>
      </c>
      <c r="I24" s="88">
        <v>4.8000000000000001E-2</v>
      </c>
      <c r="J24" s="88">
        <v>4.8499999999999995E-2</v>
      </c>
      <c r="K24" s="84">
        <v>118930000.00000001</v>
      </c>
      <c r="L24" s="86">
        <v>114.953836</v>
      </c>
      <c r="M24" s="84">
        <v>136714.59769000002</v>
      </c>
      <c r="N24" s="74"/>
      <c r="O24" s="85">
        <f t="shared" si="0"/>
        <v>8.750057585223096E-3</v>
      </c>
      <c r="P24" s="85">
        <f>M24/'סכום נכסי הקרן'!$C$42</f>
        <v>2.4302486955867608E-3</v>
      </c>
      <c r="Q24" s="129"/>
      <c r="R24" s="129"/>
      <c r="S24" s="129"/>
      <c r="T24" s="129"/>
      <c r="U24" s="129"/>
      <c r="V24" s="129"/>
      <c r="W24" s="129"/>
    </row>
    <row r="25" spans="2:23" s="121" customFormat="1">
      <c r="B25" s="77" t="s">
        <v>1995</v>
      </c>
      <c r="C25" s="74" t="s">
        <v>1996</v>
      </c>
      <c r="D25" s="74" t="s">
        <v>274</v>
      </c>
      <c r="E25" s="74"/>
      <c r="F25" s="97">
        <v>39448</v>
      </c>
      <c r="G25" s="84">
        <v>2.1399999999999997</v>
      </c>
      <c r="H25" s="87" t="s">
        <v>165</v>
      </c>
      <c r="I25" s="88">
        <v>4.8000000000000001E-2</v>
      </c>
      <c r="J25" s="88">
        <v>4.8500000000000008E-2</v>
      </c>
      <c r="K25" s="84">
        <v>51770094.000000007</v>
      </c>
      <c r="L25" s="86">
        <v>118.928032</v>
      </c>
      <c r="M25" s="84">
        <v>61568.979260000015</v>
      </c>
      <c r="N25" s="74"/>
      <c r="O25" s="85">
        <f t="shared" si="0"/>
        <v>3.9405602846448052E-3</v>
      </c>
      <c r="P25" s="85">
        <f>M25/'סכום נכסי הקרן'!$C$42</f>
        <v>1.0944546819682292E-3</v>
      </c>
      <c r="Q25" s="129"/>
      <c r="R25" s="129"/>
      <c r="S25" s="129"/>
      <c r="T25" s="129"/>
      <c r="U25" s="129"/>
      <c r="V25" s="129"/>
      <c r="W25" s="129"/>
    </row>
    <row r="26" spans="2:23" s="121" customFormat="1">
      <c r="B26" s="77" t="s">
        <v>1997</v>
      </c>
      <c r="C26" s="74" t="s">
        <v>1998</v>
      </c>
      <c r="D26" s="74" t="s">
        <v>274</v>
      </c>
      <c r="E26" s="74"/>
      <c r="F26" s="97">
        <v>40148</v>
      </c>
      <c r="G26" s="84">
        <v>3.7700000000000005</v>
      </c>
      <c r="H26" s="87" t="s">
        <v>165</v>
      </c>
      <c r="I26" s="88">
        <v>4.8000000000000001E-2</v>
      </c>
      <c r="J26" s="88">
        <v>4.8499999999999995E-2</v>
      </c>
      <c r="K26" s="84">
        <v>153358000.00000003</v>
      </c>
      <c r="L26" s="86">
        <v>110.35326499999999</v>
      </c>
      <c r="M26" s="84">
        <v>169235.94898000002</v>
      </c>
      <c r="N26" s="74"/>
      <c r="O26" s="85">
        <f t="shared" si="0"/>
        <v>1.0831500981501938E-2</v>
      </c>
      <c r="P26" s="85">
        <f>M26/'סכום נכסי הקרן'!$C$42</f>
        <v>3.0083506165714743E-3</v>
      </c>
      <c r="Q26" s="129"/>
      <c r="R26" s="129"/>
      <c r="S26" s="129"/>
      <c r="T26" s="129"/>
      <c r="U26" s="129"/>
      <c r="V26" s="129"/>
      <c r="W26" s="129"/>
    </row>
    <row r="27" spans="2:23" s="121" customFormat="1">
      <c r="B27" s="77" t="s">
        <v>1999</v>
      </c>
      <c r="C27" s="74" t="s">
        <v>2000</v>
      </c>
      <c r="D27" s="74" t="s">
        <v>274</v>
      </c>
      <c r="E27" s="74"/>
      <c r="F27" s="97">
        <v>40269</v>
      </c>
      <c r="G27" s="84">
        <v>4.01</v>
      </c>
      <c r="H27" s="87" t="s">
        <v>165</v>
      </c>
      <c r="I27" s="88">
        <v>4.8000000000000001E-2</v>
      </c>
      <c r="J27" s="88">
        <v>4.8499999999999995E-2</v>
      </c>
      <c r="K27" s="84">
        <v>152522000.00000003</v>
      </c>
      <c r="L27" s="86">
        <v>111.974301</v>
      </c>
      <c r="M27" s="84">
        <v>170784.86051000003</v>
      </c>
      <c r="N27" s="74"/>
      <c r="O27" s="85">
        <f t="shared" si="0"/>
        <v>1.0930634982632144E-2</v>
      </c>
      <c r="P27" s="85">
        <f>M27/'סכום נכסי הקרן'!$C$42</f>
        <v>3.035884181303876E-3</v>
      </c>
      <c r="Q27" s="129"/>
      <c r="R27" s="129"/>
      <c r="S27" s="129"/>
      <c r="T27" s="129"/>
      <c r="U27" s="129"/>
      <c r="V27" s="129"/>
      <c r="W27" s="129"/>
    </row>
    <row r="28" spans="2:23" s="121" customFormat="1">
      <c r="B28" s="77" t="s">
        <v>2001</v>
      </c>
      <c r="C28" s="74" t="s">
        <v>2002</v>
      </c>
      <c r="D28" s="74" t="s">
        <v>274</v>
      </c>
      <c r="E28" s="74"/>
      <c r="F28" s="97">
        <v>40391</v>
      </c>
      <c r="G28" s="84">
        <v>4.34</v>
      </c>
      <c r="H28" s="87" t="s">
        <v>165</v>
      </c>
      <c r="I28" s="88">
        <v>4.8000000000000001E-2</v>
      </c>
      <c r="J28" s="88">
        <v>4.8499999999999995E-2</v>
      </c>
      <c r="K28" s="84">
        <v>114604000.00000001</v>
      </c>
      <c r="L28" s="86">
        <v>108.45071299999999</v>
      </c>
      <c r="M28" s="84">
        <v>124288.98617000002</v>
      </c>
      <c r="N28" s="74"/>
      <c r="O28" s="85">
        <f t="shared" si="0"/>
        <v>7.9547890610955924E-3</v>
      </c>
      <c r="P28" s="85">
        <f>M28/'סכום נכסי הקרן'!$C$42</f>
        <v>2.2093701156942155E-3</v>
      </c>
      <c r="Q28" s="129"/>
      <c r="R28" s="129"/>
      <c r="S28" s="129"/>
      <c r="T28" s="129"/>
      <c r="U28" s="129"/>
      <c r="V28" s="129"/>
      <c r="W28" s="129"/>
    </row>
    <row r="29" spans="2:23" s="121" customFormat="1">
      <c r="B29" s="77" t="s">
        <v>2003</v>
      </c>
      <c r="C29" s="74" t="s">
        <v>2004</v>
      </c>
      <c r="D29" s="74" t="s">
        <v>274</v>
      </c>
      <c r="E29" s="74"/>
      <c r="F29" s="97">
        <v>40452</v>
      </c>
      <c r="G29" s="84">
        <v>4.3999999999999995</v>
      </c>
      <c r="H29" s="87" t="s">
        <v>165</v>
      </c>
      <c r="I29" s="88">
        <v>4.8000000000000001E-2</v>
      </c>
      <c r="J29" s="88">
        <v>4.8600000000000004E-2</v>
      </c>
      <c r="K29" s="84">
        <v>152358000.00000003</v>
      </c>
      <c r="L29" s="86">
        <v>109.12093900000001</v>
      </c>
      <c r="M29" s="84">
        <v>166254.48861000006</v>
      </c>
      <c r="N29" s="74"/>
      <c r="O29" s="85">
        <f t="shared" si="0"/>
        <v>1.064068046660188E-2</v>
      </c>
      <c r="P29" s="85">
        <f>M29/'סכום נכסי הקרן'!$C$42</f>
        <v>2.9553519588014711E-3</v>
      </c>
      <c r="Q29" s="129"/>
      <c r="R29" s="129"/>
      <c r="S29" s="129"/>
      <c r="T29" s="129"/>
      <c r="U29" s="129"/>
      <c r="V29" s="129"/>
      <c r="W29" s="129"/>
    </row>
    <row r="30" spans="2:23" s="121" customFormat="1">
      <c r="B30" s="77" t="s">
        <v>2005</v>
      </c>
      <c r="C30" s="74" t="s">
        <v>2006</v>
      </c>
      <c r="D30" s="74" t="s">
        <v>274</v>
      </c>
      <c r="E30" s="74"/>
      <c r="F30" s="97">
        <v>39569</v>
      </c>
      <c r="G30" s="84">
        <v>2.41</v>
      </c>
      <c r="H30" s="87" t="s">
        <v>165</v>
      </c>
      <c r="I30" s="88">
        <v>4.8000000000000001E-2</v>
      </c>
      <c r="J30" s="88">
        <v>4.8599999999999997E-2</v>
      </c>
      <c r="K30" s="84">
        <v>112578000.00000001</v>
      </c>
      <c r="L30" s="86">
        <v>119.051474</v>
      </c>
      <c r="M30" s="84">
        <v>134025.76842000001</v>
      </c>
      <c r="N30" s="74"/>
      <c r="O30" s="85">
        <f t="shared" si="0"/>
        <v>8.5779661528020898E-3</v>
      </c>
      <c r="P30" s="85">
        <f>M30/'סכום נכסי הקרן'!$C$42</f>
        <v>2.38245186966997E-3</v>
      </c>
      <c r="Q30" s="129"/>
      <c r="R30" s="129"/>
      <c r="S30" s="129"/>
      <c r="T30" s="129"/>
      <c r="U30" s="129"/>
      <c r="V30" s="129"/>
      <c r="W30" s="129"/>
    </row>
    <row r="31" spans="2:23" s="121" customFormat="1">
      <c r="B31" s="77" t="s">
        <v>2007</v>
      </c>
      <c r="C31" s="74" t="s">
        <v>2008</v>
      </c>
      <c r="D31" s="74" t="s">
        <v>274</v>
      </c>
      <c r="E31" s="74"/>
      <c r="F31" s="97">
        <v>39661</v>
      </c>
      <c r="G31" s="84">
        <v>2.6699999999999995</v>
      </c>
      <c r="H31" s="87" t="s">
        <v>165</v>
      </c>
      <c r="I31" s="88">
        <v>4.8000000000000001E-2</v>
      </c>
      <c r="J31" s="88">
        <v>4.8499999999999995E-2</v>
      </c>
      <c r="K31" s="84">
        <v>20857000.000000004</v>
      </c>
      <c r="L31" s="86">
        <v>115.070492</v>
      </c>
      <c r="M31" s="84">
        <v>24000.252440000004</v>
      </c>
      <c r="N31" s="74"/>
      <c r="O31" s="85">
        <f t="shared" si="0"/>
        <v>1.5360729172906151E-3</v>
      </c>
      <c r="P31" s="85">
        <f>M31/'סכום נכסי הקרן'!$C$42</f>
        <v>4.2663024411130073E-4</v>
      </c>
      <c r="Q31" s="129"/>
      <c r="R31" s="129"/>
      <c r="S31" s="129"/>
      <c r="T31" s="129"/>
      <c r="U31" s="129"/>
      <c r="V31" s="129"/>
      <c r="W31" s="129"/>
    </row>
    <row r="32" spans="2:23" s="121" customFormat="1">
      <c r="B32" s="77" t="s">
        <v>2009</v>
      </c>
      <c r="C32" s="74" t="s">
        <v>2010</v>
      </c>
      <c r="D32" s="74" t="s">
        <v>274</v>
      </c>
      <c r="E32" s="74"/>
      <c r="F32" s="97">
        <v>39692</v>
      </c>
      <c r="G32" s="84">
        <v>2.75</v>
      </c>
      <c r="H32" s="87" t="s">
        <v>165</v>
      </c>
      <c r="I32" s="88">
        <v>4.8000000000000001E-2</v>
      </c>
      <c r="J32" s="88">
        <v>4.8499999999999995E-2</v>
      </c>
      <c r="K32" s="84">
        <v>66472000.000000007</v>
      </c>
      <c r="L32" s="86">
        <v>113.319874</v>
      </c>
      <c r="M32" s="84">
        <v>75325.986790000024</v>
      </c>
      <c r="N32" s="74"/>
      <c r="O32" s="85">
        <f t="shared" si="0"/>
        <v>4.8210413021934724E-3</v>
      </c>
      <c r="P32" s="85">
        <f>M32/'סכום נכסי הקרן'!$C$42</f>
        <v>1.3390002547882501E-3</v>
      </c>
      <c r="Q32" s="129"/>
      <c r="R32" s="129"/>
      <c r="S32" s="129"/>
      <c r="T32" s="129"/>
      <c r="U32" s="129"/>
      <c r="V32" s="129"/>
      <c r="W32" s="129"/>
    </row>
    <row r="33" spans="2:23" s="121" customFormat="1">
      <c r="B33" s="77" t="s">
        <v>2011</v>
      </c>
      <c r="C33" s="74" t="s">
        <v>2012</v>
      </c>
      <c r="D33" s="74" t="s">
        <v>274</v>
      </c>
      <c r="E33" s="74"/>
      <c r="F33" s="97">
        <v>40909</v>
      </c>
      <c r="G33" s="84">
        <v>5.42</v>
      </c>
      <c r="H33" s="87" t="s">
        <v>165</v>
      </c>
      <c r="I33" s="88">
        <v>4.8000000000000001E-2</v>
      </c>
      <c r="J33" s="88">
        <v>4.8500000000000008E-2</v>
      </c>
      <c r="K33" s="84">
        <v>64393000.000000007</v>
      </c>
      <c r="L33" s="86">
        <f>M33/K33*100000</f>
        <v>104.50266729302875</v>
      </c>
      <c r="M33" s="84">
        <v>67292.402550000013</v>
      </c>
      <c r="N33" s="74"/>
      <c r="O33" s="85">
        <f t="shared" si="0"/>
        <v>4.3068729112281344E-3</v>
      </c>
      <c r="P33" s="85">
        <f>M33/'סכום נכסי הקרן'!$C$42</f>
        <v>1.1961946733066288E-3</v>
      </c>
      <c r="Q33" s="129"/>
      <c r="R33" s="129"/>
      <c r="S33" s="129"/>
      <c r="T33" s="129"/>
      <c r="U33" s="129"/>
      <c r="V33" s="129"/>
      <c r="W33" s="129"/>
    </row>
    <row r="34" spans="2:23" s="121" customFormat="1">
      <c r="B34" s="77" t="s">
        <v>2013</v>
      </c>
      <c r="C34" s="74">
        <v>8790</v>
      </c>
      <c r="D34" s="74" t="s">
        <v>274</v>
      </c>
      <c r="E34" s="74"/>
      <c r="F34" s="97">
        <v>41030</v>
      </c>
      <c r="G34" s="84">
        <v>5.6099999999999994</v>
      </c>
      <c r="H34" s="87" t="s">
        <v>165</v>
      </c>
      <c r="I34" s="88">
        <v>4.8000000000000001E-2</v>
      </c>
      <c r="J34" s="88">
        <v>4.8599999999999997E-2</v>
      </c>
      <c r="K34" s="84">
        <v>146011000.00000003</v>
      </c>
      <c r="L34" s="86">
        <v>104.885368</v>
      </c>
      <c r="M34" s="84">
        <v>153143.67677000005</v>
      </c>
      <c r="N34" s="74"/>
      <c r="O34" s="85">
        <f t="shared" si="0"/>
        <v>9.8015575014803874E-3</v>
      </c>
      <c r="P34" s="85">
        <f>M34/'סכום נכסי הקרן'!$C$42</f>
        <v>2.7222932078662439E-3</v>
      </c>
      <c r="Q34" s="129"/>
      <c r="R34" s="129"/>
      <c r="S34" s="129"/>
      <c r="T34" s="129"/>
      <c r="U34" s="129"/>
      <c r="V34" s="129"/>
      <c r="W34" s="129"/>
    </row>
    <row r="35" spans="2:23" s="121" customFormat="1">
      <c r="B35" s="77" t="s">
        <v>2014</v>
      </c>
      <c r="C35" s="74" t="s">
        <v>2015</v>
      </c>
      <c r="D35" s="74" t="s">
        <v>274</v>
      </c>
      <c r="E35" s="74"/>
      <c r="F35" s="97">
        <v>41091</v>
      </c>
      <c r="G35" s="84">
        <v>5.780000000000002</v>
      </c>
      <c r="H35" s="87" t="s">
        <v>165</v>
      </c>
      <c r="I35" s="88">
        <v>4.8000000000000001E-2</v>
      </c>
      <c r="J35" s="88">
        <v>4.8600000000000004E-2</v>
      </c>
      <c r="K35" s="84">
        <v>11988000.000000002</v>
      </c>
      <c r="L35" s="86">
        <f>M35/K35*100000</f>
        <v>103.20169436102766</v>
      </c>
      <c r="M35" s="84">
        <v>12371.819119999998</v>
      </c>
      <c r="N35" s="74"/>
      <c r="O35" s="85">
        <f t="shared" si="0"/>
        <v>7.918256833072797E-4</v>
      </c>
      <c r="P35" s="85">
        <f>M35/'סכום נכסי הקרן'!$C$42</f>
        <v>2.1992236225272207E-4</v>
      </c>
      <c r="Q35" s="129"/>
      <c r="R35" s="129"/>
      <c r="S35" s="129"/>
      <c r="T35" s="129"/>
      <c r="U35" s="129"/>
      <c r="V35" s="129"/>
      <c r="W35" s="129"/>
    </row>
    <row r="36" spans="2:23" s="121" customFormat="1">
      <c r="B36" s="77" t="s">
        <v>2016</v>
      </c>
      <c r="C36" s="74">
        <v>8793</v>
      </c>
      <c r="D36" s="74" t="s">
        <v>274</v>
      </c>
      <c r="E36" s="74"/>
      <c r="F36" s="97">
        <v>41122</v>
      </c>
      <c r="G36" s="84">
        <v>5.87</v>
      </c>
      <c r="H36" s="87" t="s">
        <v>165</v>
      </c>
      <c r="I36" s="88">
        <v>4.8000000000000001E-2</v>
      </c>
      <c r="J36" s="88">
        <v>4.8499999999999995E-2</v>
      </c>
      <c r="K36" s="84">
        <v>48437000.000000007</v>
      </c>
      <c r="L36" s="86">
        <v>103.088223</v>
      </c>
      <c r="M36" s="84">
        <v>49932.842520000013</v>
      </c>
      <c r="N36" s="74"/>
      <c r="O36" s="85">
        <f t="shared" si="0"/>
        <v>3.1958200135627107E-3</v>
      </c>
      <c r="P36" s="85">
        <f>M36/'סכום נכסי הקרן'!$C$42</f>
        <v>8.8760986355186601E-4</v>
      </c>
      <c r="Q36" s="129"/>
      <c r="R36" s="129"/>
      <c r="S36" s="129"/>
      <c r="T36" s="129"/>
      <c r="U36" s="129"/>
      <c r="V36" s="129"/>
      <c r="W36" s="129"/>
    </row>
    <row r="37" spans="2:23" s="121" customFormat="1">
      <c r="B37" s="77" t="s">
        <v>2017</v>
      </c>
      <c r="C37" s="74" t="s">
        <v>2018</v>
      </c>
      <c r="D37" s="74" t="s">
        <v>274</v>
      </c>
      <c r="E37" s="74"/>
      <c r="F37" s="97">
        <v>41154</v>
      </c>
      <c r="G37" s="84">
        <v>5.95</v>
      </c>
      <c r="H37" s="87" t="s">
        <v>165</v>
      </c>
      <c r="I37" s="88">
        <v>4.8000000000000001E-2</v>
      </c>
      <c r="J37" s="88">
        <v>4.8600000000000004E-2</v>
      </c>
      <c r="K37" s="84">
        <v>122998000.00000001</v>
      </c>
      <c r="L37" s="86">
        <v>102.576374</v>
      </c>
      <c r="M37" s="84">
        <v>126166.88663000002</v>
      </c>
      <c r="N37" s="74"/>
      <c r="O37" s="85">
        <f t="shared" si="0"/>
        <v>8.0749791318119324E-3</v>
      </c>
      <c r="P37" s="85">
        <f>M37/'סכום נכסי הקרן'!$C$42</f>
        <v>2.2427518117271814E-3</v>
      </c>
      <c r="Q37" s="129"/>
      <c r="R37" s="129"/>
      <c r="S37" s="129"/>
      <c r="T37" s="129"/>
      <c r="U37" s="129"/>
      <c r="V37" s="129"/>
      <c r="W37" s="129"/>
    </row>
    <row r="38" spans="2:23" s="121" customFormat="1">
      <c r="B38" s="77" t="s">
        <v>2019</v>
      </c>
      <c r="C38" s="74" t="s">
        <v>2020</v>
      </c>
      <c r="D38" s="74" t="s">
        <v>274</v>
      </c>
      <c r="E38" s="74"/>
      <c r="F38" s="97">
        <v>41184</v>
      </c>
      <c r="G38" s="84">
        <v>5.8900000000000006</v>
      </c>
      <c r="H38" s="87" t="s">
        <v>165</v>
      </c>
      <c r="I38" s="88">
        <v>4.8000000000000001E-2</v>
      </c>
      <c r="J38" s="88">
        <v>4.8600000000000004E-2</v>
      </c>
      <c r="K38" s="84">
        <v>136940000.00000003</v>
      </c>
      <c r="L38" s="86">
        <v>103.53314399999999</v>
      </c>
      <c r="M38" s="84">
        <v>141778.30166000003</v>
      </c>
      <c r="N38" s="74"/>
      <c r="O38" s="85">
        <f t="shared" si="0"/>
        <v>9.0741466150755651E-3</v>
      </c>
      <c r="P38" s="85">
        <f>M38/'סכום נכסי הקרן'!$C$42</f>
        <v>2.5202614680036022E-3</v>
      </c>
      <c r="Q38" s="129"/>
      <c r="R38" s="129"/>
      <c r="S38" s="129"/>
      <c r="T38" s="129"/>
      <c r="U38" s="129"/>
      <c r="V38" s="129"/>
      <c r="W38" s="129"/>
    </row>
    <row r="39" spans="2:23" s="121" customFormat="1">
      <c r="B39" s="77" t="s">
        <v>2021</v>
      </c>
      <c r="C39" s="74" t="s">
        <v>2022</v>
      </c>
      <c r="D39" s="74" t="s">
        <v>274</v>
      </c>
      <c r="E39" s="74"/>
      <c r="F39" s="97">
        <v>41214</v>
      </c>
      <c r="G39" s="84">
        <v>5.9699999999999989</v>
      </c>
      <c r="H39" s="87" t="s">
        <v>165</v>
      </c>
      <c r="I39" s="88">
        <v>4.8000000000000001E-2</v>
      </c>
      <c r="J39" s="88">
        <v>4.8499999999999995E-2</v>
      </c>
      <c r="K39" s="84">
        <v>151007000.00000003</v>
      </c>
      <c r="L39" s="86">
        <v>103.140044</v>
      </c>
      <c r="M39" s="84">
        <v>155748.68680000005</v>
      </c>
      <c r="N39" s="74"/>
      <c r="O39" s="85">
        <f t="shared" si="0"/>
        <v>9.9682843043070249E-3</v>
      </c>
      <c r="P39" s="85">
        <f>M39/'סכום נכסי הקרן'!$C$42</f>
        <v>2.7686000568375078E-3</v>
      </c>
      <c r="Q39" s="129"/>
      <c r="R39" s="129"/>
      <c r="S39" s="129"/>
      <c r="T39" s="129"/>
      <c r="U39" s="129"/>
      <c r="V39" s="129"/>
      <c r="W39" s="129"/>
    </row>
    <row r="40" spans="2:23" s="121" customFormat="1">
      <c r="B40" s="77" t="s">
        <v>2023</v>
      </c>
      <c r="C40" s="74" t="s">
        <v>2024</v>
      </c>
      <c r="D40" s="74" t="s">
        <v>274</v>
      </c>
      <c r="E40" s="74"/>
      <c r="F40" s="97">
        <v>41245</v>
      </c>
      <c r="G40" s="84">
        <v>6.06</v>
      </c>
      <c r="H40" s="87" t="s">
        <v>165</v>
      </c>
      <c r="I40" s="88">
        <v>4.8000000000000001E-2</v>
      </c>
      <c r="J40" s="88">
        <v>4.8600000000000004E-2</v>
      </c>
      <c r="K40" s="84">
        <v>155216000.00000003</v>
      </c>
      <c r="L40" s="86">
        <v>102.913675</v>
      </c>
      <c r="M40" s="84">
        <v>159738.49048000001</v>
      </c>
      <c r="N40" s="74"/>
      <c r="O40" s="85">
        <f t="shared" si="0"/>
        <v>1.0223641175801429E-2</v>
      </c>
      <c r="P40" s="85">
        <f>M40/'סכום נכסי הקרן'!$C$42</f>
        <v>2.8395230990934145E-3</v>
      </c>
      <c r="Q40" s="129"/>
      <c r="R40" s="129"/>
      <c r="S40" s="129"/>
      <c r="T40" s="129"/>
      <c r="U40" s="129"/>
      <c r="V40" s="129"/>
      <c r="W40" s="129"/>
    </row>
    <row r="41" spans="2:23" s="121" customFormat="1">
      <c r="B41" s="77" t="s">
        <v>2025</v>
      </c>
      <c r="C41" s="74" t="s">
        <v>2026</v>
      </c>
      <c r="D41" s="74" t="s">
        <v>274</v>
      </c>
      <c r="E41" s="74"/>
      <c r="F41" s="97">
        <v>41275</v>
      </c>
      <c r="G41" s="84">
        <v>6.14</v>
      </c>
      <c r="H41" s="87" t="s">
        <v>165</v>
      </c>
      <c r="I41" s="88">
        <v>4.8000000000000001E-2</v>
      </c>
      <c r="J41" s="88">
        <v>4.8499999999999995E-2</v>
      </c>
      <c r="K41" s="84">
        <v>144366000.00000003</v>
      </c>
      <c r="L41" s="86">
        <v>103.000595</v>
      </c>
      <c r="M41" s="84">
        <v>148697.76944000003</v>
      </c>
      <c r="N41" s="74"/>
      <c r="O41" s="85">
        <f t="shared" si="0"/>
        <v>9.5170089176907051E-3</v>
      </c>
      <c r="P41" s="85">
        <f>M41/'סכום נכסי הקרן'!$C$42</f>
        <v>2.6432624337426811E-3</v>
      </c>
      <c r="Q41" s="129"/>
      <c r="R41" s="129"/>
      <c r="S41" s="129"/>
      <c r="T41" s="129"/>
      <c r="U41" s="129"/>
      <c r="V41" s="129"/>
      <c r="W41" s="129"/>
    </row>
    <row r="42" spans="2:23" s="121" customFormat="1">
      <c r="B42" s="77" t="s">
        <v>2027</v>
      </c>
      <c r="C42" s="74" t="s">
        <v>2028</v>
      </c>
      <c r="D42" s="74" t="s">
        <v>274</v>
      </c>
      <c r="E42" s="74"/>
      <c r="F42" s="97">
        <v>41306</v>
      </c>
      <c r="G42" s="84">
        <v>6.2299999999999995</v>
      </c>
      <c r="H42" s="87" t="s">
        <v>165</v>
      </c>
      <c r="I42" s="88">
        <v>4.8000000000000001E-2</v>
      </c>
      <c r="J42" s="88">
        <v>4.8499999999999995E-2</v>
      </c>
      <c r="K42" s="84">
        <v>177605000.00000003</v>
      </c>
      <c r="L42" s="86">
        <v>102.40086599999999</v>
      </c>
      <c r="M42" s="84">
        <v>181868.87259000004</v>
      </c>
      <c r="N42" s="74"/>
      <c r="O42" s="85">
        <f t="shared" si="0"/>
        <v>1.1640037969687144E-2</v>
      </c>
      <c r="P42" s="85">
        <f>M42/'סכום נכסי הקרן'!$C$42</f>
        <v>3.2329143913504086E-3</v>
      </c>
      <c r="Q42" s="129"/>
      <c r="R42" s="129"/>
      <c r="S42" s="129"/>
      <c r="T42" s="129"/>
      <c r="U42" s="129"/>
      <c r="V42" s="129"/>
      <c r="W42" s="129"/>
    </row>
    <row r="43" spans="2:23" s="121" customFormat="1">
      <c r="B43" s="77" t="s">
        <v>2029</v>
      </c>
      <c r="C43" s="74" t="s">
        <v>2030</v>
      </c>
      <c r="D43" s="74" t="s">
        <v>274</v>
      </c>
      <c r="E43" s="74"/>
      <c r="F43" s="97">
        <v>41334</v>
      </c>
      <c r="G43" s="84">
        <v>6.31</v>
      </c>
      <c r="H43" s="87" t="s">
        <v>165</v>
      </c>
      <c r="I43" s="88">
        <v>4.8000000000000001E-2</v>
      </c>
      <c r="J43" s="88">
        <v>4.8599999999999997E-2</v>
      </c>
      <c r="K43" s="84">
        <v>128676000.00000001</v>
      </c>
      <c r="L43" s="86">
        <v>102.174989</v>
      </c>
      <c r="M43" s="84">
        <v>131474.68874000001</v>
      </c>
      <c r="N43" s="74"/>
      <c r="O43" s="85">
        <f t="shared" si="0"/>
        <v>8.4146910199219289E-3</v>
      </c>
      <c r="P43" s="85">
        <f>M43/'סכום נכסי הקרן'!$C$42</f>
        <v>2.3371036905478265E-3</v>
      </c>
      <c r="Q43" s="129"/>
      <c r="R43" s="129"/>
      <c r="S43" s="129"/>
      <c r="T43" s="129"/>
      <c r="U43" s="129"/>
      <c r="V43" s="129"/>
      <c r="W43" s="129"/>
    </row>
    <row r="44" spans="2:23" s="121" customFormat="1">
      <c r="B44" s="77" t="s">
        <v>2031</v>
      </c>
      <c r="C44" s="74" t="s">
        <v>2032</v>
      </c>
      <c r="D44" s="74" t="s">
        <v>274</v>
      </c>
      <c r="E44" s="74"/>
      <c r="F44" s="97">
        <v>41366</v>
      </c>
      <c r="G44" s="84">
        <v>6.24</v>
      </c>
      <c r="H44" s="87" t="s">
        <v>165</v>
      </c>
      <c r="I44" s="88">
        <v>4.8000000000000001E-2</v>
      </c>
      <c r="J44" s="88">
        <v>4.8599999999999997E-2</v>
      </c>
      <c r="K44" s="84">
        <v>190014000.00000003</v>
      </c>
      <c r="L44" s="86">
        <v>104.205099</v>
      </c>
      <c r="M44" s="84">
        <v>198004.20733000003</v>
      </c>
      <c r="N44" s="74"/>
      <c r="O44" s="85">
        <f t="shared" si="0"/>
        <v>1.2672737553472539E-2</v>
      </c>
      <c r="P44" s="85">
        <f>M44/'סכום נכסי הקרן'!$C$42</f>
        <v>3.519737282740952E-3</v>
      </c>
      <c r="Q44" s="129"/>
      <c r="R44" s="129"/>
      <c r="S44" s="129"/>
      <c r="T44" s="129"/>
      <c r="U44" s="129"/>
      <c r="V44" s="129"/>
      <c r="W44" s="129"/>
    </row>
    <row r="45" spans="2:23" s="121" customFormat="1">
      <c r="B45" s="77" t="s">
        <v>2033</v>
      </c>
      <c r="C45" s="74">
        <v>2704</v>
      </c>
      <c r="D45" s="74" t="s">
        <v>274</v>
      </c>
      <c r="E45" s="74"/>
      <c r="F45" s="97">
        <v>41395</v>
      </c>
      <c r="G45" s="84">
        <v>6.3199999999999994</v>
      </c>
      <c r="H45" s="87" t="s">
        <v>165</v>
      </c>
      <c r="I45" s="88">
        <v>4.8000000000000001E-2</v>
      </c>
      <c r="J45" s="88">
        <v>4.8600000000000004E-2</v>
      </c>
      <c r="K45" s="84">
        <v>126990000.00000001</v>
      </c>
      <c r="L45" s="86">
        <v>103.59622400000001</v>
      </c>
      <c r="M45" s="84">
        <v>131556.84466000003</v>
      </c>
      <c r="N45" s="74"/>
      <c r="O45" s="85">
        <f t="shared" si="0"/>
        <v>8.4199491931025074E-3</v>
      </c>
      <c r="P45" s="85">
        <f>M45/'סכום נכסי הקרן'!$C$42</f>
        <v>2.3385641001952844E-3</v>
      </c>
      <c r="Q45" s="129"/>
      <c r="R45" s="129"/>
      <c r="S45" s="129"/>
      <c r="T45" s="129"/>
      <c r="U45" s="129"/>
      <c r="V45" s="129"/>
      <c r="W45" s="129"/>
    </row>
    <row r="46" spans="2:23" s="121" customFormat="1">
      <c r="B46" s="77" t="s">
        <v>2034</v>
      </c>
      <c r="C46" s="74" t="s">
        <v>2035</v>
      </c>
      <c r="D46" s="74" t="s">
        <v>274</v>
      </c>
      <c r="E46" s="74"/>
      <c r="F46" s="97">
        <v>41427</v>
      </c>
      <c r="G46" s="84">
        <v>6.41</v>
      </c>
      <c r="H46" s="87" t="s">
        <v>165</v>
      </c>
      <c r="I46" s="88">
        <v>4.8000000000000001E-2</v>
      </c>
      <c r="J46" s="88">
        <v>4.8600000000000004E-2</v>
      </c>
      <c r="K46" s="84">
        <v>256283000.00000003</v>
      </c>
      <c r="L46" s="86">
        <v>102.770352</v>
      </c>
      <c r="M46" s="84">
        <v>263382.92958000005</v>
      </c>
      <c r="N46" s="74"/>
      <c r="O46" s="85">
        <f t="shared" si="0"/>
        <v>1.6857130399604216E-2</v>
      </c>
      <c r="P46" s="85">
        <f>M46/'סכום נכסי הקרן'!$C$42</f>
        <v>4.6819142349598108E-3</v>
      </c>
      <c r="Q46" s="129"/>
      <c r="R46" s="129"/>
      <c r="S46" s="129"/>
      <c r="T46" s="129"/>
      <c r="U46" s="129"/>
      <c r="V46" s="129"/>
      <c r="W46" s="129"/>
    </row>
    <row r="47" spans="2:23" s="121" customFormat="1">
      <c r="B47" s="77" t="s">
        <v>2036</v>
      </c>
      <c r="C47" s="74">
        <v>8805</v>
      </c>
      <c r="D47" s="74" t="s">
        <v>274</v>
      </c>
      <c r="E47" s="74"/>
      <c r="F47" s="97">
        <v>41487</v>
      </c>
      <c r="G47" s="84">
        <v>6.58</v>
      </c>
      <c r="H47" s="87" t="s">
        <v>165</v>
      </c>
      <c r="I47" s="88">
        <v>4.8000000000000001E-2</v>
      </c>
      <c r="J47" s="88">
        <v>4.8500000000000008E-2</v>
      </c>
      <c r="K47" s="84">
        <v>110288000.00000001</v>
      </c>
      <c r="L47" s="86">
        <v>101.067689</v>
      </c>
      <c r="M47" s="84">
        <v>111465.94795000002</v>
      </c>
      <c r="N47" s="74"/>
      <c r="O47" s="85">
        <f t="shared" si="0"/>
        <v>7.1340842882451098E-3</v>
      </c>
      <c r="P47" s="85">
        <f>M47/'סכום נכסי הקרן'!$C$42</f>
        <v>1.9814268496921709E-3</v>
      </c>
      <c r="Q47" s="129"/>
      <c r="R47" s="129"/>
      <c r="S47" s="129"/>
      <c r="T47" s="129"/>
      <c r="U47" s="129"/>
      <c r="V47" s="129"/>
      <c r="W47" s="129"/>
    </row>
    <row r="48" spans="2:23" s="121" customFormat="1">
      <c r="B48" s="77" t="s">
        <v>2037</v>
      </c>
      <c r="C48" s="74">
        <v>8806</v>
      </c>
      <c r="D48" s="74" t="s">
        <v>274</v>
      </c>
      <c r="E48" s="74"/>
      <c r="F48" s="97">
        <v>41518</v>
      </c>
      <c r="G48" s="84">
        <v>6.6599999999999993</v>
      </c>
      <c r="H48" s="87" t="s">
        <v>165</v>
      </c>
      <c r="I48" s="88">
        <v>4.8000000000000001E-2</v>
      </c>
      <c r="J48" s="88">
        <v>4.8499999999999995E-2</v>
      </c>
      <c r="K48" s="84">
        <v>9996000.0000000019</v>
      </c>
      <c r="L48" s="86">
        <v>100.38648499999999</v>
      </c>
      <c r="M48" s="84">
        <v>10034.815580000002</v>
      </c>
      <c r="N48" s="74"/>
      <c r="O48" s="85">
        <f t="shared" si="0"/>
        <v>6.4225192968194952E-4</v>
      </c>
      <c r="P48" s="85">
        <f>M48/'סכום נכסי הקרן'!$C$42</f>
        <v>1.7837961626487311E-4</v>
      </c>
      <c r="Q48" s="129"/>
      <c r="R48" s="129"/>
      <c r="S48" s="129"/>
      <c r="T48" s="129"/>
      <c r="U48" s="129"/>
      <c r="V48" s="129"/>
      <c r="W48" s="129"/>
    </row>
    <row r="49" spans="2:23" s="121" customFormat="1">
      <c r="B49" s="77" t="s">
        <v>2038</v>
      </c>
      <c r="C49" s="74" t="s">
        <v>2039</v>
      </c>
      <c r="D49" s="74" t="s">
        <v>274</v>
      </c>
      <c r="E49" s="74"/>
      <c r="F49" s="97">
        <v>41548</v>
      </c>
      <c r="G49" s="84">
        <v>6.589999999999999</v>
      </c>
      <c r="H49" s="87" t="s">
        <v>165</v>
      </c>
      <c r="I49" s="88">
        <v>4.8000000000000001E-2</v>
      </c>
      <c r="J49" s="88">
        <v>4.8499999999999995E-2</v>
      </c>
      <c r="K49" s="84">
        <v>310339000.00000006</v>
      </c>
      <c r="L49" s="86">
        <f>M49/K49*100000</f>
        <v>102.38574810449219</v>
      </c>
      <c r="M49" s="84">
        <v>317742.90681000007</v>
      </c>
      <c r="N49" s="74"/>
      <c r="O49" s="85">
        <f t="shared" si="0"/>
        <v>2.0336297504878944E-2</v>
      </c>
      <c r="P49" s="85">
        <f>M49/'סכום נכסי הקרן'!$C$42</f>
        <v>5.648221169168027E-3</v>
      </c>
      <c r="Q49" s="129"/>
      <c r="R49" s="129"/>
      <c r="S49" s="129"/>
      <c r="T49" s="129"/>
      <c r="U49" s="129"/>
      <c r="V49" s="129"/>
      <c r="W49" s="129"/>
    </row>
    <row r="50" spans="2:23" s="121" customFormat="1">
      <c r="B50" s="77" t="s">
        <v>2040</v>
      </c>
      <c r="C50" s="74" t="s">
        <v>2041</v>
      </c>
      <c r="D50" s="74" t="s">
        <v>274</v>
      </c>
      <c r="E50" s="74"/>
      <c r="F50" s="97">
        <v>41579</v>
      </c>
      <c r="G50" s="84">
        <v>6.67</v>
      </c>
      <c r="H50" s="87" t="s">
        <v>165</v>
      </c>
      <c r="I50" s="88">
        <v>4.8000000000000001E-2</v>
      </c>
      <c r="J50" s="88">
        <v>4.8500000000000008E-2</v>
      </c>
      <c r="K50" s="84">
        <v>236333000.00000003</v>
      </c>
      <c r="L50" s="86">
        <v>101.979117</v>
      </c>
      <c r="M50" s="84">
        <v>241010.16755000004</v>
      </c>
      <c r="N50" s="74"/>
      <c r="O50" s="85">
        <f t="shared" si="0"/>
        <v>1.5425220717604604E-2</v>
      </c>
      <c r="P50" s="85">
        <f>M50/'סכום נכסי הקרן'!$C$42</f>
        <v>4.2842143795035013E-3</v>
      </c>
      <c r="Q50" s="129"/>
      <c r="R50" s="129"/>
      <c r="S50" s="129"/>
      <c r="T50" s="129"/>
      <c r="U50" s="129"/>
      <c r="V50" s="129"/>
      <c r="W50" s="129"/>
    </row>
    <row r="51" spans="2:23" s="121" customFormat="1">
      <c r="B51" s="77" t="s">
        <v>2042</v>
      </c>
      <c r="C51" s="74" t="s">
        <v>2043</v>
      </c>
      <c r="D51" s="74" t="s">
        <v>274</v>
      </c>
      <c r="E51" s="74"/>
      <c r="F51" s="97">
        <v>41609</v>
      </c>
      <c r="G51" s="84">
        <v>6.75</v>
      </c>
      <c r="H51" s="87" t="s">
        <v>165</v>
      </c>
      <c r="I51" s="88">
        <v>4.8000000000000001E-2</v>
      </c>
      <c r="J51" s="88">
        <v>4.8500000000000008E-2</v>
      </c>
      <c r="K51" s="84">
        <v>169316000.00000003</v>
      </c>
      <c r="L51" s="86">
        <f>M51/K51*100000</f>
        <v>101.58158971981381</v>
      </c>
      <c r="M51" s="84">
        <v>171993.88444999998</v>
      </c>
      <c r="N51" s="74"/>
      <c r="O51" s="85">
        <f t="shared" si="0"/>
        <v>1.1008015374160639E-2</v>
      </c>
      <c r="P51" s="85">
        <f>M51/'סכום נכסי הקרן'!$C$42</f>
        <v>3.0573758793578064E-3</v>
      </c>
      <c r="Q51" s="129"/>
      <c r="R51" s="129"/>
      <c r="S51" s="129"/>
      <c r="T51" s="129"/>
      <c r="U51" s="129"/>
      <c r="V51" s="129"/>
      <c r="W51" s="129"/>
    </row>
    <row r="52" spans="2:23" s="121" customFormat="1">
      <c r="B52" s="77" t="s">
        <v>2044</v>
      </c>
      <c r="C52" s="74" t="s">
        <v>2045</v>
      </c>
      <c r="D52" s="74" t="s">
        <v>274</v>
      </c>
      <c r="E52" s="74"/>
      <c r="F52" s="97">
        <v>41672</v>
      </c>
      <c r="G52" s="84">
        <v>6.919999999999999</v>
      </c>
      <c r="H52" s="87" t="s">
        <v>165</v>
      </c>
      <c r="I52" s="88">
        <v>4.8000000000000001E-2</v>
      </c>
      <c r="J52" s="88">
        <v>4.8499999999999995E-2</v>
      </c>
      <c r="K52" s="84">
        <v>67096000.000000007</v>
      </c>
      <c r="L52" s="86">
        <v>100.777045</v>
      </c>
      <c r="M52" s="84">
        <v>67617.310920000018</v>
      </c>
      <c r="N52" s="74"/>
      <c r="O52" s="85">
        <f t="shared" si="0"/>
        <v>4.3276678153236535E-3</v>
      </c>
      <c r="P52" s="85">
        <f>M52/'סכום נכסי הקרן'!$C$42</f>
        <v>1.2019702682739501E-3</v>
      </c>
      <c r="Q52" s="129"/>
      <c r="R52" s="129"/>
      <c r="S52" s="129"/>
      <c r="T52" s="129"/>
      <c r="U52" s="129"/>
      <c r="V52" s="129"/>
      <c r="W52" s="129"/>
    </row>
    <row r="53" spans="2:23" s="121" customFormat="1">
      <c r="B53" s="77" t="s">
        <v>2046</v>
      </c>
      <c r="C53" s="74" t="s">
        <v>2047</v>
      </c>
      <c r="D53" s="74" t="s">
        <v>274</v>
      </c>
      <c r="E53" s="74"/>
      <c r="F53" s="97">
        <v>41700</v>
      </c>
      <c r="G53" s="84">
        <v>7</v>
      </c>
      <c r="H53" s="87" t="s">
        <v>165</v>
      </c>
      <c r="I53" s="88">
        <v>4.8000000000000001E-2</v>
      </c>
      <c r="J53" s="88">
        <v>4.8599999999999997E-2</v>
      </c>
      <c r="K53" s="84">
        <v>304913000.00000006</v>
      </c>
      <c r="L53" s="86">
        <v>100.763704</v>
      </c>
      <c r="M53" s="84">
        <v>307241.75352000003</v>
      </c>
      <c r="N53" s="74"/>
      <c r="O53" s="85">
        <f t="shared" si="0"/>
        <v>1.966419885885794E-2</v>
      </c>
      <c r="P53" s="85">
        <f>M53/'סכום נכסי הקרן'!$C$42</f>
        <v>5.4615518996358392E-3</v>
      </c>
      <c r="Q53" s="129"/>
      <c r="R53" s="129"/>
      <c r="S53" s="129"/>
      <c r="T53" s="129"/>
      <c r="U53" s="129"/>
      <c r="V53" s="129"/>
      <c r="W53" s="129"/>
    </row>
    <row r="54" spans="2:23" s="121" customFormat="1">
      <c r="B54" s="77" t="s">
        <v>2048</v>
      </c>
      <c r="C54" s="74" t="s">
        <v>2049</v>
      </c>
      <c r="D54" s="74" t="s">
        <v>274</v>
      </c>
      <c r="E54" s="74"/>
      <c r="F54" s="97">
        <v>41730</v>
      </c>
      <c r="G54" s="84">
        <v>6.919999999999999</v>
      </c>
      <c r="H54" s="87" t="s">
        <v>165</v>
      </c>
      <c r="I54" s="88">
        <v>4.8000000000000001E-2</v>
      </c>
      <c r="J54" s="88">
        <v>4.8499999999999995E-2</v>
      </c>
      <c r="K54" s="84">
        <v>175976000.00000003</v>
      </c>
      <c r="L54" s="86">
        <v>102.986357</v>
      </c>
      <c r="M54" s="84">
        <v>181231.37147000004</v>
      </c>
      <c r="N54" s="74"/>
      <c r="O54" s="85">
        <f t="shared" si="0"/>
        <v>1.1599236390302822E-2</v>
      </c>
      <c r="P54" s="85">
        <f>M54/'סכום נכסי הקרן'!$C$42</f>
        <v>3.221582124778348E-3</v>
      </c>
      <c r="Q54" s="129"/>
      <c r="R54" s="129"/>
      <c r="S54" s="129"/>
      <c r="T54" s="129"/>
      <c r="U54" s="129"/>
      <c r="V54" s="129"/>
      <c r="W54" s="129"/>
    </row>
    <row r="55" spans="2:23" s="121" customFormat="1">
      <c r="B55" s="77" t="s">
        <v>2050</v>
      </c>
      <c r="C55" s="74" t="s">
        <v>2051</v>
      </c>
      <c r="D55" s="74" t="s">
        <v>274</v>
      </c>
      <c r="E55" s="74"/>
      <c r="F55" s="97">
        <v>41760</v>
      </c>
      <c r="G55" s="84">
        <v>7</v>
      </c>
      <c r="H55" s="87" t="s">
        <v>165</v>
      </c>
      <c r="I55" s="88">
        <v>4.8000000000000001E-2</v>
      </c>
      <c r="J55" s="88">
        <v>4.8600000000000004E-2</v>
      </c>
      <c r="K55" s="84">
        <v>63695000.000000007</v>
      </c>
      <c r="L55" s="86">
        <v>102.278014</v>
      </c>
      <c r="M55" s="84">
        <v>65145.981420000011</v>
      </c>
      <c r="N55" s="74"/>
      <c r="O55" s="85">
        <f t="shared" si="0"/>
        <v>4.1694968825744406E-3</v>
      </c>
      <c r="P55" s="85">
        <f>M55/'סכום נכסי הקרן'!$C$42</f>
        <v>1.1580397341889319E-3</v>
      </c>
      <c r="Q55" s="129"/>
      <c r="R55" s="129"/>
      <c r="S55" s="129"/>
      <c r="T55" s="129"/>
      <c r="U55" s="129"/>
      <c r="V55" s="129"/>
      <c r="W55" s="129"/>
    </row>
    <row r="56" spans="2:23" s="121" customFormat="1">
      <c r="B56" s="77" t="s">
        <v>2052</v>
      </c>
      <c r="C56" s="74" t="s">
        <v>2053</v>
      </c>
      <c r="D56" s="74" t="s">
        <v>274</v>
      </c>
      <c r="E56" s="74"/>
      <c r="F56" s="97">
        <v>41791</v>
      </c>
      <c r="G56" s="84">
        <v>7.08</v>
      </c>
      <c r="H56" s="87" t="s">
        <v>165</v>
      </c>
      <c r="I56" s="88">
        <v>4.8000000000000001E-2</v>
      </c>
      <c r="J56" s="88">
        <v>4.8599999999999997E-2</v>
      </c>
      <c r="K56" s="84">
        <v>262929000.00000003</v>
      </c>
      <c r="L56" s="86">
        <v>101.76853699999999</v>
      </c>
      <c r="M56" s="84">
        <v>267578.78595000005</v>
      </c>
      <c r="N56" s="74"/>
      <c r="O56" s="85">
        <f t="shared" si="0"/>
        <v>1.7125675130577816E-2</v>
      </c>
      <c r="P56" s="85">
        <f>M56/'סכום נכסי הקרן'!$C$42</f>
        <v>4.7565000849155228E-3</v>
      </c>
      <c r="Q56" s="129"/>
      <c r="R56" s="129"/>
      <c r="S56" s="129"/>
      <c r="T56" s="129"/>
      <c r="U56" s="129"/>
      <c r="V56" s="129"/>
      <c r="W56" s="129"/>
    </row>
    <row r="57" spans="2:23" s="121" customFormat="1">
      <c r="B57" s="77" t="s">
        <v>2054</v>
      </c>
      <c r="C57" s="74" t="s">
        <v>2055</v>
      </c>
      <c r="D57" s="74" t="s">
        <v>274</v>
      </c>
      <c r="E57" s="74"/>
      <c r="F57" s="97">
        <v>41821</v>
      </c>
      <c r="G57" s="84">
        <v>7.169999999999999</v>
      </c>
      <c r="H57" s="87" t="s">
        <v>165</v>
      </c>
      <c r="I57" s="88">
        <v>4.8000000000000001E-2</v>
      </c>
      <c r="J57" s="88">
        <v>4.8499999999999995E-2</v>
      </c>
      <c r="K57" s="84">
        <v>162322000.00000003</v>
      </c>
      <c r="L57" s="86">
        <v>101.27319300000001</v>
      </c>
      <c r="M57" s="84">
        <v>164388.79796000003</v>
      </c>
      <c r="N57" s="74"/>
      <c r="O57" s="85">
        <f t="shared" si="0"/>
        <v>1.052127185260201E-2</v>
      </c>
      <c r="P57" s="85">
        <f>M57/'סכום נכסי הקרן'!$C$42</f>
        <v>2.9221873052447818E-3</v>
      </c>
      <c r="Q57" s="129"/>
      <c r="R57" s="129"/>
      <c r="S57" s="129"/>
      <c r="T57" s="129"/>
      <c r="U57" s="129"/>
      <c r="V57" s="129"/>
      <c r="W57" s="129"/>
    </row>
    <row r="58" spans="2:23" s="121" customFormat="1">
      <c r="B58" s="77" t="s">
        <v>2056</v>
      </c>
      <c r="C58" s="74" t="s">
        <v>2057</v>
      </c>
      <c r="D58" s="74" t="s">
        <v>274</v>
      </c>
      <c r="E58" s="74"/>
      <c r="F58" s="97">
        <v>41852</v>
      </c>
      <c r="G58" s="84">
        <v>7.2499999999999991</v>
      </c>
      <c r="H58" s="87" t="s">
        <v>165</v>
      </c>
      <c r="I58" s="88">
        <v>4.8000000000000001E-2</v>
      </c>
      <c r="J58" s="88">
        <v>4.8499999999999995E-2</v>
      </c>
      <c r="K58" s="84">
        <v>114402000.00000001</v>
      </c>
      <c r="L58" s="86">
        <v>100.782968</v>
      </c>
      <c r="M58" s="84">
        <v>115298.22115000003</v>
      </c>
      <c r="N58" s="74"/>
      <c r="O58" s="85">
        <f t="shared" si="0"/>
        <v>7.379358836456431E-3</v>
      </c>
      <c r="P58" s="85">
        <f>M58/'סכום נכסי הקרן'!$C$42</f>
        <v>2.0495496186048968E-3</v>
      </c>
      <c r="Q58" s="129"/>
      <c r="R58" s="129"/>
      <c r="S58" s="129"/>
      <c r="T58" s="129"/>
      <c r="U58" s="129"/>
      <c r="V58" s="129"/>
      <c r="W58" s="129"/>
    </row>
    <row r="59" spans="2:23" s="121" customFormat="1">
      <c r="B59" s="77" t="s">
        <v>2058</v>
      </c>
      <c r="C59" s="74" t="s">
        <v>2059</v>
      </c>
      <c r="D59" s="74" t="s">
        <v>274</v>
      </c>
      <c r="E59" s="74"/>
      <c r="F59" s="97">
        <v>41883</v>
      </c>
      <c r="G59" s="84">
        <v>7.34</v>
      </c>
      <c r="H59" s="87" t="s">
        <v>165</v>
      </c>
      <c r="I59" s="88">
        <v>4.8000000000000001E-2</v>
      </c>
      <c r="J59" s="88">
        <v>4.8499999999999995E-2</v>
      </c>
      <c r="K59" s="84">
        <v>206066000.00000003</v>
      </c>
      <c r="L59" s="86">
        <v>100.379616</v>
      </c>
      <c r="M59" s="84">
        <v>206848.28263000003</v>
      </c>
      <c r="N59" s="74"/>
      <c r="O59" s="85">
        <f t="shared" si="0"/>
        <v>1.3238779289107251E-2</v>
      </c>
      <c r="P59" s="85">
        <f>M59/'סכום נכסי הקרן'!$C$42</f>
        <v>3.6769502126303565E-3</v>
      </c>
      <c r="Q59" s="129"/>
      <c r="R59" s="129"/>
      <c r="S59" s="129"/>
      <c r="T59" s="129"/>
      <c r="U59" s="129"/>
      <c r="V59" s="129"/>
      <c r="W59" s="129"/>
    </row>
    <row r="60" spans="2:23" s="121" customFormat="1">
      <c r="B60" s="77" t="s">
        <v>2060</v>
      </c>
      <c r="C60" s="74" t="s">
        <v>2061</v>
      </c>
      <c r="D60" s="74" t="s">
        <v>274</v>
      </c>
      <c r="E60" s="74"/>
      <c r="F60" s="97">
        <v>41913</v>
      </c>
      <c r="G60" s="84">
        <v>7.2500000000000027</v>
      </c>
      <c r="H60" s="87" t="s">
        <v>165</v>
      </c>
      <c r="I60" s="88">
        <v>4.8000000000000001E-2</v>
      </c>
      <c r="J60" s="88">
        <v>4.8500000000000015E-2</v>
      </c>
      <c r="K60" s="84">
        <v>170933000.00000003</v>
      </c>
      <c r="L60" s="86">
        <v>102.390586</v>
      </c>
      <c r="M60" s="84">
        <v>175019.25513999999</v>
      </c>
      <c r="N60" s="74"/>
      <c r="O60" s="85">
        <f t="shared" si="0"/>
        <v>1.1201646253389584E-2</v>
      </c>
      <c r="P60" s="85">
        <f>M60/'סכום נכסי הקרן'!$C$42</f>
        <v>3.1111550901902186E-3</v>
      </c>
      <c r="Q60" s="129"/>
      <c r="R60" s="129"/>
      <c r="S60" s="129"/>
      <c r="T60" s="129"/>
      <c r="U60" s="129"/>
      <c r="V60" s="129"/>
      <c r="W60" s="129"/>
    </row>
    <row r="61" spans="2:23" s="121" customFormat="1">
      <c r="B61" s="77" t="s">
        <v>2062</v>
      </c>
      <c r="C61" s="74" t="s">
        <v>2063</v>
      </c>
      <c r="D61" s="74" t="s">
        <v>274</v>
      </c>
      <c r="E61" s="74"/>
      <c r="F61" s="97">
        <v>41945</v>
      </c>
      <c r="G61" s="84">
        <v>7.33</v>
      </c>
      <c r="H61" s="87" t="s">
        <v>165</v>
      </c>
      <c r="I61" s="88">
        <v>4.8000000000000001E-2</v>
      </c>
      <c r="J61" s="88">
        <v>4.8500000000000008E-2</v>
      </c>
      <c r="K61" s="84">
        <v>85436000.000000015</v>
      </c>
      <c r="L61" s="86">
        <v>102.06344199999999</v>
      </c>
      <c r="M61" s="84">
        <v>87198.876860000018</v>
      </c>
      <c r="N61" s="74"/>
      <c r="O61" s="85">
        <f t="shared" si="0"/>
        <v>5.580934346322456E-3</v>
      </c>
      <c r="P61" s="85">
        <f>M61/'סכום נכסי הקרן'!$C$42</f>
        <v>1.5500536177282416E-3</v>
      </c>
      <c r="Q61" s="129"/>
      <c r="R61" s="129"/>
      <c r="S61" s="129"/>
      <c r="T61" s="129"/>
      <c r="U61" s="129"/>
      <c r="V61" s="129"/>
      <c r="W61" s="129"/>
    </row>
    <row r="62" spans="2:23" s="121" customFormat="1">
      <c r="B62" s="77" t="s">
        <v>2064</v>
      </c>
      <c r="C62" s="74" t="s">
        <v>2065</v>
      </c>
      <c r="D62" s="74" t="s">
        <v>274</v>
      </c>
      <c r="E62" s="74"/>
      <c r="F62" s="97">
        <v>41974</v>
      </c>
      <c r="G62" s="84">
        <v>7.41</v>
      </c>
      <c r="H62" s="87" t="s">
        <v>165</v>
      </c>
      <c r="I62" s="88">
        <v>4.8000000000000001E-2</v>
      </c>
      <c r="J62" s="88">
        <v>4.8500000000000008E-2</v>
      </c>
      <c r="K62" s="84">
        <v>324664000.00000006</v>
      </c>
      <c r="L62" s="86">
        <v>101.58105500000001</v>
      </c>
      <c r="M62" s="84">
        <v>329797.25220000005</v>
      </c>
      <c r="N62" s="74"/>
      <c r="O62" s="85">
        <f t="shared" si="0"/>
        <v>2.1107804118633795E-2</v>
      </c>
      <c r="P62" s="85">
        <f>M62/'סכום נכסי הקרן'!$C$42</f>
        <v>5.8625000951582577E-3</v>
      </c>
      <c r="Q62" s="129"/>
      <c r="R62" s="129"/>
      <c r="S62" s="129"/>
      <c r="T62" s="129"/>
      <c r="U62" s="129"/>
      <c r="V62" s="129"/>
      <c r="W62" s="129"/>
    </row>
    <row r="63" spans="2:23" s="121" customFormat="1">
      <c r="B63" s="77" t="s">
        <v>2066</v>
      </c>
      <c r="C63" s="74" t="s">
        <v>2067</v>
      </c>
      <c r="D63" s="74" t="s">
        <v>274</v>
      </c>
      <c r="E63" s="74"/>
      <c r="F63" s="97">
        <v>42005</v>
      </c>
      <c r="G63" s="84">
        <v>7.4999999999999982</v>
      </c>
      <c r="H63" s="87" t="s">
        <v>165</v>
      </c>
      <c r="I63" s="88">
        <v>4.8000000000000001E-2</v>
      </c>
      <c r="J63" s="88">
        <v>4.8499999999999995E-2</v>
      </c>
      <c r="K63" s="84">
        <v>18379000.000000004</v>
      </c>
      <c r="L63" s="86">
        <v>101.181909</v>
      </c>
      <c r="M63" s="84">
        <v>18596.483120000004</v>
      </c>
      <c r="N63" s="74"/>
      <c r="O63" s="85">
        <f t="shared" si="0"/>
        <v>1.1902189007760322E-3</v>
      </c>
      <c r="P63" s="85">
        <f>M63/'סכום נכסי הקרן'!$C$42</f>
        <v>3.3057244514121805E-4</v>
      </c>
      <c r="Q63" s="129"/>
      <c r="R63" s="129"/>
      <c r="S63" s="129"/>
      <c r="T63" s="129"/>
      <c r="U63" s="129"/>
      <c r="V63" s="129"/>
      <c r="W63" s="129"/>
    </row>
    <row r="64" spans="2:23" s="121" customFormat="1">
      <c r="B64" s="77" t="s">
        <v>2068</v>
      </c>
      <c r="C64" s="74" t="s">
        <v>2069</v>
      </c>
      <c r="D64" s="74" t="s">
        <v>274</v>
      </c>
      <c r="E64" s="74"/>
      <c r="F64" s="97">
        <v>42036</v>
      </c>
      <c r="G64" s="84">
        <v>7.580000000000001</v>
      </c>
      <c r="H64" s="87" t="s">
        <v>165</v>
      </c>
      <c r="I64" s="88">
        <v>4.8000000000000001E-2</v>
      </c>
      <c r="J64" s="88">
        <v>4.8500000000000008E-2</v>
      </c>
      <c r="K64" s="84">
        <v>129449000.00000001</v>
      </c>
      <c r="L64" s="86">
        <f>M64/K64*100000</f>
        <v>100.78413111727399</v>
      </c>
      <c r="M64" s="84">
        <v>130464.04989000001</v>
      </c>
      <c r="N64" s="74"/>
      <c r="O64" s="85">
        <f t="shared" si="0"/>
        <v>8.3500077433385795E-3</v>
      </c>
      <c r="P64" s="85">
        <f>M64/'סכום נכסי הקרן'!$C$42</f>
        <v>2.3191385003748575E-3</v>
      </c>
      <c r="Q64" s="129"/>
      <c r="R64" s="129"/>
      <c r="S64" s="129"/>
      <c r="T64" s="129"/>
      <c r="U64" s="129"/>
      <c r="V64" s="129"/>
      <c r="W64" s="129"/>
    </row>
    <row r="65" spans="2:23" s="121" customFormat="1">
      <c r="B65" s="77" t="s">
        <v>2070</v>
      </c>
      <c r="C65" s="74" t="s">
        <v>2071</v>
      </c>
      <c r="D65" s="74" t="s">
        <v>274</v>
      </c>
      <c r="E65" s="74"/>
      <c r="F65" s="97">
        <v>42064</v>
      </c>
      <c r="G65" s="84">
        <v>7.6599999999999993</v>
      </c>
      <c r="H65" s="87" t="s">
        <v>165</v>
      </c>
      <c r="I65" s="88">
        <v>4.8000000000000001E-2</v>
      </c>
      <c r="J65" s="88">
        <v>4.8599999999999997E-2</v>
      </c>
      <c r="K65" s="84">
        <v>411839000.00000006</v>
      </c>
      <c r="L65" s="86">
        <f>M65/K65*100000</f>
        <v>101.25786300471786</v>
      </c>
      <c r="M65" s="84">
        <v>417019.37042000005</v>
      </c>
      <c r="N65" s="74"/>
      <c r="O65" s="85">
        <f t="shared" si="0"/>
        <v>2.6690225966962581E-2</v>
      </c>
      <c r="P65" s="85">
        <f>M65/'סכום נכסי הקרן'!$C$42</f>
        <v>7.4129668530030493E-3</v>
      </c>
      <c r="Q65" s="129"/>
      <c r="R65" s="129"/>
      <c r="S65" s="129"/>
      <c r="T65" s="129"/>
      <c r="U65" s="129"/>
      <c r="V65" s="129"/>
      <c r="W65" s="129"/>
    </row>
    <row r="66" spans="2:23" s="121" customFormat="1">
      <c r="B66" s="77" t="s">
        <v>2072</v>
      </c>
      <c r="C66" s="74" t="s">
        <v>2073</v>
      </c>
      <c r="D66" s="74" t="s">
        <v>274</v>
      </c>
      <c r="E66" s="74"/>
      <c r="F66" s="97">
        <v>42095</v>
      </c>
      <c r="G66" s="84">
        <v>7.56</v>
      </c>
      <c r="H66" s="87" t="s">
        <v>165</v>
      </c>
      <c r="I66" s="88">
        <v>4.8000000000000001E-2</v>
      </c>
      <c r="J66" s="88">
        <v>4.8500000000000008E-2</v>
      </c>
      <c r="K66" s="84">
        <v>249662000.00000003</v>
      </c>
      <c r="L66" s="86">
        <v>104.04189599999999</v>
      </c>
      <c r="M66" s="84">
        <v>259753.44231000004</v>
      </c>
      <c r="N66" s="74"/>
      <c r="O66" s="85">
        <f t="shared" si="0"/>
        <v>1.6624834630506128E-2</v>
      </c>
      <c r="P66" s="85">
        <f>M66/'סכום נכסי הקרן'!$C$42</f>
        <v>4.6173962035820143E-3</v>
      </c>
      <c r="Q66" s="129"/>
      <c r="R66" s="129"/>
      <c r="S66" s="129"/>
      <c r="T66" s="129"/>
      <c r="U66" s="129"/>
      <c r="V66" s="129"/>
      <c r="W66" s="129"/>
    </row>
    <row r="67" spans="2:23" s="121" customFormat="1">
      <c r="B67" s="77" t="s">
        <v>2074</v>
      </c>
      <c r="C67" s="74" t="s">
        <v>2075</v>
      </c>
      <c r="D67" s="74" t="s">
        <v>274</v>
      </c>
      <c r="E67" s="74"/>
      <c r="F67" s="97">
        <v>42125</v>
      </c>
      <c r="G67" s="84">
        <v>7.64</v>
      </c>
      <c r="H67" s="87" t="s">
        <v>165</v>
      </c>
      <c r="I67" s="88">
        <v>4.8000000000000001E-2</v>
      </c>
      <c r="J67" s="88">
        <v>4.8499999999999995E-2</v>
      </c>
      <c r="K67" s="84">
        <v>266579000.00000003</v>
      </c>
      <c r="L67" s="86">
        <v>103.3169</v>
      </c>
      <c r="M67" s="84">
        <v>275421.15870000003</v>
      </c>
      <c r="N67" s="74"/>
      <c r="O67" s="85">
        <f t="shared" si="0"/>
        <v>1.7627605533963728E-2</v>
      </c>
      <c r="P67" s="85">
        <f>M67/'סכום נכסי הקרן'!$C$42</f>
        <v>4.8959066769548656E-3</v>
      </c>
      <c r="Q67" s="129"/>
      <c r="R67" s="129"/>
      <c r="S67" s="129"/>
      <c r="T67" s="129"/>
      <c r="U67" s="129"/>
      <c r="V67" s="129"/>
      <c r="W67" s="129"/>
    </row>
    <row r="68" spans="2:23" s="121" customFormat="1">
      <c r="B68" s="77" t="s">
        <v>2076</v>
      </c>
      <c r="C68" s="74" t="s">
        <v>2077</v>
      </c>
      <c r="D68" s="74" t="s">
        <v>274</v>
      </c>
      <c r="E68" s="74"/>
      <c r="F68" s="97">
        <v>42156</v>
      </c>
      <c r="G68" s="84">
        <v>7.73</v>
      </c>
      <c r="H68" s="87" t="s">
        <v>165</v>
      </c>
      <c r="I68" s="88">
        <v>4.8000000000000001E-2</v>
      </c>
      <c r="J68" s="88">
        <v>4.8500000000000008E-2</v>
      </c>
      <c r="K68" s="84">
        <v>67329000.000000015</v>
      </c>
      <c r="L68" s="86">
        <v>102.288561</v>
      </c>
      <c r="M68" s="84">
        <v>68869.557560000001</v>
      </c>
      <c r="N68" s="74"/>
      <c r="O68" s="85">
        <f t="shared" si="0"/>
        <v>4.407814561874797E-3</v>
      </c>
      <c r="P68" s="85">
        <f>M68/'סכום נכסי הקרן'!$C$42</f>
        <v>1.2242302962068375E-3</v>
      </c>
      <c r="Q68" s="129"/>
      <c r="R68" s="129"/>
      <c r="S68" s="129"/>
      <c r="T68" s="129"/>
      <c r="U68" s="129"/>
      <c r="V68" s="129"/>
      <c r="W68" s="129"/>
    </row>
    <row r="69" spans="2:23" s="121" customFormat="1">
      <c r="B69" s="77" t="s">
        <v>2078</v>
      </c>
      <c r="C69" s="74" t="s">
        <v>2079</v>
      </c>
      <c r="D69" s="74" t="s">
        <v>274</v>
      </c>
      <c r="E69" s="74"/>
      <c r="F69" s="97">
        <v>42218</v>
      </c>
      <c r="G69" s="84">
        <v>7.9000000000000021</v>
      </c>
      <c r="H69" s="87" t="s">
        <v>165</v>
      </c>
      <c r="I69" s="88">
        <v>4.8000000000000001E-2</v>
      </c>
      <c r="J69" s="88">
        <v>4.8500000000000015E-2</v>
      </c>
      <c r="K69" s="84">
        <v>91313000.000000015</v>
      </c>
      <c r="L69" s="86">
        <v>100.96122099999999</v>
      </c>
      <c r="M69" s="84">
        <v>92190.71970999999</v>
      </c>
      <c r="N69" s="74"/>
      <c r="O69" s="85">
        <f t="shared" si="0"/>
        <v>5.9004240945417768E-3</v>
      </c>
      <c r="P69" s="85">
        <f>M69/'סכום נכסי הקרן'!$C$42</f>
        <v>1.6387889816159699E-3</v>
      </c>
      <c r="Q69" s="129"/>
      <c r="R69" s="129"/>
      <c r="S69" s="129"/>
      <c r="T69" s="129"/>
      <c r="U69" s="129"/>
      <c r="V69" s="129"/>
      <c r="W69" s="129"/>
    </row>
    <row r="70" spans="2:23" s="121" customFormat="1">
      <c r="B70" s="77" t="s">
        <v>2080</v>
      </c>
      <c r="C70" s="74" t="s">
        <v>2081</v>
      </c>
      <c r="D70" s="74" t="s">
        <v>274</v>
      </c>
      <c r="E70" s="74"/>
      <c r="F70" s="97">
        <v>42309</v>
      </c>
      <c r="G70" s="84">
        <v>7.96</v>
      </c>
      <c r="H70" s="87" t="s">
        <v>165</v>
      </c>
      <c r="I70" s="88">
        <v>4.8000000000000001E-2</v>
      </c>
      <c r="J70" s="88">
        <v>4.8500000000000008E-2</v>
      </c>
      <c r="K70" s="84">
        <v>218990000.00000003</v>
      </c>
      <c r="L70" s="86">
        <v>102.589732</v>
      </c>
      <c r="M70" s="84">
        <v>224661.25368000002</v>
      </c>
      <c r="N70" s="74"/>
      <c r="O70" s="85">
        <f t="shared" si="0"/>
        <v>1.4378851564379817E-2</v>
      </c>
      <c r="P70" s="85">
        <f>M70/'סכום נכסי הקרן'!$C$42</f>
        <v>3.993594889864803E-3</v>
      </c>
      <c r="Q70" s="129"/>
      <c r="R70" s="129"/>
      <c r="S70" s="129"/>
      <c r="T70" s="129"/>
      <c r="U70" s="129"/>
      <c r="V70" s="129"/>
      <c r="W70" s="129"/>
    </row>
    <row r="71" spans="2:23" s="121" customFormat="1">
      <c r="B71" s="77" t="s">
        <v>2082</v>
      </c>
      <c r="C71" s="74" t="s">
        <v>2083</v>
      </c>
      <c r="D71" s="74" t="s">
        <v>274</v>
      </c>
      <c r="E71" s="74"/>
      <c r="F71" s="97">
        <v>42339</v>
      </c>
      <c r="G71" s="84">
        <v>8.0399999999999991</v>
      </c>
      <c r="H71" s="87" t="s">
        <v>165</v>
      </c>
      <c r="I71" s="88">
        <v>4.8000000000000001E-2</v>
      </c>
      <c r="J71" s="88">
        <v>4.8499999999999995E-2</v>
      </c>
      <c r="K71" s="84">
        <v>161865000.00000003</v>
      </c>
      <c r="L71" s="86">
        <v>102.08232099999999</v>
      </c>
      <c r="M71" s="84">
        <v>165235.54977000004</v>
      </c>
      <c r="N71" s="74"/>
      <c r="O71" s="85">
        <f t="shared" si="0"/>
        <v>1.0575465971028868E-2</v>
      </c>
      <c r="P71" s="85">
        <f>M71/'סכום נכסי הקרן'!$C$42</f>
        <v>2.9372392273987304E-3</v>
      </c>
      <c r="Q71" s="129"/>
      <c r="R71" s="129"/>
      <c r="S71" s="129"/>
      <c r="T71" s="129"/>
      <c r="U71" s="129"/>
      <c r="V71" s="129"/>
      <c r="W71" s="129"/>
    </row>
    <row r="72" spans="2:23" s="121" customFormat="1">
      <c r="B72" s="77" t="s">
        <v>2084</v>
      </c>
      <c r="C72" s="74" t="s">
        <v>2085</v>
      </c>
      <c r="D72" s="74" t="s">
        <v>274</v>
      </c>
      <c r="E72" s="74"/>
      <c r="F72" s="97">
        <v>42370</v>
      </c>
      <c r="G72" s="84">
        <v>8.129999999999999</v>
      </c>
      <c r="H72" s="87" t="s">
        <v>165</v>
      </c>
      <c r="I72" s="88">
        <v>4.8000000000000001E-2</v>
      </c>
      <c r="J72" s="88">
        <v>4.8499999999999988E-2</v>
      </c>
      <c r="K72" s="84">
        <v>82609000.000000015</v>
      </c>
      <c r="L72" s="86">
        <v>102.089507</v>
      </c>
      <c r="M72" s="84">
        <v>84335.120680000022</v>
      </c>
      <c r="N72" s="74"/>
      <c r="O72" s="85">
        <f t="shared" si="0"/>
        <v>5.3976471779554206E-3</v>
      </c>
      <c r="P72" s="85">
        <f>M72/'סכום נכסי הקרן'!$C$42</f>
        <v>1.4991472782552287E-3</v>
      </c>
      <c r="Q72" s="129"/>
      <c r="R72" s="129"/>
      <c r="S72" s="129"/>
      <c r="T72" s="129"/>
      <c r="U72" s="129"/>
      <c r="V72" s="129"/>
      <c r="W72" s="129"/>
    </row>
    <row r="73" spans="2:23" s="121" customFormat="1">
      <c r="B73" s="77" t="s">
        <v>2086</v>
      </c>
      <c r="C73" s="74" t="s">
        <v>2087</v>
      </c>
      <c r="D73" s="74" t="s">
        <v>274</v>
      </c>
      <c r="E73" s="74"/>
      <c r="F73" s="97">
        <v>42461</v>
      </c>
      <c r="G73" s="84">
        <v>8.18</v>
      </c>
      <c r="H73" s="87" t="s">
        <v>165</v>
      </c>
      <c r="I73" s="88">
        <v>4.8000000000000001E-2</v>
      </c>
      <c r="J73" s="88">
        <v>4.8500000000000008E-2</v>
      </c>
      <c r="K73" s="84">
        <v>229747000.00000003</v>
      </c>
      <c r="L73" s="86">
        <v>104.25308099999999</v>
      </c>
      <c r="M73" s="84">
        <v>239518.31965000005</v>
      </c>
      <c r="N73" s="74"/>
      <c r="O73" s="85">
        <f t="shared" si="0"/>
        <v>1.5329738923751153E-2</v>
      </c>
      <c r="P73" s="85">
        <f>M73/'סכום נכסי הקרן'!$C$42</f>
        <v>4.2576951820348461E-3</v>
      </c>
      <c r="Q73" s="129"/>
      <c r="R73" s="129"/>
      <c r="S73" s="129"/>
      <c r="T73" s="129"/>
      <c r="U73" s="129"/>
      <c r="V73" s="129"/>
      <c r="W73" s="129"/>
    </row>
    <row r="74" spans="2:23" s="121" customFormat="1">
      <c r="B74" s="77" t="s">
        <v>2088</v>
      </c>
      <c r="C74" s="74" t="s">
        <v>2089</v>
      </c>
      <c r="D74" s="74" t="s">
        <v>274</v>
      </c>
      <c r="E74" s="74"/>
      <c r="F74" s="97">
        <v>42491</v>
      </c>
      <c r="G74" s="84">
        <v>8.26</v>
      </c>
      <c r="H74" s="87" t="s">
        <v>165</v>
      </c>
      <c r="I74" s="88">
        <v>4.8000000000000001E-2</v>
      </c>
      <c r="J74" s="88">
        <v>4.8599999999999997E-2</v>
      </c>
      <c r="K74" s="84">
        <v>269102000.00000006</v>
      </c>
      <c r="L74" s="86">
        <v>104.053422</v>
      </c>
      <c r="M74" s="84">
        <v>280009.83912000008</v>
      </c>
      <c r="N74" s="74"/>
      <c r="O74" s="85">
        <f t="shared" si="0"/>
        <v>1.7921291933174946E-2</v>
      </c>
      <c r="P74" s="85">
        <f>M74/'סכום נכסי הקרן'!$C$42</f>
        <v>4.9774753959767794E-3</v>
      </c>
      <c r="Q74" s="129"/>
      <c r="R74" s="129"/>
      <c r="S74" s="129"/>
      <c r="T74" s="129"/>
      <c r="U74" s="129"/>
      <c r="V74" s="129"/>
      <c r="W74" s="129"/>
    </row>
    <row r="75" spans="2:23" s="121" customFormat="1">
      <c r="B75" s="77" t="s">
        <v>2090</v>
      </c>
      <c r="C75" s="74" t="s">
        <v>2091</v>
      </c>
      <c r="D75" s="74" t="s">
        <v>274</v>
      </c>
      <c r="E75" s="74"/>
      <c r="F75" s="97">
        <v>42522</v>
      </c>
      <c r="G75" s="84">
        <v>8.34</v>
      </c>
      <c r="H75" s="87" t="s">
        <v>165</v>
      </c>
      <c r="I75" s="88">
        <v>4.8000000000000001E-2</v>
      </c>
      <c r="J75" s="88">
        <v>4.8600000000000004E-2</v>
      </c>
      <c r="K75" s="84">
        <v>129532000.00000001</v>
      </c>
      <c r="L75" s="86">
        <v>103.221947</v>
      </c>
      <c r="M75" s="84">
        <v>133705.45186</v>
      </c>
      <c r="N75" s="74"/>
      <c r="O75" s="85">
        <f t="shared" si="0"/>
        <v>8.5574651354063044E-3</v>
      </c>
      <c r="P75" s="85">
        <f>M75/'סכום נכסי הקרן'!$C$42</f>
        <v>2.3767578990533137E-3</v>
      </c>
      <c r="Q75" s="129"/>
      <c r="R75" s="129"/>
      <c r="S75" s="129"/>
      <c r="T75" s="129"/>
      <c r="U75" s="129"/>
      <c r="V75" s="129"/>
      <c r="W75" s="129"/>
    </row>
    <row r="76" spans="2:23" s="121" customFormat="1">
      <c r="B76" s="77" t="s">
        <v>2092</v>
      </c>
      <c r="C76" s="74" t="s">
        <v>2093</v>
      </c>
      <c r="D76" s="74" t="s">
        <v>274</v>
      </c>
      <c r="E76" s="74"/>
      <c r="F76" s="97">
        <v>42552</v>
      </c>
      <c r="G76" s="84">
        <v>8.4299999999999979</v>
      </c>
      <c r="H76" s="87" t="s">
        <v>165</v>
      </c>
      <c r="I76" s="88">
        <v>4.8000000000000001E-2</v>
      </c>
      <c r="J76" s="88">
        <v>4.8599999999999997E-2</v>
      </c>
      <c r="K76" s="84">
        <v>12311000.000000002</v>
      </c>
      <c r="L76" s="86">
        <v>102.501932</v>
      </c>
      <c r="M76" s="84">
        <v>12618.801020000003</v>
      </c>
      <c r="N76" s="74"/>
      <c r="O76" s="85">
        <f t="shared" ref="O76:O138" si="1">M76/$M$11</f>
        <v>8.076331090249645E-4</v>
      </c>
      <c r="P76" s="85">
        <f>M76/'סכום נכסי הקרן'!$C$42</f>
        <v>2.243127305853676E-4</v>
      </c>
      <c r="Q76" s="129"/>
      <c r="R76" s="129"/>
      <c r="S76" s="129"/>
      <c r="T76" s="129"/>
      <c r="U76" s="129"/>
      <c r="V76" s="129"/>
      <c r="W76" s="129"/>
    </row>
    <row r="77" spans="2:23" s="121" customFormat="1">
      <c r="B77" s="77" t="s">
        <v>2094</v>
      </c>
      <c r="C77" s="74" t="s">
        <v>2095</v>
      </c>
      <c r="D77" s="74" t="s">
        <v>274</v>
      </c>
      <c r="E77" s="74"/>
      <c r="F77" s="97">
        <v>42583</v>
      </c>
      <c r="G77" s="84">
        <v>8.51</v>
      </c>
      <c r="H77" s="87" t="s">
        <v>165</v>
      </c>
      <c r="I77" s="88">
        <v>4.8000000000000001E-2</v>
      </c>
      <c r="J77" s="88">
        <v>4.8499999999999995E-2</v>
      </c>
      <c r="K77" s="84">
        <v>257710000.00000003</v>
      </c>
      <c r="L77" s="86">
        <v>101.79956900000001</v>
      </c>
      <c r="M77" s="84">
        <v>262347.57355000003</v>
      </c>
      <c r="N77" s="74"/>
      <c r="O77" s="85">
        <f t="shared" si="1"/>
        <v>1.6790865165044185E-2</v>
      </c>
      <c r="P77" s="85">
        <f>M77/'סכום נכסי הקרן'!$C$42</f>
        <v>4.663509670385947E-3</v>
      </c>
      <c r="Q77" s="129"/>
      <c r="R77" s="129"/>
      <c r="S77" s="129"/>
      <c r="T77" s="129"/>
      <c r="U77" s="129"/>
      <c r="V77" s="129"/>
      <c r="W77" s="129"/>
    </row>
    <row r="78" spans="2:23" s="121" customFormat="1">
      <c r="B78" s="77" t="s">
        <v>2096</v>
      </c>
      <c r="C78" s="74" t="s">
        <v>2097</v>
      </c>
      <c r="D78" s="74" t="s">
        <v>274</v>
      </c>
      <c r="E78" s="74"/>
      <c r="F78" s="97">
        <v>42644</v>
      </c>
      <c r="G78" s="84">
        <v>8.48</v>
      </c>
      <c r="H78" s="87" t="s">
        <v>165</v>
      </c>
      <c r="I78" s="88">
        <v>4.8000000000000001E-2</v>
      </c>
      <c r="J78" s="88">
        <v>4.8600000000000004E-2</v>
      </c>
      <c r="K78" s="84">
        <v>31564000.000000004</v>
      </c>
      <c r="L78" s="86">
        <v>103.307529</v>
      </c>
      <c r="M78" s="84">
        <v>32607.783730000003</v>
      </c>
      <c r="N78" s="74"/>
      <c r="O78" s="85">
        <f t="shared" si="1"/>
        <v>2.0869752768534859E-3</v>
      </c>
      <c r="P78" s="85">
        <f>M78/'סכום נכסי הקרן'!$C$42</f>
        <v>5.7963835036471808E-4</v>
      </c>
      <c r="Q78" s="129"/>
      <c r="R78" s="129"/>
      <c r="S78" s="129"/>
      <c r="T78" s="129"/>
      <c r="U78" s="129"/>
      <c r="V78" s="129"/>
      <c r="W78" s="129"/>
    </row>
    <row r="79" spans="2:23" s="121" customFormat="1">
      <c r="B79" s="77" t="s">
        <v>2098</v>
      </c>
      <c r="C79" s="74" t="s">
        <v>2099</v>
      </c>
      <c r="D79" s="74" t="s">
        <v>274</v>
      </c>
      <c r="E79" s="74"/>
      <c r="F79" s="97">
        <v>42675</v>
      </c>
      <c r="G79" s="84">
        <v>8.5599999999999987</v>
      </c>
      <c r="H79" s="87" t="s">
        <v>165</v>
      </c>
      <c r="I79" s="88">
        <v>4.8000000000000001E-2</v>
      </c>
      <c r="J79" s="88">
        <v>4.8499999999999995E-2</v>
      </c>
      <c r="K79" s="84">
        <v>147742000.00000003</v>
      </c>
      <c r="L79" s="86">
        <v>103.002779</v>
      </c>
      <c r="M79" s="84">
        <v>152178.79100000003</v>
      </c>
      <c r="N79" s="74"/>
      <c r="O79" s="85">
        <f t="shared" si="1"/>
        <v>9.7398025302240874E-3</v>
      </c>
      <c r="P79" s="85">
        <f>M79/'סכום נכסי הקרן'!$C$42</f>
        <v>2.7051413277923262E-3</v>
      </c>
      <c r="Q79" s="129"/>
      <c r="R79" s="129"/>
      <c r="S79" s="129"/>
      <c r="T79" s="129"/>
      <c r="U79" s="129"/>
      <c r="V79" s="129"/>
      <c r="W79" s="129"/>
    </row>
    <row r="80" spans="2:23" s="121" customFormat="1">
      <c r="B80" s="77" t="s">
        <v>2100</v>
      </c>
      <c r="C80" s="74" t="s">
        <v>2101</v>
      </c>
      <c r="D80" s="74" t="s">
        <v>274</v>
      </c>
      <c r="E80" s="74"/>
      <c r="F80" s="97">
        <v>42705</v>
      </c>
      <c r="G80" s="84">
        <v>8.6400000000000023</v>
      </c>
      <c r="H80" s="87" t="s">
        <v>165</v>
      </c>
      <c r="I80" s="88">
        <v>4.8000000000000001E-2</v>
      </c>
      <c r="J80" s="88">
        <v>4.8500000000000015E-2</v>
      </c>
      <c r="K80" s="84">
        <v>47384000.000000007</v>
      </c>
      <c r="L80" s="86">
        <v>102.389858</v>
      </c>
      <c r="M80" s="84">
        <v>48516.255299999997</v>
      </c>
      <c r="N80" s="74"/>
      <c r="O80" s="85">
        <f t="shared" si="1"/>
        <v>3.1051550812224394E-3</v>
      </c>
      <c r="P80" s="85">
        <f>M80/'סכום נכסי הקרן'!$C$42</f>
        <v>8.6242850543971964E-4</v>
      </c>
      <c r="Q80" s="129"/>
      <c r="R80" s="129"/>
      <c r="S80" s="129"/>
      <c r="T80" s="129"/>
      <c r="U80" s="129"/>
      <c r="V80" s="129"/>
      <c r="W80" s="129"/>
    </row>
    <row r="81" spans="2:23" s="121" customFormat="1">
      <c r="B81" s="77" t="s">
        <v>2102</v>
      </c>
      <c r="C81" s="74" t="s">
        <v>2103</v>
      </c>
      <c r="D81" s="74" t="s">
        <v>274</v>
      </c>
      <c r="E81" s="74"/>
      <c r="F81" s="97">
        <v>42736</v>
      </c>
      <c r="G81" s="84">
        <v>8.7300000000000022</v>
      </c>
      <c r="H81" s="87" t="s">
        <v>165</v>
      </c>
      <c r="I81" s="88">
        <v>4.8000000000000001E-2</v>
      </c>
      <c r="J81" s="88">
        <v>4.8500000000000008E-2</v>
      </c>
      <c r="K81" s="84">
        <v>273331000.00000006</v>
      </c>
      <c r="L81" s="86">
        <v>102.398436</v>
      </c>
      <c r="M81" s="84">
        <v>279886.6678</v>
      </c>
      <c r="N81" s="74"/>
      <c r="O81" s="85">
        <f t="shared" si="1"/>
        <v>1.791340867739203E-2</v>
      </c>
      <c r="P81" s="85">
        <f>M81/'סכום נכסי הקרן'!$C$42</f>
        <v>4.9752858935767311E-3</v>
      </c>
      <c r="Q81" s="129"/>
      <c r="R81" s="129"/>
      <c r="S81" s="129"/>
      <c r="T81" s="129"/>
      <c r="U81" s="129"/>
      <c r="V81" s="129"/>
      <c r="W81" s="129"/>
    </row>
    <row r="82" spans="2:23" s="121" customFormat="1">
      <c r="B82" s="77" t="s">
        <v>2104</v>
      </c>
      <c r="C82" s="74" t="s">
        <v>2105</v>
      </c>
      <c r="D82" s="74" t="s">
        <v>274</v>
      </c>
      <c r="E82" s="74"/>
      <c r="F82" s="97">
        <v>42767</v>
      </c>
      <c r="G82" s="84">
        <v>8.81</v>
      </c>
      <c r="H82" s="87" t="s">
        <v>165</v>
      </c>
      <c r="I82" s="88">
        <v>4.8000000000000001E-2</v>
      </c>
      <c r="J82" s="88">
        <v>4.8500000000000008E-2</v>
      </c>
      <c r="K82" s="84">
        <v>116623000.00000001</v>
      </c>
      <c r="L82" s="86">
        <v>101.99437500000001</v>
      </c>
      <c r="M82" s="84">
        <v>118948.90043000002</v>
      </c>
      <c r="N82" s="74"/>
      <c r="O82" s="85">
        <f t="shared" si="1"/>
        <v>7.613010944314093E-3</v>
      </c>
      <c r="P82" s="85">
        <f>M82/'סכום נכסי הקרן'!$C$42</f>
        <v>2.1144443607036371E-3</v>
      </c>
      <c r="Q82" s="129"/>
      <c r="R82" s="129"/>
      <c r="S82" s="129"/>
      <c r="T82" s="129"/>
      <c r="U82" s="129"/>
      <c r="V82" s="129"/>
      <c r="W82" s="129"/>
    </row>
    <row r="83" spans="2:23" s="121" customFormat="1">
      <c r="B83" s="77" t="s">
        <v>2106</v>
      </c>
      <c r="C83" s="74" t="s">
        <v>2107</v>
      </c>
      <c r="D83" s="74" t="s">
        <v>274</v>
      </c>
      <c r="E83" s="74"/>
      <c r="F83" s="97">
        <v>42795</v>
      </c>
      <c r="G83" s="84">
        <v>8.8899999999999988</v>
      </c>
      <c r="H83" s="87" t="s">
        <v>165</v>
      </c>
      <c r="I83" s="88">
        <v>4.8000000000000001E-2</v>
      </c>
      <c r="J83" s="88">
        <v>4.8499999999999995E-2</v>
      </c>
      <c r="K83" s="84">
        <v>163029000.00000003</v>
      </c>
      <c r="L83" s="86">
        <v>101.79554400000001</v>
      </c>
      <c r="M83" s="84">
        <v>165956.25797000004</v>
      </c>
      <c r="N83" s="74"/>
      <c r="O83" s="85">
        <f t="shared" si="1"/>
        <v>1.0621593000319784E-2</v>
      </c>
      <c r="P83" s="85">
        <f>M83/'סכום נכסי הקרן'!$C$42</f>
        <v>2.9500505891153495E-3</v>
      </c>
      <c r="Q83" s="129"/>
      <c r="R83" s="129"/>
      <c r="S83" s="129"/>
      <c r="T83" s="129"/>
      <c r="U83" s="129"/>
      <c r="V83" s="129"/>
      <c r="W83" s="129"/>
    </row>
    <row r="84" spans="2:23" s="121" customFormat="1">
      <c r="B84" s="77" t="s">
        <v>2108</v>
      </c>
      <c r="C84" s="74" t="s">
        <v>2109</v>
      </c>
      <c r="D84" s="74" t="s">
        <v>274</v>
      </c>
      <c r="E84" s="74"/>
      <c r="F84" s="97">
        <v>42826</v>
      </c>
      <c r="G84" s="84">
        <v>8.77</v>
      </c>
      <c r="H84" s="87" t="s">
        <v>165</v>
      </c>
      <c r="I84" s="88">
        <v>4.8000000000000001E-2</v>
      </c>
      <c r="J84" s="88">
        <v>4.8500000000000008E-2</v>
      </c>
      <c r="K84" s="84">
        <v>116410000.00000001</v>
      </c>
      <c r="L84" s="86">
        <v>103.82758200000001</v>
      </c>
      <c r="M84" s="84">
        <v>120865.68782000002</v>
      </c>
      <c r="N84" s="74"/>
      <c r="O84" s="85">
        <f t="shared" si="1"/>
        <v>7.7356898705188857E-3</v>
      </c>
      <c r="P84" s="85">
        <f>M84/'סכום נכסי הקרן'!$C$42</f>
        <v>2.1485173136506757E-3</v>
      </c>
      <c r="Q84" s="129"/>
      <c r="R84" s="129"/>
      <c r="S84" s="129"/>
      <c r="T84" s="129"/>
      <c r="U84" s="129"/>
      <c r="V84" s="129"/>
      <c r="W84" s="129"/>
    </row>
    <row r="85" spans="2:23" s="121" customFormat="1">
      <c r="B85" s="77" t="s">
        <v>2110</v>
      </c>
      <c r="C85" s="74" t="s">
        <v>2111</v>
      </c>
      <c r="D85" s="74" t="s">
        <v>274</v>
      </c>
      <c r="E85" s="74"/>
      <c r="F85" s="97">
        <v>42856</v>
      </c>
      <c r="G85" s="84">
        <v>8.85</v>
      </c>
      <c r="H85" s="87" t="s">
        <v>165</v>
      </c>
      <c r="I85" s="88">
        <v>4.8000000000000001E-2</v>
      </c>
      <c r="J85" s="88">
        <v>4.8499999999999995E-2</v>
      </c>
      <c r="K85" s="84">
        <v>234187885.00000003</v>
      </c>
      <c r="L85" s="86">
        <f>M85/K85*100000</f>
        <v>103.10787097291562</v>
      </c>
      <c r="M85" s="84">
        <v>241466.14230000004</v>
      </c>
      <c r="N85" s="74"/>
      <c r="O85" s="85">
        <f t="shared" si="1"/>
        <v>1.5454404179995026E-2</v>
      </c>
      <c r="P85" s="85">
        <f>M85/'סכום נכסי הקרן'!$C$42</f>
        <v>4.2923198200353211E-3</v>
      </c>
      <c r="Q85" s="129"/>
      <c r="R85" s="129"/>
      <c r="S85" s="129"/>
      <c r="T85" s="129"/>
      <c r="U85" s="129"/>
      <c r="V85" s="129"/>
      <c r="W85" s="129"/>
    </row>
    <row r="86" spans="2:23" s="121" customFormat="1">
      <c r="B86" s="77" t="s">
        <v>2112</v>
      </c>
      <c r="C86" s="74" t="s">
        <v>2113</v>
      </c>
      <c r="D86" s="74" t="s">
        <v>274</v>
      </c>
      <c r="E86" s="74"/>
      <c r="F86" s="97">
        <v>42887</v>
      </c>
      <c r="G86" s="84">
        <v>8.93</v>
      </c>
      <c r="H86" s="87" t="s">
        <v>165</v>
      </c>
      <c r="I86" s="88">
        <v>4.8000000000000001E-2</v>
      </c>
      <c r="J86" s="88">
        <v>4.8499999999999995E-2</v>
      </c>
      <c r="K86" s="84">
        <v>172257590.00000003</v>
      </c>
      <c r="L86" s="86">
        <f>M86/K86*100000</f>
        <v>102.49592985133488</v>
      </c>
      <c r="M86" s="84">
        <v>176557.01861000006</v>
      </c>
      <c r="N86" s="74"/>
      <c r="O86" s="85">
        <f t="shared" si="1"/>
        <v>1.1300066752314384E-2</v>
      </c>
      <c r="P86" s="85">
        <f>M86/'סכום נכסי הקרן'!$C$42</f>
        <v>3.1384904861920604E-3</v>
      </c>
      <c r="Q86" s="129"/>
      <c r="R86" s="129"/>
      <c r="S86" s="129"/>
      <c r="T86" s="129"/>
      <c r="U86" s="129"/>
      <c r="V86" s="129"/>
      <c r="W86" s="129"/>
    </row>
    <row r="87" spans="2:23" s="121" customFormat="1">
      <c r="B87" s="77" t="s">
        <v>2114</v>
      </c>
      <c r="C87" s="74" t="s">
        <v>2115</v>
      </c>
      <c r="D87" s="74" t="s">
        <v>274</v>
      </c>
      <c r="E87" s="74"/>
      <c r="F87" s="97">
        <v>42918</v>
      </c>
      <c r="G87" s="84">
        <v>9.0200000000000014</v>
      </c>
      <c r="H87" s="87" t="s">
        <v>165</v>
      </c>
      <c r="I87" s="88">
        <v>4.8000000000000001E-2</v>
      </c>
      <c r="J87" s="88">
        <v>4.82E-2</v>
      </c>
      <c r="K87" s="84">
        <v>75000.000000000015</v>
      </c>
      <c r="L87" s="86">
        <v>101.67092700000001</v>
      </c>
      <c r="M87" s="84">
        <v>76.460189999999997</v>
      </c>
      <c r="N87" s="74"/>
      <c r="O87" s="85">
        <f t="shared" si="1"/>
        <v>4.8936329900492792E-6</v>
      </c>
      <c r="P87" s="85">
        <f>M87/'סכום נכסי הקרן'!$C$42</f>
        <v>1.3591619340690747E-6</v>
      </c>
      <c r="Q87" s="129"/>
      <c r="R87" s="129"/>
      <c r="S87" s="129"/>
      <c r="T87" s="129"/>
      <c r="U87" s="129"/>
      <c r="V87" s="129"/>
      <c r="W87" s="129"/>
    </row>
    <row r="88" spans="2:23" s="121" customFormat="1">
      <c r="B88" s="77" t="s">
        <v>2116</v>
      </c>
      <c r="C88" s="74" t="s">
        <v>2117</v>
      </c>
      <c r="D88" s="74" t="s">
        <v>274</v>
      </c>
      <c r="E88" s="74"/>
      <c r="F88" s="97">
        <v>42949</v>
      </c>
      <c r="G88" s="84">
        <v>9.11</v>
      </c>
      <c r="H88" s="87" t="s">
        <v>165</v>
      </c>
      <c r="I88" s="88">
        <v>4.8000000000000001E-2</v>
      </c>
      <c r="J88" s="88">
        <v>4.8500000000000008E-2</v>
      </c>
      <c r="K88" s="84">
        <v>189380000.00000003</v>
      </c>
      <c r="L88" s="86">
        <v>101.99196499999999</v>
      </c>
      <c r="M88" s="84">
        <v>193152.38310000004</v>
      </c>
      <c r="N88" s="74"/>
      <c r="O88" s="85">
        <f t="shared" si="1"/>
        <v>1.2362209328080364E-2</v>
      </c>
      <c r="P88" s="85">
        <f>M88/'סכום נכסי הקרן'!$C$42</f>
        <v>3.4334909000912359E-3</v>
      </c>
      <c r="Q88" s="129"/>
      <c r="R88" s="129"/>
      <c r="S88" s="129"/>
      <c r="T88" s="129"/>
      <c r="U88" s="129"/>
      <c r="V88" s="129"/>
      <c r="W88" s="129"/>
    </row>
    <row r="89" spans="2:23" s="121" customFormat="1">
      <c r="B89" s="77" t="s">
        <v>2118</v>
      </c>
      <c r="C89" s="74" t="s">
        <v>2119</v>
      </c>
      <c r="D89" s="74" t="s">
        <v>274</v>
      </c>
      <c r="E89" s="74"/>
      <c r="F89" s="97">
        <v>43009</v>
      </c>
      <c r="G89" s="84">
        <v>9.0500000000000007</v>
      </c>
      <c r="H89" s="87" t="s">
        <v>165</v>
      </c>
      <c r="I89" s="88">
        <v>4.8000000000000001E-2</v>
      </c>
      <c r="J89" s="88">
        <v>4.8500000000000015E-2</v>
      </c>
      <c r="K89" s="84">
        <v>168643000.00000003</v>
      </c>
      <c r="L89" s="86">
        <f>M89/K89*100000</f>
        <v>103.42413667925734</v>
      </c>
      <c r="M89" s="84">
        <v>174417.56682000001</v>
      </c>
      <c r="N89" s="74"/>
      <c r="O89" s="85">
        <f t="shared" si="1"/>
        <v>1.1163136777903331E-2</v>
      </c>
      <c r="P89" s="85">
        <f>M89/'סכום נכסי הקרן'!$C$42</f>
        <v>3.100459434572335E-3</v>
      </c>
      <c r="Q89" s="129"/>
      <c r="R89" s="129"/>
      <c r="S89" s="129"/>
      <c r="T89" s="129"/>
      <c r="U89" s="129"/>
      <c r="V89" s="129"/>
      <c r="W89" s="129"/>
    </row>
    <row r="90" spans="2:23" s="121" customFormat="1">
      <c r="B90" s="77" t="s">
        <v>2120</v>
      </c>
      <c r="C90" s="74" t="s">
        <v>2121</v>
      </c>
      <c r="D90" s="74" t="s">
        <v>274</v>
      </c>
      <c r="E90" s="74"/>
      <c r="F90" s="97">
        <v>43040</v>
      </c>
      <c r="G90" s="84">
        <v>9.1300000000000008</v>
      </c>
      <c r="H90" s="87" t="s">
        <v>165</v>
      </c>
      <c r="I90" s="88">
        <v>4.8000000000000001E-2</v>
      </c>
      <c r="J90" s="88">
        <v>4.8499999999999995E-2</v>
      </c>
      <c r="K90" s="84">
        <v>200623000.00000003</v>
      </c>
      <c r="L90" s="86">
        <v>102.913337</v>
      </c>
      <c r="M90" s="84">
        <v>206467.71752000003</v>
      </c>
      <c r="N90" s="74"/>
      <c r="O90" s="85">
        <f t="shared" si="1"/>
        <v>1.3214422222022305E-2</v>
      </c>
      <c r="P90" s="85">
        <f>M90/'סכום נכסי הקרן'!$C$42</f>
        <v>3.6701852593789088E-3</v>
      </c>
      <c r="Q90" s="129"/>
      <c r="R90" s="129"/>
      <c r="S90" s="129"/>
      <c r="T90" s="129"/>
      <c r="U90" s="129"/>
      <c r="V90" s="129"/>
      <c r="W90" s="129"/>
    </row>
    <row r="91" spans="2:23" s="121" customFormat="1">
      <c r="B91" s="77" t="s">
        <v>2122</v>
      </c>
      <c r="C91" s="74" t="s">
        <v>2123</v>
      </c>
      <c r="D91" s="74" t="s">
        <v>274</v>
      </c>
      <c r="E91" s="74"/>
      <c r="F91" s="97">
        <v>43070</v>
      </c>
      <c r="G91" s="84">
        <v>9.2199999999999989</v>
      </c>
      <c r="H91" s="87" t="s">
        <v>165</v>
      </c>
      <c r="I91" s="88">
        <v>4.8000000000000001E-2</v>
      </c>
      <c r="J91" s="88">
        <v>4.8499999999999995E-2</v>
      </c>
      <c r="K91" s="84">
        <v>171216000.00000003</v>
      </c>
      <c r="L91" s="86">
        <f>M91/K91*100000</f>
        <v>102.2017633340342</v>
      </c>
      <c r="M91" s="84">
        <v>174985.77111000003</v>
      </c>
      <c r="N91" s="74"/>
      <c r="O91" s="85">
        <f t="shared" si="1"/>
        <v>1.1199503196279112E-2</v>
      </c>
      <c r="P91" s="85">
        <f>M91/'סכום נכסי הקרן'!$C$42</f>
        <v>3.1105598756220208E-3</v>
      </c>
      <c r="Q91" s="129"/>
      <c r="R91" s="129"/>
      <c r="S91" s="129"/>
      <c r="T91" s="129"/>
      <c r="U91" s="129"/>
      <c r="V91" s="129"/>
      <c r="W91" s="129"/>
    </row>
    <row r="92" spans="2:23" s="121" customFormat="1">
      <c r="B92" s="77" t="s">
        <v>2124</v>
      </c>
      <c r="C92" s="74" t="s">
        <v>2125</v>
      </c>
      <c r="D92" s="74" t="s">
        <v>274</v>
      </c>
      <c r="E92" s="74"/>
      <c r="F92" s="97">
        <v>43101</v>
      </c>
      <c r="G92" s="84">
        <v>9.3000000000000007</v>
      </c>
      <c r="H92" s="87" t="s">
        <v>165</v>
      </c>
      <c r="I92" s="88">
        <v>4.8000000000000001E-2</v>
      </c>
      <c r="J92" s="88">
        <v>4.8499999999999988E-2</v>
      </c>
      <c r="K92" s="84">
        <v>10263000.000000002</v>
      </c>
      <c r="L92" s="86">
        <f>M92/K92*100000</f>
        <v>102.10158803468771</v>
      </c>
      <c r="M92" s="84">
        <v>10478.685980000002</v>
      </c>
      <c r="N92" s="74"/>
      <c r="O92" s="85">
        <f t="shared" si="1"/>
        <v>6.7066068504531399E-4</v>
      </c>
      <c r="P92" s="85">
        <f>M92/'סכום נכסי הקרן'!$C$42</f>
        <v>1.8626988898509539E-4</v>
      </c>
      <c r="Q92" s="129"/>
      <c r="R92" s="129"/>
      <c r="S92" s="129"/>
      <c r="T92" s="129"/>
      <c r="U92" s="129"/>
      <c r="V92" s="129"/>
      <c r="W92" s="129"/>
    </row>
    <row r="93" spans="2:23" s="121" customFormat="1">
      <c r="B93" s="77" t="s">
        <v>2126</v>
      </c>
      <c r="C93" s="74" t="s">
        <v>2127</v>
      </c>
      <c r="D93" s="74" t="s">
        <v>274</v>
      </c>
      <c r="E93" s="74"/>
      <c r="F93" s="97">
        <v>43132</v>
      </c>
      <c r="G93" s="84">
        <v>9.39</v>
      </c>
      <c r="H93" s="87" t="s">
        <v>165</v>
      </c>
      <c r="I93" s="88">
        <v>4.8000000000000001E-2</v>
      </c>
      <c r="J93" s="88">
        <v>4.8500000000000008E-2</v>
      </c>
      <c r="K93" s="84">
        <v>154147175.00000003</v>
      </c>
      <c r="L93" s="86">
        <f>M93/K93*100000</f>
        <v>101.59564315726189</v>
      </c>
      <c r="M93" s="84">
        <v>156606.81385000004</v>
      </c>
      <c r="N93" s="74"/>
      <c r="O93" s="85">
        <f t="shared" si="1"/>
        <v>1.0023206464996576E-2</v>
      </c>
      <c r="P93" s="85">
        <f>M93/'סכום נכסי הקרן'!$C$42</f>
        <v>2.7838541860903251E-3</v>
      </c>
      <c r="Q93" s="129"/>
      <c r="R93" s="129"/>
      <c r="S93" s="129"/>
      <c r="T93" s="129"/>
      <c r="U93" s="129"/>
      <c r="V93" s="129"/>
      <c r="W93" s="129"/>
    </row>
    <row r="94" spans="2:23" s="121" customFormat="1">
      <c r="B94" s="77" t="s">
        <v>2128</v>
      </c>
      <c r="C94" s="74" t="s">
        <v>2129</v>
      </c>
      <c r="D94" s="74" t="s">
        <v>274</v>
      </c>
      <c r="E94" s="74"/>
      <c r="F94" s="97">
        <v>43161</v>
      </c>
      <c r="G94" s="84">
        <v>9.4699999999999989</v>
      </c>
      <c r="H94" s="87" t="s">
        <v>165</v>
      </c>
      <c r="I94" s="88">
        <v>4.8000000000000001E-2</v>
      </c>
      <c r="J94" s="88">
        <v>4.8499999999999995E-2</v>
      </c>
      <c r="K94" s="84">
        <v>14351000.000000002</v>
      </c>
      <c r="L94" s="86">
        <v>101.690819</v>
      </c>
      <c r="M94" s="84">
        <v>14593.722800000003</v>
      </c>
      <c r="N94" s="74"/>
      <c r="O94" s="85">
        <f t="shared" si="1"/>
        <v>9.3403277367888247E-4</v>
      </c>
      <c r="P94" s="85">
        <f>M94/'סכום נכסי הקרן'!$C$42</f>
        <v>2.5941908470428806E-4</v>
      </c>
      <c r="Q94" s="129"/>
      <c r="R94" s="129"/>
      <c r="S94" s="129"/>
      <c r="T94" s="129"/>
      <c r="U94" s="129"/>
      <c r="V94" s="129"/>
      <c r="W94" s="129"/>
    </row>
    <row r="95" spans="2:23" s="121" customFormat="1">
      <c r="B95" s="77" t="s">
        <v>2130</v>
      </c>
      <c r="C95" s="74" t="s">
        <v>2131</v>
      </c>
      <c r="D95" s="74" t="s">
        <v>274</v>
      </c>
      <c r="E95" s="74"/>
      <c r="F95" s="97">
        <v>43221</v>
      </c>
      <c r="G95" s="84">
        <v>9.41</v>
      </c>
      <c r="H95" s="87" t="s">
        <v>165</v>
      </c>
      <c r="I95" s="88">
        <v>4.8000000000000001E-2</v>
      </c>
      <c r="J95" s="88">
        <v>4.8499999999999995E-2</v>
      </c>
      <c r="K95" s="84">
        <v>97522000.000000015</v>
      </c>
      <c r="L95" s="86">
        <f>M95/K95*100000</f>
        <v>102.91351009003097</v>
      </c>
      <c r="M95" s="84">
        <v>100363.31331000001</v>
      </c>
      <c r="N95" s="74"/>
      <c r="O95" s="85">
        <f t="shared" si="1"/>
        <v>6.4234894133073425E-3</v>
      </c>
      <c r="P95" s="85">
        <f>M95/'סכום נכסי הקרן'!$C$42</f>
        <v>1.7840656036559697E-3</v>
      </c>
      <c r="Q95" s="129"/>
      <c r="R95" s="129"/>
      <c r="S95" s="129"/>
      <c r="T95" s="129"/>
      <c r="U95" s="129"/>
      <c r="V95" s="129"/>
      <c r="W95" s="129"/>
    </row>
    <row r="96" spans="2:23" s="121" customFormat="1">
      <c r="B96" s="77" t="s">
        <v>2132</v>
      </c>
      <c r="C96" s="74" t="s">
        <v>2133</v>
      </c>
      <c r="D96" s="74" t="s">
        <v>274</v>
      </c>
      <c r="E96" s="74"/>
      <c r="F96" s="97">
        <v>43252</v>
      </c>
      <c r="G96" s="84">
        <v>9.490000000000002</v>
      </c>
      <c r="H96" s="87" t="s">
        <v>165</v>
      </c>
      <c r="I96" s="88">
        <v>4.8000000000000001E-2</v>
      </c>
      <c r="J96" s="88">
        <v>4.8500000000000008E-2</v>
      </c>
      <c r="K96" s="84">
        <v>227000.00000000003</v>
      </c>
      <c r="L96" s="86">
        <v>102.08853499999999</v>
      </c>
      <c r="M96" s="84">
        <v>231.75915000000003</v>
      </c>
      <c r="N96" s="74"/>
      <c r="O96" s="85">
        <f t="shared" si="1"/>
        <v>1.4833133715542421E-5</v>
      </c>
      <c r="P96" s="85">
        <f>M96/'סכום נכסי הקרן'!$C$42</f>
        <v>4.1197676143912915E-6</v>
      </c>
      <c r="Q96" s="129"/>
      <c r="R96" s="129"/>
      <c r="S96" s="129"/>
      <c r="T96" s="129"/>
      <c r="U96" s="129"/>
      <c r="V96" s="129"/>
      <c r="W96" s="129"/>
    </row>
    <row r="97" spans="2:23" s="121" customFormat="1">
      <c r="B97" s="77" t="s">
        <v>2134</v>
      </c>
      <c r="C97" s="74" t="s">
        <v>2135</v>
      </c>
      <c r="D97" s="74" t="s">
        <v>274</v>
      </c>
      <c r="E97" s="74"/>
      <c r="F97" s="97">
        <v>43282</v>
      </c>
      <c r="G97" s="84">
        <v>9.5800000000000036</v>
      </c>
      <c r="H97" s="87" t="s">
        <v>165</v>
      </c>
      <c r="I97" s="88">
        <v>4.8000000000000001E-2</v>
      </c>
      <c r="J97" s="88">
        <v>4.8500000000000008E-2</v>
      </c>
      <c r="K97" s="84">
        <v>36997000.000000007</v>
      </c>
      <c r="L97" s="86">
        <v>101.19100299999999</v>
      </c>
      <c r="M97" s="84">
        <v>37439.153409999999</v>
      </c>
      <c r="N97" s="74"/>
      <c r="O97" s="85">
        <f t="shared" si="1"/>
        <v>2.3961943626701942E-3</v>
      </c>
      <c r="P97" s="85">
        <f>M97/'סכום נכסי הקרן'!$C$42</f>
        <v>6.6552113143642975E-4</v>
      </c>
      <c r="Q97" s="129"/>
      <c r="R97" s="129"/>
      <c r="S97" s="129"/>
      <c r="T97" s="129"/>
      <c r="U97" s="129"/>
      <c r="V97" s="129"/>
      <c r="W97" s="129"/>
    </row>
    <row r="98" spans="2:23" s="121" customFormat="1">
      <c r="B98" s="77" t="s">
        <v>2136</v>
      </c>
      <c r="C98" s="74" t="s">
        <v>2137</v>
      </c>
      <c r="D98" s="74" t="s">
        <v>274</v>
      </c>
      <c r="E98" s="74"/>
      <c r="F98" s="97">
        <v>43313</v>
      </c>
      <c r="G98" s="84">
        <v>9.6600000000000019</v>
      </c>
      <c r="H98" s="87" t="s">
        <v>165</v>
      </c>
      <c r="I98" s="88">
        <v>4.8000000000000001E-2</v>
      </c>
      <c r="J98" s="88">
        <v>4.8600000000000004E-2</v>
      </c>
      <c r="K98" s="84">
        <v>14640000.000000002</v>
      </c>
      <c r="L98" s="86">
        <v>100.76055100000001</v>
      </c>
      <c r="M98" s="84">
        <v>14753.006070000001</v>
      </c>
      <c r="N98" s="74"/>
      <c r="O98" s="85">
        <f t="shared" si="1"/>
        <v>9.4422727966735715E-4</v>
      </c>
      <c r="P98" s="85">
        <f>M98/'סכום נכסי הקרן'!$C$42</f>
        <v>2.6225051577080834E-4</v>
      </c>
      <c r="Q98" s="129"/>
      <c r="R98" s="129"/>
      <c r="S98" s="129"/>
      <c r="T98" s="129"/>
      <c r="U98" s="129"/>
      <c r="V98" s="129"/>
      <c r="W98" s="129"/>
    </row>
    <row r="99" spans="2:23" s="121" customFormat="1">
      <c r="B99" s="77" t="s">
        <v>2138</v>
      </c>
      <c r="C99" s="74" t="s">
        <v>2139</v>
      </c>
      <c r="D99" s="74" t="s">
        <v>274</v>
      </c>
      <c r="E99" s="74"/>
      <c r="F99" s="97">
        <v>43345</v>
      </c>
      <c r="G99" s="84">
        <v>9.7500000000000018</v>
      </c>
      <c r="H99" s="87" t="s">
        <v>165</v>
      </c>
      <c r="I99" s="88">
        <v>4.8000000000000001E-2</v>
      </c>
      <c r="J99" s="88">
        <v>4.8500000000000015E-2</v>
      </c>
      <c r="K99" s="84">
        <v>22609000.000000004</v>
      </c>
      <c r="L99" s="86">
        <f>M99/K99*100000</f>
        <v>100.38378035295676</v>
      </c>
      <c r="M99" s="84">
        <v>22695.768899999999</v>
      </c>
      <c r="N99" s="74"/>
      <c r="O99" s="85">
        <f t="shared" si="1"/>
        <v>1.4525828855980404E-3</v>
      </c>
      <c r="P99" s="85">
        <f>M99/'סכום נכסי הקרן'!$C$42</f>
        <v>4.0344164922044736E-4</v>
      </c>
      <c r="Q99" s="129"/>
      <c r="R99" s="129"/>
      <c r="S99" s="129"/>
      <c r="T99" s="129"/>
      <c r="U99" s="129"/>
      <c r="V99" s="129"/>
      <c r="W99" s="129"/>
    </row>
    <row r="100" spans="2:23" s="121" customFormat="1">
      <c r="B100" s="77" t="s">
        <v>2140</v>
      </c>
      <c r="C100" s="74" t="s">
        <v>2141</v>
      </c>
      <c r="D100" s="74" t="s">
        <v>274</v>
      </c>
      <c r="E100" s="74"/>
      <c r="F100" s="97">
        <v>43375</v>
      </c>
      <c r="G100" s="84">
        <v>9.6</v>
      </c>
      <c r="H100" s="87" t="s">
        <v>165</v>
      </c>
      <c r="I100" s="88">
        <v>4.8000000000000001E-2</v>
      </c>
      <c r="J100" s="88">
        <v>4.8499999999999995E-2</v>
      </c>
      <c r="K100" s="84">
        <v>52870355.000000007</v>
      </c>
      <c r="L100" s="86">
        <v>102.383054</v>
      </c>
      <c r="M100" s="84">
        <v>54132.179000000011</v>
      </c>
      <c r="N100" s="74"/>
      <c r="O100" s="85">
        <f t="shared" si="1"/>
        <v>3.4645874798068491E-3</v>
      </c>
      <c r="P100" s="85">
        <f>M100/'סכום נכסי הקרן'!$C$42</f>
        <v>9.6225757619767063E-4</v>
      </c>
      <c r="Q100" s="129"/>
      <c r="R100" s="129"/>
      <c r="S100" s="129"/>
      <c r="T100" s="129"/>
      <c r="U100" s="129"/>
      <c r="V100" s="129"/>
      <c r="W100" s="129"/>
    </row>
    <row r="101" spans="2:23" s="121" customFormat="1">
      <c r="B101" s="77" t="s">
        <v>2142</v>
      </c>
      <c r="C101" s="74" t="s">
        <v>2143</v>
      </c>
      <c r="D101" s="74" t="s">
        <v>274</v>
      </c>
      <c r="E101" s="74"/>
      <c r="F101" s="97">
        <v>43435</v>
      </c>
      <c r="G101" s="84">
        <v>9.7600000000000016</v>
      </c>
      <c r="H101" s="87" t="s">
        <v>165</v>
      </c>
      <c r="I101" s="88">
        <v>4.8000000000000001E-2</v>
      </c>
      <c r="J101" s="88">
        <v>4.8500000000000015E-2</v>
      </c>
      <c r="K101" s="84">
        <v>45649000.000000007</v>
      </c>
      <c r="L101" s="86">
        <v>101.59350000000001</v>
      </c>
      <c r="M101" s="84">
        <v>46376.485869999997</v>
      </c>
      <c r="N101" s="74"/>
      <c r="O101" s="85">
        <f t="shared" si="1"/>
        <v>2.9682047771001645E-3</v>
      </c>
      <c r="P101" s="85">
        <f>M101/'סכום נכסי הקרן'!$C$42</f>
        <v>8.243918074281049E-4</v>
      </c>
      <c r="Q101" s="129"/>
      <c r="R101" s="129"/>
      <c r="S101" s="129"/>
      <c r="T101" s="129"/>
      <c r="U101" s="129"/>
      <c r="V101" s="129"/>
      <c r="W101" s="129"/>
    </row>
    <row r="102" spans="2:23" s="121" customFormat="1">
      <c r="B102" s="77" t="s">
        <v>2144</v>
      </c>
      <c r="C102" s="74" t="s">
        <v>2145</v>
      </c>
      <c r="D102" s="74" t="s">
        <v>274</v>
      </c>
      <c r="E102" s="74"/>
      <c r="F102" s="97">
        <v>43497</v>
      </c>
      <c r="G102" s="84">
        <v>9.93</v>
      </c>
      <c r="H102" s="87" t="s">
        <v>165</v>
      </c>
      <c r="I102" s="88">
        <v>4.8000000000000001E-2</v>
      </c>
      <c r="J102" s="88">
        <v>4.8500000000000008E-2</v>
      </c>
      <c r="K102" s="84">
        <v>16679000.000000002</v>
      </c>
      <c r="L102" s="86">
        <f>M102/K102*100000</f>
        <v>100.79590131302834</v>
      </c>
      <c r="M102" s="84">
        <v>16811.748380000001</v>
      </c>
      <c r="N102" s="74"/>
      <c r="O102" s="85">
        <f t="shared" si="1"/>
        <v>1.075991656478692E-3</v>
      </c>
      <c r="P102" s="85">
        <f>M102/'סכום נכסי הקרן'!$C$42</f>
        <v>2.9884686976639001E-4</v>
      </c>
      <c r="Q102" s="129"/>
      <c r="R102" s="129"/>
      <c r="S102" s="129"/>
      <c r="T102" s="129"/>
      <c r="U102" s="129"/>
      <c r="V102" s="129"/>
      <c r="W102" s="129"/>
    </row>
    <row r="103" spans="2:23" s="121" customFormat="1">
      <c r="B103" s="77" t="s">
        <v>2146</v>
      </c>
      <c r="C103" s="74" t="s">
        <v>2147</v>
      </c>
      <c r="D103" s="74" t="s">
        <v>274</v>
      </c>
      <c r="E103" s="74"/>
      <c r="F103" s="97">
        <v>43525</v>
      </c>
      <c r="G103" s="84">
        <v>10.01</v>
      </c>
      <c r="H103" s="87" t="s">
        <v>165</v>
      </c>
      <c r="I103" s="88">
        <v>4.8000000000000001E-2</v>
      </c>
      <c r="J103" s="88">
        <v>4.8499999999999995E-2</v>
      </c>
      <c r="K103" s="84">
        <v>202194000.00000003</v>
      </c>
      <c r="L103" s="86">
        <f>M103/K103*100000</f>
        <v>100.49651122189579</v>
      </c>
      <c r="M103" s="84">
        <v>203197.91590000002</v>
      </c>
      <c r="N103" s="74"/>
      <c r="O103" s="85">
        <f t="shared" si="1"/>
        <v>1.3005147185188776E-2</v>
      </c>
      <c r="P103" s="85">
        <f>M103/'סכום נכסי הקרן'!$C$42</f>
        <v>3.6120610264432935E-3</v>
      </c>
      <c r="Q103" s="129"/>
      <c r="R103" s="129"/>
      <c r="S103" s="129"/>
      <c r="T103" s="129"/>
      <c r="U103" s="129"/>
      <c r="V103" s="129"/>
      <c r="W103" s="129"/>
    </row>
    <row r="104" spans="2:23" s="121" customFormat="1">
      <c r="B104" s="77" t="s">
        <v>2148</v>
      </c>
      <c r="C104" s="74" t="s">
        <v>2149</v>
      </c>
      <c r="D104" s="74" t="s">
        <v>274</v>
      </c>
      <c r="E104" s="74"/>
      <c r="F104" s="97">
        <v>43556</v>
      </c>
      <c r="G104" s="84">
        <v>9.8600000000000012</v>
      </c>
      <c r="H104" s="87" t="s">
        <v>165</v>
      </c>
      <c r="I104" s="88">
        <v>4.8000000000000001E-2</v>
      </c>
      <c r="J104" s="88">
        <v>4.8500000000000008E-2</v>
      </c>
      <c r="K104" s="84">
        <v>24973000.000000004</v>
      </c>
      <c r="L104" s="86">
        <f>M104/K104*100000</f>
        <v>102.40014523685581</v>
      </c>
      <c r="M104" s="84">
        <v>25572.388270000003</v>
      </c>
      <c r="N104" s="74"/>
      <c r="O104" s="85">
        <f t="shared" si="1"/>
        <v>1.6366933285468061E-3</v>
      </c>
      <c r="P104" s="85">
        <f>M104/'סכום נכסי הקרן'!$C$42</f>
        <v>4.545766457004426E-4</v>
      </c>
      <c r="Q104" s="129"/>
      <c r="R104" s="129"/>
      <c r="S104" s="129"/>
      <c r="T104" s="129"/>
      <c r="U104" s="129"/>
      <c r="V104" s="129"/>
      <c r="W104" s="129"/>
    </row>
    <row r="105" spans="2:23" s="121" customFormat="1">
      <c r="B105" s="77" t="s">
        <v>2150</v>
      </c>
      <c r="C105" s="74" t="s">
        <v>2151</v>
      </c>
      <c r="D105" s="74" t="s">
        <v>274</v>
      </c>
      <c r="E105" s="74"/>
      <c r="F105" s="97">
        <v>43586</v>
      </c>
      <c r="G105" s="84">
        <v>9.94</v>
      </c>
      <c r="H105" s="87" t="s">
        <v>165</v>
      </c>
      <c r="I105" s="88">
        <v>4.8000000000000001E-2</v>
      </c>
      <c r="J105" s="88">
        <v>4.8499999999999995E-2</v>
      </c>
      <c r="K105" s="84">
        <v>23080000.000000004</v>
      </c>
      <c r="L105" s="86">
        <f>M105/K105*100000</f>
        <v>101.99601464471404</v>
      </c>
      <c r="M105" s="84">
        <v>23540.680180000003</v>
      </c>
      <c r="N105" s="74"/>
      <c r="O105" s="85">
        <f t="shared" si="1"/>
        <v>1.5066592057520027E-3</v>
      </c>
      <c r="P105" s="85">
        <f>M105/'סכום נכסי הקרן'!$C$42</f>
        <v>4.1846085397839505E-4</v>
      </c>
      <c r="Q105" s="129"/>
      <c r="R105" s="129"/>
      <c r="S105" s="129"/>
      <c r="T105" s="129"/>
      <c r="U105" s="129"/>
      <c r="V105" s="129"/>
      <c r="W105" s="129"/>
    </row>
    <row r="106" spans="2:23" s="121" customFormat="1">
      <c r="B106" s="77" t="s">
        <v>2152</v>
      </c>
      <c r="C106" s="74" t="s">
        <v>2153</v>
      </c>
      <c r="D106" s="74" t="s">
        <v>274</v>
      </c>
      <c r="E106" s="74"/>
      <c r="F106" s="97">
        <v>43647</v>
      </c>
      <c r="G106" s="84">
        <v>10.11</v>
      </c>
      <c r="H106" s="87" t="s">
        <v>165</v>
      </c>
      <c r="I106" s="88">
        <v>4.8000000000000001E-2</v>
      </c>
      <c r="J106" s="88">
        <v>4.8500000000000008E-2</v>
      </c>
      <c r="K106" s="84">
        <v>3438000.0000000005</v>
      </c>
      <c r="L106" s="86">
        <v>101.193032</v>
      </c>
      <c r="M106" s="84">
        <v>3479.0164700000005</v>
      </c>
      <c r="N106" s="74"/>
      <c r="O106" s="85">
        <f t="shared" si="1"/>
        <v>2.2266528203130007E-4</v>
      </c>
      <c r="P106" s="85">
        <f>M106/'סכום נכסי הקרן'!$C$42</f>
        <v>6.1843251423039435E-5</v>
      </c>
      <c r="Q106" s="129"/>
      <c r="R106" s="129"/>
      <c r="S106" s="129"/>
      <c r="T106" s="129"/>
      <c r="U106" s="129"/>
      <c r="V106" s="129"/>
      <c r="W106" s="129"/>
    </row>
    <row r="107" spans="2:23" s="121" customFormat="1">
      <c r="B107" s="77" t="s">
        <v>2154</v>
      </c>
      <c r="C107" s="74" t="s">
        <v>2155</v>
      </c>
      <c r="D107" s="74" t="s">
        <v>274</v>
      </c>
      <c r="E107" s="74"/>
      <c r="F107" s="97">
        <v>43678</v>
      </c>
      <c r="G107" s="84">
        <v>10.199999999999999</v>
      </c>
      <c r="H107" s="87" t="s">
        <v>165</v>
      </c>
      <c r="I107" s="88">
        <v>4.8000000000000001E-2</v>
      </c>
      <c r="J107" s="88">
        <v>4.8500000000000008E-2</v>
      </c>
      <c r="K107" s="84">
        <v>133948000.00000001</v>
      </c>
      <c r="L107" s="86">
        <v>100.79386599999999</v>
      </c>
      <c r="M107" s="84">
        <v>135011.41629000002</v>
      </c>
      <c r="N107" s="74"/>
      <c r="O107" s="85">
        <f t="shared" si="1"/>
        <v>8.6410499475612183E-3</v>
      </c>
      <c r="P107" s="85">
        <f>M107/'סכום נכסי הקרן'!$C$42</f>
        <v>2.3999728183532036E-3</v>
      </c>
      <c r="Q107" s="129"/>
      <c r="R107" s="129"/>
      <c r="S107" s="129"/>
      <c r="T107" s="129"/>
      <c r="U107" s="129"/>
      <c r="V107" s="129"/>
      <c r="W107" s="129"/>
    </row>
    <row r="108" spans="2:23" s="121" customFormat="1">
      <c r="B108" s="77" t="s">
        <v>2156</v>
      </c>
      <c r="C108" s="74" t="s">
        <v>2157</v>
      </c>
      <c r="D108" s="74" t="s">
        <v>274</v>
      </c>
      <c r="E108" s="74"/>
      <c r="F108" s="97">
        <v>43740</v>
      </c>
      <c r="G108" s="84">
        <v>10.120000000000003</v>
      </c>
      <c r="H108" s="87" t="s">
        <v>165</v>
      </c>
      <c r="I108" s="88">
        <v>4.8000000000000001E-2</v>
      </c>
      <c r="J108" s="88">
        <v>4.8500000000000008E-2</v>
      </c>
      <c r="K108" s="84">
        <v>202789000.00000003</v>
      </c>
      <c r="L108" s="86">
        <v>102.386658</v>
      </c>
      <c r="M108" s="84">
        <v>207628.87972999999</v>
      </c>
      <c r="N108" s="74"/>
      <c r="O108" s="85">
        <f t="shared" si="1"/>
        <v>1.3288739349636746E-2</v>
      </c>
      <c r="P108" s="85">
        <f>M108/'סכום נכסי הקרן'!$C$42</f>
        <v>3.6908261638170414E-3</v>
      </c>
      <c r="Q108" s="129"/>
      <c r="R108" s="129"/>
      <c r="S108" s="129"/>
      <c r="T108" s="129"/>
      <c r="U108" s="129"/>
      <c r="V108" s="129"/>
      <c r="W108" s="129"/>
    </row>
    <row r="109" spans="2:23" s="121" customFormat="1">
      <c r="B109" s="77" t="s">
        <v>2158</v>
      </c>
      <c r="C109" s="74" t="s">
        <v>2159</v>
      </c>
      <c r="D109" s="74" t="s">
        <v>274</v>
      </c>
      <c r="E109" s="74"/>
      <c r="F109" s="97">
        <v>43770</v>
      </c>
      <c r="G109" s="84">
        <v>10.200000000000001</v>
      </c>
      <c r="H109" s="87" t="s">
        <v>165</v>
      </c>
      <c r="I109" s="88">
        <v>4.8000000000000001E-2</v>
      </c>
      <c r="J109" s="88">
        <v>4.8499999999999995E-2</v>
      </c>
      <c r="K109" s="84">
        <v>326601000.00000006</v>
      </c>
      <c r="L109" s="86">
        <v>101.99618700000001</v>
      </c>
      <c r="M109" s="84">
        <v>333120.56527000002</v>
      </c>
      <c r="N109" s="74"/>
      <c r="O109" s="85">
        <f t="shared" si="1"/>
        <v>2.1320504014823088E-2</v>
      </c>
      <c r="P109" s="85">
        <f>M109/'סכום נכסי הקרן'!$C$42</f>
        <v>5.9215755515459314E-3</v>
      </c>
      <c r="Q109" s="129"/>
      <c r="R109" s="129"/>
      <c r="S109" s="129"/>
      <c r="T109" s="129"/>
      <c r="U109" s="129"/>
      <c r="V109" s="129"/>
      <c r="W109" s="129"/>
    </row>
    <row r="110" spans="2:23" s="121" customFormat="1">
      <c r="B110" s="77" t="s">
        <v>2160</v>
      </c>
      <c r="C110" s="74" t="s">
        <v>2161</v>
      </c>
      <c r="D110" s="74" t="s">
        <v>274</v>
      </c>
      <c r="E110" s="74"/>
      <c r="F110" s="97">
        <v>43800</v>
      </c>
      <c r="G110" s="84">
        <v>10.280000000000001</v>
      </c>
      <c r="H110" s="87" t="s">
        <v>165</v>
      </c>
      <c r="I110" s="88">
        <v>4.8000000000000001E-2</v>
      </c>
      <c r="J110" s="88">
        <v>4.8499999999999988E-2</v>
      </c>
      <c r="K110" s="84">
        <v>116464000.00000001</v>
      </c>
      <c r="L110" s="86">
        <v>101.593818</v>
      </c>
      <c r="M110" s="84">
        <v>118320.22380000001</v>
      </c>
      <c r="N110" s="74"/>
      <c r="O110" s="85">
        <f t="shared" si="1"/>
        <v>7.5727741531598849E-3</v>
      </c>
      <c r="P110" s="85">
        <f>M110/'סכום נכסי הקרן'!$C$42</f>
        <v>2.1032689589117392E-3</v>
      </c>
      <c r="Q110" s="129"/>
      <c r="R110" s="129"/>
      <c r="S110" s="129"/>
      <c r="T110" s="129"/>
      <c r="U110" s="129"/>
      <c r="V110" s="129"/>
      <c r="W110" s="129"/>
    </row>
    <row r="111" spans="2:23" s="121" customFormat="1">
      <c r="B111" s="77" t="s">
        <v>2162</v>
      </c>
      <c r="C111" s="74" t="s">
        <v>2163</v>
      </c>
      <c r="D111" s="74" t="s">
        <v>274</v>
      </c>
      <c r="E111" s="74"/>
      <c r="F111" s="97">
        <v>43831</v>
      </c>
      <c r="G111" s="84">
        <v>10.37</v>
      </c>
      <c r="H111" s="87" t="s">
        <v>165</v>
      </c>
      <c r="I111" s="88">
        <v>4.8000000000000001E-2</v>
      </c>
      <c r="J111" s="88">
        <v>4.8499999999999995E-2</v>
      </c>
      <c r="K111" s="84">
        <v>169849000.00000003</v>
      </c>
      <c r="L111" s="86">
        <v>101.19303600000001</v>
      </c>
      <c r="M111" s="84">
        <v>171875.35983000003</v>
      </c>
      <c r="N111" s="74"/>
      <c r="O111" s="85">
        <f t="shared" si="1"/>
        <v>1.1000429518167281E-2</v>
      </c>
      <c r="P111" s="85">
        <f>M111/'סכום נכסי הקרן'!$C$42</f>
        <v>3.0552689770370831E-3</v>
      </c>
      <c r="Q111" s="129"/>
      <c r="R111" s="129"/>
      <c r="S111" s="129"/>
      <c r="T111" s="129"/>
      <c r="U111" s="129"/>
      <c r="V111" s="129"/>
      <c r="W111" s="129"/>
    </row>
    <row r="112" spans="2:23" s="121" customFormat="1">
      <c r="B112" s="77" t="s">
        <v>2164</v>
      </c>
      <c r="C112" s="74" t="s">
        <v>2165</v>
      </c>
      <c r="D112" s="74" t="s">
        <v>274</v>
      </c>
      <c r="E112" s="74"/>
      <c r="F112" s="97">
        <v>43863</v>
      </c>
      <c r="G112" s="84">
        <v>10.46</v>
      </c>
      <c r="H112" s="87" t="s">
        <v>165</v>
      </c>
      <c r="I112" s="88">
        <v>4.8000000000000001E-2</v>
      </c>
      <c r="J112" s="88">
        <v>4.8499999999999995E-2</v>
      </c>
      <c r="K112" s="84">
        <v>103978000.00000001</v>
      </c>
      <c r="L112" s="86">
        <f>M112/K112*100000</f>
        <v>100.78055602146607</v>
      </c>
      <c r="M112" s="84">
        <v>104789.60654000002</v>
      </c>
      <c r="N112" s="74"/>
      <c r="O112" s="85">
        <f t="shared" si="1"/>
        <v>6.7067826483092419E-3</v>
      </c>
      <c r="P112" s="85">
        <f>M112/'סכום נכסי הקרן'!$C$42</f>
        <v>1.8627477161022462E-3</v>
      </c>
      <c r="Q112" s="129"/>
      <c r="R112" s="129"/>
      <c r="S112" s="129"/>
      <c r="T112" s="129"/>
      <c r="U112" s="129"/>
      <c r="V112" s="129"/>
      <c r="W112" s="129"/>
    </row>
    <row r="113" spans="2:23" s="121" customFormat="1">
      <c r="B113" s="77" t="s">
        <v>2166</v>
      </c>
      <c r="C113" s="74" t="s">
        <v>2167</v>
      </c>
      <c r="D113" s="74" t="s">
        <v>274</v>
      </c>
      <c r="E113" s="74"/>
      <c r="F113" s="97">
        <v>44075</v>
      </c>
      <c r="G113" s="84">
        <v>10.790000000000003</v>
      </c>
      <c r="H113" s="87" t="s">
        <v>165</v>
      </c>
      <c r="I113" s="88">
        <v>4.8000000000000001E-2</v>
      </c>
      <c r="J113" s="88">
        <v>4.8500000000000022E-2</v>
      </c>
      <c r="K113" s="84">
        <v>349125000.00000006</v>
      </c>
      <c r="L113" s="86">
        <v>100.396213</v>
      </c>
      <c r="M113" s="84">
        <v>350508.28032999998</v>
      </c>
      <c r="N113" s="74"/>
      <c r="O113" s="85">
        <f t="shared" si="1"/>
        <v>2.2433358900995782E-2</v>
      </c>
      <c r="P113" s="85">
        <f>M113/'סכום נכסי הקרן'!$C$42</f>
        <v>6.2306608471748267E-3</v>
      </c>
      <c r="Q113" s="129"/>
      <c r="R113" s="129"/>
      <c r="S113" s="129"/>
      <c r="T113" s="129"/>
      <c r="U113" s="129"/>
      <c r="V113" s="129"/>
      <c r="W113" s="129"/>
    </row>
    <row r="114" spans="2:23" s="121" customFormat="1">
      <c r="B114" s="77" t="s">
        <v>2168</v>
      </c>
      <c r="C114" s="74" t="s">
        <v>2169</v>
      </c>
      <c r="D114" s="74" t="s">
        <v>274</v>
      </c>
      <c r="E114" s="74"/>
      <c r="F114" s="97">
        <v>40057</v>
      </c>
      <c r="G114" s="84">
        <v>3.61</v>
      </c>
      <c r="H114" s="87" t="s">
        <v>165</v>
      </c>
      <c r="I114" s="88">
        <v>4.8000000000000001E-2</v>
      </c>
      <c r="J114" s="88">
        <v>4.8500000000000008E-2</v>
      </c>
      <c r="K114" s="84">
        <v>107699160.00000001</v>
      </c>
      <c r="L114" s="86">
        <v>109.471327</v>
      </c>
      <c r="M114" s="84">
        <v>117899.67829000003</v>
      </c>
      <c r="N114" s="74"/>
      <c r="O114" s="85">
        <f t="shared" si="1"/>
        <v>7.5458582459204046E-3</v>
      </c>
      <c r="P114" s="85">
        <f>M114/'סכום נכסי הקרן'!$C$42</f>
        <v>2.0957933111434611E-3</v>
      </c>
      <c r="Q114" s="129"/>
      <c r="R114" s="129"/>
      <c r="S114" s="129"/>
      <c r="T114" s="129"/>
      <c r="U114" s="129"/>
      <c r="V114" s="129"/>
      <c r="W114" s="129"/>
    </row>
    <row r="115" spans="2:23" s="121" customFormat="1">
      <c r="B115" s="77" t="s">
        <v>2170</v>
      </c>
      <c r="C115" s="74" t="s">
        <v>2171</v>
      </c>
      <c r="D115" s="74" t="s">
        <v>274</v>
      </c>
      <c r="E115" s="74"/>
      <c r="F115" s="97">
        <v>40087</v>
      </c>
      <c r="G115" s="84">
        <v>3.61</v>
      </c>
      <c r="H115" s="87" t="s">
        <v>165</v>
      </c>
      <c r="I115" s="88">
        <v>4.8000000000000001E-2</v>
      </c>
      <c r="J115" s="88">
        <v>4.8500000000000008E-2</v>
      </c>
      <c r="K115" s="84">
        <v>100332000.00000001</v>
      </c>
      <c r="L115" s="86">
        <v>111.123621</v>
      </c>
      <c r="M115" s="84">
        <v>111492.55123000001</v>
      </c>
      <c r="N115" s="74"/>
      <c r="O115" s="85">
        <f t="shared" si="1"/>
        <v>7.1357869610824583E-3</v>
      </c>
      <c r="P115" s="85">
        <f>M115/'סכום נכסי הקרן'!$C$42</f>
        <v>1.9818997515447219E-3</v>
      </c>
      <c r="Q115" s="129"/>
      <c r="R115" s="129"/>
      <c r="S115" s="129"/>
      <c r="T115" s="129"/>
      <c r="U115" s="129"/>
      <c r="V115" s="129"/>
      <c r="W115" s="129"/>
    </row>
    <row r="116" spans="2:23" s="121" customFormat="1">
      <c r="B116" s="77" t="s">
        <v>2172</v>
      </c>
      <c r="C116" s="74" t="s">
        <v>2173</v>
      </c>
      <c r="D116" s="74" t="s">
        <v>274</v>
      </c>
      <c r="E116" s="74"/>
      <c r="F116" s="97">
        <v>40118</v>
      </c>
      <c r="G116" s="84">
        <v>3.69</v>
      </c>
      <c r="H116" s="87" t="s">
        <v>165</v>
      </c>
      <c r="I116" s="88">
        <v>4.8000000000000001E-2</v>
      </c>
      <c r="J116" s="88">
        <v>4.8499999999999988E-2</v>
      </c>
      <c r="K116" s="84">
        <v>122827000.00000001</v>
      </c>
      <c r="L116" s="86">
        <v>111.00094300000001</v>
      </c>
      <c r="M116" s="84">
        <v>136339.12861000004</v>
      </c>
      <c r="N116" s="74"/>
      <c r="O116" s="85">
        <f t="shared" si="1"/>
        <v>8.7260266761103739E-3</v>
      </c>
      <c r="P116" s="85">
        <f>M116/'סכום נכסי הקרן'!$C$42</f>
        <v>2.4235743297376057E-3</v>
      </c>
      <c r="Q116" s="129"/>
      <c r="R116" s="129"/>
      <c r="S116" s="129"/>
      <c r="T116" s="129"/>
      <c r="U116" s="129"/>
      <c r="V116" s="129"/>
      <c r="W116" s="129"/>
    </row>
    <row r="117" spans="2:23" s="121" customFormat="1">
      <c r="B117" s="77" t="s">
        <v>2174</v>
      </c>
      <c r="C117" s="74" t="s">
        <v>2175</v>
      </c>
      <c r="D117" s="74" t="s">
        <v>274</v>
      </c>
      <c r="E117" s="74"/>
      <c r="F117" s="97">
        <v>39509</v>
      </c>
      <c r="G117" s="84">
        <v>2.31</v>
      </c>
      <c r="H117" s="87" t="s">
        <v>165</v>
      </c>
      <c r="I117" s="88">
        <v>4.8000000000000001E-2</v>
      </c>
      <c r="J117" s="88">
        <v>4.8600000000000004E-2</v>
      </c>
      <c r="K117" s="84">
        <v>14639000.000000002</v>
      </c>
      <c r="L117" s="86">
        <v>117.28484400000001</v>
      </c>
      <c r="M117" s="84">
        <v>17169.328380000003</v>
      </c>
      <c r="N117" s="74"/>
      <c r="O117" s="85">
        <f t="shared" si="1"/>
        <v>1.0988776221633422E-3</v>
      </c>
      <c r="P117" s="85">
        <f>M117/'סכום נכסי הקרן'!$C$42</f>
        <v>3.052032380200449E-4</v>
      </c>
      <c r="Q117" s="129"/>
      <c r="R117" s="129"/>
      <c r="S117" s="129"/>
      <c r="T117" s="129"/>
      <c r="U117" s="129"/>
      <c r="V117" s="129"/>
      <c r="W117" s="129"/>
    </row>
    <row r="118" spans="2:23" s="121" customFormat="1">
      <c r="B118" s="77" t="s">
        <v>2176</v>
      </c>
      <c r="C118" s="74" t="s">
        <v>2177</v>
      </c>
      <c r="D118" s="74" t="s">
        <v>274</v>
      </c>
      <c r="E118" s="74"/>
      <c r="F118" s="97">
        <v>39600</v>
      </c>
      <c r="G118" s="84">
        <v>2.5</v>
      </c>
      <c r="H118" s="87" t="s">
        <v>165</v>
      </c>
      <c r="I118" s="88">
        <v>4.8000000000000001E-2</v>
      </c>
      <c r="J118" s="88">
        <v>4.8499999999999995E-2</v>
      </c>
      <c r="K118" s="84">
        <v>38870946.000000007</v>
      </c>
      <c r="L118" s="86">
        <f>M118/K118*100000</f>
        <v>116.87420092631653</v>
      </c>
      <c r="M118" s="84">
        <v>45430.107530000008</v>
      </c>
      <c r="N118" s="74"/>
      <c r="O118" s="85">
        <f t="shared" si="1"/>
        <v>2.9076343251343505E-3</v>
      </c>
      <c r="P118" s="85">
        <f>M118/'סכום נכסי הקרן'!$C$42</f>
        <v>8.0756891678454958E-4</v>
      </c>
      <c r="Q118" s="129"/>
      <c r="R118" s="129"/>
      <c r="S118" s="129"/>
      <c r="T118" s="129"/>
      <c r="U118" s="129"/>
      <c r="V118" s="129"/>
      <c r="W118" s="129"/>
    </row>
    <row r="119" spans="2:23" s="121" customFormat="1">
      <c r="B119" s="77" t="s">
        <v>2178</v>
      </c>
      <c r="C119" s="74" t="s">
        <v>2179</v>
      </c>
      <c r="D119" s="74" t="s">
        <v>274</v>
      </c>
      <c r="E119" s="74"/>
      <c r="F119" s="97">
        <v>39630</v>
      </c>
      <c r="G119" s="84">
        <v>2.5800000000000005</v>
      </c>
      <c r="H119" s="87" t="s">
        <v>165</v>
      </c>
      <c r="I119" s="88">
        <v>4.8000000000000001E-2</v>
      </c>
      <c r="J119" s="88">
        <v>4.8600000000000018E-2</v>
      </c>
      <c r="K119" s="84">
        <v>19076000.000000004</v>
      </c>
      <c r="L119" s="86">
        <v>115.636516</v>
      </c>
      <c r="M119" s="84">
        <v>22058.775829999999</v>
      </c>
      <c r="N119" s="74"/>
      <c r="O119" s="85">
        <f t="shared" si="1"/>
        <v>1.4118138226152676E-3</v>
      </c>
      <c r="P119" s="85">
        <f>M119/'סכום נכסי הקרן'!$C$42</f>
        <v>3.9211841378237431E-4</v>
      </c>
      <c r="Q119" s="129"/>
      <c r="R119" s="129"/>
      <c r="S119" s="129"/>
      <c r="T119" s="129"/>
      <c r="U119" s="129"/>
      <c r="V119" s="129"/>
      <c r="W119" s="129"/>
    </row>
    <row r="120" spans="2:23" s="121" customFormat="1">
      <c r="B120" s="77" t="s">
        <v>2180</v>
      </c>
      <c r="C120" s="74" t="s">
        <v>2181</v>
      </c>
      <c r="D120" s="74" t="s">
        <v>274</v>
      </c>
      <c r="E120" s="74"/>
      <c r="F120" s="97">
        <v>39904</v>
      </c>
      <c r="G120" s="84">
        <v>3.1899999999999991</v>
      </c>
      <c r="H120" s="87" t="s">
        <v>165</v>
      </c>
      <c r="I120" s="88">
        <v>4.8000000000000001E-2</v>
      </c>
      <c r="J120" s="88">
        <v>4.8500000000000008E-2</v>
      </c>
      <c r="K120" s="84">
        <v>156180000.00000003</v>
      </c>
      <c r="L120" s="86">
        <v>115.98395600000001</v>
      </c>
      <c r="M120" s="84">
        <v>181143.75231000004</v>
      </c>
      <c r="N120" s="74"/>
      <c r="O120" s="85">
        <f t="shared" si="1"/>
        <v>1.1593628556841561E-2</v>
      </c>
      <c r="P120" s="85">
        <f>M120/'סכום נכסי הקרן'!$C$42</f>
        <v>3.22002460017676E-3</v>
      </c>
      <c r="Q120" s="129"/>
      <c r="R120" s="129"/>
      <c r="S120" s="129"/>
      <c r="T120" s="129"/>
      <c r="U120" s="129"/>
      <c r="V120" s="129"/>
      <c r="W120" s="129"/>
    </row>
    <row r="121" spans="2:23" s="121" customFormat="1">
      <c r="B121" s="77" t="s">
        <v>2182</v>
      </c>
      <c r="C121" s="74" t="s">
        <v>2183</v>
      </c>
      <c r="D121" s="74" t="s">
        <v>274</v>
      </c>
      <c r="E121" s="74"/>
      <c r="F121" s="97">
        <v>39965</v>
      </c>
      <c r="G121" s="84">
        <v>3.3599999999999994</v>
      </c>
      <c r="H121" s="87" t="s">
        <v>165</v>
      </c>
      <c r="I121" s="88">
        <v>4.8000000000000001E-2</v>
      </c>
      <c r="J121" s="88">
        <v>4.8499999999999995E-2</v>
      </c>
      <c r="K121" s="84">
        <v>63165923.000000007</v>
      </c>
      <c r="L121" s="86">
        <f>M121/K121*100000</f>
        <v>113.38028871991631</v>
      </c>
      <c r="M121" s="84">
        <v>71617.70587000002</v>
      </c>
      <c r="N121" s="74"/>
      <c r="O121" s="85">
        <f t="shared" si="1"/>
        <v>4.5837025531466503E-3</v>
      </c>
      <c r="P121" s="85">
        <f>M121/'סכום נכסי הקרן'!$C$42</f>
        <v>1.273081581720623E-3</v>
      </c>
      <c r="Q121" s="129"/>
      <c r="R121" s="129"/>
      <c r="S121" s="129"/>
      <c r="T121" s="129"/>
      <c r="U121" s="129"/>
      <c r="V121" s="129"/>
      <c r="W121" s="129"/>
    </row>
    <row r="122" spans="2:23" s="121" customFormat="1">
      <c r="B122" s="77" t="s">
        <v>2184</v>
      </c>
      <c r="C122" s="74" t="s">
        <v>2185</v>
      </c>
      <c r="D122" s="74" t="s">
        <v>274</v>
      </c>
      <c r="E122" s="74"/>
      <c r="F122" s="97">
        <v>39995</v>
      </c>
      <c r="G122" s="84">
        <v>3.4399999999999995</v>
      </c>
      <c r="H122" s="87" t="s">
        <v>165</v>
      </c>
      <c r="I122" s="88">
        <v>4.8000000000000001E-2</v>
      </c>
      <c r="J122" s="88">
        <v>4.8599999999999997E-2</v>
      </c>
      <c r="K122" s="84">
        <v>108515000.00000001</v>
      </c>
      <c r="L122" s="86">
        <v>112.484801</v>
      </c>
      <c r="M122" s="84">
        <v>122062.65749000003</v>
      </c>
      <c r="N122" s="74"/>
      <c r="O122" s="85">
        <f t="shared" si="1"/>
        <v>7.8122987602587679E-3</v>
      </c>
      <c r="P122" s="85">
        <f>M122/'סכום נכסי הקרן'!$C$42</f>
        <v>2.169794734118755E-3</v>
      </c>
      <c r="Q122" s="129"/>
      <c r="R122" s="129"/>
      <c r="S122" s="129"/>
      <c r="T122" s="129"/>
      <c r="U122" s="129"/>
      <c r="V122" s="129"/>
      <c r="W122" s="129"/>
    </row>
    <row r="123" spans="2:23" s="121" customFormat="1">
      <c r="B123" s="77" t="s">
        <v>2186</v>
      </c>
      <c r="C123" s="74" t="s">
        <v>2187</v>
      </c>
      <c r="D123" s="74" t="s">
        <v>274</v>
      </c>
      <c r="E123" s="74"/>
      <c r="F123" s="97">
        <v>40027</v>
      </c>
      <c r="G123" s="84">
        <v>3.5300000000000002</v>
      </c>
      <c r="H123" s="87" t="s">
        <v>165</v>
      </c>
      <c r="I123" s="88">
        <v>4.8000000000000001E-2</v>
      </c>
      <c r="J123" s="88">
        <v>4.8499999999999995E-2</v>
      </c>
      <c r="K123" s="84">
        <v>135237859.00000003</v>
      </c>
      <c r="L123" s="86">
        <f>M123/K123*100000</f>
        <v>111.05970946345725</v>
      </c>
      <c r="M123" s="84">
        <v>150194.77329000001</v>
      </c>
      <c r="N123" s="74"/>
      <c r="O123" s="85">
        <f t="shared" si="1"/>
        <v>9.6128207045380921E-3</v>
      </c>
      <c r="P123" s="85">
        <f>M123/'סכום נכסי הקרן'!$C$42</f>
        <v>2.6698732837559342E-3</v>
      </c>
      <c r="Q123" s="129"/>
      <c r="R123" s="129"/>
      <c r="S123" s="129"/>
      <c r="T123" s="129"/>
      <c r="U123" s="129"/>
      <c r="V123" s="129"/>
      <c r="W123" s="129"/>
    </row>
    <row r="124" spans="2:23" s="121" customFormat="1">
      <c r="B124" s="77" t="s">
        <v>2188</v>
      </c>
      <c r="C124" s="74" t="s">
        <v>2189</v>
      </c>
      <c r="D124" s="74" t="s">
        <v>274</v>
      </c>
      <c r="E124" s="74"/>
      <c r="F124" s="97">
        <v>40179</v>
      </c>
      <c r="G124" s="84">
        <v>3.86</v>
      </c>
      <c r="H124" s="87" t="s">
        <v>165</v>
      </c>
      <c r="I124" s="88">
        <v>4.8000000000000001E-2</v>
      </c>
      <c r="J124" s="88">
        <v>4.8500000000000008E-2</v>
      </c>
      <c r="K124" s="84">
        <v>52790000.000000007</v>
      </c>
      <c r="L124" s="86">
        <v>109.60569</v>
      </c>
      <c r="M124" s="84">
        <v>57860.843790000006</v>
      </c>
      <c r="N124" s="74"/>
      <c r="O124" s="85">
        <f t="shared" si="1"/>
        <v>3.7032308447419761E-3</v>
      </c>
      <c r="P124" s="85">
        <f>M124/'סכום נכסי הקרן'!$C$42</f>
        <v>1.0285385944304483E-3</v>
      </c>
      <c r="Q124" s="129"/>
      <c r="R124" s="129"/>
      <c r="S124" s="129"/>
      <c r="T124" s="129"/>
      <c r="U124" s="129"/>
      <c r="V124" s="129"/>
      <c r="W124" s="129"/>
    </row>
    <row r="125" spans="2:23" s="121" customFormat="1">
      <c r="B125" s="77" t="s">
        <v>2190</v>
      </c>
      <c r="C125" s="74" t="s">
        <v>2191</v>
      </c>
      <c r="D125" s="74" t="s">
        <v>274</v>
      </c>
      <c r="E125" s="74"/>
      <c r="F125" s="97">
        <v>40210</v>
      </c>
      <c r="G125" s="84">
        <v>3.94</v>
      </c>
      <c r="H125" s="87" t="s">
        <v>165</v>
      </c>
      <c r="I125" s="88">
        <v>4.8000000000000001E-2</v>
      </c>
      <c r="J125" s="88">
        <v>4.8499999999999995E-2</v>
      </c>
      <c r="K125" s="84">
        <v>74753000.000000015</v>
      </c>
      <c r="L125" s="86">
        <v>109.17346000000001</v>
      </c>
      <c r="M125" s="84">
        <v>81610.428730000014</v>
      </c>
      <c r="N125" s="74"/>
      <c r="O125" s="85">
        <f t="shared" si="1"/>
        <v>5.2232604491983812E-3</v>
      </c>
      <c r="P125" s="85">
        <f>M125/'סכום נכסי הקרן'!$C$42</f>
        <v>1.4507129547137302E-3</v>
      </c>
      <c r="Q125" s="129"/>
      <c r="R125" s="129"/>
      <c r="S125" s="129"/>
      <c r="T125" s="129"/>
      <c r="U125" s="129"/>
      <c r="V125" s="129"/>
      <c r="W125" s="129"/>
    </row>
    <row r="126" spans="2:23" s="121" customFormat="1">
      <c r="B126" s="77" t="s">
        <v>2192</v>
      </c>
      <c r="C126" s="74" t="s">
        <v>2193</v>
      </c>
      <c r="D126" s="74" t="s">
        <v>274</v>
      </c>
      <c r="E126" s="74"/>
      <c r="F126" s="97">
        <v>40238</v>
      </c>
      <c r="G126" s="84">
        <v>4.0200000000000005</v>
      </c>
      <c r="H126" s="87" t="s">
        <v>165</v>
      </c>
      <c r="I126" s="88">
        <v>4.8000000000000001E-2</v>
      </c>
      <c r="J126" s="88">
        <v>4.8600000000000004E-2</v>
      </c>
      <c r="K126" s="84">
        <v>113855000.00000001</v>
      </c>
      <c r="L126" s="86">
        <v>109.470978</v>
      </c>
      <c r="M126" s="84">
        <v>124638.19369000001</v>
      </c>
      <c r="N126" s="74"/>
      <c r="O126" s="85">
        <f t="shared" si="1"/>
        <v>7.9771391682591421E-3</v>
      </c>
      <c r="P126" s="85">
        <f>M126/'סכום נכסי הקרן'!$C$42</f>
        <v>2.2155776541305529E-3</v>
      </c>
      <c r="Q126" s="129"/>
      <c r="R126" s="129"/>
      <c r="S126" s="129"/>
      <c r="T126" s="129"/>
      <c r="U126" s="129"/>
      <c r="V126" s="129"/>
      <c r="W126" s="129"/>
    </row>
    <row r="127" spans="2:23" s="121" customFormat="1">
      <c r="B127" s="77" t="s">
        <v>2194</v>
      </c>
      <c r="C127" s="74" t="s">
        <v>2195</v>
      </c>
      <c r="D127" s="74" t="s">
        <v>274</v>
      </c>
      <c r="E127" s="74"/>
      <c r="F127" s="97">
        <v>40300</v>
      </c>
      <c r="G127" s="84">
        <v>4.09</v>
      </c>
      <c r="H127" s="87" t="s">
        <v>165</v>
      </c>
      <c r="I127" s="88">
        <v>4.8000000000000001E-2</v>
      </c>
      <c r="J127" s="88">
        <v>4.8499999999999988E-2</v>
      </c>
      <c r="K127" s="84">
        <v>18001000.000000004</v>
      </c>
      <c r="L127" s="86">
        <v>111.419449</v>
      </c>
      <c r="M127" s="84">
        <v>20056.614950000003</v>
      </c>
      <c r="N127" s="74"/>
      <c r="O127" s="85">
        <f t="shared" si="1"/>
        <v>1.2836707911402729E-3</v>
      </c>
      <c r="P127" s="85">
        <f>M127/'סכום נכסי הקרן'!$C$42</f>
        <v>3.5652785542804333E-4</v>
      </c>
      <c r="Q127" s="129"/>
      <c r="R127" s="129"/>
      <c r="S127" s="129"/>
      <c r="T127" s="129"/>
      <c r="U127" s="129"/>
      <c r="V127" s="129"/>
      <c r="W127" s="129"/>
    </row>
    <row r="128" spans="2:23" s="121" customFormat="1">
      <c r="B128" s="77" t="s">
        <v>2196</v>
      </c>
      <c r="C128" s="74" t="s">
        <v>2197</v>
      </c>
      <c r="D128" s="74" t="s">
        <v>274</v>
      </c>
      <c r="E128" s="74"/>
      <c r="F128" s="97">
        <v>40360</v>
      </c>
      <c r="G128" s="84">
        <v>4.2600000000000007</v>
      </c>
      <c r="H128" s="87" t="s">
        <v>165</v>
      </c>
      <c r="I128" s="88">
        <v>4.8000000000000001E-2</v>
      </c>
      <c r="J128" s="88">
        <v>4.8500000000000008E-2</v>
      </c>
      <c r="K128" s="84">
        <v>45687000.000000007</v>
      </c>
      <c r="L128" s="86">
        <v>109.189426</v>
      </c>
      <c r="M128" s="84">
        <v>49885.373000000007</v>
      </c>
      <c r="N128" s="74"/>
      <c r="O128" s="85">
        <f t="shared" si="1"/>
        <v>3.1927818520162401E-3</v>
      </c>
      <c r="P128" s="85">
        <f>M128/'סכום נכסי הקרן'!$C$42</f>
        <v>8.8676604188973657E-4</v>
      </c>
      <c r="Q128" s="129"/>
      <c r="R128" s="129"/>
      <c r="S128" s="129"/>
      <c r="T128" s="129"/>
      <c r="U128" s="129"/>
      <c r="V128" s="129"/>
      <c r="W128" s="129"/>
    </row>
    <row r="129" spans="2:23" s="121" customFormat="1">
      <c r="B129" s="77" t="s">
        <v>2198</v>
      </c>
      <c r="C129" s="74" t="s">
        <v>2199</v>
      </c>
      <c r="D129" s="74" t="s">
        <v>274</v>
      </c>
      <c r="E129" s="74"/>
      <c r="F129" s="97">
        <v>40422</v>
      </c>
      <c r="G129" s="84">
        <v>4.4300000000000006</v>
      </c>
      <c r="H129" s="87" t="s">
        <v>165</v>
      </c>
      <c r="I129" s="88">
        <v>4.8000000000000001E-2</v>
      </c>
      <c r="J129" s="88">
        <v>4.8499999999999988E-2</v>
      </c>
      <c r="K129" s="84">
        <v>89024000.000000015</v>
      </c>
      <c r="L129" s="86">
        <v>107.511805</v>
      </c>
      <c r="M129" s="84">
        <v>95711.548550000007</v>
      </c>
      <c r="N129" s="74"/>
      <c r="O129" s="85">
        <f t="shared" si="1"/>
        <v>6.1257654671402631E-3</v>
      </c>
      <c r="P129" s="85">
        <f>M129/'סכום נכסי הקרן'!$C$42</f>
        <v>1.7013754927886547E-3</v>
      </c>
      <c r="Q129" s="129"/>
      <c r="R129" s="129"/>
      <c r="S129" s="129"/>
      <c r="T129" s="129"/>
      <c r="U129" s="129"/>
      <c r="V129" s="129"/>
      <c r="W129" s="129"/>
    </row>
    <row r="130" spans="2:23" s="121" customFormat="1">
      <c r="B130" s="77" t="s">
        <v>2200</v>
      </c>
      <c r="C130" s="74" t="s">
        <v>2201</v>
      </c>
      <c r="D130" s="74" t="s">
        <v>274</v>
      </c>
      <c r="E130" s="74"/>
      <c r="F130" s="97">
        <v>40483</v>
      </c>
      <c r="G130" s="84">
        <v>4.4899999999999993</v>
      </c>
      <c r="H130" s="87" t="s">
        <v>165</v>
      </c>
      <c r="I130" s="88">
        <v>4.8000000000000001E-2</v>
      </c>
      <c r="J130" s="88">
        <v>4.8499999999999995E-2</v>
      </c>
      <c r="K130" s="84">
        <v>190101000.00000003</v>
      </c>
      <c r="L130" s="86">
        <v>108.410386</v>
      </c>
      <c r="M130" s="84">
        <v>206089.33227000004</v>
      </c>
      <c r="N130" s="74"/>
      <c r="O130" s="85">
        <f t="shared" si="1"/>
        <v>1.3190204671132777E-2</v>
      </c>
      <c r="P130" s="85">
        <f>M130/'סכום נכסי הקרן'!$C$42</f>
        <v>3.6634590554783797E-3</v>
      </c>
      <c r="Q130" s="129"/>
      <c r="R130" s="129"/>
      <c r="S130" s="129"/>
      <c r="T130" s="129"/>
      <c r="U130" s="129"/>
      <c r="V130" s="129"/>
      <c r="W130" s="129"/>
    </row>
    <row r="131" spans="2:23" s="121" customFormat="1">
      <c r="B131" s="77" t="s">
        <v>2202</v>
      </c>
      <c r="C131" s="74" t="s">
        <v>2203</v>
      </c>
      <c r="D131" s="74" t="s">
        <v>274</v>
      </c>
      <c r="E131" s="74"/>
      <c r="F131" s="97">
        <v>40513</v>
      </c>
      <c r="G131" s="84">
        <v>4.57</v>
      </c>
      <c r="H131" s="87" t="s">
        <v>165</v>
      </c>
      <c r="I131" s="88">
        <v>4.8000000000000001E-2</v>
      </c>
      <c r="J131" s="88">
        <v>4.8499999999999995E-2</v>
      </c>
      <c r="K131" s="84">
        <v>54968000.000000007</v>
      </c>
      <c r="L131" s="86">
        <v>107.68332700000001</v>
      </c>
      <c r="M131" s="84">
        <v>59191.336160000013</v>
      </c>
      <c r="N131" s="74"/>
      <c r="O131" s="85">
        <f t="shared" si="1"/>
        <v>3.788385503066012E-3</v>
      </c>
      <c r="P131" s="85">
        <f>M131/'סכום נכסי הקרן'!$C$42</f>
        <v>1.0521895241871408E-3</v>
      </c>
      <c r="Q131" s="129"/>
      <c r="R131" s="129"/>
      <c r="S131" s="129"/>
      <c r="T131" s="129"/>
      <c r="U131" s="129"/>
      <c r="V131" s="129"/>
      <c r="W131" s="129"/>
    </row>
    <row r="132" spans="2:23" s="121" customFormat="1">
      <c r="B132" s="77" t="s">
        <v>2204</v>
      </c>
      <c r="C132" s="74" t="s">
        <v>2205</v>
      </c>
      <c r="D132" s="74" t="s">
        <v>274</v>
      </c>
      <c r="E132" s="74"/>
      <c r="F132" s="97">
        <v>40544</v>
      </c>
      <c r="G132" s="84">
        <v>4.660000000000001</v>
      </c>
      <c r="H132" s="87" t="s">
        <v>165</v>
      </c>
      <c r="I132" s="88">
        <v>4.8000000000000001E-2</v>
      </c>
      <c r="J132" s="88">
        <v>4.8500000000000008E-2</v>
      </c>
      <c r="K132" s="84">
        <v>162014000.00000003</v>
      </c>
      <c r="L132" s="86">
        <v>107.15967000000001</v>
      </c>
      <c r="M132" s="84">
        <v>173613.66832</v>
      </c>
      <c r="N132" s="74"/>
      <c r="O132" s="85">
        <f t="shared" si="1"/>
        <v>1.1111685372665506E-2</v>
      </c>
      <c r="P132" s="85">
        <f>M132/'סכום נכסי הקרן'!$C$42</f>
        <v>3.0861692759936647E-3</v>
      </c>
      <c r="Q132" s="129"/>
      <c r="R132" s="129"/>
      <c r="S132" s="129"/>
      <c r="T132" s="129"/>
      <c r="U132" s="129"/>
      <c r="V132" s="129"/>
      <c r="W132" s="129"/>
    </row>
    <row r="133" spans="2:23" s="121" customFormat="1">
      <c r="B133" s="77" t="s">
        <v>2206</v>
      </c>
      <c r="C133" s="74" t="s">
        <v>2207</v>
      </c>
      <c r="D133" s="74" t="s">
        <v>274</v>
      </c>
      <c r="E133" s="74"/>
      <c r="F133" s="97">
        <v>40575</v>
      </c>
      <c r="G133" s="84">
        <v>4.7399999999999993</v>
      </c>
      <c r="H133" s="87" t="s">
        <v>165</v>
      </c>
      <c r="I133" s="88">
        <v>4.8000000000000001E-2</v>
      </c>
      <c r="J133" s="88">
        <v>4.8500000000000008E-2</v>
      </c>
      <c r="K133" s="84">
        <v>61690000.000000007</v>
      </c>
      <c r="L133" s="86">
        <v>106.34278</v>
      </c>
      <c r="M133" s="84">
        <v>65602.861300000019</v>
      </c>
      <c r="N133" s="74"/>
      <c r="O133" s="85">
        <f t="shared" si="1"/>
        <v>4.1987382754255153E-3</v>
      </c>
      <c r="P133" s="85">
        <f>M133/'סכום נכסי הקרן'!$C$42</f>
        <v>1.1661612643778846E-3</v>
      </c>
      <c r="Q133" s="129"/>
      <c r="R133" s="129"/>
      <c r="S133" s="129"/>
      <c r="T133" s="129"/>
      <c r="U133" s="129"/>
      <c r="V133" s="129"/>
      <c r="W133" s="129"/>
    </row>
    <row r="134" spans="2:23" s="121" customFormat="1">
      <c r="B134" s="77" t="s">
        <v>2208</v>
      </c>
      <c r="C134" s="74" t="s">
        <v>2209</v>
      </c>
      <c r="D134" s="74" t="s">
        <v>274</v>
      </c>
      <c r="E134" s="74"/>
      <c r="F134" s="97">
        <v>40634</v>
      </c>
      <c r="G134" s="84">
        <v>4.79</v>
      </c>
      <c r="H134" s="87" t="s">
        <v>165</v>
      </c>
      <c r="I134" s="88">
        <v>4.8000000000000001E-2</v>
      </c>
      <c r="J134" s="88">
        <v>4.8499999999999995E-2</v>
      </c>
      <c r="K134" s="84">
        <v>31637000.000000004</v>
      </c>
      <c r="L134" s="86">
        <v>107.498024</v>
      </c>
      <c r="M134" s="84">
        <v>34009.142880000007</v>
      </c>
      <c r="N134" s="74"/>
      <c r="O134" s="85">
        <f t="shared" si="1"/>
        <v>2.1766655766990322E-3</v>
      </c>
      <c r="P134" s="85">
        <f>M134/'סכום נכסי הקרן'!$C$42</f>
        <v>6.0454901318990068E-4</v>
      </c>
      <c r="Q134" s="129"/>
      <c r="R134" s="129"/>
      <c r="S134" s="129"/>
      <c r="T134" s="129"/>
      <c r="U134" s="129"/>
      <c r="V134" s="129"/>
      <c r="W134" s="129"/>
    </row>
    <row r="135" spans="2:23" s="121" customFormat="1">
      <c r="B135" s="77" t="s">
        <v>2210</v>
      </c>
      <c r="C135" s="74" t="s">
        <v>2211</v>
      </c>
      <c r="D135" s="74" t="s">
        <v>274</v>
      </c>
      <c r="E135" s="74"/>
      <c r="F135" s="97">
        <v>40664</v>
      </c>
      <c r="G135" s="84">
        <v>4.87</v>
      </c>
      <c r="H135" s="87" t="s">
        <v>165</v>
      </c>
      <c r="I135" s="88">
        <v>4.8000000000000001E-2</v>
      </c>
      <c r="J135" s="88">
        <v>4.8600000000000004E-2</v>
      </c>
      <c r="K135" s="84">
        <v>126116316.00000001</v>
      </c>
      <c r="L135" s="86">
        <f>M135/K135*100000</f>
        <v>106.86999464050314</v>
      </c>
      <c r="M135" s="84">
        <v>134780.50015000001</v>
      </c>
      <c r="N135" s="74"/>
      <c r="O135" s="85">
        <f t="shared" si="1"/>
        <v>8.6262707684794122E-3</v>
      </c>
      <c r="P135" s="85">
        <f>M135/'סכום נכסי הקרן'!$C$42</f>
        <v>2.3958680361462772E-3</v>
      </c>
      <c r="Q135" s="129"/>
      <c r="R135" s="129"/>
      <c r="S135" s="129"/>
      <c r="T135" s="129"/>
      <c r="U135" s="129"/>
      <c r="V135" s="129"/>
      <c r="W135" s="129"/>
    </row>
    <row r="136" spans="2:23" s="121" customFormat="1">
      <c r="B136" s="77" t="s">
        <v>2212</v>
      </c>
      <c r="C136" s="74" t="s">
        <v>2213</v>
      </c>
      <c r="D136" s="74" t="s">
        <v>274</v>
      </c>
      <c r="E136" s="74"/>
      <c r="F136" s="97">
        <v>40848</v>
      </c>
      <c r="G136" s="84">
        <v>5.25</v>
      </c>
      <c r="H136" s="87" t="s">
        <v>165</v>
      </c>
      <c r="I136" s="88">
        <v>4.8000000000000001E-2</v>
      </c>
      <c r="J136" s="88">
        <v>4.8500000000000008E-2</v>
      </c>
      <c r="K136" s="84">
        <v>62000.000000000007</v>
      </c>
      <c r="L136" s="86">
        <v>105.32476800000001</v>
      </c>
      <c r="M136" s="84">
        <v>65.299430000000001</v>
      </c>
      <c r="N136" s="74"/>
      <c r="O136" s="85">
        <f t="shared" si="1"/>
        <v>4.1793179546037436E-6</v>
      </c>
      <c r="P136" s="85">
        <f>M136/'סכום נכסי הקרן'!$C$42</f>
        <v>1.1607674473789324E-6</v>
      </c>
      <c r="Q136" s="129"/>
      <c r="R136" s="129"/>
      <c r="S136" s="129"/>
      <c r="T136" s="129"/>
      <c r="U136" s="129"/>
      <c r="V136" s="129"/>
      <c r="W136" s="129"/>
    </row>
    <row r="137" spans="2:23" s="121" customFormat="1">
      <c r="B137" s="77" t="s">
        <v>2214</v>
      </c>
      <c r="C137" s="74">
        <v>8789</v>
      </c>
      <c r="D137" s="74" t="s">
        <v>274</v>
      </c>
      <c r="E137" s="74"/>
      <c r="F137" s="97">
        <v>41000</v>
      </c>
      <c r="G137" s="84">
        <v>5.5300000000000011</v>
      </c>
      <c r="H137" s="87" t="s">
        <v>165</v>
      </c>
      <c r="I137" s="88">
        <v>4.8000000000000001E-2</v>
      </c>
      <c r="J137" s="88">
        <v>4.8100000000000011E-2</v>
      </c>
      <c r="K137" s="84">
        <v>65000.000000000007</v>
      </c>
      <c r="L137" s="86">
        <f>M137/K137*100000</f>
        <v>105.96719999999998</v>
      </c>
      <c r="M137" s="84">
        <v>68.878679999999989</v>
      </c>
      <c r="N137" s="74"/>
      <c r="O137" s="85">
        <f t="shared" si="1"/>
        <v>4.4083984196095693E-6</v>
      </c>
      <c r="P137" s="85">
        <f>M137/'סכום נכסי הקרן'!$C$42</f>
        <v>1.2243924573680093E-6</v>
      </c>
      <c r="Q137" s="129"/>
      <c r="R137" s="129"/>
      <c r="S137" s="129"/>
      <c r="T137" s="129"/>
      <c r="U137" s="129"/>
      <c r="V137" s="129"/>
      <c r="W137" s="129"/>
    </row>
    <row r="138" spans="2:23" s="121" customFormat="1">
      <c r="B138" s="77" t="s">
        <v>2215</v>
      </c>
      <c r="C138" s="74" t="s">
        <v>2216</v>
      </c>
      <c r="D138" s="74" t="s">
        <v>274</v>
      </c>
      <c r="E138" s="74"/>
      <c r="F138" s="97">
        <v>41640</v>
      </c>
      <c r="G138" s="84">
        <v>6.839999999999999</v>
      </c>
      <c r="H138" s="87" t="s">
        <v>165</v>
      </c>
      <c r="I138" s="88">
        <v>4.8000000000000001E-2</v>
      </c>
      <c r="J138" s="88">
        <v>4.8499999999999995E-2</v>
      </c>
      <c r="K138" s="84">
        <v>158418000.00000003</v>
      </c>
      <c r="L138" s="86">
        <v>101.18405</v>
      </c>
      <c r="M138" s="84">
        <v>160293.74809000004</v>
      </c>
      <c r="N138" s="74"/>
      <c r="O138" s="85">
        <f t="shared" si="1"/>
        <v>1.0259178976038024E-2</v>
      </c>
      <c r="P138" s="85">
        <f>M138/'סכום נכסי הקרן'!$C$42</f>
        <v>2.8493933990117667E-3</v>
      </c>
      <c r="Q138" s="129"/>
      <c r="R138" s="129"/>
      <c r="S138" s="129"/>
      <c r="T138" s="129"/>
      <c r="U138" s="129"/>
      <c r="V138" s="129"/>
      <c r="W138" s="129"/>
    </row>
    <row r="139" spans="2:23" s="121" customFormat="1">
      <c r="B139" s="125"/>
      <c r="C139" s="125"/>
      <c r="Q139" s="129"/>
      <c r="R139" s="129"/>
      <c r="S139" s="129"/>
      <c r="T139" s="129"/>
      <c r="U139" s="129"/>
      <c r="V139" s="129"/>
      <c r="W139" s="129"/>
    </row>
    <row r="140" spans="2:23" s="121" customFormat="1">
      <c r="B140" s="125"/>
      <c r="C140" s="125"/>
      <c r="Q140" s="129"/>
      <c r="R140" s="129"/>
      <c r="S140" s="129"/>
      <c r="T140" s="129"/>
      <c r="U140" s="129"/>
      <c r="V140" s="129"/>
      <c r="W140" s="129"/>
    </row>
    <row r="141" spans="2:23" s="121" customFormat="1">
      <c r="B141" s="125"/>
      <c r="C141" s="125"/>
      <c r="Q141" s="129"/>
      <c r="R141" s="129"/>
      <c r="S141" s="129"/>
      <c r="T141" s="129"/>
      <c r="U141" s="129"/>
      <c r="V141" s="129"/>
      <c r="W141" s="129"/>
    </row>
    <row r="142" spans="2:23" s="121" customFormat="1">
      <c r="B142" s="126" t="s">
        <v>115</v>
      </c>
      <c r="C142" s="125"/>
      <c r="Q142" s="129"/>
      <c r="R142" s="129"/>
      <c r="S142" s="129"/>
      <c r="T142" s="129"/>
      <c r="U142" s="129"/>
      <c r="V142" s="129"/>
      <c r="W142" s="129"/>
    </row>
    <row r="143" spans="2:23" s="121" customFormat="1">
      <c r="B143" s="126" t="s">
        <v>243</v>
      </c>
      <c r="C143" s="125"/>
      <c r="Q143" s="129"/>
      <c r="R143" s="129"/>
      <c r="S143" s="129"/>
      <c r="T143" s="129"/>
      <c r="U143" s="129"/>
      <c r="V143" s="129"/>
      <c r="W143" s="129"/>
    </row>
    <row r="144" spans="2:23">
      <c r="B144" s="89" t="s">
        <v>251</v>
      </c>
    </row>
  </sheetData>
  <sheetProtection sheet="1" objects="1" scenarios="1"/>
  <mergeCells count="2">
    <mergeCell ref="B6:P6"/>
    <mergeCell ref="B7:P7"/>
  </mergeCells>
  <phoneticPr fontId="4" type="noConversion"/>
  <dataValidations count="1">
    <dataValidation allowBlank="1" showInputMessage="1" showErrorMessage="1" sqref="C5:C1048576 A1:B1048576 R25:XFD27 D1:P1048576 Q28:XFD1048576 Q1:XFD24"/>
  </dataValidations>
  <pageMargins left="0" right="0" top="0.5" bottom="0.5" header="0" footer="0.25"/>
  <pageSetup paperSize="9" scale="86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>
    <tabColor indexed="43"/>
    <pageSetUpPr fitToPage="1"/>
  </sheetPr>
  <dimension ref="B1:BM400"/>
  <sheetViews>
    <sheetView rightToLeft="1" workbookViewId="0">
      <selection activeCell="P11" sqref="P11"/>
    </sheetView>
  </sheetViews>
  <sheetFormatPr defaultColWidth="9.140625" defaultRowHeight="18"/>
  <cols>
    <col min="1" max="1" width="6.28515625" style="1" customWidth="1"/>
    <col min="2" max="2" width="22" style="2" bestFit="1" customWidth="1"/>
    <col min="3" max="3" width="48.42578125" style="2" bestFit="1" customWidth="1"/>
    <col min="4" max="4" width="5.7109375" style="2" bestFit="1" customWidth="1"/>
    <col min="5" max="5" width="6.5703125" style="2" bestFit="1" customWidth="1"/>
    <col min="6" max="6" width="5.28515625" style="2" bestFit="1" customWidth="1"/>
    <col min="7" max="7" width="4.5703125" style="1" bestFit="1" customWidth="1"/>
    <col min="8" max="8" width="4.85546875" style="1" bestFit="1" customWidth="1"/>
    <col min="9" max="9" width="7.140625" style="1" bestFit="1" customWidth="1"/>
    <col min="10" max="10" width="5.140625" style="1" bestFit="1" customWidth="1"/>
    <col min="11" max="11" width="5.28515625" style="1" bestFit="1" customWidth="1"/>
    <col min="12" max="12" width="6.7109375" style="1" bestFit="1" customWidth="1"/>
    <col min="13" max="13" width="7.5703125" style="1" bestFit="1" customWidth="1"/>
    <col min="14" max="14" width="7" style="1" bestFit="1" customWidth="1"/>
    <col min="15" max="15" width="6.42578125" style="1" bestFit="1" customWidth="1"/>
    <col min="16" max="16" width="8" style="1" bestFit="1" customWidth="1"/>
    <col min="17" max="17" width="6.28515625" style="1" bestFit="1" customWidth="1"/>
    <col min="18" max="18" width="10" style="1" bestFit="1" customWidth="1"/>
    <col min="19" max="19" width="9" style="1" bestFit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47" t="s">
        <v>180</v>
      </c>
      <c r="C1" s="68" t="s" vm="1">
        <v>269</v>
      </c>
    </row>
    <row r="2" spans="2:65">
      <c r="B2" s="47" t="s">
        <v>179</v>
      </c>
      <c r="C2" s="68" t="s">
        <v>270</v>
      </c>
    </row>
    <row r="3" spans="2:65">
      <c r="B3" s="47" t="s">
        <v>181</v>
      </c>
      <c r="C3" s="68" t="s">
        <v>271</v>
      </c>
    </row>
    <row r="4" spans="2:65">
      <c r="B4" s="47" t="s">
        <v>182</v>
      </c>
      <c r="C4" s="68">
        <v>2102</v>
      </c>
    </row>
    <row r="6" spans="2:65" ht="26.25" customHeight="1">
      <c r="B6" s="169" t="s">
        <v>211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1"/>
    </row>
    <row r="7" spans="2:65" ht="26.25" customHeight="1">
      <c r="B7" s="169" t="s">
        <v>93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1"/>
    </row>
    <row r="8" spans="2:65" s="3" customFormat="1" ht="78.75">
      <c r="B8" s="22" t="s">
        <v>119</v>
      </c>
      <c r="C8" s="30" t="s">
        <v>47</v>
      </c>
      <c r="D8" s="30" t="s">
        <v>121</v>
      </c>
      <c r="E8" s="30" t="s">
        <v>120</v>
      </c>
      <c r="F8" s="30" t="s">
        <v>68</v>
      </c>
      <c r="G8" s="30" t="s">
        <v>14</v>
      </c>
      <c r="H8" s="30" t="s">
        <v>69</v>
      </c>
      <c r="I8" s="30" t="s">
        <v>107</v>
      </c>
      <c r="J8" s="30" t="s">
        <v>17</v>
      </c>
      <c r="K8" s="30" t="s">
        <v>106</v>
      </c>
      <c r="L8" s="30" t="s">
        <v>16</v>
      </c>
      <c r="M8" s="59" t="s">
        <v>18</v>
      </c>
      <c r="N8" s="30" t="s">
        <v>245</v>
      </c>
      <c r="O8" s="30" t="s">
        <v>244</v>
      </c>
      <c r="P8" s="30" t="s">
        <v>114</v>
      </c>
      <c r="Q8" s="30" t="s">
        <v>61</v>
      </c>
      <c r="R8" s="30" t="s">
        <v>183</v>
      </c>
      <c r="S8" s="31" t="s">
        <v>185</v>
      </c>
      <c r="U8" s="1"/>
      <c r="BJ8" s="1"/>
    </row>
    <row r="9" spans="2:65" s="3" customFormat="1" ht="17.25" customHeight="1">
      <c r="B9" s="15"/>
      <c r="C9" s="32"/>
      <c r="D9" s="16"/>
      <c r="E9" s="16"/>
      <c r="F9" s="32"/>
      <c r="G9" s="32"/>
      <c r="H9" s="32"/>
      <c r="I9" s="32" t="s">
        <v>21</v>
      </c>
      <c r="J9" s="32" t="s">
        <v>20</v>
      </c>
      <c r="K9" s="32"/>
      <c r="L9" s="32" t="s">
        <v>19</v>
      </c>
      <c r="M9" s="32" t="s">
        <v>19</v>
      </c>
      <c r="N9" s="32" t="s">
        <v>252</v>
      </c>
      <c r="O9" s="32"/>
      <c r="P9" s="32" t="s">
        <v>248</v>
      </c>
      <c r="Q9" s="32" t="s">
        <v>19</v>
      </c>
      <c r="R9" s="32" t="s">
        <v>19</v>
      </c>
      <c r="S9" s="33" t="s">
        <v>19</v>
      </c>
      <c r="BJ9" s="1"/>
    </row>
    <row r="10" spans="2:65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19" t="s">
        <v>10</v>
      </c>
      <c r="N10" s="19" t="s">
        <v>11</v>
      </c>
      <c r="O10" s="19" t="s">
        <v>12</v>
      </c>
      <c r="P10" s="19" t="s">
        <v>13</v>
      </c>
      <c r="Q10" s="19" t="s">
        <v>116</v>
      </c>
      <c r="R10" s="19" t="s">
        <v>117</v>
      </c>
      <c r="S10" s="20" t="s">
        <v>186</v>
      </c>
      <c r="T10" s="5"/>
      <c r="BJ10" s="1"/>
    </row>
    <row r="11" spans="2:65" s="4" customFormat="1" ht="18" customHeight="1">
      <c r="B11" s="122" t="s">
        <v>3352</v>
      </c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123">
        <v>0</v>
      </c>
      <c r="Q11" s="91"/>
      <c r="R11" s="91"/>
      <c r="S11" s="91"/>
      <c r="T11" s="5"/>
      <c r="BJ11" s="1"/>
      <c r="BM11" s="1"/>
    </row>
    <row r="12" spans="2:65" ht="20.25" customHeight="1">
      <c r="B12" s="89" t="s">
        <v>260</v>
      </c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</row>
    <row r="13" spans="2:65">
      <c r="B13" s="89" t="s">
        <v>115</v>
      </c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</row>
    <row r="14" spans="2:65">
      <c r="B14" s="89" t="s">
        <v>243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</row>
    <row r="15" spans="2:65">
      <c r="B15" s="89" t="s">
        <v>251</v>
      </c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</row>
    <row r="16" spans="2:65"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</row>
    <row r="17" spans="2:19"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</row>
    <row r="18" spans="2:19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</row>
    <row r="19" spans="2:19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</row>
    <row r="20" spans="2:19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</row>
    <row r="21" spans="2:19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</row>
    <row r="22" spans="2:19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</row>
    <row r="23" spans="2:19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</row>
    <row r="24" spans="2:19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</row>
    <row r="25" spans="2:19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</row>
    <row r="26" spans="2:19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</row>
    <row r="27" spans="2:19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</row>
    <row r="28" spans="2:19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</row>
    <row r="29" spans="2:19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</row>
    <row r="30" spans="2:19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</row>
    <row r="31" spans="2:19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</row>
    <row r="32" spans="2:19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</row>
    <row r="33" spans="2:19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</row>
    <row r="34" spans="2:19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</row>
    <row r="35" spans="2:19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</row>
    <row r="36" spans="2:19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</row>
    <row r="37" spans="2:19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</row>
    <row r="38" spans="2:19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</row>
    <row r="39" spans="2:19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</row>
    <row r="40" spans="2:19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</row>
    <row r="41" spans="2:19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</row>
    <row r="42" spans="2:19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</row>
    <row r="43" spans="2:19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</row>
    <row r="44" spans="2:19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</row>
    <row r="45" spans="2:19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</row>
    <row r="46" spans="2:19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</row>
    <row r="47" spans="2:19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</row>
    <row r="48" spans="2:19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</row>
    <row r="49" spans="2:19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</row>
    <row r="50" spans="2:19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</row>
    <row r="51" spans="2:19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</row>
    <row r="52" spans="2:19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</row>
    <row r="53" spans="2:19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</row>
    <row r="54" spans="2:19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</row>
    <row r="55" spans="2:19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</row>
    <row r="56" spans="2:19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</row>
    <row r="57" spans="2:19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</row>
    <row r="58" spans="2:19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</row>
    <row r="59" spans="2:19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</row>
    <row r="60" spans="2:19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</row>
    <row r="61" spans="2:19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</row>
    <row r="62" spans="2:19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</row>
    <row r="63" spans="2:19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</row>
    <row r="64" spans="2:19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</row>
    <row r="65" spans="2:19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</row>
    <row r="66" spans="2:19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</row>
    <row r="67" spans="2:19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</row>
    <row r="68" spans="2:19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</row>
    <row r="69" spans="2:19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</row>
    <row r="70" spans="2:19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</row>
    <row r="71" spans="2:19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</row>
    <row r="72" spans="2:19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</row>
    <row r="73" spans="2:19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</row>
    <row r="74" spans="2:19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</row>
    <row r="75" spans="2:19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</row>
    <row r="76" spans="2:19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</row>
    <row r="77" spans="2:19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</row>
    <row r="78" spans="2:19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</row>
    <row r="79" spans="2:19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</row>
    <row r="80" spans="2:19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</row>
    <row r="81" spans="2:19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</row>
    <row r="82" spans="2:19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</row>
    <row r="83" spans="2:19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</row>
    <row r="84" spans="2:19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</row>
    <row r="85" spans="2:19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</row>
    <row r="86" spans="2:19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</row>
    <row r="87" spans="2:19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</row>
    <row r="88" spans="2:19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</row>
    <row r="89" spans="2:19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</row>
    <row r="90" spans="2:19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</row>
    <row r="91" spans="2:19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</row>
    <row r="92" spans="2:19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</row>
    <row r="93" spans="2:19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</row>
    <row r="94" spans="2:19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</row>
    <row r="95" spans="2:19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</row>
    <row r="96" spans="2:19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</row>
    <row r="97" spans="2:19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</row>
    <row r="98" spans="2:19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</row>
    <row r="99" spans="2:19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</row>
    <row r="100" spans="2:19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</row>
    <row r="101" spans="2:19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</row>
    <row r="102" spans="2:19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</row>
    <row r="103" spans="2:19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</row>
    <row r="104" spans="2:19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</row>
    <row r="105" spans="2:19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</row>
    <row r="106" spans="2:19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</row>
    <row r="107" spans="2:19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</row>
    <row r="108" spans="2:19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</row>
    <row r="109" spans="2:19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</row>
    <row r="110" spans="2:19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</row>
    <row r="111" spans="2:19">
      <c r="D111" s="1"/>
      <c r="E111" s="1"/>
      <c r="F111" s="1"/>
    </row>
    <row r="112" spans="2:19">
      <c r="D112" s="1"/>
      <c r="E112" s="1"/>
      <c r="F112" s="1"/>
    </row>
    <row r="113" spans="4:6">
      <c r="D113" s="1"/>
      <c r="E113" s="1"/>
      <c r="F113" s="1"/>
    </row>
    <row r="114" spans="4:6">
      <c r="D114" s="1"/>
      <c r="E114" s="1"/>
      <c r="F114" s="1"/>
    </row>
    <row r="115" spans="4:6">
      <c r="D115" s="1"/>
      <c r="E115" s="1"/>
      <c r="F115" s="1"/>
    </row>
    <row r="116" spans="4:6">
      <c r="D116" s="1"/>
      <c r="E116" s="1"/>
      <c r="F116" s="1"/>
    </row>
    <row r="117" spans="4:6">
      <c r="D117" s="1"/>
      <c r="E117" s="1"/>
      <c r="F117" s="1"/>
    </row>
    <row r="118" spans="4:6">
      <c r="D118" s="1"/>
      <c r="E118" s="1"/>
      <c r="F118" s="1"/>
    </row>
    <row r="119" spans="4:6">
      <c r="D119" s="1"/>
      <c r="E119" s="1"/>
      <c r="F119" s="1"/>
    </row>
    <row r="120" spans="4:6">
      <c r="D120" s="1"/>
      <c r="E120" s="1"/>
      <c r="F120" s="1"/>
    </row>
    <row r="121" spans="4:6">
      <c r="D121" s="1"/>
      <c r="E121" s="1"/>
      <c r="F121" s="1"/>
    </row>
    <row r="122" spans="4:6">
      <c r="D122" s="1"/>
      <c r="E122" s="1"/>
      <c r="F122" s="1"/>
    </row>
    <row r="123" spans="4:6">
      <c r="D123" s="1"/>
      <c r="E123" s="1"/>
      <c r="F123" s="1"/>
    </row>
    <row r="124" spans="4:6">
      <c r="D124" s="1"/>
      <c r="E124" s="1"/>
      <c r="F124" s="1"/>
    </row>
    <row r="125" spans="4:6">
      <c r="D125" s="1"/>
      <c r="E125" s="1"/>
      <c r="F125" s="1"/>
    </row>
    <row r="126" spans="4:6">
      <c r="D126" s="1"/>
      <c r="E126" s="1"/>
      <c r="F126" s="1"/>
    </row>
    <row r="127" spans="4:6">
      <c r="D127" s="1"/>
      <c r="E127" s="1"/>
      <c r="F127" s="1"/>
    </row>
    <row r="128" spans="4:6">
      <c r="D128" s="1"/>
      <c r="E128" s="1"/>
      <c r="F128" s="1"/>
    </row>
    <row r="129" spans="4:6">
      <c r="D129" s="1"/>
      <c r="E129" s="1"/>
      <c r="F129" s="1"/>
    </row>
    <row r="130" spans="4:6">
      <c r="D130" s="1"/>
      <c r="E130" s="1"/>
      <c r="F130" s="1"/>
    </row>
    <row r="131" spans="4:6">
      <c r="D131" s="1"/>
      <c r="E131" s="1"/>
      <c r="F131" s="1"/>
    </row>
    <row r="132" spans="4:6">
      <c r="D132" s="1"/>
      <c r="E132" s="1"/>
      <c r="F132" s="1"/>
    </row>
    <row r="133" spans="4:6">
      <c r="D133" s="1"/>
      <c r="E133" s="1"/>
      <c r="F133" s="1"/>
    </row>
    <row r="134" spans="4:6">
      <c r="D134" s="1"/>
      <c r="E134" s="1"/>
      <c r="F134" s="1"/>
    </row>
    <row r="135" spans="4:6">
      <c r="D135" s="1"/>
      <c r="E135" s="1"/>
      <c r="F135" s="1"/>
    </row>
    <row r="136" spans="4:6">
      <c r="D136" s="1"/>
      <c r="E136" s="1"/>
      <c r="F136" s="1"/>
    </row>
    <row r="137" spans="4:6">
      <c r="D137" s="1"/>
      <c r="E137" s="1"/>
      <c r="F137" s="1"/>
    </row>
    <row r="138" spans="4:6">
      <c r="D138" s="1"/>
      <c r="E138" s="1"/>
      <c r="F138" s="1"/>
    </row>
    <row r="139" spans="4:6">
      <c r="D139" s="1"/>
      <c r="E139" s="1"/>
      <c r="F139" s="1"/>
    </row>
    <row r="140" spans="4:6">
      <c r="D140" s="1"/>
      <c r="E140" s="1"/>
      <c r="F140" s="1"/>
    </row>
    <row r="141" spans="4:6">
      <c r="D141" s="1"/>
      <c r="E141" s="1"/>
      <c r="F141" s="1"/>
    </row>
    <row r="142" spans="4:6">
      <c r="D142" s="1"/>
      <c r="E142" s="1"/>
      <c r="F142" s="1"/>
    </row>
    <row r="143" spans="4:6">
      <c r="D143" s="1"/>
      <c r="E143" s="1"/>
      <c r="F143" s="1"/>
    </row>
    <row r="144" spans="4:6">
      <c r="D144" s="1"/>
      <c r="E144" s="1"/>
      <c r="F144" s="1"/>
    </row>
    <row r="145" spans="4:6">
      <c r="D145" s="1"/>
      <c r="E145" s="1"/>
      <c r="F145" s="1"/>
    </row>
    <row r="146" spans="4:6">
      <c r="D146" s="1"/>
      <c r="E146" s="1"/>
      <c r="F146" s="1"/>
    </row>
    <row r="147" spans="4:6">
      <c r="D147" s="1"/>
      <c r="E147" s="1"/>
      <c r="F147" s="1"/>
    </row>
    <row r="148" spans="4:6">
      <c r="D148" s="1"/>
      <c r="E148" s="1"/>
      <c r="F148" s="1"/>
    </row>
    <row r="149" spans="4:6">
      <c r="D149" s="1"/>
      <c r="E149" s="1"/>
      <c r="F149" s="1"/>
    </row>
    <row r="150" spans="4:6">
      <c r="D150" s="1"/>
      <c r="E150" s="1"/>
      <c r="F150" s="1"/>
    </row>
    <row r="151" spans="4:6">
      <c r="D151" s="1"/>
      <c r="E151" s="1"/>
      <c r="F151" s="1"/>
    </row>
    <row r="152" spans="4:6">
      <c r="D152" s="1"/>
      <c r="E152" s="1"/>
      <c r="F152" s="1"/>
    </row>
    <row r="153" spans="4:6">
      <c r="D153" s="1"/>
      <c r="E153" s="1"/>
      <c r="F153" s="1"/>
    </row>
    <row r="154" spans="4:6">
      <c r="D154" s="1"/>
      <c r="E154" s="1"/>
      <c r="F154" s="1"/>
    </row>
    <row r="155" spans="4:6">
      <c r="D155" s="1"/>
      <c r="E155" s="1"/>
      <c r="F155" s="1"/>
    </row>
    <row r="156" spans="4:6">
      <c r="D156" s="1"/>
      <c r="E156" s="1"/>
      <c r="F156" s="1"/>
    </row>
    <row r="157" spans="4:6">
      <c r="D157" s="1"/>
      <c r="E157" s="1"/>
      <c r="F157" s="1"/>
    </row>
    <row r="158" spans="4:6">
      <c r="D158" s="1"/>
      <c r="E158" s="1"/>
      <c r="F158" s="1"/>
    </row>
    <row r="159" spans="4:6">
      <c r="D159" s="1"/>
      <c r="E159" s="1"/>
      <c r="F159" s="1"/>
    </row>
    <row r="160" spans="4:6">
      <c r="D160" s="1"/>
      <c r="E160" s="1"/>
      <c r="F160" s="1"/>
    </row>
    <row r="161" spans="4:6">
      <c r="D161" s="1"/>
      <c r="E161" s="1"/>
      <c r="F161" s="1"/>
    </row>
    <row r="162" spans="4:6">
      <c r="D162" s="1"/>
      <c r="E162" s="1"/>
      <c r="F162" s="1"/>
    </row>
    <row r="163" spans="4:6">
      <c r="D163" s="1"/>
      <c r="E163" s="1"/>
      <c r="F163" s="1"/>
    </row>
    <row r="164" spans="4:6">
      <c r="D164" s="1"/>
      <c r="E164" s="1"/>
      <c r="F164" s="1"/>
    </row>
    <row r="165" spans="4:6">
      <c r="D165" s="1"/>
      <c r="E165" s="1"/>
      <c r="F165" s="1"/>
    </row>
    <row r="166" spans="4:6">
      <c r="D166" s="1"/>
      <c r="E166" s="1"/>
      <c r="F166" s="1"/>
    </row>
    <row r="167" spans="4:6">
      <c r="D167" s="1"/>
      <c r="E167" s="1"/>
      <c r="F167" s="1"/>
    </row>
    <row r="168" spans="4:6">
      <c r="D168" s="1"/>
      <c r="E168" s="1"/>
      <c r="F168" s="1"/>
    </row>
    <row r="169" spans="4:6">
      <c r="D169" s="1"/>
      <c r="E169" s="1"/>
      <c r="F169" s="1"/>
    </row>
    <row r="170" spans="4:6">
      <c r="D170" s="1"/>
      <c r="E170" s="1"/>
      <c r="F170" s="1"/>
    </row>
    <row r="171" spans="4:6">
      <c r="D171" s="1"/>
      <c r="E171" s="1"/>
      <c r="F171" s="1"/>
    </row>
    <row r="172" spans="4:6">
      <c r="D172" s="1"/>
      <c r="E172" s="1"/>
      <c r="F172" s="1"/>
    </row>
    <row r="173" spans="4:6">
      <c r="D173" s="1"/>
      <c r="E173" s="1"/>
      <c r="F173" s="1"/>
    </row>
    <row r="174" spans="4:6">
      <c r="D174" s="1"/>
      <c r="E174" s="1"/>
      <c r="F174" s="1"/>
    </row>
    <row r="175" spans="4:6">
      <c r="D175" s="1"/>
      <c r="E175" s="1"/>
      <c r="F175" s="1"/>
    </row>
    <row r="176" spans="4:6">
      <c r="D176" s="1"/>
      <c r="E176" s="1"/>
      <c r="F176" s="1"/>
    </row>
    <row r="177" spans="4:6">
      <c r="D177" s="1"/>
      <c r="E177" s="1"/>
      <c r="F177" s="1"/>
    </row>
    <row r="178" spans="4:6">
      <c r="D178" s="1"/>
      <c r="E178" s="1"/>
      <c r="F178" s="1"/>
    </row>
    <row r="179" spans="4:6">
      <c r="D179" s="1"/>
      <c r="E179" s="1"/>
      <c r="F179" s="1"/>
    </row>
    <row r="180" spans="4:6">
      <c r="D180" s="1"/>
      <c r="E180" s="1"/>
      <c r="F180" s="1"/>
    </row>
    <row r="181" spans="4:6">
      <c r="D181" s="1"/>
      <c r="E181" s="1"/>
      <c r="F181" s="1"/>
    </row>
    <row r="182" spans="4:6">
      <c r="D182" s="1"/>
      <c r="E182" s="1"/>
      <c r="F182" s="1"/>
    </row>
    <row r="183" spans="4:6">
      <c r="D183" s="1"/>
      <c r="E183" s="1"/>
      <c r="F183" s="1"/>
    </row>
    <row r="184" spans="4:6">
      <c r="D184" s="1"/>
      <c r="E184" s="1"/>
      <c r="F184" s="1"/>
    </row>
    <row r="185" spans="4:6">
      <c r="D185" s="1"/>
      <c r="E185" s="1"/>
      <c r="F185" s="1"/>
    </row>
    <row r="186" spans="4:6">
      <c r="D186" s="1"/>
      <c r="E186" s="1"/>
      <c r="F186" s="1"/>
    </row>
    <row r="187" spans="4:6">
      <c r="D187" s="1"/>
      <c r="E187" s="1"/>
      <c r="F187" s="1"/>
    </row>
    <row r="188" spans="4:6">
      <c r="D188" s="1"/>
      <c r="E188" s="1"/>
      <c r="F188" s="1"/>
    </row>
    <row r="189" spans="4:6">
      <c r="D189" s="1"/>
      <c r="E189" s="1"/>
      <c r="F189" s="1"/>
    </row>
    <row r="190" spans="4:6">
      <c r="D190" s="1"/>
      <c r="E190" s="1"/>
      <c r="F190" s="1"/>
    </row>
    <row r="191" spans="4:6">
      <c r="D191" s="1"/>
      <c r="E191" s="1"/>
      <c r="F191" s="1"/>
    </row>
    <row r="192" spans="4:6">
      <c r="D192" s="1"/>
      <c r="E192" s="1"/>
      <c r="F192" s="1"/>
    </row>
    <row r="193" spans="4:6">
      <c r="D193" s="1"/>
      <c r="E193" s="1"/>
      <c r="F193" s="1"/>
    </row>
    <row r="194" spans="4:6">
      <c r="D194" s="1"/>
      <c r="E194" s="1"/>
      <c r="F194" s="1"/>
    </row>
    <row r="195" spans="4:6">
      <c r="D195" s="1"/>
      <c r="E195" s="1"/>
      <c r="F195" s="1"/>
    </row>
    <row r="196" spans="4:6">
      <c r="D196" s="1"/>
      <c r="E196" s="1"/>
      <c r="F196" s="1"/>
    </row>
    <row r="197" spans="4:6">
      <c r="D197" s="1"/>
      <c r="E197" s="1"/>
      <c r="F197" s="1"/>
    </row>
    <row r="198" spans="4:6">
      <c r="D198" s="1"/>
      <c r="E198" s="1"/>
      <c r="F198" s="1"/>
    </row>
    <row r="199" spans="4:6">
      <c r="D199" s="1"/>
      <c r="E199" s="1"/>
      <c r="F199" s="1"/>
    </row>
    <row r="200" spans="4:6">
      <c r="D200" s="1"/>
      <c r="E200" s="1"/>
      <c r="F200" s="1"/>
    </row>
    <row r="201" spans="4:6">
      <c r="D201" s="1"/>
      <c r="E201" s="1"/>
      <c r="F201" s="1"/>
    </row>
    <row r="202" spans="4:6">
      <c r="D202" s="1"/>
      <c r="E202" s="1"/>
      <c r="F202" s="1"/>
    </row>
    <row r="203" spans="4:6">
      <c r="D203" s="1"/>
      <c r="E203" s="1"/>
      <c r="F203" s="1"/>
    </row>
    <row r="204" spans="4:6">
      <c r="D204" s="1"/>
      <c r="E204" s="1"/>
      <c r="F204" s="1"/>
    </row>
    <row r="205" spans="4:6">
      <c r="D205" s="1"/>
      <c r="E205" s="1"/>
      <c r="F205" s="1"/>
    </row>
    <row r="206" spans="4:6">
      <c r="D206" s="1"/>
      <c r="E206" s="1"/>
      <c r="F206" s="1"/>
    </row>
    <row r="207" spans="4:6">
      <c r="D207" s="1"/>
      <c r="E207" s="1"/>
      <c r="F207" s="1"/>
    </row>
    <row r="208" spans="4:6">
      <c r="D208" s="1"/>
      <c r="E208" s="1"/>
      <c r="F208" s="1"/>
    </row>
    <row r="209" spans="4:6">
      <c r="D209" s="1"/>
      <c r="E209" s="1"/>
      <c r="F209" s="1"/>
    </row>
    <row r="210" spans="4:6">
      <c r="D210" s="1"/>
      <c r="E210" s="1"/>
      <c r="F210" s="1"/>
    </row>
    <row r="211" spans="4:6">
      <c r="D211" s="1"/>
      <c r="E211" s="1"/>
      <c r="F211" s="1"/>
    </row>
    <row r="212" spans="4:6">
      <c r="D212" s="1"/>
      <c r="E212" s="1"/>
      <c r="F212" s="1"/>
    </row>
    <row r="213" spans="4:6">
      <c r="D213" s="1"/>
      <c r="E213" s="1"/>
      <c r="F213" s="1"/>
    </row>
    <row r="214" spans="4:6">
      <c r="D214" s="1"/>
      <c r="E214" s="1"/>
      <c r="F214" s="1"/>
    </row>
    <row r="215" spans="4:6">
      <c r="D215" s="1"/>
      <c r="E215" s="1"/>
      <c r="F215" s="1"/>
    </row>
    <row r="216" spans="4:6">
      <c r="D216" s="1"/>
      <c r="E216" s="1"/>
      <c r="F216" s="1"/>
    </row>
    <row r="217" spans="4:6">
      <c r="D217" s="1"/>
      <c r="E217" s="1"/>
      <c r="F217" s="1"/>
    </row>
    <row r="218" spans="4:6">
      <c r="D218" s="1"/>
      <c r="E218" s="1"/>
      <c r="F218" s="1"/>
    </row>
    <row r="219" spans="4:6">
      <c r="D219" s="1"/>
      <c r="E219" s="1"/>
      <c r="F219" s="1"/>
    </row>
    <row r="220" spans="4:6">
      <c r="D220" s="1"/>
      <c r="E220" s="1"/>
      <c r="F220" s="1"/>
    </row>
    <row r="221" spans="4:6">
      <c r="D221" s="1"/>
      <c r="E221" s="1"/>
      <c r="F221" s="1"/>
    </row>
    <row r="222" spans="4:6">
      <c r="D222" s="1"/>
      <c r="E222" s="1"/>
      <c r="F222" s="1"/>
    </row>
    <row r="223" spans="4:6">
      <c r="D223" s="1"/>
      <c r="E223" s="1"/>
      <c r="F223" s="1"/>
    </row>
    <row r="224" spans="4:6">
      <c r="D224" s="1"/>
      <c r="E224" s="1"/>
      <c r="F224" s="1"/>
    </row>
    <row r="225" spans="4:6">
      <c r="D225" s="1"/>
      <c r="E225" s="1"/>
      <c r="F225" s="1"/>
    </row>
    <row r="226" spans="4:6">
      <c r="D226" s="1"/>
      <c r="E226" s="1"/>
      <c r="F226" s="1"/>
    </row>
    <row r="227" spans="4:6">
      <c r="D227" s="1"/>
      <c r="E227" s="1"/>
      <c r="F227" s="1"/>
    </row>
    <row r="228" spans="4:6">
      <c r="D228" s="1"/>
      <c r="E228" s="1"/>
      <c r="F228" s="1"/>
    </row>
    <row r="229" spans="4:6">
      <c r="D229" s="1"/>
      <c r="E229" s="1"/>
      <c r="F229" s="1"/>
    </row>
    <row r="230" spans="4:6">
      <c r="D230" s="1"/>
      <c r="E230" s="1"/>
      <c r="F230" s="1"/>
    </row>
    <row r="231" spans="4:6">
      <c r="D231" s="1"/>
      <c r="E231" s="1"/>
      <c r="F231" s="1"/>
    </row>
    <row r="232" spans="4:6">
      <c r="D232" s="1"/>
      <c r="E232" s="1"/>
      <c r="F232" s="1"/>
    </row>
    <row r="233" spans="4:6">
      <c r="D233" s="1"/>
      <c r="E233" s="1"/>
      <c r="F233" s="1"/>
    </row>
    <row r="234" spans="4:6">
      <c r="D234" s="1"/>
      <c r="E234" s="1"/>
      <c r="F234" s="1"/>
    </row>
    <row r="235" spans="4:6">
      <c r="D235" s="1"/>
      <c r="E235" s="1"/>
      <c r="F235" s="1"/>
    </row>
    <row r="236" spans="4:6">
      <c r="D236" s="1"/>
      <c r="E236" s="1"/>
      <c r="F236" s="1"/>
    </row>
    <row r="237" spans="4:6">
      <c r="D237" s="1"/>
      <c r="E237" s="1"/>
      <c r="F237" s="1"/>
    </row>
    <row r="238" spans="4:6">
      <c r="D238" s="1"/>
      <c r="E238" s="1"/>
      <c r="F238" s="1"/>
    </row>
    <row r="239" spans="4:6">
      <c r="D239" s="1"/>
      <c r="E239" s="1"/>
      <c r="F239" s="1"/>
    </row>
    <row r="240" spans="4:6">
      <c r="D240" s="1"/>
      <c r="E240" s="1"/>
      <c r="F240" s="1"/>
    </row>
    <row r="241" spans="4:6">
      <c r="D241" s="1"/>
      <c r="E241" s="1"/>
      <c r="F241" s="1"/>
    </row>
    <row r="242" spans="4:6">
      <c r="D242" s="1"/>
      <c r="E242" s="1"/>
      <c r="F242" s="1"/>
    </row>
    <row r="243" spans="4:6">
      <c r="D243" s="1"/>
      <c r="E243" s="1"/>
      <c r="F243" s="1"/>
    </row>
    <row r="244" spans="4:6">
      <c r="D244" s="1"/>
      <c r="E244" s="1"/>
      <c r="F244" s="1"/>
    </row>
    <row r="245" spans="4:6">
      <c r="D245" s="1"/>
      <c r="E245" s="1"/>
      <c r="F245" s="1"/>
    </row>
    <row r="246" spans="4:6">
      <c r="D246" s="1"/>
      <c r="E246" s="1"/>
      <c r="F246" s="1"/>
    </row>
    <row r="247" spans="4:6">
      <c r="D247" s="1"/>
      <c r="E247" s="1"/>
      <c r="F247" s="1"/>
    </row>
    <row r="248" spans="4:6">
      <c r="D248" s="1"/>
      <c r="E248" s="1"/>
      <c r="F248" s="1"/>
    </row>
    <row r="249" spans="4:6">
      <c r="D249" s="1"/>
      <c r="E249" s="1"/>
      <c r="F249" s="1"/>
    </row>
    <row r="250" spans="4:6">
      <c r="D250" s="1"/>
      <c r="E250" s="1"/>
      <c r="F250" s="1"/>
    </row>
    <row r="251" spans="4:6">
      <c r="D251" s="1"/>
      <c r="E251" s="1"/>
      <c r="F251" s="1"/>
    </row>
    <row r="252" spans="4:6">
      <c r="D252" s="1"/>
      <c r="E252" s="1"/>
      <c r="F252" s="1"/>
    </row>
    <row r="253" spans="4:6">
      <c r="D253" s="1"/>
      <c r="E253" s="1"/>
      <c r="F253" s="1"/>
    </row>
    <row r="254" spans="4:6">
      <c r="D254" s="1"/>
      <c r="E254" s="1"/>
      <c r="F254" s="1"/>
    </row>
    <row r="255" spans="4:6">
      <c r="D255" s="1"/>
      <c r="E255" s="1"/>
      <c r="F255" s="1"/>
    </row>
    <row r="256" spans="4:6">
      <c r="D256" s="1"/>
      <c r="E256" s="1"/>
      <c r="F256" s="1"/>
    </row>
    <row r="257" spans="4:6">
      <c r="D257" s="1"/>
      <c r="E257" s="1"/>
      <c r="F257" s="1"/>
    </row>
    <row r="258" spans="4:6">
      <c r="D258" s="1"/>
      <c r="E258" s="1"/>
      <c r="F258" s="1"/>
    </row>
    <row r="259" spans="4:6">
      <c r="D259" s="1"/>
      <c r="E259" s="1"/>
      <c r="F259" s="1"/>
    </row>
    <row r="260" spans="4:6">
      <c r="D260" s="1"/>
      <c r="E260" s="1"/>
      <c r="F260" s="1"/>
    </row>
    <row r="261" spans="4:6">
      <c r="D261" s="1"/>
      <c r="E261" s="1"/>
      <c r="F261" s="1"/>
    </row>
    <row r="262" spans="4:6">
      <c r="D262" s="1"/>
      <c r="E262" s="1"/>
      <c r="F262" s="1"/>
    </row>
    <row r="263" spans="4:6">
      <c r="D263" s="1"/>
      <c r="E263" s="1"/>
      <c r="F263" s="1"/>
    </row>
    <row r="264" spans="4:6">
      <c r="D264" s="1"/>
      <c r="E264" s="1"/>
      <c r="F264" s="1"/>
    </row>
    <row r="265" spans="4:6">
      <c r="D265" s="1"/>
      <c r="E265" s="1"/>
      <c r="F265" s="1"/>
    </row>
    <row r="266" spans="4:6">
      <c r="D266" s="1"/>
      <c r="E266" s="1"/>
      <c r="F266" s="1"/>
    </row>
    <row r="267" spans="4:6">
      <c r="D267" s="1"/>
      <c r="E267" s="1"/>
      <c r="F267" s="1"/>
    </row>
    <row r="268" spans="4:6">
      <c r="D268" s="1"/>
      <c r="E268" s="1"/>
      <c r="F268" s="1"/>
    </row>
    <row r="269" spans="4:6">
      <c r="D269" s="1"/>
      <c r="E269" s="1"/>
      <c r="F269" s="1"/>
    </row>
    <row r="270" spans="4:6">
      <c r="D270" s="1"/>
      <c r="E270" s="1"/>
      <c r="F270" s="1"/>
    </row>
    <row r="271" spans="4:6">
      <c r="D271" s="1"/>
      <c r="E271" s="1"/>
      <c r="F271" s="1"/>
    </row>
    <row r="272" spans="4:6">
      <c r="D272" s="1"/>
      <c r="E272" s="1"/>
      <c r="F272" s="1"/>
    </row>
    <row r="273" spans="4:6">
      <c r="D273" s="1"/>
      <c r="E273" s="1"/>
      <c r="F273" s="1"/>
    </row>
    <row r="274" spans="4:6">
      <c r="D274" s="1"/>
      <c r="E274" s="1"/>
      <c r="F274" s="1"/>
    </row>
    <row r="275" spans="4:6">
      <c r="D275" s="1"/>
      <c r="E275" s="1"/>
      <c r="F275" s="1"/>
    </row>
    <row r="276" spans="4:6">
      <c r="D276" s="1"/>
      <c r="E276" s="1"/>
      <c r="F276" s="1"/>
    </row>
    <row r="277" spans="4:6">
      <c r="D277" s="1"/>
      <c r="E277" s="1"/>
      <c r="F277" s="1"/>
    </row>
    <row r="278" spans="4:6">
      <c r="D278" s="1"/>
      <c r="E278" s="1"/>
      <c r="F278" s="1"/>
    </row>
    <row r="279" spans="4:6">
      <c r="D279" s="1"/>
      <c r="E279" s="1"/>
      <c r="F279" s="1"/>
    </row>
    <row r="280" spans="4:6">
      <c r="D280" s="1"/>
      <c r="E280" s="1"/>
      <c r="F280" s="1"/>
    </row>
    <row r="281" spans="4:6">
      <c r="D281" s="1"/>
      <c r="E281" s="1"/>
      <c r="F281" s="1"/>
    </row>
    <row r="282" spans="4:6">
      <c r="D282" s="1"/>
      <c r="E282" s="1"/>
      <c r="F282" s="1"/>
    </row>
    <row r="283" spans="4:6">
      <c r="D283" s="1"/>
      <c r="E283" s="1"/>
      <c r="F283" s="1"/>
    </row>
    <row r="284" spans="4:6">
      <c r="D284" s="1"/>
      <c r="E284" s="1"/>
      <c r="F284" s="1"/>
    </row>
    <row r="285" spans="4:6">
      <c r="D285" s="1"/>
      <c r="E285" s="1"/>
      <c r="F285" s="1"/>
    </row>
    <row r="286" spans="4:6">
      <c r="D286" s="1"/>
      <c r="E286" s="1"/>
      <c r="F286" s="1"/>
    </row>
    <row r="287" spans="4:6">
      <c r="D287" s="1"/>
      <c r="E287" s="1"/>
      <c r="F287" s="1"/>
    </row>
    <row r="288" spans="4:6">
      <c r="D288" s="1"/>
      <c r="E288" s="1"/>
      <c r="F288" s="1"/>
    </row>
    <row r="289" spans="4:6">
      <c r="D289" s="1"/>
      <c r="E289" s="1"/>
      <c r="F289" s="1"/>
    </row>
    <row r="290" spans="4:6">
      <c r="D290" s="1"/>
      <c r="E290" s="1"/>
      <c r="F290" s="1"/>
    </row>
    <row r="291" spans="4:6">
      <c r="D291" s="1"/>
      <c r="E291" s="1"/>
      <c r="F291" s="1"/>
    </row>
    <row r="292" spans="4:6">
      <c r="D292" s="1"/>
      <c r="E292" s="1"/>
      <c r="F292" s="1"/>
    </row>
    <row r="293" spans="4:6">
      <c r="D293" s="1"/>
      <c r="E293" s="1"/>
      <c r="F293" s="1"/>
    </row>
    <row r="294" spans="4:6">
      <c r="D294" s="1"/>
      <c r="E294" s="1"/>
      <c r="F294" s="1"/>
    </row>
    <row r="295" spans="4:6">
      <c r="D295" s="1"/>
      <c r="E295" s="1"/>
      <c r="F295" s="1"/>
    </row>
    <row r="296" spans="4:6">
      <c r="D296" s="1"/>
      <c r="E296" s="1"/>
      <c r="F296" s="1"/>
    </row>
    <row r="297" spans="4:6">
      <c r="D297" s="1"/>
      <c r="E297" s="1"/>
      <c r="F297" s="1"/>
    </row>
    <row r="298" spans="4:6">
      <c r="D298" s="1"/>
      <c r="E298" s="1"/>
      <c r="F298" s="1"/>
    </row>
    <row r="299" spans="4:6">
      <c r="D299" s="1"/>
      <c r="E299" s="1"/>
      <c r="F299" s="1"/>
    </row>
    <row r="300" spans="4:6">
      <c r="D300" s="1"/>
      <c r="E300" s="1"/>
      <c r="F300" s="1"/>
    </row>
    <row r="301" spans="4:6">
      <c r="D301" s="1"/>
      <c r="E301" s="1"/>
      <c r="F301" s="1"/>
    </row>
    <row r="302" spans="4:6">
      <c r="D302" s="1"/>
      <c r="E302" s="1"/>
      <c r="F302" s="1"/>
    </row>
    <row r="303" spans="4:6">
      <c r="D303" s="1"/>
      <c r="E303" s="1"/>
      <c r="F303" s="1"/>
    </row>
    <row r="304" spans="4:6">
      <c r="D304" s="1"/>
      <c r="E304" s="1"/>
      <c r="F304" s="1"/>
    </row>
    <row r="305" spans="4:6">
      <c r="D305" s="1"/>
      <c r="E305" s="1"/>
      <c r="F305" s="1"/>
    </row>
    <row r="306" spans="4:6">
      <c r="D306" s="1"/>
      <c r="E306" s="1"/>
      <c r="F306" s="1"/>
    </row>
    <row r="307" spans="4:6">
      <c r="D307" s="1"/>
      <c r="E307" s="1"/>
      <c r="F307" s="1"/>
    </row>
    <row r="308" spans="4:6">
      <c r="D308" s="1"/>
      <c r="E308" s="1"/>
      <c r="F308" s="1"/>
    </row>
    <row r="309" spans="4:6">
      <c r="D309" s="1"/>
      <c r="E309" s="1"/>
      <c r="F309" s="1"/>
    </row>
    <row r="310" spans="4:6">
      <c r="D310" s="1"/>
      <c r="E310" s="1"/>
      <c r="F310" s="1"/>
    </row>
    <row r="311" spans="4:6">
      <c r="D311" s="1"/>
      <c r="E311" s="1"/>
      <c r="F311" s="1"/>
    </row>
    <row r="312" spans="4:6">
      <c r="D312" s="1"/>
      <c r="E312" s="1"/>
      <c r="F312" s="1"/>
    </row>
    <row r="313" spans="4:6">
      <c r="D313" s="1"/>
      <c r="E313" s="1"/>
      <c r="F313" s="1"/>
    </row>
    <row r="314" spans="4:6">
      <c r="D314" s="1"/>
      <c r="E314" s="1"/>
      <c r="F314" s="1"/>
    </row>
    <row r="315" spans="4:6">
      <c r="D315" s="1"/>
      <c r="E315" s="1"/>
      <c r="F315" s="1"/>
    </row>
    <row r="316" spans="4:6">
      <c r="D316" s="1"/>
      <c r="E316" s="1"/>
      <c r="F316" s="1"/>
    </row>
    <row r="317" spans="4:6">
      <c r="D317" s="1"/>
      <c r="E317" s="1"/>
      <c r="F317" s="1"/>
    </row>
    <row r="318" spans="4:6">
      <c r="D318" s="1"/>
      <c r="E318" s="1"/>
      <c r="F318" s="1"/>
    </row>
    <row r="319" spans="4:6">
      <c r="D319" s="1"/>
      <c r="E319" s="1"/>
      <c r="F319" s="1"/>
    </row>
    <row r="320" spans="4:6">
      <c r="D320" s="1"/>
      <c r="E320" s="1"/>
      <c r="F320" s="1"/>
    </row>
    <row r="321" spans="4:6">
      <c r="D321" s="1"/>
      <c r="E321" s="1"/>
      <c r="F321" s="1"/>
    </row>
    <row r="322" spans="4:6">
      <c r="D322" s="1"/>
      <c r="E322" s="1"/>
      <c r="F322" s="1"/>
    </row>
    <row r="323" spans="4:6">
      <c r="D323" s="1"/>
      <c r="E323" s="1"/>
      <c r="F323" s="1"/>
    </row>
    <row r="324" spans="4:6">
      <c r="D324" s="1"/>
      <c r="E324" s="1"/>
      <c r="F324" s="1"/>
    </row>
    <row r="325" spans="4:6">
      <c r="D325" s="1"/>
      <c r="E325" s="1"/>
      <c r="F325" s="1"/>
    </row>
    <row r="326" spans="4:6">
      <c r="D326" s="1"/>
      <c r="E326" s="1"/>
      <c r="F326" s="1"/>
    </row>
    <row r="327" spans="4:6">
      <c r="D327" s="1"/>
      <c r="E327" s="1"/>
      <c r="F327" s="1"/>
    </row>
    <row r="328" spans="4:6">
      <c r="D328" s="1"/>
      <c r="E328" s="1"/>
      <c r="F328" s="1"/>
    </row>
    <row r="329" spans="4:6">
      <c r="D329" s="1"/>
      <c r="E329" s="1"/>
      <c r="F329" s="1"/>
    </row>
    <row r="330" spans="4:6">
      <c r="D330" s="1"/>
      <c r="E330" s="1"/>
      <c r="F330" s="1"/>
    </row>
    <row r="331" spans="4:6">
      <c r="D331" s="1"/>
      <c r="E331" s="1"/>
      <c r="F331" s="1"/>
    </row>
    <row r="332" spans="4:6">
      <c r="D332" s="1"/>
      <c r="E332" s="1"/>
      <c r="F332" s="1"/>
    </row>
    <row r="333" spans="4:6">
      <c r="D333" s="1"/>
      <c r="E333" s="1"/>
      <c r="F333" s="1"/>
    </row>
    <row r="334" spans="4:6">
      <c r="D334" s="1"/>
      <c r="E334" s="1"/>
      <c r="F334" s="1"/>
    </row>
    <row r="335" spans="4:6">
      <c r="D335" s="1"/>
      <c r="E335" s="1"/>
      <c r="F335" s="1"/>
    </row>
    <row r="336" spans="4:6">
      <c r="D336" s="1"/>
      <c r="E336" s="1"/>
      <c r="F336" s="1"/>
    </row>
    <row r="337" spans="4:6">
      <c r="D337" s="1"/>
      <c r="E337" s="1"/>
      <c r="F337" s="1"/>
    </row>
    <row r="338" spans="4:6">
      <c r="D338" s="1"/>
      <c r="E338" s="1"/>
      <c r="F338" s="1"/>
    </row>
    <row r="339" spans="4:6">
      <c r="D339" s="1"/>
      <c r="E339" s="1"/>
      <c r="F339" s="1"/>
    </row>
    <row r="340" spans="4:6">
      <c r="D340" s="1"/>
      <c r="E340" s="1"/>
      <c r="F340" s="1"/>
    </row>
    <row r="341" spans="4:6">
      <c r="D341" s="1"/>
      <c r="E341" s="1"/>
      <c r="F341" s="1"/>
    </row>
    <row r="342" spans="4:6">
      <c r="D342" s="1"/>
      <c r="E342" s="1"/>
      <c r="F342" s="1"/>
    </row>
    <row r="343" spans="4:6">
      <c r="D343" s="1"/>
      <c r="E343" s="1"/>
      <c r="F343" s="1"/>
    </row>
    <row r="344" spans="4:6">
      <c r="D344" s="1"/>
      <c r="E344" s="1"/>
      <c r="F344" s="1"/>
    </row>
    <row r="345" spans="4:6">
      <c r="D345" s="1"/>
      <c r="E345" s="1"/>
      <c r="F345" s="1"/>
    </row>
    <row r="346" spans="4:6">
      <c r="D346" s="1"/>
      <c r="E346" s="1"/>
      <c r="F346" s="1"/>
    </row>
    <row r="347" spans="4:6">
      <c r="D347" s="1"/>
      <c r="E347" s="1"/>
      <c r="F347" s="1"/>
    </row>
    <row r="348" spans="4:6">
      <c r="D348" s="1"/>
      <c r="E348" s="1"/>
      <c r="F348" s="1"/>
    </row>
    <row r="349" spans="4:6">
      <c r="D349" s="1"/>
      <c r="E349" s="1"/>
      <c r="F349" s="1"/>
    </row>
    <row r="350" spans="4:6">
      <c r="D350" s="1"/>
      <c r="E350" s="1"/>
      <c r="F350" s="1"/>
    </row>
    <row r="351" spans="4:6">
      <c r="D351" s="1"/>
      <c r="E351" s="1"/>
      <c r="F351" s="1"/>
    </row>
    <row r="352" spans="4:6">
      <c r="D352" s="1"/>
      <c r="E352" s="1"/>
      <c r="F352" s="1"/>
    </row>
    <row r="353" spans="4:6">
      <c r="D353" s="1"/>
      <c r="E353" s="1"/>
      <c r="F353" s="1"/>
    </row>
    <row r="354" spans="4:6">
      <c r="D354" s="1"/>
      <c r="E354" s="1"/>
      <c r="F354" s="1"/>
    </row>
    <row r="355" spans="4:6">
      <c r="D355" s="1"/>
      <c r="E355" s="1"/>
      <c r="F355" s="1"/>
    </row>
    <row r="356" spans="4:6">
      <c r="D356" s="1"/>
      <c r="E356" s="1"/>
      <c r="F356" s="1"/>
    </row>
    <row r="357" spans="4:6">
      <c r="D357" s="1"/>
      <c r="E357" s="1"/>
      <c r="F357" s="1"/>
    </row>
    <row r="358" spans="4:6">
      <c r="D358" s="1"/>
      <c r="E358" s="1"/>
      <c r="F358" s="1"/>
    </row>
    <row r="359" spans="4:6">
      <c r="D359" s="1"/>
      <c r="E359" s="1"/>
      <c r="F359" s="1"/>
    </row>
    <row r="360" spans="4:6">
      <c r="D360" s="1"/>
      <c r="E360" s="1"/>
      <c r="F360" s="1"/>
    </row>
    <row r="361" spans="4:6">
      <c r="D361" s="1"/>
      <c r="E361" s="1"/>
      <c r="F361" s="1"/>
    </row>
    <row r="362" spans="4:6">
      <c r="D362" s="1"/>
      <c r="E362" s="1"/>
      <c r="F362" s="1"/>
    </row>
    <row r="363" spans="4:6">
      <c r="D363" s="1"/>
      <c r="E363" s="1"/>
      <c r="F363" s="1"/>
    </row>
    <row r="364" spans="4:6">
      <c r="D364" s="1"/>
      <c r="E364" s="1"/>
      <c r="F364" s="1"/>
    </row>
    <row r="365" spans="4:6">
      <c r="D365" s="1"/>
      <c r="E365" s="1"/>
      <c r="F365" s="1"/>
    </row>
    <row r="366" spans="4:6">
      <c r="D366" s="1"/>
      <c r="E366" s="1"/>
      <c r="F366" s="1"/>
    </row>
    <row r="367" spans="4:6">
      <c r="D367" s="1"/>
      <c r="E367" s="1"/>
      <c r="F367" s="1"/>
    </row>
    <row r="368" spans="4:6">
      <c r="D368" s="1"/>
      <c r="E368" s="1"/>
      <c r="F368" s="1"/>
    </row>
    <row r="369" spans="4:6">
      <c r="D369" s="1"/>
      <c r="E369" s="1"/>
      <c r="F369" s="1"/>
    </row>
    <row r="370" spans="4:6">
      <c r="D370" s="1"/>
      <c r="E370" s="1"/>
      <c r="F370" s="1"/>
    </row>
    <row r="371" spans="4:6">
      <c r="D371" s="1"/>
      <c r="E371" s="1"/>
      <c r="F371" s="1"/>
    </row>
    <row r="372" spans="4:6">
      <c r="D372" s="1"/>
      <c r="E372" s="1"/>
      <c r="F372" s="1"/>
    </row>
    <row r="373" spans="4:6">
      <c r="D373" s="1"/>
      <c r="E373" s="1"/>
      <c r="F373" s="1"/>
    </row>
    <row r="374" spans="4:6">
      <c r="D374" s="1"/>
      <c r="E374" s="1"/>
      <c r="F374" s="1"/>
    </row>
    <row r="375" spans="4:6">
      <c r="D375" s="1"/>
      <c r="E375" s="1"/>
      <c r="F375" s="1"/>
    </row>
    <row r="376" spans="4:6">
      <c r="D376" s="1"/>
      <c r="E376" s="1"/>
      <c r="F376" s="1"/>
    </row>
    <row r="377" spans="4:6">
      <c r="D377" s="1"/>
      <c r="E377" s="1"/>
      <c r="F377" s="1"/>
    </row>
    <row r="378" spans="4:6">
      <c r="D378" s="1"/>
      <c r="E378" s="1"/>
      <c r="F378" s="1"/>
    </row>
    <row r="379" spans="4:6">
      <c r="D379" s="1"/>
      <c r="E379" s="1"/>
      <c r="F379" s="1"/>
    </row>
    <row r="380" spans="4:6">
      <c r="D380" s="1"/>
      <c r="E380" s="1"/>
      <c r="F380" s="1"/>
    </row>
    <row r="381" spans="4:6">
      <c r="D381" s="1"/>
      <c r="E381" s="1"/>
      <c r="F381" s="1"/>
    </row>
    <row r="382" spans="4:6">
      <c r="D382" s="1"/>
      <c r="E382" s="1"/>
      <c r="F382" s="1"/>
    </row>
    <row r="383" spans="4:6">
      <c r="D383" s="1"/>
      <c r="E383" s="1"/>
      <c r="F383" s="1"/>
    </row>
    <row r="384" spans="4:6">
      <c r="D384" s="1"/>
      <c r="E384" s="1"/>
      <c r="F384" s="1"/>
    </row>
    <row r="385" spans="2:6">
      <c r="D385" s="1"/>
      <c r="E385" s="1"/>
      <c r="F385" s="1"/>
    </row>
    <row r="386" spans="2:6">
      <c r="D386" s="1"/>
      <c r="E386" s="1"/>
      <c r="F386" s="1"/>
    </row>
    <row r="387" spans="2:6">
      <c r="D387" s="1"/>
      <c r="E387" s="1"/>
      <c r="F387" s="1"/>
    </row>
    <row r="388" spans="2:6">
      <c r="D388" s="1"/>
      <c r="E388" s="1"/>
      <c r="F388" s="1"/>
    </row>
    <row r="389" spans="2:6">
      <c r="D389" s="1"/>
      <c r="E389" s="1"/>
      <c r="F389" s="1"/>
    </row>
    <row r="390" spans="2:6">
      <c r="D390" s="1"/>
      <c r="E390" s="1"/>
      <c r="F390" s="1"/>
    </row>
    <row r="391" spans="2:6">
      <c r="D391" s="1"/>
      <c r="E391" s="1"/>
      <c r="F391" s="1"/>
    </row>
    <row r="392" spans="2:6">
      <c r="D392" s="1"/>
      <c r="E392" s="1"/>
      <c r="F392" s="1"/>
    </row>
    <row r="393" spans="2:6">
      <c r="D393" s="1"/>
      <c r="E393" s="1"/>
      <c r="F393" s="1"/>
    </row>
    <row r="394" spans="2:6">
      <c r="D394" s="1"/>
      <c r="E394" s="1"/>
      <c r="F394" s="1"/>
    </row>
    <row r="395" spans="2:6">
      <c r="D395" s="1"/>
      <c r="E395" s="1"/>
      <c r="F395" s="1"/>
    </row>
    <row r="396" spans="2:6">
      <c r="D396" s="1"/>
      <c r="E396" s="1"/>
      <c r="F396" s="1"/>
    </row>
    <row r="397" spans="2:6">
      <c r="D397" s="1"/>
      <c r="E397" s="1"/>
      <c r="F397" s="1"/>
    </row>
    <row r="398" spans="2:6">
      <c r="B398" s="42"/>
      <c r="D398" s="1"/>
      <c r="E398" s="1"/>
      <c r="F398" s="1"/>
    </row>
    <row r="399" spans="2:6">
      <c r="B399" s="42"/>
      <c r="D399" s="1"/>
      <c r="E399" s="1"/>
      <c r="F399" s="1"/>
    </row>
    <row r="400" spans="2:6">
      <c r="B400" s="3"/>
      <c r="D400" s="1"/>
      <c r="E400" s="1"/>
      <c r="F400" s="1"/>
    </row>
  </sheetData>
  <sheetProtection sheet="1" objects="1" scenarios="1"/>
  <mergeCells count="2">
    <mergeCell ref="B6:S6"/>
    <mergeCell ref="B7:S7"/>
  </mergeCells>
  <phoneticPr fontId="4" type="noConversion"/>
  <dataValidations count="1">
    <dataValidation allowBlank="1" showInputMessage="1" showErrorMessage="1" sqref="C5:C1048576 AH32:XFD35 A1:B1048576 D36:XFD1048576 D32:AF35 D1:XFD31"/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>
    <tabColor indexed="43"/>
    <pageSetUpPr fitToPage="1"/>
  </sheetPr>
  <dimension ref="B1:BN540"/>
  <sheetViews>
    <sheetView rightToLeft="1" zoomScale="80" zoomScaleNormal="80" workbookViewId="0"/>
  </sheetViews>
  <sheetFormatPr defaultColWidth="9.140625" defaultRowHeight="18"/>
  <cols>
    <col min="1" max="1" width="6.28515625" style="1" customWidth="1"/>
    <col min="2" max="2" width="46.5703125" style="2" bestFit="1" customWidth="1"/>
    <col min="3" max="3" width="36.28515625" style="2" customWidth="1"/>
    <col min="4" max="4" width="9.28515625" style="2" bestFit="1" customWidth="1"/>
    <col min="5" max="5" width="11.28515625" style="2" bestFit="1" customWidth="1"/>
    <col min="6" max="6" width="16.140625" style="1" bestFit="1" customWidth="1"/>
    <col min="7" max="7" width="6.140625" style="1" bestFit="1" customWidth="1"/>
    <col min="8" max="8" width="11.140625" style="1" bestFit="1" customWidth="1"/>
    <col min="9" max="9" width="12.28515625" style="1" bestFit="1" customWidth="1"/>
    <col min="10" max="10" width="6.7109375" style="1" bestFit="1" customWidth="1"/>
    <col min="11" max="11" width="12" style="1" bestFit="1" customWidth="1"/>
    <col min="12" max="12" width="7.42578125" style="1" bestFit="1" customWidth="1"/>
    <col min="13" max="13" width="10" style="1" bestFit="1" customWidth="1"/>
    <col min="14" max="14" width="16.7109375" style="1" bestFit="1" customWidth="1"/>
    <col min="15" max="15" width="8" style="1" bestFit="1" customWidth="1"/>
    <col min="16" max="16" width="12.28515625" style="1" bestFit="1" customWidth="1"/>
    <col min="17" max="17" width="8.7109375" style="1" bestFit="1" customWidth="1"/>
    <col min="18" max="18" width="10" style="1" bestFit="1" customWidth="1"/>
    <col min="19" max="19" width="9" style="1" bestFit="1" customWidth="1"/>
    <col min="20" max="20" width="6.85546875" style="1" customWidth="1"/>
    <col min="21" max="21" width="6.42578125" style="1" customWidth="1"/>
    <col min="22" max="22" width="6.7109375" style="1" customWidth="1"/>
    <col min="23" max="23" width="7.28515625" style="1" customWidth="1"/>
    <col min="24" max="35" width="5.7109375" style="1" customWidth="1"/>
    <col min="36" max="16384" width="9.140625" style="1"/>
  </cols>
  <sheetData>
    <row r="1" spans="2:66">
      <c r="B1" s="47" t="s">
        <v>180</v>
      </c>
      <c r="C1" s="68" t="s" vm="1">
        <v>269</v>
      </c>
    </row>
    <row r="2" spans="2:66">
      <c r="B2" s="47" t="s">
        <v>179</v>
      </c>
      <c r="C2" s="68" t="s">
        <v>270</v>
      </c>
    </row>
    <row r="3" spans="2:66">
      <c r="B3" s="47" t="s">
        <v>181</v>
      </c>
      <c r="C3" s="68" t="s">
        <v>271</v>
      </c>
    </row>
    <row r="4" spans="2:66">
      <c r="B4" s="47" t="s">
        <v>182</v>
      </c>
      <c r="C4" s="68">
        <v>2102</v>
      </c>
    </row>
    <row r="6" spans="2:66" ht="26.25" customHeight="1">
      <c r="B6" s="169" t="s">
        <v>211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1"/>
    </row>
    <row r="7" spans="2:66" ht="26.25" customHeight="1">
      <c r="B7" s="169" t="s">
        <v>94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1"/>
    </row>
    <row r="8" spans="2:66" s="3" customFormat="1" ht="78.75">
      <c r="B8" s="22" t="s">
        <v>119</v>
      </c>
      <c r="C8" s="30" t="s">
        <v>47</v>
      </c>
      <c r="D8" s="30" t="s">
        <v>121</v>
      </c>
      <c r="E8" s="30" t="s">
        <v>120</v>
      </c>
      <c r="F8" s="30" t="s">
        <v>68</v>
      </c>
      <c r="G8" s="30" t="s">
        <v>14</v>
      </c>
      <c r="H8" s="30" t="s">
        <v>69</v>
      </c>
      <c r="I8" s="30" t="s">
        <v>107</v>
      </c>
      <c r="J8" s="30" t="s">
        <v>17</v>
      </c>
      <c r="K8" s="30" t="s">
        <v>106</v>
      </c>
      <c r="L8" s="30" t="s">
        <v>16</v>
      </c>
      <c r="M8" s="59" t="s">
        <v>18</v>
      </c>
      <c r="N8" s="59" t="s">
        <v>245</v>
      </c>
      <c r="O8" s="30" t="s">
        <v>244</v>
      </c>
      <c r="P8" s="30" t="s">
        <v>114</v>
      </c>
      <c r="Q8" s="30" t="s">
        <v>61</v>
      </c>
      <c r="R8" s="30" t="s">
        <v>183</v>
      </c>
      <c r="S8" s="31" t="s">
        <v>185</v>
      </c>
      <c r="BK8" s="1"/>
    </row>
    <row r="9" spans="2:66" s="3" customFormat="1" ht="27.75" customHeight="1">
      <c r="B9" s="15"/>
      <c r="C9" s="32"/>
      <c r="D9" s="16"/>
      <c r="E9" s="16"/>
      <c r="F9" s="32"/>
      <c r="G9" s="32"/>
      <c r="H9" s="32"/>
      <c r="I9" s="32" t="s">
        <v>21</v>
      </c>
      <c r="J9" s="32" t="s">
        <v>20</v>
      </c>
      <c r="K9" s="32"/>
      <c r="L9" s="32" t="s">
        <v>19</v>
      </c>
      <c r="M9" s="32" t="s">
        <v>19</v>
      </c>
      <c r="N9" s="32" t="s">
        <v>252</v>
      </c>
      <c r="O9" s="32"/>
      <c r="P9" s="32" t="s">
        <v>248</v>
      </c>
      <c r="Q9" s="32" t="s">
        <v>19</v>
      </c>
      <c r="R9" s="32" t="s">
        <v>19</v>
      </c>
      <c r="S9" s="33" t="s">
        <v>19</v>
      </c>
      <c r="BK9" s="1"/>
    </row>
    <row r="10" spans="2:66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19" t="s">
        <v>10</v>
      </c>
      <c r="N10" s="19" t="s">
        <v>11</v>
      </c>
      <c r="O10" s="19" t="s">
        <v>12</v>
      </c>
      <c r="P10" s="19" t="s">
        <v>13</v>
      </c>
      <c r="Q10" s="19" t="s">
        <v>116</v>
      </c>
      <c r="R10" s="19" t="s">
        <v>117</v>
      </c>
      <c r="S10" s="20" t="s">
        <v>186</v>
      </c>
      <c r="BK10" s="1"/>
    </row>
    <row r="11" spans="2:66" s="4" customFormat="1" ht="18" customHeight="1">
      <c r="B11" s="98" t="s">
        <v>54</v>
      </c>
      <c r="C11" s="70"/>
      <c r="D11" s="70"/>
      <c r="E11" s="70"/>
      <c r="F11" s="70"/>
      <c r="G11" s="70"/>
      <c r="H11" s="70"/>
      <c r="I11" s="70"/>
      <c r="J11" s="80">
        <v>6.0787419575443051</v>
      </c>
      <c r="K11" s="70"/>
      <c r="L11" s="70"/>
      <c r="M11" s="79">
        <v>4.9323230084510318E-2</v>
      </c>
      <c r="N11" s="78"/>
      <c r="O11" s="80"/>
      <c r="P11" s="78">
        <v>922109.38921330904</v>
      </c>
      <c r="Q11" s="70"/>
      <c r="R11" s="79">
        <f>P11/$P$11</f>
        <v>1</v>
      </c>
      <c r="S11" s="79">
        <f>P11/'סכום נכסי הקרן'!$C$42</f>
        <v>1.6391483997965667E-2</v>
      </c>
      <c r="BK11" s="1"/>
      <c r="BN11" s="1"/>
    </row>
    <row r="12" spans="2:66" ht="17.25" customHeight="1">
      <c r="B12" s="99" t="s">
        <v>238</v>
      </c>
      <c r="C12" s="72"/>
      <c r="D12" s="72"/>
      <c r="E12" s="72"/>
      <c r="F12" s="72"/>
      <c r="G12" s="72"/>
      <c r="H12" s="72"/>
      <c r="I12" s="72"/>
      <c r="J12" s="83">
        <v>5.7166855098475642</v>
      </c>
      <c r="K12" s="72"/>
      <c r="L12" s="72"/>
      <c r="M12" s="82">
        <v>5.0456901528009156E-2</v>
      </c>
      <c r="N12" s="81"/>
      <c r="O12" s="83"/>
      <c r="P12" s="81">
        <v>858478.46310330927</v>
      </c>
      <c r="Q12" s="72"/>
      <c r="R12" s="82">
        <f t="shared" ref="R12:R25" si="0">P12/$P$11</f>
        <v>0.93099416744440044</v>
      </c>
      <c r="S12" s="82">
        <f>P12/'סכום נכסי הקרן'!$C$42</f>
        <v>1.5260375997864258E-2</v>
      </c>
    </row>
    <row r="13" spans="2:66" s="121" customFormat="1">
      <c r="B13" s="100" t="s">
        <v>62</v>
      </c>
      <c r="C13" s="72"/>
      <c r="D13" s="72"/>
      <c r="E13" s="72"/>
      <c r="F13" s="72"/>
      <c r="G13" s="72"/>
      <c r="H13" s="72"/>
      <c r="I13" s="72"/>
      <c r="J13" s="83">
        <v>6.6359542906151665</v>
      </c>
      <c r="K13" s="72"/>
      <c r="L13" s="72"/>
      <c r="M13" s="82">
        <v>6.4422862715047671E-2</v>
      </c>
      <c r="N13" s="81"/>
      <c r="O13" s="83"/>
      <c r="P13" s="81">
        <v>577547.2068271871</v>
      </c>
      <c r="Q13" s="72"/>
      <c r="R13" s="82">
        <f t="shared" si="0"/>
        <v>0.6263326386036665</v>
      </c>
      <c r="S13" s="82">
        <f>P13/'סכום נכסי הקרן'!$C$42</f>
        <v>1.026652142307561E-2</v>
      </c>
    </row>
    <row r="14" spans="2:66" s="121" customFormat="1">
      <c r="B14" s="101" t="s">
        <v>2217</v>
      </c>
      <c r="C14" s="74" t="s">
        <v>2218</v>
      </c>
      <c r="D14" s="87" t="s">
        <v>2219</v>
      </c>
      <c r="E14" s="74" t="s">
        <v>388</v>
      </c>
      <c r="F14" s="87" t="s">
        <v>159</v>
      </c>
      <c r="G14" s="74" t="s">
        <v>356</v>
      </c>
      <c r="H14" s="74" t="s">
        <v>357</v>
      </c>
      <c r="I14" s="97">
        <v>39076</v>
      </c>
      <c r="J14" s="86">
        <v>7.249999999999968</v>
      </c>
      <c r="K14" s="87" t="s">
        <v>165</v>
      </c>
      <c r="L14" s="88">
        <v>4.9000000000000002E-2</v>
      </c>
      <c r="M14" s="85">
        <v>7.4999999999999381E-3</v>
      </c>
      <c r="N14" s="84">
        <v>49355395.849815004</v>
      </c>
      <c r="O14" s="86">
        <v>164.76</v>
      </c>
      <c r="P14" s="84">
        <v>81317.945974542017</v>
      </c>
      <c r="Q14" s="85">
        <v>2.5141612671552654E-2</v>
      </c>
      <c r="R14" s="85">
        <f t="shared" si="0"/>
        <v>8.8186875576571053E-2</v>
      </c>
      <c r="S14" s="85">
        <f>P14/'סכום נכסי הקרן'!$C$42</f>
        <v>1.4455137598439536E-3</v>
      </c>
    </row>
    <row r="15" spans="2:66" s="121" customFormat="1">
      <c r="B15" s="101" t="s">
        <v>2220</v>
      </c>
      <c r="C15" s="74" t="s">
        <v>2221</v>
      </c>
      <c r="D15" s="87" t="s">
        <v>2219</v>
      </c>
      <c r="E15" s="74" t="s">
        <v>388</v>
      </c>
      <c r="F15" s="87" t="s">
        <v>159</v>
      </c>
      <c r="G15" s="74" t="s">
        <v>356</v>
      </c>
      <c r="H15" s="74" t="s">
        <v>357</v>
      </c>
      <c r="I15" s="97">
        <v>40738</v>
      </c>
      <c r="J15" s="86">
        <v>11.870000000000024</v>
      </c>
      <c r="K15" s="87" t="s">
        <v>165</v>
      </c>
      <c r="L15" s="88">
        <v>4.0999999999999995E-2</v>
      </c>
      <c r="M15" s="85">
        <v>1.2000000000000019E-2</v>
      </c>
      <c r="N15" s="84">
        <v>148862944.25139302</v>
      </c>
      <c r="O15" s="86">
        <v>142.76</v>
      </c>
      <c r="P15" s="84">
        <v>212516.74629596801</v>
      </c>
      <c r="Q15" s="85">
        <v>3.6602314155628611E-2</v>
      </c>
      <c r="R15" s="85">
        <f t="shared" si="0"/>
        <v>0.23046804292631173</v>
      </c>
      <c r="S15" s="85">
        <f>P15/'סכום נכסי הקרן'!$C$42</f>
        <v>3.777713237669103E-3</v>
      </c>
    </row>
    <row r="16" spans="2:66" s="121" customFormat="1">
      <c r="B16" s="101" t="s">
        <v>2222</v>
      </c>
      <c r="C16" s="74" t="s">
        <v>2223</v>
      </c>
      <c r="D16" s="87" t="s">
        <v>2219</v>
      </c>
      <c r="E16" s="74" t="s">
        <v>2224</v>
      </c>
      <c r="F16" s="87" t="s">
        <v>159</v>
      </c>
      <c r="G16" s="74" t="s">
        <v>356</v>
      </c>
      <c r="H16" s="74" t="s">
        <v>357</v>
      </c>
      <c r="I16" s="97">
        <v>38918</v>
      </c>
      <c r="J16" s="86">
        <v>0.49999999999372891</v>
      </c>
      <c r="K16" s="87" t="s">
        <v>165</v>
      </c>
      <c r="L16" s="88">
        <v>0.05</v>
      </c>
      <c r="M16" s="85">
        <v>9.0000000000125431E-3</v>
      </c>
      <c r="N16" s="84">
        <v>65746.852755000014</v>
      </c>
      <c r="O16" s="86">
        <v>121.27</v>
      </c>
      <c r="P16" s="84">
        <v>79.731209491000016</v>
      </c>
      <c r="Q16" s="85">
        <v>1.1410164775005078E-2</v>
      </c>
      <c r="R16" s="85">
        <f t="shared" si="0"/>
        <v>8.6466107409471368E-5</v>
      </c>
      <c r="S16" s="85">
        <f>P16/'סכום נכסי הקרן'!$C$42</f>
        <v>1.4173078159687302E-6</v>
      </c>
    </row>
    <row r="17" spans="2:19" s="121" customFormat="1">
      <c r="B17" s="101" t="s">
        <v>2225</v>
      </c>
      <c r="C17" s="74" t="s">
        <v>2226</v>
      </c>
      <c r="D17" s="87" t="s">
        <v>2219</v>
      </c>
      <c r="E17" s="74" t="s">
        <v>2227</v>
      </c>
      <c r="F17" s="87" t="s">
        <v>1377</v>
      </c>
      <c r="G17" s="74" t="s">
        <v>371</v>
      </c>
      <c r="H17" s="74" t="s">
        <v>163</v>
      </c>
      <c r="I17" s="97">
        <v>42795</v>
      </c>
      <c r="J17" s="86">
        <v>7.0700000000000047</v>
      </c>
      <c r="K17" s="87" t="s">
        <v>165</v>
      </c>
      <c r="L17" s="88">
        <v>2.1400000000000002E-2</v>
      </c>
      <c r="M17" s="85">
        <v>4.1999999999999902E-3</v>
      </c>
      <c r="N17" s="84">
        <v>35140701.596098997</v>
      </c>
      <c r="O17" s="86">
        <v>114.22</v>
      </c>
      <c r="P17" s="84">
        <v>40137.708359712007</v>
      </c>
      <c r="Q17" s="85">
        <v>0.14499766075702136</v>
      </c>
      <c r="R17" s="85">
        <f t="shared" si="0"/>
        <v>4.3528141920293431E-2</v>
      </c>
      <c r="S17" s="85">
        <f>P17/'סכום נכסי הקרן'!$C$42</f>
        <v>7.134908417476682E-4</v>
      </c>
    </row>
    <row r="18" spans="2:19" s="121" customFormat="1">
      <c r="B18" s="101" t="s">
        <v>2228</v>
      </c>
      <c r="C18" s="74" t="s">
        <v>2229</v>
      </c>
      <c r="D18" s="87" t="s">
        <v>2219</v>
      </c>
      <c r="E18" s="74" t="s">
        <v>376</v>
      </c>
      <c r="F18" s="87" t="s">
        <v>363</v>
      </c>
      <c r="G18" s="74" t="s">
        <v>410</v>
      </c>
      <c r="H18" s="74" t="s">
        <v>357</v>
      </c>
      <c r="I18" s="97">
        <v>36489</v>
      </c>
      <c r="J18" s="86">
        <v>4.2100000000085105</v>
      </c>
      <c r="K18" s="87" t="s">
        <v>165</v>
      </c>
      <c r="L18" s="88">
        <v>6.0499999999999998E-2</v>
      </c>
      <c r="M18" s="85">
        <v>1.1999999999172035E-3</v>
      </c>
      <c r="N18" s="84">
        <v>24871.266090000005</v>
      </c>
      <c r="O18" s="86">
        <v>174.82</v>
      </c>
      <c r="P18" s="84">
        <v>43.479952403000006</v>
      </c>
      <c r="Q18" s="74"/>
      <c r="R18" s="85">
        <f t="shared" si="0"/>
        <v>4.7152705429119001E-5</v>
      </c>
      <c r="S18" s="85">
        <f>P18/'סכום נכסי הקרן'!$C$42</f>
        <v>7.7290281650219291E-7</v>
      </c>
    </row>
    <row r="19" spans="2:19" s="121" customFormat="1">
      <c r="B19" s="101" t="s">
        <v>2230</v>
      </c>
      <c r="C19" s="74" t="s">
        <v>2231</v>
      </c>
      <c r="D19" s="87" t="s">
        <v>2219</v>
      </c>
      <c r="E19" s="74" t="s">
        <v>420</v>
      </c>
      <c r="F19" s="87" t="s">
        <v>159</v>
      </c>
      <c r="G19" s="74" t="s">
        <v>400</v>
      </c>
      <c r="H19" s="74" t="s">
        <v>163</v>
      </c>
      <c r="I19" s="97">
        <v>39084</v>
      </c>
      <c r="J19" s="86">
        <v>3.2899999999999738</v>
      </c>
      <c r="K19" s="87" t="s">
        <v>165</v>
      </c>
      <c r="L19" s="88">
        <v>5.5999999999999994E-2</v>
      </c>
      <c r="M19" s="85">
        <v>1.9000000000000861E-3</v>
      </c>
      <c r="N19" s="84">
        <v>13643562.010350004</v>
      </c>
      <c r="O19" s="86">
        <v>145.30000000000001</v>
      </c>
      <c r="P19" s="84">
        <v>19824.095248857004</v>
      </c>
      <c r="Q19" s="85">
        <v>1.9305884327203274E-2</v>
      </c>
      <c r="R19" s="85">
        <f t="shared" si="0"/>
        <v>2.1498637234102766E-2</v>
      </c>
      <c r="S19" s="85">
        <f>P19/'סכום נכסי הקרן'!$C$42</f>
        <v>3.523945682008643E-4</v>
      </c>
    </row>
    <row r="20" spans="2:19" s="121" customFormat="1">
      <c r="B20" s="101" t="s">
        <v>2232</v>
      </c>
      <c r="C20" s="74" t="s">
        <v>2233</v>
      </c>
      <c r="D20" s="87" t="s">
        <v>2219</v>
      </c>
      <c r="E20" s="74" t="s">
        <v>472</v>
      </c>
      <c r="F20" s="87" t="s">
        <v>473</v>
      </c>
      <c r="G20" s="74" t="s">
        <v>445</v>
      </c>
      <c r="H20" s="74" t="s">
        <v>163</v>
      </c>
      <c r="I20" s="97">
        <v>40561</v>
      </c>
      <c r="J20" s="86">
        <v>1.2600000000000018</v>
      </c>
      <c r="K20" s="87" t="s">
        <v>165</v>
      </c>
      <c r="L20" s="88">
        <v>0.06</v>
      </c>
      <c r="M20" s="85">
        <v>1.4199999999999966E-2</v>
      </c>
      <c r="N20" s="84">
        <v>76184326.416015014</v>
      </c>
      <c r="O20" s="86">
        <v>112.96</v>
      </c>
      <c r="P20" s="84">
        <v>86057.813513934016</v>
      </c>
      <c r="Q20" s="85">
        <v>2.4703428852951115E-2</v>
      </c>
      <c r="R20" s="85">
        <f t="shared" si="0"/>
        <v>9.3327119884717383E-2</v>
      </c>
      <c r="S20" s="85">
        <f>P20/'סכום נכסי הקרן'!$C$42</f>
        <v>1.5297699921665681E-3</v>
      </c>
    </row>
    <row r="21" spans="2:19" s="121" customFormat="1">
      <c r="B21" s="101" t="s">
        <v>2234</v>
      </c>
      <c r="C21" s="74" t="s">
        <v>2235</v>
      </c>
      <c r="D21" s="87" t="s">
        <v>2219</v>
      </c>
      <c r="E21" s="74" t="s">
        <v>1225</v>
      </c>
      <c r="F21" s="87" t="s">
        <v>363</v>
      </c>
      <c r="G21" s="74" t="s">
        <v>526</v>
      </c>
      <c r="H21" s="74" t="s">
        <v>357</v>
      </c>
      <c r="I21" s="97">
        <v>39387</v>
      </c>
      <c r="J21" s="86">
        <v>1.9700000000000002</v>
      </c>
      <c r="K21" s="87" t="s">
        <v>165</v>
      </c>
      <c r="L21" s="88">
        <v>5.7500000000000002E-2</v>
      </c>
      <c r="M21" s="85">
        <v>4.3000000000000147E-3</v>
      </c>
      <c r="N21" s="84">
        <v>100052832.65660001</v>
      </c>
      <c r="O21" s="86">
        <v>132.26</v>
      </c>
      <c r="P21" s="84">
        <v>132329.87574306701</v>
      </c>
      <c r="Q21" s="85">
        <v>7.6845493591858688E-2</v>
      </c>
      <c r="R21" s="85">
        <f t="shared" si="0"/>
        <v>0.14350778474988016</v>
      </c>
      <c r="S21" s="85">
        <f>P21/'סכום נכסי הקרן'!$C$42</f>
        <v>2.3523055573111615E-3</v>
      </c>
    </row>
    <row r="22" spans="2:19" s="121" customFormat="1">
      <c r="B22" s="101" t="s">
        <v>2236</v>
      </c>
      <c r="C22" s="74" t="s">
        <v>2237</v>
      </c>
      <c r="D22" s="87" t="s">
        <v>28</v>
      </c>
      <c r="E22" s="74">
        <v>1229</v>
      </c>
      <c r="F22" s="87" t="s">
        <v>648</v>
      </c>
      <c r="G22" s="74" t="s">
        <v>2238</v>
      </c>
      <c r="H22" s="74" t="s">
        <v>357</v>
      </c>
      <c r="I22" s="97">
        <v>38445</v>
      </c>
      <c r="J22" s="86">
        <v>0.21000000000015576</v>
      </c>
      <c r="K22" s="87" t="s">
        <v>165</v>
      </c>
      <c r="L22" s="88">
        <v>6.7000000000000004E-2</v>
      </c>
      <c r="M22" s="85">
        <v>1.7799000000002312</v>
      </c>
      <c r="N22" s="84">
        <v>1082502.4042220002</v>
      </c>
      <c r="O22" s="86">
        <v>100.859031</v>
      </c>
      <c r="P22" s="84">
        <v>1091.8014239229999</v>
      </c>
      <c r="Q22" s="85">
        <v>5.3816843875172056E-2</v>
      </c>
      <c r="R22" s="85">
        <f t="shared" si="0"/>
        <v>1.1840259265275049E-3</v>
      </c>
      <c r="S22" s="85">
        <f>P22/'סכום נכסי הקרן'!$C$42</f>
        <v>1.9407942027852069E-5</v>
      </c>
    </row>
    <row r="23" spans="2:19" s="121" customFormat="1">
      <c r="B23" s="101" t="s">
        <v>2239</v>
      </c>
      <c r="C23" s="74" t="s">
        <v>2240</v>
      </c>
      <c r="D23" s="87" t="s">
        <v>28</v>
      </c>
      <c r="E23" s="74">
        <v>1229</v>
      </c>
      <c r="F23" s="87" t="s">
        <v>648</v>
      </c>
      <c r="G23" s="74" t="s">
        <v>2238</v>
      </c>
      <c r="H23" s="74" t="s">
        <v>357</v>
      </c>
      <c r="I23" s="97">
        <v>38573</v>
      </c>
      <c r="J23" s="86">
        <v>0.34000000000147429</v>
      </c>
      <c r="K23" s="87" t="s">
        <v>165</v>
      </c>
      <c r="L23" s="88">
        <v>6.7000000000000004E-2</v>
      </c>
      <c r="M23" s="85">
        <v>0.98680000000207713</v>
      </c>
      <c r="N23" s="84">
        <v>121748.65105600002</v>
      </c>
      <c r="O23" s="86">
        <v>100.284722</v>
      </c>
      <c r="P23" s="84">
        <v>122.09529872300001</v>
      </c>
      <c r="Q23" s="85">
        <v>8.7203530536543675E-3</v>
      </c>
      <c r="R23" s="85">
        <f t="shared" si="0"/>
        <v>1.324086926684097E-4</v>
      </c>
      <c r="S23" s="85">
        <f>P23/'סכום נכסי הקרן'!$C$42</f>
        <v>2.1703749670657911E-6</v>
      </c>
    </row>
    <row r="24" spans="2:19" s="121" customFormat="1">
      <c r="B24" s="101" t="s">
        <v>2241</v>
      </c>
      <c r="C24" s="74" t="s">
        <v>2242</v>
      </c>
      <c r="D24" s="87" t="s">
        <v>28</v>
      </c>
      <c r="E24" s="74">
        <v>1229</v>
      </c>
      <c r="F24" s="87" t="s">
        <v>648</v>
      </c>
      <c r="G24" s="74" t="s">
        <v>2238</v>
      </c>
      <c r="H24" s="74" t="s">
        <v>357</v>
      </c>
      <c r="I24" s="97">
        <v>38376</v>
      </c>
      <c r="J24" s="86">
        <v>0.170000000006097</v>
      </c>
      <c r="K24" s="87" t="s">
        <v>165</v>
      </c>
      <c r="L24" s="88">
        <v>7.0000000000000007E-2</v>
      </c>
      <c r="M24" s="85">
        <v>2.707299999988964</v>
      </c>
      <c r="N24" s="84">
        <v>52418.94922200001</v>
      </c>
      <c r="O24" s="86">
        <v>100.125936</v>
      </c>
      <c r="P24" s="84">
        <v>52.484966104000009</v>
      </c>
      <c r="Q24" s="85">
        <v>5.7509942081873126E-3</v>
      </c>
      <c r="R24" s="85">
        <f t="shared" si="0"/>
        <v>5.6918372937051622E-5</v>
      </c>
      <c r="S24" s="85">
        <f>P24/'סכום נכסי הקרן'!$C$42</f>
        <v>9.3297659918792361E-7</v>
      </c>
    </row>
    <row r="25" spans="2:19" s="121" customFormat="1">
      <c r="B25" s="101" t="s">
        <v>2243</v>
      </c>
      <c r="C25" s="74" t="s">
        <v>2244</v>
      </c>
      <c r="D25" s="87" t="s">
        <v>28</v>
      </c>
      <c r="E25" s="74" t="s">
        <v>2245</v>
      </c>
      <c r="F25" s="87" t="s">
        <v>701</v>
      </c>
      <c r="G25" s="74" t="s">
        <v>687</v>
      </c>
      <c r="H25" s="74"/>
      <c r="I25" s="97">
        <v>39104</v>
      </c>
      <c r="J25" s="86">
        <v>0.46000000000000507</v>
      </c>
      <c r="K25" s="87" t="s">
        <v>165</v>
      </c>
      <c r="L25" s="88">
        <v>5.5999999999999994E-2</v>
      </c>
      <c r="M25" s="85">
        <v>7.5107000000005835</v>
      </c>
      <c r="N25" s="84">
        <v>16272872.301521001</v>
      </c>
      <c r="O25" s="86">
        <v>24.417504000000001</v>
      </c>
      <c r="P25" s="84">
        <v>3973.4288404630001</v>
      </c>
      <c r="Q25" s="85">
        <v>2.8310391770046947E-2</v>
      </c>
      <c r="R25" s="85">
        <f t="shared" si="0"/>
        <v>4.3090645068183308E-3</v>
      </c>
      <c r="S25" s="85">
        <f>P25/'סכום נכסי הקרן'!$C$42</f>
        <v>7.0631961909714487E-5</v>
      </c>
    </row>
    <row r="26" spans="2:19" s="121" customFormat="1">
      <c r="B26" s="102"/>
      <c r="C26" s="74"/>
      <c r="D26" s="74"/>
      <c r="E26" s="74"/>
      <c r="F26" s="74"/>
      <c r="G26" s="74"/>
      <c r="H26" s="74"/>
      <c r="I26" s="74"/>
      <c r="J26" s="86"/>
      <c r="K26" s="74"/>
      <c r="L26" s="74"/>
      <c r="M26" s="85"/>
      <c r="N26" s="84"/>
      <c r="O26" s="86"/>
      <c r="P26" s="74"/>
      <c r="Q26" s="74"/>
      <c r="R26" s="85"/>
      <c r="S26" s="74"/>
    </row>
    <row r="27" spans="2:19" s="121" customFormat="1">
      <c r="B27" s="100" t="s">
        <v>63</v>
      </c>
      <c r="C27" s="72"/>
      <c r="D27" s="72"/>
      <c r="E27" s="72"/>
      <c r="F27" s="72"/>
      <c r="G27" s="72"/>
      <c r="H27" s="72"/>
      <c r="I27" s="72"/>
      <c r="J27" s="83">
        <v>4.1659626744313858</v>
      </c>
      <c r="K27" s="72"/>
      <c r="L27" s="72"/>
      <c r="M27" s="82">
        <v>1.6571193116726713E-2</v>
      </c>
      <c r="N27" s="81"/>
      <c r="O27" s="83"/>
      <c r="P27" s="81">
        <v>237604.50533612201</v>
      </c>
      <c r="Q27" s="72"/>
      <c r="R27" s="82">
        <f t="shared" ref="R27:R34" si="1">P27/$P$11</f>
        <v>0.25767496580729166</v>
      </c>
      <c r="S27" s="82">
        <f>P27/'סכום נכסי הקרן'!$C$42</f>
        <v>4.2236750787065713E-3</v>
      </c>
    </row>
    <row r="28" spans="2:19" s="121" customFormat="1">
      <c r="B28" s="101" t="s">
        <v>2246</v>
      </c>
      <c r="C28" s="74" t="s">
        <v>2247</v>
      </c>
      <c r="D28" s="87" t="s">
        <v>2219</v>
      </c>
      <c r="E28" s="74" t="s">
        <v>2227</v>
      </c>
      <c r="F28" s="87" t="s">
        <v>1377</v>
      </c>
      <c r="G28" s="74" t="s">
        <v>371</v>
      </c>
      <c r="H28" s="74" t="s">
        <v>163</v>
      </c>
      <c r="I28" s="97">
        <v>42795</v>
      </c>
      <c r="J28" s="86">
        <v>6.67999999999995</v>
      </c>
      <c r="K28" s="87" t="s">
        <v>165</v>
      </c>
      <c r="L28" s="88">
        <v>3.7400000000000003E-2</v>
      </c>
      <c r="M28" s="85">
        <v>1.6199999999999912E-2</v>
      </c>
      <c r="N28" s="84">
        <v>47831750.519005001</v>
      </c>
      <c r="O28" s="86">
        <v>114.78</v>
      </c>
      <c r="P28" s="84">
        <v>54901.284309054012</v>
      </c>
      <c r="Q28" s="85">
        <v>9.9492957719565664E-2</v>
      </c>
      <c r="R28" s="85">
        <f t="shared" si="1"/>
        <v>5.9538797621280753E-2</v>
      </c>
      <c r="S28" s="85">
        <f>P28/'סכום נכסי הקרן'!$C$42</f>
        <v>9.7592924846733964E-4</v>
      </c>
    </row>
    <row r="29" spans="2:19" s="121" customFormat="1">
      <c r="B29" s="101" t="s">
        <v>2248</v>
      </c>
      <c r="C29" s="74" t="s">
        <v>2249</v>
      </c>
      <c r="D29" s="87" t="s">
        <v>2219</v>
      </c>
      <c r="E29" s="74" t="s">
        <v>2227</v>
      </c>
      <c r="F29" s="87" t="s">
        <v>1377</v>
      </c>
      <c r="G29" s="74" t="s">
        <v>371</v>
      </c>
      <c r="H29" s="74" t="s">
        <v>163</v>
      </c>
      <c r="I29" s="97">
        <v>42795</v>
      </c>
      <c r="J29" s="86">
        <v>2.8799999999999923</v>
      </c>
      <c r="K29" s="87" t="s">
        <v>165</v>
      </c>
      <c r="L29" s="88">
        <v>2.5000000000000001E-2</v>
      </c>
      <c r="M29" s="85">
        <v>8.3999999999998971E-3</v>
      </c>
      <c r="N29" s="84">
        <v>58568463.985878013</v>
      </c>
      <c r="O29" s="86">
        <v>104.92</v>
      </c>
      <c r="P29" s="84">
        <v>61450.033063846007</v>
      </c>
      <c r="Q29" s="85">
        <v>9.4214350252462581E-2</v>
      </c>
      <c r="R29" s="85">
        <f t="shared" si="1"/>
        <v>6.6640719401275875E-2</v>
      </c>
      <c r="S29" s="85">
        <f>P29/'סכום נכסי הקרן'!$C$42</f>
        <v>1.0923402856789334E-3</v>
      </c>
    </row>
    <row r="30" spans="2:19" s="121" customFormat="1">
      <c r="B30" s="101" t="s">
        <v>2250</v>
      </c>
      <c r="C30" s="74" t="s">
        <v>2251</v>
      </c>
      <c r="D30" s="87" t="s">
        <v>2219</v>
      </c>
      <c r="E30" s="74" t="s">
        <v>2252</v>
      </c>
      <c r="F30" s="87" t="s">
        <v>409</v>
      </c>
      <c r="G30" s="74" t="s">
        <v>445</v>
      </c>
      <c r="H30" s="74" t="s">
        <v>163</v>
      </c>
      <c r="I30" s="97">
        <v>42598</v>
      </c>
      <c r="J30" s="86">
        <v>4.5500000000000469</v>
      </c>
      <c r="K30" s="87" t="s">
        <v>165</v>
      </c>
      <c r="L30" s="88">
        <v>3.1E-2</v>
      </c>
      <c r="M30" s="85">
        <v>1.8000000000000235E-2</v>
      </c>
      <c r="N30" s="84">
        <v>40801573.761684008</v>
      </c>
      <c r="O30" s="86">
        <v>106.1</v>
      </c>
      <c r="P30" s="84">
        <v>43290.469761280001</v>
      </c>
      <c r="Q30" s="85">
        <v>4.7014354515112974E-2</v>
      </c>
      <c r="R30" s="85">
        <f t="shared" si="1"/>
        <v>4.6947217182348566E-2</v>
      </c>
      <c r="S30" s="85">
        <f>P30/'סכום נכסי הקרן'!$C$42</f>
        <v>7.6953455919348524E-4</v>
      </c>
    </row>
    <row r="31" spans="2:19" s="121" customFormat="1">
      <c r="B31" s="101" t="s">
        <v>2253</v>
      </c>
      <c r="C31" s="74" t="s">
        <v>2254</v>
      </c>
      <c r="D31" s="87" t="s">
        <v>2219</v>
      </c>
      <c r="E31" s="74" t="s">
        <v>1164</v>
      </c>
      <c r="F31" s="87" t="s">
        <v>191</v>
      </c>
      <c r="G31" s="74" t="s">
        <v>526</v>
      </c>
      <c r="H31" s="74" t="s">
        <v>357</v>
      </c>
      <c r="I31" s="97">
        <v>44007</v>
      </c>
      <c r="J31" s="86">
        <v>5.5100000000000504</v>
      </c>
      <c r="K31" s="87" t="s">
        <v>165</v>
      </c>
      <c r="L31" s="88">
        <v>3.3500000000000002E-2</v>
      </c>
      <c r="M31" s="85">
        <v>3.330000000000042E-2</v>
      </c>
      <c r="N31" s="84">
        <v>19501630.762307003</v>
      </c>
      <c r="O31" s="86">
        <v>101.07</v>
      </c>
      <c r="P31" s="84">
        <v>19710.297329449004</v>
      </c>
      <c r="Q31" s="85">
        <v>1.9501630762307005E-2</v>
      </c>
      <c r="R31" s="85">
        <f t="shared" si="1"/>
        <v>2.1375226800656157E-2</v>
      </c>
      <c r="S31" s="85">
        <f>P31/'סכום נכסי הקרן'!$C$42</f>
        <v>3.5037168805584221E-4</v>
      </c>
    </row>
    <row r="32" spans="2:19" s="121" customFormat="1">
      <c r="B32" s="101" t="s">
        <v>2255</v>
      </c>
      <c r="C32" s="74" t="s">
        <v>2256</v>
      </c>
      <c r="D32" s="87" t="s">
        <v>2219</v>
      </c>
      <c r="E32" s="74" t="s">
        <v>2257</v>
      </c>
      <c r="F32" s="87" t="s">
        <v>160</v>
      </c>
      <c r="G32" s="74" t="s">
        <v>530</v>
      </c>
      <c r="H32" s="74" t="s">
        <v>163</v>
      </c>
      <c r="I32" s="97">
        <v>43741</v>
      </c>
      <c r="J32" s="86">
        <v>1.2400000000000171</v>
      </c>
      <c r="K32" s="87" t="s">
        <v>165</v>
      </c>
      <c r="L32" s="88">
        <v>1.34E-2</v>
      </c>
      <c r="M32" s="85">
        <v>1.7600000000000185E-2</v>
      </c>
      <c r="N32" s="84">
        <v>28243151.474069003</v>
      </c>
      <c r="O32" s="86">
        <v>99.5</v>
      </c>
      <c r="P32" s="84">
        <v>28101.935716698001</v>
      </c>
      <c r="Q32" s="85">
        <v>5.4148073890447256E-2</v>
      </c>
      <c r="R32" s="85">
        <f t="shared" si="1"/>
        <v>3.0475707161677384E-2</v>
      </c>
      <c r="S32" s="85">
        <f>P32/'סכום נכסי הקרן'!$C$42</f>
        <v>4.9954206626732242E-4</v>
      </c>
    </row>
    <row r="33" spans="2:19" s="121" customFormat="1">
      <c r="B33" s="101" t="s">
        <v>2258</v>
      </c>
      <c r="C33" s="74" t="s">
        <v>2259</v>
      </c>
      <c r="D33" s="87" t="s">
        <v>2219</v>
      </c>
      <c r="E33" s="74" t="s">
        <v>2260</v>
      </c>
      <c r="F33" s="87" t="s">
        <v>409</v>
      </c>
      <c r="G33" s="74" t="s">
        <v>798</v>
      </c>
      <c r="H33" s="74" t="s">
        <v>357</v>
      </c>
      <c r="I33" s="97">
        <v>43310</v>
      </c>
      <c r="J33" s="86">
        <v>3.5999999999999659</v>
      </c>
      <c r="K33" s="87" t="s">
        <v>165</v>
      </c>
      <c r="L33" s="88">
        <v>3.5499999999999997E-2</v>
      </c>
      <c r="M33" s="85">
        <v>2.0099999999999847E-2</v>
      </c>
      <c r="N33" s="84">
        <v>27336050.208000008</v>
      </c>
      <c r="O33" s="86">
        <v>106.56</v>
      </c>
      <c r="P33" s="84">
        <v>29129.295101645002</v>
      </c>
      <c r="Q33" s="85">
        <v>8.8984538437500024E-2</v>
      </c>
      <c r="R33" s="85">
        <f t="shared" si="1"/>
        <v>3.158984762805251E-2</v>
      </c>
      <c r="S33" s="85">
        <f>P33/'סכום נכסי הקרן'!$C$42</f>
        <v>5.1780448189339635E-4</v>
      </c>
    </row>
    <row r="34" spans="2:19" s="121" customFormat="1">
      <c r="B34" s="101" t="s">
        <v>2261</v>
      </c>
      <c r="C34" s="74" t="s">
        <v>2262</v>
      </c>
      <c r="D34" s="87" t="s">
        <v>2219</v>
      </c>
      <c r="E34" s="74" t="s">
        <v>2263</v>
      </c>
      <c r="F34" s="87" t="s">
        <v>409</v>
      </c>
      <c r="G34" s="74" t="s">
        <v>676</v>
      </c>
      <c r="H34" s="74" t="s">
        <v>163</v>
      </c>
      <c r="I34" s="97">
        <v>41903</v>
      </c>
      <c r="J34" s="86">
        <v>0.83000000000048968</v>
      </c>
      <c r="K34" s="87" t="s">
        <v>165</v>
      </c>
      <c r="L34" s="88">
        <v>5.1500000000000004E-2</v>
      </c>
      <c r="M34" s="85">
        <v>1.5800000000000002E-2</v>
      </c>
      <c r="N34" s="84">
        <v>983900.20486300008</v>
      </c>
      <c r="O34" s="86">
        <v>103.79</v>
      </c>
      <c r="P34" s="84">
        <v>1021.1900541500002</v>
      </c>
      <c r="Q34" s="85">
        <v>6.5593119601385391E-2</v>
      </c>
      <c r="R34" s="85">
        <f t="shared" si="1"/>
        <v>1.1074500120004428E-3</v>
      </c>
      <c r="S34" s="85">
        <f>P34/'סכום נכסי הקרן'!$C$42</f>
        <v>1.8152749150252143E-5</v>
      </c>
    </row>
    <row r="35" spans="2:19" s="121" customFormat="1">
      <c r="B35" s="102"/>
      <c r="C35" s="74"/>
      <c r="D35" s="74"/>
      <c r="E35" s="74"/>
      <c r="F35" s="74"/>
      <c r="G35" s="74"/>
      <c r="H35" s="74"/>
      <c r="I35" s="74"/>
      <c r="J35" s="86"/>
      <c r="K35" s="74"/>
      <c r="L35" s="74"/>
      <c r="M35" s="85"/>
      <c r="N35" s="84"/>
      <c r="O35" s="86"/>
      <c r="P35" s="74"/>
      <c r="Q35" s="74"/>
      <c r="R35" s="85"/>
      <c r="S35" s="74"/>
    </row>
    <row r="36" spans="2:19" s="121" customFormat="1">
      <c r="B36" s="100" t="s">
        <v>49</v>
      </c>
      <c r="C36" s="72"/>
      <c r="D36" s="72"/>
      <c r="E36" s="72"/>
      <c r="F36" s="72"/>
      <c r="G36" s="72"/>
      <c r="H36" s="72"/>
      <c r="I36" s="72"/>
      <c r="J36" s="83">
        <v>1.9669839765326291</v>
      </c>
      <c r="K36" s="72"/>
      <c r="L36" s="72"/>
      <c r="M36" s="82">
        <v>5.0119814419299274E-2</v>
      </c>
      <c r="N36" s="81"/>
      <c r="O36" s="83"/>
      <c r="P36" s="81">
        <v>43326.750939999998</v>
      </c>
      <c r="Q36" s="72"/>
      <c r="R36" s="82">
        <f t="shared" ref="R36:R44" si="2">P36/$P$11</f>
        <v>4.6986563033442161E-2</v>
      </c>
      <c r="S36" s="82">
        <f>P36/'סכום נכסי הקרן'!$C$42</f>
        <v>7.701794960820723E-4</v>
      </c>
    </row>
    <row r="37" spans="2:19" s="121" customFormat="1">
      <c r="B37" s="101" t="s">
        <v>2264</v>
      </c>
      <c r="C37" s="74" t="s">
        <v>2265</v>
      </c>
      <c r="D37" s="87" t="s">
        <v>2219</v>
      </c>
      <c r="E37" s="74" t="s">
        <v>2266</v>
      </c>
      <c r="F37" s="87" t="s">
        <v>701</v>
      </c>
      <c r="G37" s="74" t="s">
        <v>445</v>
      </c>
      <c r="H37" s="74" t="s">
        <v>163</v>
      </c>
      <c r="I37" s="97">
        <v>38118</v>
      </c>
      <c r="J37" s="86">
        <v>3.4499999999999997</v>
      </c>
      <c r="K37" s="87" t="s">
        <v>164</v>
      </c>
      <c r="L37" s="88">
        <v>7.9699999999999993E-2</v>
      </c>
      <c r="M37" s="85">
        <v>1.3899999999999999E-2</v>
      </c>
      <c r="N37" s="84">
        <v>492521.8600000001</v>
      </c>
      <c r="O37" s="86">
        <v>126.16</v>
      </c>
      <c r="P37" s="84">
        <v>2138.1189600000002</v>
      </c>
      <c r="Q37" s="85">
        <v>6.9174541926500365E-3</v>
      </c>
      <c r="R37" s="85">
        <f t="shared" si="2"/>
        <v>2.3187259396893474E-3</v>
      </c>
      <c r="S37" s="85">
        <f>P37/'סכום נכסי הקרן'!$C$42</f>
        <v>3.8007359136085837E-5</v>
      </c>
    </row>
    <row r="38" spans="2:19" s="121" customFormat="1">
      <c r="B38" s="101" t="s">
        <v>2267</v>
      </c>
      <c r="C38" s="74" t="s">
        <v>2268</v>
      </c>
      <c r="D38" s="87" t="s">
        <v>2219</v>
      </c>
      <c r="E38" s="74" t="s">
        <v>1164</v>
      </c>
      <c r="F38" s="87" t="s">
        <v>191</v>
      </c>
      <c r="G38" s="74" t="s">
        <v>526</v>
      </c>
      <c r="H38" s="74" t="s">
        <v>357</v>
      </c>
      <c r="I38" s="97">
        <v>42625</v>
      </c>
      <c r="J38" s="86">
        <v>1.89</v>
      </c>
      <c r="K38" s="87" t="s">
        <v>164</v>
      </c>
      <c r="L38" s="88">
        <v>4.4500000000000005E-2</v>
      </c>
      <c r="M38" s="85">
        <v>5.2000000000000005E-2</v>
      </c>
      <c r="N38" s="84">
        <v>12099424.000000002</v>
      </c>
      <c r="O38" s="86">
        <v>98.93</v>
      </c>
      <c r="P38" s="84">
        <v>41188.631980000006</v>
      </c>
      <c r="Q38" s="85">
        <v>5.5495873247372381E-2</v>
      </c>
      <c r="R38" s="85">
        <f t="shared" si="2"/>
        <v>4.4667837093752827E-2</v>
      </c>
      <c r="S38" s="85">
        <f>P38/'סכום נכסי הקרן'!$C$42</f>
        <v>7.3217213694598657E-4</v>
      </c>
    </row>
    <row r="39" spans="2:19" s="121" customFormat="1">
      <c r="B39" s="102"/>
      <c r="C39" s="74"/>
      <c r="D39" s="74"/>
      <c r="E39" s="74"/>
      <c r="F39" s="74"/>
      <c r="G39" s="74"/>
      <c r="H39" s="74"/>
      <c r="I39" s="74"/>
      <c r="J39" s="86"/>
      <c r="K39" s="74"/>
      <c r="L39" s="74"/>
      <c r="M39" s="85"/>
      <c r="N39" s="84"/>
      <c r="O39" s="86"/>
      <c r="P39" s="74"/>
      <c r="Q39" s="74"/>
      <c r="R39" s="85"/>
      <c r="S39" s="74"/>
    </row>
    <row r="40" spans="2:19" s="121" customFormat="1">
      <c r="B40" s="99" t="s">
        <v>237</v>
      </c>
      <c r="C40" s="72"/>
      <c r="D40" s="72"/>
      <c r="E40" s="72"/>
      <c r="F40" s="72"/>
      <c r="G40" s="72"/>
      <c r="H40" s="72"/>
      <c r="I40" s="72"/>
      <c r="J40" s="83">
        <v>10.963436897203444</v>
      </c>
      <c r="K40" s="72"/>
      <c r="L40" s="72"/>
      <c r="M40" s="82">
        <v>3.4028269316588138E-2</v>
      </c>
      <c r="N40" s="81"/>
      <c r="O40" s="83"/>
      <c r="P40" s="81">
        <v>63630.926110000008</v>
      </c>
      <c r="Q40" s="72"/>
      <c r="R40" s="82">
        <f t="shared" si="2"/>
        <v>6.9005832555599805E-2</v>
      </c>
      <c r="S40" s="82">
        <f>P40/'סכום נכסי הקרן'!$C$42</f>
        <v>1.1311080001014122E-3</v>
      </c>
    </row>
    <row r="41" spans="2:19" s="121" customFormat="1">
      <c r="B41" s="100" t="s">
        <v>71</v>
      </c>
      <c r="C41" s="72"/>
      <c r="D41" s="72"/>
      <c r="E41" s="72"/>
      <c r="F41" s="72"/>
      <c r="G41" s="72"/>
      <c r="H41" s="72"/>
      <c r="I41" s="72"/>
      <c r="J41" s="83">
        <v>10.963436897203444</v>
      </c>
      <c r="K41" s="72"/>
      <c r="L41" s="72"/>
      <c r="M41" s="82">
        <v>3.4028269316588138E-2</v>
      </c>
      <c r="N41" s="81"/>
      <c r="O41" s="83"/>
      <c r="P41" s="81">
        <v>63630.926110000008</v>
      </c>
      <c r="Q41" s="72"/>
      <c r="R41" s="82">
        <f t="shared" si="2"/>
        <v>6.9005832555599805E-2</v>
      </c>
      <c r="S41" s="82">
        <f>P41/'סכום נכסי הקרן'!$C$42</f>
        <v>1.1311080001014122E-3</v>
      </c>
    </row>
    <row r="42" spans="2:19" s="121" customFormat="1">
      <c r="B42" s="101" t="s">
        <v>2269</v>
      </c>
      <c r="C42" s="74">
        <v>4824</v>
      </c>
      <c r="D42" s="87" t="s">
        <v>2219</v>
      </c>
      <c r="E42" s="74"/>
      <c r="F42" s="87" t="s">
        <v>989</v>
      </c>
      <c r="G42" s="74" t="s">
        <v>965</v>
      </c>
      <c r="H42" s="74" t="s">
        <v>966</v>
      </c>
      <c r="I42" s="97">
        <v>42206</v>
      </c>
      <c r="J42" s="86">
        <v>17.45</v>
      </c>
      <c r="K42" s="87" t="s">
        <v>173</v>
      </c>
      <c r="L42" s="88">
        <v>4.555E-2</v>
      </c>
      <c r="M42" s="85">
        <v>4.0599999999999997E-2</v>
      </c>
      <c r="N42" s="84">
        <v>8688000.0000000019</v>
      </c>
      <c r="O42" s="86">
        <v>109.33</v>
      </c>
      <c r="P42" s="84">
        <v>24408.528390000003</v>
      </c>
      <c r="Q42" s="85">
        <v>5.2155433758156802E-2</v>
      </c>
      <c r="R42" s="85">
        <f t="shared" si="2"/>
        <v>2.6470317595208483E-2</v>
      </c>
      <c r="S42" s="85">
        <f>P42/'סכום נכסי הקרן'!$C$42</f>
        <v>4.3388778728292889E-4</v>
      </c>
    </row>
    <row r="43" spans="2:19" s="121" customFormat="1">
      <c r="B43" s="101" t="s">
        <v>2270</v>
      </c>
      <c r="C43" s="74">
        <v>4279</v>
      </c>
      <c r="D43" s="87" t="s">
        <v>2219</v>
      </c>
      <c r="E43" s="74"/>
      <c r="F43" s="87" t="s">
        <v>915</v>
      </c>
      <c r="G43" s="74" t="s">
        <v>3238</v>
      </c>
      <c r="H43" s="74" t="s">
        <v>917</v>
      </c>
      <c r="I43" s="97">
        <v>40949</v>
      </c>
      <c r="J43" s="86">
        <v>1.2300000000000004</v>
      </c>
      <c r="K43" s="87" t="s">
        <v>164</v>
      </c>
      <c r="L43" s="139">
        <v>0.06</v>
      </c>
      <c r="M43" s="139">
        <v>1.7299999999999999E-2</v>
      </c>
      <c r="N43" s="84">
        <v>5066591.0199999996</v>
      </c>
      <c r="O43" s="86">
        <v>108.99</v>
      </c>
      <c r="P43" s="84">
        <v>19001.467989999997</v>
      </c>
      <c r="Q43" s="85">
        <v>6.1413224484848476E-3</v>
      </c>
      <c r="R43" s="85">
        <f t="shared" si="2"/>
        <v>2.0606522623320172E-2</v>
      </c>
      <c r="S43" s="85">
        <f>P43/'סכום נכסי הקרן'!$C$42</f>
        <v>3.3777148583387004E-4</v>
      </c>
    </row>
    <row r="44" spans="2:19" s="121" customFormat="1">
      <c r="B44" s="101" t="s">
        <v>2271</v>
      </c>
      <c r="C44" s="74">
        <v>5168</v>
      </c>
      <c r="D44" s="87" t="s">
        <v>2219</v>
      </c>
      <c r="E44" s="74"/>
      <c r="F44" s="87" t="s">
        <v>989</v>
      </c>
      <c r="G44" s="74" t="s">
        <v>687</v>
      </c>
      <c r="H44" s="74"/>
      <c r="I44" s="97">
        <v>42408</v>
      </c>
      <c r="J44" s="86">
        <v>12.28</v>
      </c>
      <c r="K44" s="87" t="s">
        <v>173</v>
      </c>
      <c r="L44" s="88">
        <v>3.9510000000000003E-2</v>
      </c>
      <c r="M44" s="85">
        <v>3.2699999999999993E-2</v>
      </c>
      <c r="N44" s="84">
        <v>7166000.0000000009</v>
      </c>
      <c r="O44" s="86">
        <v>109.81</v>
      </c>
      <c r="P44" s="84">
        <v>20220.929730000003</v>
      </c>
      <c r="Q44" s="85">
        <v>1.8162601667228495E-2</v>
      </c>
      <c r="R44" s="85">
        <f t="shared" si="2"/>
        <v>2.192899233707114E-2</v>
      </c>
      <c r="S44" s="85">
        <f>P44/'סכום נכסי הקרן'!$C$42</f>
        <v>3.594487269846133E-4</v>
      </c>
    </row>
    <row r="45" spans="2:19" s="121" customFormat="1">
      <c r="B45" s="125"/>
    </row>
    <row r="46" spans="2:19" s="121" customFormat="1">
      <c r="B46" s="125"/>
    </row>
    <row r="47" spans="2:19" s="121" customFormat="1">
      <c r="B47" s="125"/>
    </row>
    <row r="48" spans="2:19" s="121" customFormat="1">
      <c r="B48" s="126" t="s">
        <v>260</v>
      </c>
      <c r="P48" s="134"/>
    </row>
    <row r="49" spans="2:2" s="121" customFormat="1">
      <c r="B49" s="126" t="s">
        <v>115</v>
      </c>
    </row>
    <row r="50" spans="2:2" s="121" customFormat="1">
      <c r="B50" s="126" t="s">
        <v>243</v>
      </c>
    </row>
    <row r="51" spans="2:2" s="121" customFormat="1">
      <c r="B51" s="126" t="s">
        <v>251</v>
      </c>
    </row>
    <row r="52" spans="2:2" s="121" customFormat="1">
      <c r="B52" s="125"/>
    </row>
    <row r="53" spans="2:2" s="121" customFormat="1">
      <c r="B53" s="125"/>
    </row>
    <row r="54" spans="2:2" s="121" customFormat="1">
      <c r="B54" s="125"/>
    </row>
    <row r="55" spans="2:2" s="121" customFormat="1">
      <c r="B55" s="125"/>
    </row>
    <row r="56" spans="2:2" s="121" customFormat="1">
      <c r="B56" s="125"/>
    </row>
    <row r="57" spans="2:2" s="121" customFormat="1">
      <c r="B57" s="125"/>
    </row>
    <row r="58" spans="2:2" s="121" customFormat="1">
      <c r="B58" s="125"/>
    </row>
    <row r="59" spans="2:2" s="121" customFormat="1">
      <c r="B59" s="125"/>
    </row>
    <row r="60" spans="2:2" s="121" customFormat="1">
      <c r="B60" s="125"/>
    </row>
    <row r="61" spans="2:2" s="121" customFormat="1">
      <c r="B61" s="125"/>
    </row>
    <row r="62" spans="2:2" s="121" customFormat="1">
      <c r="B62" s="125"/>
    </row>
    <row r="63" spans="2:2" s="121" customFormat="1">
      <c r="B63" s="125"/>
    </row>
    <row r="64" spans="2:2" s="121" customFormat="1">
      <c r="B64" s="125"/>
    </row>
    <row r="65" spans="2:2" s="121" customFormat="1">
      <c r="B65" s="125"/>
    </row>
    <row r="66" spans="2:2" s="121" customFormat="1">
      <c r="B66" s="125"/>
    </row>
    <row r="67" spans="2:2" s="121" customFormat="1">
      <c r="B67" s="125"/>
    </row>
    <row r="68" spans="2:2" s="121" customFormat="1">
      <c r="B68" s="125"/>
    </row>
    <row r="69" spans="2:2" s="121" customFormat="1">
      <c r="B69" s="125"/>
    </row>
    <row r="70" spans="2:2" s="121" customFormat="1">
      <c r="B70" s="125"/>
    </row>
    <row r="71" spans="2:2" s="121" customFormat="1">
      <c r="B71" s="125"/>
    </row>
    <row r="72" spans="2:2" s="121" customFormat="1">
      <c r="B72" s="125"/>
    </row>
    <row r="73" spans="2:2" s="121" customFormat="1">
      <c r="B73" s="125"/>
    </row>
    <row r="74" spans="2:2" s="121" customFormat="1">
      <c r="B74" s="125"/>
    </row>
    <row r="75" spans="2:2" s="121" customFormat="1">
      <c r="B75" s="125"/>
    </row>
    <row r="76" spans="2:2" s="121" customFormat="1">
      <c r="B76" s="125"/>
    </row>
    <row r="77" spans="2:2" s="121" customFormat="1">
      <c r="B77" s="125"/>
    </row>
    <row r="78" spans="2:2" s="121" customFormat="1">
      <c r="B78" s="125"/>
    </row>
    <row r="79" spans="2:2" s="121" customFormat="1">
      <c r="B79" s="125"/>
    </row>
    <row r="80" spans="2:2" s="121" customFormat="1">
      <c r="B80" s="125"/>
    </row>
    <row r="81" spans="2:2" s="121" customFormat="1">
      <c r="B81" s="125"/>
    </row>
    <row r="82" spans="2:2" s="121" customFormat="1">
      <c r="B82" s="125"/>
    </row>
    <row r="83" spans="2:2" s="121" customFormat="1">
      <c r="B83" s="125"/>
    </row>
    <row r="84" spans="2:2" s="121" customFormat="1">
      <c r="B84" s="125"/>
    </row>
    <row r="85" spans="2:2" s="121" customFormat="1">
      <c r="B85" s="125"/>
    </row>
    <row r="86" spans="2:2" s="121" customFormat="1">
      <c r="B86" s="125"/>
    </row>
    <row r="87" spans="2:2" s="121" customFormat="1">
      <c r="B87" s="125"/>
    </row>
    <row r="88" spans="2:2" s="121" customFormat="1">
      <c r="B88" s="125"/>
    </row>
    <row r="89" spans="2:2" s="121" customFormat="1">
      <c r="B89" s="125"/>
    </row>
    <row r="90" spans="2:2" s="121" customFormat="1">
      <c r="B90" s="125"/>
    </row>
    <row r="91" spans="2:2" s="121" customFormat="1">
      <c r="B91" s="125"/>
    </row>
    <row r="92" spans="2:2" s="121" customFormat="1">
      <c r="B92" s="125"/>
    </row>
    <row r="93" spans="2:2" s="121" customFormat="1">
      <c r="B93" s="125"/>
    </row>
    <row r="94" spans="2:2" s="121" customFormat="1">
      <c r="B94" s="125"/>
    </row>
    <row r="95" spans="2:2" s="121" customFormat="1">
      <c r="B95" s="125"/>
    </row>
    <row r="96" spans="2:2" s="121" customFormat="1">
      <c r="B96" s="125"/>
    </row>
    <row r="97" spans="2:2" s="121" customFormat="1">
      <c r="B97" s="125"/>
    </row>
    <row r="98" spans="2:2" s="121" customFormat="1">
      <c r="B98" s="125"/>
    </row>
    <row r="99" spans="2:2" s="121" customFormat="1">
      <c r="B99" s="125"/>
    </row>
    <row r="100" spans="2:2" s="121" customFormat="1">
      <c r="B100" s="125"/>
    </row>
    <row r="101" spans="2:2" s="121" customFormat="1">
      <c r="B101" s="125"/>
    </row>
    <row r="102" spans="2:2" s="121" customFormat="1">
      <c r="B102" s="125"/>
    </row>
    <row r="103" spans="2:2" s="121" customFormat="1">
      <c r="B103" s="125"/>
    </row>
    <row r="104" spans="2:2" s="121" customFormat="1">
      <c r="B104" s="125"/>
    </row>
    <row r="105" spans="2:2" s="121" customFormat="1">
      <c r="B105" s="125"/>
    </row>
    <row r="106" spans="2:2" s="121" customFormat="1">
      <c r="B106" s="125"/>
    </row>
    <row r="107" spans="2:2" s="121" customFormat="1">
      <c r="B107" s="125"/>
    </row>
    <row r="108" spans="2:2" s="121" customFormat="1">
      <c r="B108" s="125"/>
    </row>
    <row r="109" spans="2:2" s="121" customFormat="1">
      <c r="B109" s="125"/>
    </row>
    <row r="110" spans="2:2" s="121" customFormat="1">
      <c r="B110" s="125"/>
    </row>
    <row r="111" spans="2:2" s="121" customFormat="1">
      <c r="B111" s="125"/>
    </row>
    <row r="112" spans="2:2" s="121" customFormat="1">
      <c r="B112" s="125"/>
    </row>
    <row r="113" spans="2:2" s="121" customFormat="1">
      <c r="B113" s="125"/>
    </row>
    <row r="114" spans="2:2" s="121" customFormat="1">
      <c r="B114" s="125"/>
    </row>
    <row r="115" spans="2:2" s="121" customFormat="1">
      <c r="B115" s="125"/>
    </row>
    <row r="116" spans="2:2" s="121" customFormat="1">
      <c r="B116" s="125"/>
    </row>
    <row r="117" spans="2:2" s="121" customFormat="1">
      <c r="B117" s="125"/>
    </row>
    <row r="118" spans="2:2" s="121" customFormat="1">
      <c r="B118" s="125"/>
    </row>
    <row r="119" spans="2:2" s="121" customFormat="1">
      <c r="B119" s="125"/>
    </row>
    <row r="120" spans="2:2" s="121" customFormat="1">
      <c r="B120" s="125"/>
    </row>
    <row r="121" spans="2:2" s="121" customFormat="1">
      <c r="B121" s="125"/>
    </row>
    <row r="122" spans="2:2" s="121" customFormat="1">
      <c r="B122" s="125"/>
    </row>
    <row r="123" spans="2:2" s="121" customFormat="1">
      <c r="B123" s="125"/>
    </row>
    <row r="124" spans="2:2" s="121" customFormat="1">
      <c r="B124" s="125"/>
    </row>
    <row r="125" spans="2:2" s="121" customFormat="1">
      <c r="B125" s="125"/>
    </row>
    <row r="126" spans="2:2" s="121" customFormat="1">
      <c r="B126" s="125"/>
    </row>
    <row r="127" spans="2:2" s="121" customFormat="1">
      <c r="B127" s="125"/>
    </row>
    <row r="128" spans="2:2" s="121" customFormat="1">
      <c r="B128" s="125"/>
    </row>
    <row r="129" spans="2:2" s="121" customFormat="1">
      <c r="B129" s="125"/>
    </row>
    <row r="130" spans="2:2" s="121" customFormat="1">
      <c r="B130" s="125"/>
    </row>
    <row r="131" spans="2:2" s="121" customFormat="1">
      <c r="B131" s="125"/>
    </row>
    <row r="132" spans="2:2" s="121" customFormat="1">
      <c r="B132" s="125"/>
    </row>
    <row r="133" spans="2:2" s="121" customFormat="1">
      <c r="B133" s="125"/>
    </row>
    <row r="134" spans="2:2" s="121" customFormat="1">
      <c r="B134" s="125"/>
    </row>
    <row r="135" spans="2:2" s="121" customFormat="1">
      <c r="B135" s="125"/>
    </row>
    <row r="136" spans="2:2" s="121" customFormat="1">
      <c r="B136" s="125"/>
    </row>
    <row r="137" spans="2:2" s="121" customFormat="1">
      <c r="B137" s="125"/>
    </row>
    <row r="138" spans="2:2" s="121" customFormat="1">
      <c r="B138" s="125"/>
    </row>
    <row r="139" spans="2:2" s="121" customFormat="1">
      <c r="B139" s="125"/>
    </row>
    <row r="140" spans="2:2" s="121" customFormat="1">
      <c r="B140" s="125"/>
    </row>
    <row r="141" spans="2:2" s="121" customFormat="1">
      <c r="B141" s="125"/>
    </row>
    <row r="142" spans="2:2" s="121" customFormat="1">
      <c r="B142" s="125"/>
    </row>
    <row r="143" spans="2:2" s="121" customFormat="1">
      <c r="B143" s="125"/>
    </row>
    <row r="144" spans="2:2" s="121" customFormat="1">
      <c r="B144" s="125"/>
    </row>
    <row r="145" spans="2:5" s="121" customFormat="1">
      <c r="B145" s="125"/>
    </row>
    <row r="146" spans="2:5" s="121" customFormat="1">
      <c r="B146" s="125"/>
    </row>
    <row r="147" spans="2:5" s="121" customFormat="1">
      <c r="B147" s="125"/>
    </row>
    <row r="148" spans="2:5" s="121" customFormat="1">
      <c r="B148" s="125"/>
    </row>
    <row r="149" spans="2:5" s="121" customFormat="1">
      <c r="B149" s="125"/>
    </row>
    <row r="150" spans="2:5">
      <c r="C150" s="1"/>
      <c r="D150" s="1"/>
      <c r="E150" s="1"/>
    </row>
    <row r="151" spans="2:5">
      <c r="C151" s="1"/>
      <c r="D151" s="1"/>
      <c r="E151" s="1"/>
    </row>
    <row r="152" spans="2:5">
      <c r="C152" s="1"/>
      <c r="D152" s="1"/>
      <c r="E152" s="1"/>
    </row>
    <row r="153" spans="2:5">
      <c r="C153" s="1"/>
      <c r="D153" s="1"/>
      <c r="E153" s="1"/>
    </row>
    <row r="154" spans="2:5">
      <c r="C154" s="1"/>
      <c r="D154" s="1"/>
      <c r="E154" s="1"/>
    </row>
    <row r="155" spans="2:5">
      <c r="C155" s="1"/>
      <c r="D155" s="1"/>
      <c r="E155" s="1"/>
    </row>
    <row r="156" spans="2:5">
      <c r="C156" s="1"/>
      <c r="D156" s="1"/>
      <c r="E156" s="1"/>
    </row>
    <row r="157" spans="2:5">
      <c r="C157" s="1"/>
      <c r="D157" s="1"/>
      <c r="E157" s="1"/>
    </row>
    <row r="158" spans="2:5">
      <c r="C158" s="1"/>
      <c r="D158" s="1"/>
      <c r="E158" s="1"/>
    </row>
    <row r="159" spans="2:5">
      <c r="C159" s="1"/>
      <c r="D159" s="1"/>
      <c r="E159" s="1"/>
    </row>
    <row r="160" spans="2:5">
      <c r="C160" s="1"/>
      <c r="D160" s="1"/>
      <c r="E160" s="1"/>
    </row>
    <row r="161" spans="3:5">
      <c r="C161" s="1"/>
      <c r="D161" s="1"/>
      <c r="E161" s="1"/>
    </row>
    <row r="162" spans="3:5">
      <c r="C162" s="1"/>
      <c r="D162" s="1"/>
      <c r="E162" s="1"/>
    </row>
    <row r="163" spans="3:5">
      <c r="C163" s="1"/>
      <c r="D163" s="1"/>
      <c r="E163" s="1"/>
    </row>
    <row r="164" spans="3:5">
      <c r="C164" s="1"/>
      <c r="D164" s="1"/>
      <c r="E164" s="1"/>
    </row>
    <row r="165" spans="3:5">
      <c r="C165" s="1"/>
      <c r="D165" s="1"/>
      <c r="E165" s="1"/>
    </row>
    <row r="166" spans="3:5">
      <c r="C166" s="1"/>
      <c r="D166" s="1"/>
      <c r="E166" s="1"/>
    </row>
    <row r="167" spans="3:5">
      <c r="C167" s="1"/>
      <c r="D167" s="1"/>
      <c r="E167" s="1"/>
    </row>
    <row r="168" spans="3:5">
      <c r="C168" s="1"/>
      <c r="D168" s="1"/>
      <c r="E168" s="1"/>
    </row>
    <row r="169" spans="3:5">
      <c r="C169" s="1"/>
      <c r="D169" s="1"/>
      <c r="E169" s="1"/>
    </row>
    <row r="170" spans="3:5">
      <c r="C170" s="1"/>
      <c r="D170" s="1"/>
      <c r="E170" s="1"/>
    </row>
    <row r="171" spans="3:5">
      <c r="C171" s="1"/>
      <c r="D171" s="1"/>
      <c r="E171" s="1"/>
    </row>
    <row r="172" spans="3:5">
      <c r="C172" s="1"/>
      <c r="D172" s="1"/>
      <c r="E172" s="1"/>
    </row>
    <row r="173" spans="3:5">
      <c r="C173" s="1"/>
      <c r="D173" s="1"/>
      <c r="E173" s="1"/>
    </row>
    <row r="174" spans="3:5">
      <c r="C174" s="1"/>
      <c r="D174" s="1"/>
      <c r="E174" s="1"/>
    </row>
    <row r="175" spans="3:5">
      <c r="C175" s="1"/>
      <c r="D175" s="1"/>
      <c r="E175" s="1"/>
    </row>
    <row r="176" spans="3:5">
      <c r="C176" s="1"/>
      <c r="D176" s="1"/>
      <c r="E176" s="1"/>
    </row>
    <row r="177" spans="3:5">
      <c r="C177" s="1"/>
      <c r="D177" s="1"/>
      <c r="E177" s="1"/>
    </row>
    <row r="178" spans="3:5">
      <c r="C178" s="1"/>
      <c r="D178" s="1"/>
      <c r="E178" s="1"/>
    </row>
    <row r="179" spans="3:5">
      <c r="C179" s="1"/>
      <c r="D179" s="1"/>
      <c r="E179" s="1"/>
    </row>
    <row r="180" spans="3:5">
      <c r="C180" s="1"/>
      <c r="D180" s="1"/>
      <c r="E180" s="1"/>
    </row>
    <row r="181" spans="3:5">
      <c r="C181" s="1"/>
      <c r="D181" s="1"/>
      <c r="E181" s="1"/>
    </row>
    <row r="182" spans="3:5">
      <c r="C182" s="1"/>
      <c r="D182" s="1"/>
      <c r="E182" s="1"/>
    </row>
    <row r="183" spans="3:5">
      <c r="C183" s="1"/>
      <c r="D183" s="1"/>
      <c r="E183" s="1"/>
    </row>
    <row r="184" spans="3:5">
      <c r="C184" s="1"/>
      <c r="D184" s="1"/>
      <c r="E184" s="1"/>
    </row>
    <row r="185" spans="3:5">
      <c r="C185" s="1"/>
      <c r="D185" s="1"/>
      <c r="E185" s="1"/>
    </row>
    <row r="186" spans="3:5">
      <c r="C186" s="1"/>
      <c r="D186" s="1"/>
      <c r="E186" s="1"/>
    </row>
    <row r="187" spans="3:5">
      <c r="C187" s="1"/>
      <c r="D187" s="1"/>
      <c r="E187" s="1"/>
    </row>
    <row r="188" spans="3:5">
      <c r="C188" s="1"/>
      <c r="D188" s="1"/>
      <c r="E188" s="1"/>
    </row>
    <row r="189" spans="3:5">
      <c r="C189" s="1"/>
      <c r="D189" s="1"/>
      <c r="E189" s="1"/>
    </row>
    <row r="190" spans="3:5">
      <c r="C190" s="1"/>
      <c r="D190" s="1"/>
      <c r="E190" s="1"/>
    </row>
    <row r="191" spans="3:5">
      <c r="C191" s="1"/>
      <c r="D191" s="1"/>
      <c r="E191" s="1"/>
    </row>
    <row r="192" spans="3:5">
      <c r="C192" s="1"/>
      <c r="D192" s="1"/>
      <c r="E192" s="1"/>
    </row>
    <row r="193" spans="3:5">
      <c r="C193" s="1"/>
      <c r="D193" s="1"/>
      <c r="E193" s="1"/>
    </row>
    <row r="194" spans="3:5">
      <c r="C194" s="1"/>
      <c r="D194" s="1"/>
      <c r="E194" s="1"/>
    </row>
    <row r="195" spans="3:5">
      <c r="C195" s="1"/>
      <c r="D195" s="1"/>
      <c r="E195" s="1"/>
    </row>
    <row r="196" spans="3:5">
      <c r="C196" s="1"/>
      <c r="D196" s="1"/>
      <c r="E196" s="1"/>
    </row>
    <row r="197" spans="3:5">
      <c r="C197" s="1"/>
      <c r="D197" s="1"/>
      <c r="E197" s="1"/>
    </row>
    <row r="198" spans="3:5">
      <c r="C198" s="1"/>
      <c r="D198" s="1"/>
      <c r="E198" s="1"/>
    </row>
    <row r="199" spans="3:5">
      <c r="C199" s="1"/>
      <c r="D199" s="1"/>
      <c r="E199" s="1"/>
    </row>
    <row r="200" spans="3:5">
      <c r="C200" s="1"/>
      <c r="D200" s="1"/>
      <c r="E200" s="1"/>
    </row>
    <row r="201" spans="3:5">
      <c r="C201" s="1"/>
      <c r="D201" s="1"/>
      <c r="E201" s="1"/>
    </row>
    <row r="202" spans="3:5">
      <c r="C202" s="1"/>
      <c r="D202" s="1"/>
      <c r="E202" s="1"/>
    </row>
    <row r="203" spans="3:5">
      <c r="C203" s="1"/>
      <c r="D203" s="1"/>
      <c r="E203" s="1"/>
    </row>
    <row r="204" spans="3:5">
      <c r="C204" s="1"/>
      <c r="D204" s="1"/>
      <c r="E204" s="1"/>
    </row>
    <row r="205" spans="3:5">
      <c r="C205" s="1"/>
      <c r="D205" s="1"/>
      <c r="E205" s="1"/>
    </row>
    <row r="206" spans="3:5">
      <c r="C206" s="1"/>
      <c r="D206" s="1"/>
      <c r="E206" s="1"/>
    </row>
    <row r="207" spans="3:5">
      <c r="C207" s="1"/>
      <c r="D207" s="1"/>
      <c r="E207" s="1"/>
    </row>
    <row r="208" spans="3:5">
      <c r="C208" s="1"/>
      <c r="D208" s="1"/>
      <c r="E208" s="1"/>
    </row>
    <row r="209" spans="3:5">
      <c r="C209" s="1"/>
      <c r="D209" s="1"/>
      <c r="E209" s="1"/>
    </row>
    <row r="210" spans="3:5">
      <c r="C210" s="1"/>
      <c r="D210" s="1"/>
      <c r="E210" s="1"/>
    </row>
    <row r="211" spans="3:5">
      <c r="C211" s="1"/>
      <c r="D211" s="1"/>
      <c r="E211" s="1"/>
    </row>
    <row r="212" spans="3:5">
      <c r="C212" s="1"/>
      <c r="D212" s="1"/>
      <c r="E212" s="1"/>
    </row>
    <row r="213" spans="3:5">
      <c r="C213" s="1"/>
      <c r="D213" s="1"/>
      <c r="E213" s="1"/>
    </row>
    <row r="214" spans="3:5">
      <c r="C214" s="1"/>
      <c r="D214" s="1"/>
      <c r="E214" s="1"/>
    </row>
    <row r="215" spans="3:5">
      <c r="C215" s="1"/>
      <c r="D215" s="1"/>
      <c r="E215" s="1"/>
    </row>
    <row r="216" spans="3:5">
      <c r="C216" s="1"/>
      <c r="D216" s="1"/>
      <c r="E216" s="1"/>
    </row>
    <row r="217" spans="3:5">
      <c r="C217" s="1"/>
      <c r="D217" s="1"/>
      <c r="E217" s="1"/>
    </row>
    <row r="218" spans="3:5">
      <c r="C218" s="1"/>
      <c r="D218" s="1"/>
      <c r="E218" s="1"/>
    </row>
    <row r="219" spans="3:5">
      <c r="C219" s="1"/>
      <c r="D219" s="1"/>
      <c r="E219" s="1"/>
    </row>
    <row r="220" spans="3:5">
      <c r="C220" s="1"/>
      <c r="D220" s="1"/>
      <c r="E220" s="1"/>
    </row>
    <row r="221" spans="3:5">
      <c r="C221" s="1"/>
      <c r="D221" s="1"/>
      <c r="E221" s="1"/>
    </row>
    <row r="222" spans="3:5">
      <c r="C222" s="1"/>
      <c r="D222" s="1"/>
      <c r="E222" s="1"/>
    </row>
    <row r="223" spans="3:5">
      <c r="C223" s="1"/>
      <c r="D223" s="1"/>
      <c r="E223" s="1"/>
    </row>
    <row r="224" spans="3:5">
      <c r="C224" s="1"/>
      <c r="D224" s="1"/>
      <c r="E224" s="1"/>
    </row>
    <row r="225" spans="3:5">
      <c r="C225" s="1"/>
      <c r="D225" s="1"/>
      <c r="E225" s="1"/>
    </row>
    <row r="226" spans="3:5">
      <c r="C226" s="1"/>
      <c r="D226" s="1"/>
      <c r="E226" s="1"/>
    </row>
    <row r="227" spans="3:5">
      <c r="C227" s="1"/>
      <c r="D227" s="1"/>
      <c r="E227" s="1"/>
    </row>
    <row r="228" spans="3:5">
      <c r="C228" s="1"/>
      <c r="D228" s="1"/>
      <c r="E228" s="1"/>
    </row>
    <row r="229" spans="3:5">
      <c r="C229" s="1"/>
      <c r="D229" s="1"/>
      <c r="E229" s="1"/>
    </row>
    <row r="230" spans="3:5">
      <c r="C230" s="1"/>
      <c r="D230" s="1"/>
      <c r="E230" s="1"/>
    </row>
    <row r="231" spans="3:5">
      <c r="C231" s="1"/>
      <c r="D231" s="1"/>
      <c r="E231" s="1"/>
    </row>
    <row r="232" spans="3:5">
      <c r="C232" s="1"/>
      <c r="D232" s="1"/>
      <c r="E232" s="1"/>
    </row>
    <row r="233" spans="3:5">
      <c r="C233" s="1"/>
      <c r="D233" s="1"/>
      <c r="E233" s="1"/>
    </row>
    <row r="234" spans="3:5">
      <c r="C234" s="1"/>
      <c r="D234" s="1"/>
      <c r="E234" s="1"/>
    </row>
    <row r="235" spans="3:5">
      <c r="C235" s="1"/>
      <c r="D235" s="1"/>
      <c r="E235" s="1"/>
    </row>
    <row r="236" spans="3:5">
      <c r="C236" s="1"/>
      <c r="D236" s="1"/>
      <c r="E236" s="1"/>
    </row>
    <row r="237" spans="3:5">
      <c r="C237" s="1"/>
      <c r="D237" s="1"/>
      <c r="E237" s="1"/>
    </row>
    <row r="238" spans="3:5">
      <c r="C238" s="1"/>
      <c r="D238" s="1"/>
      <c r="E238" s="1"/>
    </row>
    <row r="239" spans="3:5">
      <c r="C239" s="1"/>
      <c r="D239" s="1"/>
      <c r="E239" s="1"/>
    </row>
    <row r="240" spans="3:5">
      <c r="C240" s="1"/>
      <c r="D240" s="1"/>
      <c r="E240" s="1"/>
    </row>
    <row r="241" spans="3:5">
      <c r="C241" s="1"/>
      <c r="D241" s="1"/>
      <c r="E241" s="1"/>
    </row>
    <row r="242" spans="3:5">
      <c r="C242" s="1"/>
      <c r="D242" s="1"/>
      <c r="E242" s="1"/>
    </row>
    <row r="243" spans="3:5">
      <c r="C243" s="1"/>
      <c r="D243" s="1"/>
      <c r="E243" s="1"/>
    </row>
    <row r="244" spans="3:5">
      <c r="C244" s="1"/>
      <c r="D244" s="1"/>
      <c r="E244" s="1"/>
    </row>
    <row r="245" spans="3:5">
      <c r="C245" s="1"/>
      <c r="D245" s="1"/>
      <c r="E245" s="1"/>
    </row>
    <row r="246" spans="3:5">
      <c r="C246" s="1"/>
      <c r="D246" s="1"/>
      <c r="E246" s="1"/>
    </row>
    <row r="247" spans="3:5">
      <c r="C247" s="1"/>
      <c r="D247" s="1"/>
      <c r="E247" s="1"/>
    </row>
    <row r="248" spans="3:5">
      <c r="C248" s="1"/>
      <c r="D248" s="1"/>
      <c r="E248" s="1"/>
    </row>
    <row r="249" spans="3:5">
      <c r="C249" s="1"/>
      <c r="D249" s="1"/>
      <c r="E249" s="1"/>
    </row>
    <row r="250" spans="3:5">
      <c r="C250" s="1"/>
      <c r="D250" s="1"/>
      <c r="E250" s="1"/>
    </row>
    <row r="251" spans="3:5">
      <c r="C251" s="1"/>
      <c r="D251" s="1"/>
      <c r="E251" s="1"/>
    </row>
    <row r="252" spans="3:5">
      <c r="C252" s="1"/>
      <c r="D252" s="1"/>
      <c r="E252" s="1"/>
    </row>
    <row r="253" spans="3:5">
      <c r="C253" s="1"/>
      <c r="D253" s="1"/>
      <c r="E253" s="1"/>
    </row>
    <row r="254" spans="3:5">
      <c r="C254" s="1"/>
      <c r="D254" s="1"/>
      <c r="E254" s="1"/>
    </row>
    <row r="255" spans="3:5">
      <c r="C255" s="1"/>
      <c r="D255" s="1"/>
      <c r="E255" s="1"/>
    </row>
    <row r="256" spans="3:5">
      <c r="C256" s="1"/>
      <c r="D256" s="1"/>
      <c r="E256" s="1"/>
    </row>
    <row r="257" spans="3:5">
      <c r="C257" s="1"/>
      <c r="D257" s="1"/>
      <c r="E257" s="1"/>
    </row>
    <row r="258" spans="3:5">
      <c r="C258" s="1"/>
      <c r="D258" s="1"/>
      <c r="E258" s="1"/>
    </row>
    <row r="259" spans="3:5">
      <c r="C259" s="1"/>
      <c r="D259" s="1"/>
      <c r="E259" s="1"/>
    </row>
    <row r="260" spans="3:5">
      <c r="C260" s="1"/>
      <c r="D260" s="1"/>
      <c r="E260" s="1"/>
    </row>
    <row r="261" spans="3:5">
      <c r="C261" s="1"/>
      <c r="D261" s="1"/>
      <c r="E261" s="1"/>
    </row>
    <row r="262" spans="3:5">
      <c r="C262" s="1"/>
      <c r="D262" s="1"/>
      <c r="E262" s="1"/>
    </row>
    <row r="263" spans="3:5">
      <c r="C263" s="1"/>
      <c r="D263" s="1"/>
      <c r="E263" s="1"/>
    </row>
    <row r="264" spans="3:5">
      <c r="C264" s="1"/>
      <c r="D264" s="1"/>
      <c r="E264" s="1"/>
    </row>
    <row r="265" spans="3:5">
      <c r="C265" s="1"/>
      <c r="D265" s="1"/>
      <c r="E265" s="1"/>
    </row>
    <row r="266" spans="3:5">
      <c r="C266" s="1"/>
      <c r="D266" s="1"/>
      <c r="E266" s="1"/>
    </row>
    <row r="267" spans="3:5">
      <c r="C267" s="1"/>
      <c r="D267" s="1"/>
      <c r="E267" s="1"/>
    </row>
    <row r="268" spans="3:5">
      <c r="C268" s="1"/>
      <c r="D268" s="1"/>
      <c r="E268" s="1"/>
    </row>
    <row r="269" spans="3:5">
      <c r="C269" s="1"/>
      <c r="D269" s="1"/>
      <c r="E269" s="1"/>
    </row>
    <row r="270" spans="3:5">
      <c r="C270" s="1"/>
      <c r="D270" s="1"/>
      <c r="E270" s="1"/>
    </row>
    <row r="271" spans="3:5">
      <c r="C271" s="1"/>
      <c r="D271" s="1"/>
      <c r="E271" s="1"/>
    </row>
    <row r="272" spans="3:5">
      <c r="C272" s="1"/>
      <c r="D272" s="1"/>
      <c r="E272" s="1"/>
    </row>
    <row r="273" spans="3:5">
      <c r="C273" s="1"/>
      <c r="D273" s="1"/>
      <c r="E273" s="1"/>
    </row>
    <row r="274" spans="3:5">
      <c r="C274" s="1"/>
      <c r="D274" s="1"/>
      <c r="E274" s="1"/>
    </row>
    <row r="275" spans="3:5">
      <c r="C275" s="1"/>
      <c r="D275" s="1"/>
      <c r="E275" s="1"/>
    </row>
    <row r="276" spans="3:5">
      <c r="C276" s="1"/>
      <c r="D276" s="1"/>
      <c r="E276" s="1"/>
    </row>
    <row r="277" spans="3:5">
      <c r="C277" s="1"/>
      <c r="D277" s="1"/>
      <c r="E277" s="1"/>
    </row>
    <row r="278" spans="3:5">
      <c r="C278" s="1"/>
      <c r="D278" s="1"/>
      <c r="E278" s="1"/>
    </row>
    <row r="279" spans="3:5">
      <c r="C279" s="1"/>
      <c r="D279" s="1"/>
      <c r="E279" s="1"/>
    </row>
    <row r="280" spans="3:5">
      <c r="C280" s="1"/>
      <c r="D280" s="1"/>
      <c r="E280" s="1"/>
    </row>
    <row r="281" spans="3:5">
      <c r="C281" s="1"/>
      <c r="D281" s="1"/>
      <c r="E281" s="1"/>
    </row>
    <row r="282" spans="3:5">
      <c r="C282" s="1"/>
      <c r="D282" s="1"/>
      <c r="E282" s="1"/>
    </row>
    <row r="283" spans="3:5">
      <c r="C283" s="1"/>
      <c r="D283" s="1"/>
      <c r="E283" s="1"/>
    </row>
    <row r="284" spans="3:5">
      <c r="C284" s="1"/>
      <c r="D284" s="1"/>
      <c r="E284" s="1"/>
    </row>
    <row r="285" spans="3:5">
      <c r="C285" s="1"/>
      <c r="D285" s="1"/>
      <c r="E285" s="1"/>
    </row>
    <row r="286" spans="3:5">
      <c r="C286" s="1"/>
      <c r="D286" s="1"/>
      <c r="E286" s="1"/>
    </row>
    <row r="287" spans="3:5">
      <c r="C287" s="1"/>
      <c r="D287" s="1"/>
      <c r="E287" s="1"/>
    </row>
    <row r="288" spans="3:5">
      <c r="C288" s="1"/>
      <c r="D288" s="1"/>
      <c r="E288" s="1"/>
    </row>
    <row r="289" spans="3:5">
      <c r="C289" s="1"/>
      <c r="D289" s="1"/>
      <c r="E289" s="1"/>
    </row>
    <row r="290" spans="3:5">
      <c r="C290" s="1"/>
      <c r="D290" s="1"/>
      <c r="E290" s="1"/>
    </row>
    <row r="291" spans="3:5">
      <c r="C291" s="1"/>
      <c r="D291" s="1"/>
      <c r="E291" s="1"/>
    </row>
    <row r="292" spans="3:5">
      <c r="C292" s="1"/>
      <c r="D292" s="1"/>
      <c r="E292" s="1"/>
    </row>
    <row r="293" spans="3:5">
      <c r="C293" s="1"/>
      <c r="D293" s="1"/>
      <c r="E293" s="1"/>
    </row>
    <row r="294" spans="3:5">
      <c r="C294" s="1"/>
      <c r="D294" s="1"/>
      <c r="E294" s="1"/>
    </row>
    <row r="295" spans="3:5">
      <c r="C295" s="1"/>
      <c r="D295" s="1"/>
      <c r="E295" s="1"/>
    </row>
    <row r="296" spans="3:5">
      <c r="C296" s="1"/>
      <c r="D296" s="1"/>
      <c r="E296" s="1"/>
    </row>
    <row r="297" spans="3:5">
      <c r="C297" s="1"/>
      <c r="D297" s="1"/>
      <c r="E297" s="1"/>
    </row>
    <row r="298" spans="3:5">
      <c r="C298" s="1"/>
      <c r="D298" s="1"/>
      <c r="E298" s="1"/>
    </row>
    <row r="299" spans="3:5">
      <c r="C299" s="1"/>
      <c r="D299" s="1"/>
      <c r="E299" s="1"/>
    </row>
    <row r="300" spans="3:5">
      <c r="C300" s="1"/>
      <c r="D300" s="1"/>
      <c r="E300" s="1"/>
    </row>
    <row r="301" spans="3:5">
      <c r="C301" s="1"/>
      <c r="D301" s="1"/>
      <c r="E301" s="1"/>
    </row>
    <row r="302" spans="3:5">
      <c r="C302" s="1"/>
      <c r="D302" s="1"/>
      <c r="E302" s="1"/>
    </row>
    <row r="303" spans="3:5">
      <c r="C303" s="1"/>
      <c r="D303" s="1"/>
      <c r="E303" s="1"/>
    </row>
    <row r="304" spans="3:5">
      <c r="C304" s="1"/>
      <c r="D304" s="1"/>
      <c r="E304" s="1"/>
    </row>
    <row r="305" spans="3:5">
      <c r="C305" s="1"/>
      <c r="D305" s="1"/>
      <c r="E305" s="1"/>
    </row>
    <row r="306" spans="3:5">
      <c r="C306" s="1"/>
      <c r="D306" s="1"/>
      <c r="E306" s="1"/>
    </row>
    <row r="307" spans="3:5">
      <c r="C307" s="1"/>
      <c r="D307" s="1"/>
      <c r="E307" s="1"/>
    </row>
    <row r="308" spans="3:5">
      <c r="C308" s="1"/>
      <c r="D308" s="1"/>
      <c r="E308" s="1"/>
    </row>
    <row r="309" spans="3:5">
      <c r="C309" s="1"/>
      <c r="D309" s="1"/>
      <c r="E309" s="1"/>
    </row>
    <row r="310" spans="3:5">
      <c r="C310" s="1"/>
      <c r="D310" s="1"/>
      <c r="E310" s="1"/>
    </row>
    <row r="311" spans="3:5">
      <c r="C311" s="1"/>
      <c r="D311" s="1"/>
      <c r="E311" s="1"/>
    </row>
    <row r="312" spans="3:5">
      <c r="C312" s="1"/>
      <c r="D312" s="1"/>
      <c r="E312" s="1"/>
    </row>
    <row r="313" spans="3:5">
      <c r="C313" s="1"/>
      <c r="D313" s="1"/>
      <c r="E313" s="1"/>
    </row>
    <row r="314" spans="3:5">
      <c r="C314" s="1"/>
      <c r="D314" s="1"/>
      <c r="E314" s="1"/>
    </row>
    <row r="315" spans="3:5">
      <c r="C315" s="1"/>
      <c r="D315" s="1"/>
      <c r="E315" s="1"/>
    </row>
    <row r="316" spans="3:5">
      <c r="C316" s="1"/>
      <c r="D316" s="1"/>
      <c r="E316" s="1"/>
    </row>
    <row r="317" spans="3:5">
      <c r="C317" s="1"/>
      <c r="D317" s="1"/>
      <c r="E317" s="1"/>
    </row>
    <row r="318" spans="3:5">
      <c r="C318" s="1"/>
      <c r="D318" s="1"/>
      <c r="E318" s="1"/>
    </row>
    <row r="319" spans="3:5">
      <c r="C319" s="1"/>
      <c r="D319" s="1"/>
      <c r="E319" s="1"/>
    </row>
    <row r="320" spans="3:5">
      <c r="C320" s="1"/>
      <c r="D320" s="1"/>
      <c r="E320" s="1"/>
    </row>
    <row r="321" spans="3:5">
      <c r="C321" s="1"/>
      <c r="D321" s="1"/>
      <c r="E321" s="1"/>
    </row>
    <row r="322" spans="3:5">
      <c r="C322" s="1"/>
      <c r="D322" s="1"/>
      <c r="E322" s="1"/>
    </row>
    <row r="323" spans="3:5">
      <c r="C323" s="1"/>
      <c r="D323" s="1"/>
      <c r="E323" s="1"/>
    </row>
    <row r="324" spans="3:5">
      <c r="C324" s="1"/>
      <c r="D324" s="1"/>
      <c r="E324" s="1"/>
    </row>
    <row r="325" spans="3:5">
      <c r="C325" s="1"/>
      <c r="D325" s="1"/>
      <c r="E325" s="1"/>
    </row>
    <row r="326" spans="3:5">
      <c r="C326" s="1"/>
      <c r="D326" s="1"/>
      <c r="E326" s="1"/>
    </row>
    <row r="327" spans="3:5">
      <c r="C327" s="1"/>
      <c r="D327" s="1"/>
      <c r="E327" s="1"/>
    </row>
    <row r="328" spans="3:5">
      <c r="C328" s="1"/>
      <c r="D328" s="1"/>
      <c r="E328" s="1"/>
    </row>
    <row r="329" spans="3:5">
      <c r="C329" s="1"/>
      <c r="D329" s="1"/>
      <c r="E329" s="1"/>
    </row>
    <row r="330" spans="3:5">
      <c r="C330" s="1"/>
      <c r="D330" s="1"/>
      <c r="E330" s="1"/>
    </row>
    <row r="331" spans="3:5">
      <c r="C331" s="1"/>
      <c r="D331" s="1"/>
      <c r="E331" s="1"/>
    </row>
    <row r="332" spans="3:5">
      <c r="C332" s="1"/>
      <c r="D332" s="1"/>
      <c r="E332" s="1"/>
    </row>
    <row r="333" spans="3:5">
      <c r="C333" s="1"/>
      <c r="D333" s="1"/>
      <c r="E333" s="1"/>
    </row>
    <row r="334" spans="3:5">
      <c r="C334" s="1"/>
      <c r="D334" s="1"/>
      <c r="E334" s="1"/>
    </row>
    <row r="335" spans="3:5">
      <c r="C335" s="1"/>
      <c r="D335" s="1"/>
      <c r="E335" s="1"/>
    </row>
    <row r="336" spans="3:5">
      <c r="C336" s="1"/>
      <c r="D336" s="1"/>
      <c r="E336" s="1"/>
    </row>
    <row r="337" spans="3:5">
      <c r="C337" s="1"/>
      <c r="D337" s="1"/>
      <c r="E337" s="1"/>
    </row>
    <row r="338" spans="3:5">
      <c r="C338" s="1"/>
      <c r="D338" s="1"/>
      <c r="E338" s="1"/>
    </row>
    <row r="339" spans="3:5">
      <c r="C339" s="1"/>
      <c r="D339" s="1"/>
      <c r="E339" s="1"/>
    </row>
    <row r="340" spans="3:5">
      <c r="C340" s="1"/>
      <c r="D340" s="1"/>
      <c r="E340" s="1"/>
    </row>
    <row r="341" spans="3:5">
      <c r="C341" s="1"/>
      <c r="D341" s="1"/>
      <c r="E341" s="1"/>
    </row>
    <row r="342" spans="3:5">
      <c r="C342" s="1"/>
      <c r="D342" s="1"/>
      <c r="E342" s="1"/>
    </row>
    <row r="343" spans="3:5">
      <c r="C343" s="1"/>
      <c r="D343" s="1"/>
      <c r="E343" s="1"/>
    </row>
    <row r="344" spans="3:5">
      <c r="C344" s="1"/>
      <c r="D344" s="1"/>
      <c r="E344" s="1"/>
    </row>
    <row r="345" spans="3:5">
      <c r="C345" s="1"/>
      <c r="D345" s="1"/>
      <c r="E345" s="1"/>
    </row>
    <row r="346" spans="3:5">
      <c r="C346" s="1"/>
      <c r="D346" s="1"/>
      <c r="E346" s="1"/>
    </row>
    <row r="347" spans="3:5">
      <c r="C347" s="1"/>
      <c r="D347" s="1"/>
      <c r="E347" s="1"/>
    </row>
    <row r="348" spans="3:5">
      <c r="C348" s="1"/>
      <c r="D348" s="1"/>
      <c r="E348" s="1"/>
    </row>
    <row r="349" spans="3:5">
      <c r="C349" s="1"/>
      <c r="D349" s="1"/>
      <c r="E349" s="1"/>
    </row>
    <row r="350" spans="3:5">
      <c r="C350" s="1"/>
      <c r="D350" s="1"/>
      <c r="E350" s="1"/>
    </row>
    <row r="351" spans="3:5">
      <c r="C351" s="1"/>
      <c r="D351" s="1"/>
      <c r="E351" s="1"/>
    </row>
    <row r="352" spans="3:5">
      <c r="C352" s="1"/>
      <c r="D352" s="1"/>
      <c r="E352" s="1"/>
    </row>
    <row r="353" spans="3:5">
      <c r="C353" s="1"/>
      <c r="D353" s="1"/>
      <c r="E353" s="1"/>
    </row>
    <row r="354" spans="3:5">
      <c r="C354" s="1"/>
      <c r="D354" s="1"/>
      <c r="E354" s="1"/>
    </row>
    <row r="355" spans="3:5">
      <c r="C355" s="1"/>
      <c r="D355" s="1"/>
      <c r="E355" s="1"/>
    </row>
    <row r="356" spans="3:5">
      <c r="C356" s="1"/>
      <c r="D356" s="1"/>
      <c r="E356" s="1"/>
    </row>
    <row r="357" spans="3:5">
      <c r="C357" s="1"/>
      <c r="D357" s="1"/>
      <c r="E357" s="1"/>
    </row>
    <row r="358" spans="3:5">
      <c r="C358" s="1"/>
      <c r="D358" s="1"/>
      <c r="E358" s="1"/>
    </row>
    <row r="359" spans="3:5">
      <c r="C359" s="1"/>
      <c r="D359" s="1"/>
      <c r="E359" s="1"/>
    </row>
    <row r="360" spans="3:5">
      <c r="C360" s="1"/>
      <c r="D360" s="1"/>
      <c r="E360" s="1"/>
    </row>
    <row r="361" spans="3:5">
      <c r="C361" s="1"/>
      <c r="D361" s="1"/>
      <c r="E361" s="1"/>
    </row>
    <row r="362" spans="3:5">
      <c r="C362" s="1"/>
      <c r="D362" s="1"/>
      <c r="E362" s="1"/>
    </row>
    <row r="363" spans="3:5">
      <c r="C363" s="1"/>
      <c r="D363" s="1"/>
      <c r="E363" s="1"/>
    </row>
    <row r="364" spans="3:5">
      <c r="C364" s="1"/>
      <c r="D364" s="1"/>
      <c r="E364" s="1"/>
    </row>
    <row r="365" spans="3:5">
      <c r="C365" s="1"/>
      <c r="D365" s="1"/>
      <c r="E365" s="1"/>
    </row>
    <row r="366" spans="3:5">
      <c r="C366" s="1"/>
      <c r="D366" s="1"/>
      <c r="E366" s="1"/>
    </row>
    <row r="367" spans="3:5">
      <c r="C367" s="1"/>
      <c r="D367" s="1"/>
      <c r="E367" s="1"/>
    </row>
    <row r="368" spans="3:5">
      <c r="C368" s="1"/>
      <c r="D368" s="1"/>
      <c r="E368" s="1"/>
    </row>
    <row r="369" spans="3:5">
      <c r="C369" s="1"/>
      <c r="D369" s="1"/>
      <c r="E369" s="1"/>
    </row>
    <row r="370" spans="3:5">
      <c r="C370" s="1"/>
      <c r="D370" s="1"/>
      <c r="E370" s="1"/>
    </row>
    <row r="371" spans="3:5">
      <c r="C371" s="1"/>
      <c r="D371" s="1"/>
      <c r="E371" s="1"/>
    </row>
    <row r="372" spans="3:5">
      <c r="C372" s="1"/>
      <c r="D372" s="1"/>
      <c r="E372" s="1"/>
    </row>
    <row r="373" spans="3:5">
      <c r="C373" s="1"/>
      <c r="D373" s="1"/>
      <c r="E373" s="1"/>
    </row>
    <row r="374" spans="3:5">
      <c r="C374" s="1"/>
      <c r="D374" s="1"/>
      <c r="E374" s="1"/>
    </row>
    <row r="375" spans="3:5">
      <c r="C375" s="1"/>
      <c r="D375" s="1"/>
      <c r="E375" s="1"/>
    </row>
    <row r="376" spans="3:5">
      <c r="C376" s="1"/>
      <c r="D376" s="1"/>
      <c r="E376" s="1"/>
    </row>
    <row r="377" spans="3:5">
      <c r="C377" s="1"/>
      <c r="D377" s="1"/>
      <c r="E377" s="1"/>
    </row>
    <row r="378" spans="3:5">
      <c r="C378" s="1"/>
      <c r="D378" s="1"/>
      <c r="E378" s="1"/>
    </row>
    <row r="379" spans="3:5">
      <c r="C379" s="1"/>
      <c r="D379" s="1"/>
      <c r="E379" s="1"/>
    </row>
    <row r="380" spans="3:5">
      <c r="C380" s="1"/>
      <c r="D380" s="1"/>
      <c r="E380" s="1"/>
    </row>
    <row r="381" spans="3:5">
      <c r="C381" s="1"/>
      <c r="D381" s="1"/>
      <c r="E381" s="1"/>
    </row>
    <row r="382" spans="3:5">
      <c r="C382" s="1"/>
      <c r="D382" s="1"/>
      <c r="E382" s="1"/>
    </row>
    <row r="383" spans="3:5">
      <c r="C383" s="1"/>
      <c r="D383" s="1"/>
      <c r="E383" s="1"/>
    </row>
    <row r="384" spans="3:5">
      <c r="C384" s="1"/>
      <c r="D384" s="1"/>
      <c r="E384" s="1"/>
    </row>
    <row r="385" spans="3:5">
      <c r="C385" s="1"/>
      <c r="D385" s="1"/>
      <c r="E385" s="1"/>
    </row>
    <row r="386" spans="3:5">
      <c r="C386" s="1"/>
      <c r="D386" s="1"/>
      <c r="E386" s="1"/>
    </row>
    <row r="387" spans="3:5">
      <c r="C387" s="1"/>
      <c r="D387" s="1"/>
      <c r="E387" s="1"/>
    </row>
    <row r="388" spans="3:5">
      <c r="C388" s="1"/>
      <c r="D388" s="1"/>
      <c r="E388" s="1"/>
    </row>
    <row r="389" spans="3:5">
      <c r="C389" s="1"/>
      <c r="D389" s="1"/>
      <c r="E389" s="1"/>
    </row>
    <row r="390" spans="3:5">
      <c r="C390" s="1"/>
      <c r="D390" s="1"/>
      <c r="E390" s="1"/>
    </row>
    <row r="391" spans="3:5">
      <c r="C391" s="1"/>
      <c r="D391" s="1"/>
      <c r="E391" s="1"/>
    </row>
    <row r="392" spans="3:5">
      <c r="C392" s="1"/>
      <c r="D392" s="1"/>
      <c r="E392" s="1"/>
    </row>
    <row r="393" spans="3:5">
      <c r="C393" s="1"/>
      <c r="D393" s="1"/>
      <c r="E393" s="1"/>
    </row>
    <row r="394" spans="3:5">
      <c r="C394" s="1"/>
      <c r="D394" s="1"/>
      <c r="E394" s="1"/>
    </row>
    <row r="395" spans="3:5">
      <c r="C395" s="1"/>
      <c r="D395" s="1"/>
      <c r="E395" s="1"/>
    </row>
    <row r="396" spans="3:5">
      <c r="C396" s="1"/>
      <c r="D396" s="1"/>
      <c r="E396" s="1"/>
    </row>
    <row r="397" spans="3:5">
      <c r="C397" s="1"/>
      <c r="D397" s="1"/>
      <c r="E397" s="1"/>
    </row>
    <row r="398" spans="3:5">
      <c r="C398" s="1"/>
      <c r="D398" s="1"/>
      <c r="E398" s="1"/>
    </row>
    <row r="399" spans="3:5">
      <c r="C399" s="1"/>
      <c r="D399" s="1"/>
      <c r="E399" s="1"/>
    </row>
    <row r="400" spans="3:5">
      <c r="C400" s="1"/>
      <c r="D400" s="1"/>
      <c r="E400" s="1"/>
    </row>
    <row r="401" spans="3:5">
      <c r="C401" s="1"/>
      <c r="D401" s="1"/>
      <c r="E401" s="1"/>
    </row>
    <row r="402" spans="3:5">
      <c r="C402" s="1"/>
      <c r="D402" s="1"/>
      <c r="E402" s="1"/>
    </row>
    <row r="403" spans="3:5">
      <c r="C403" s="1"/>
      <c r="D403" s="1"/>
      <c r="E403" s="1"/>
    </row>
    <row r="404" spans="3:5">
      <c r="C404" s="1"/>
      <c r="D404" s="1"/>
      <c r="E404" s="1"/>
    </row>
    <row r="405" spans="3:5">
      <c r="C405" s="1"/>
      <c r="D405" s="1"/>
      <c r="E405" s="1"/>
    </row>
    <row r="406" spans="3:5">
      <c r="C406" s="1"/>
      <c r="D406" s="1"/>
      <c r="E406" s="1"/>
    </row>
    <row r="407" spans="3:5">
      <c r="C407" s="1"/>
      <c r="D407" s="1"/>
      <c r="E407" s="1"/>
    </row>
    <row r="408" spans="3:5">
      <c r="C408" s="1"/>
      <c r="D408" s="1"/>
      <c r="E408" s="1"/>
    </row>
    <row r="409" spans="3:5">
      <c r="C409" s="1"/>
      <c r="D409" s="1"/>
      <c r="E409" s="1"/>
    </row>
    <row r="410" spans="3:5">
      <c r="C410" s="1"/>
      <c r="D410" s="1"/>
      <c r="E410" s="1"/>
    </row>
    <row r="411" spans="3:5">
      <c r="C411" s="1"/>
      <c r="D411" s="1"/>
      <c r="E411" s="1"/>
    </row>
    <row r="412" spans="3:5">
      <c r="C412" s="1"/>
      <c r="D412" s="1"/>
      <c r="E412" s="1"/>
    </row>
    <row r="413" spans="3:5">
      <c r="C413" s="1"/>
      <c r="D413" s="1"/>
      <c r="E413" s="1"/>
    </row>
    <row r="414" spans="3:5">
      <c r="C414" s="1"/>
      <c r="D414" s="1"/>
      <c r="E414" s="1"/>
    </row>
    <row r="415" spans="3:5">
      <c r="C415" s="1"/>
      <c r="D415" s="1"/>
      <c r="E415" s="1"/>
    </row>
    <row r="416" spans="3:5">
      <c r="C416" s="1"/>
      <c r="D416" s="1"/>
      <c r="E416" s="1"/>
    </row>
    <row r="417" spans="3:5">
      <c r="C417" s="1"/>
      <c r="D417" s="1"/>
      <c r="E417" s="1"/>
    </row>
    <row r="418" spans="3:5">
      <c r="C418" s="1"/>
      <c r="D418" s="1"/>
      <c r="E418" s="1"/>
    </row>
    <row r="419" spans="3:5">
      <c r="C419" s="1"/>
      <c r="D419" s="1"/>
      <c r="E419" s="1"/>
    </row>
    <row r="420" spans="3:5">
      <c r="C420" s="1"/>
      <c r="D420" s="1"/>
      <c r="E420" s="1"/>
    </row>
    <row r="421" spans="3:5">
      <c r="C421" s="1"/>
      <c r="D421" s="1"/>
      <c r="E421" s="1"/>
    </row>
    <row r="422" spans="3:5">
      <c r="C422" s="1"/>
      <c r="D422" s="1"/>
      <c r="E422" s="1"/>
    </row>
    <row r="423" spans="3:5">
      <c r="C423" s="1"/>
      <c r="D423" s="1"/>
      <c r="E423" s="1"/>
    </row>
    <row r="424" spans="3:5">
      <c r="C424" s="1"/>
      <c r="D424" s="1"/>
      <c r="E424" s="1"/>
    </row>
    <row r="425" spans="3:5">
      <c r="C425" s="1"/>
      <c r="D425" s="1"/>
      <c r="E425" s="1"/>
    </row>
    <row r="426" spans="3:5">
      <c r="C426" s="1"/>
      <c r="D426" s="1"/>
      <c r="E426" s="1"/>
    </row>
    <row r="427" spans="3:5">
      <c r="C427" s="1"/>
      <c r="D427" s="1"/>
      <c r="E427" s="1"/>
    </row>
    <row r="428" spans="3:5">
      <c r="C428" s="1"/>
      <c r="D428" s="1"/>
      <c r="E428" s="1"/>
    </row>
    <row r="429" spans="3:5">
      <c r="C429" s="1"/>
      <c r="D429" s="1"/>
      <c r="E429" s="1"/>
    </row>
    <row r="430" spans="3:5">
      <c r="C430" s="1"/>
      <c r="D430" s="1"/>
      <c r="E430" s="1"/>
    </row>
    <row r="431" spans="3:5">
      <c r="C431" s="1"/>
      <c r="D431" s="1"/>
      <c r="E431" s="1"/>
    </row>
    <row r="432" spans="3:5">
      <c r="C432" s="1"/>
      <c r="D432" s="1"/>
      <c r="E432" s="1"/>
    </row>
    <row r="433" spans="3:5">
      <c r="C433" s="1"/>
      <c r="D433" s="1"/>
      <c r="E433" s="1"/>
    </row>
    <row r="434" spans="3:5">
      <c r="C434" s="1"/>
      <c r="D434" s="1"/>
      <c r="E434" s="1"/>
    </row>
    <row r="435" spans="3:5">
      <c r="C435" s="1"/>
      <c r="D435" s="1"/>
      <c r="E435" s="1"/>
    </row>
    <row r="436" spans="3:5">
      <c r="C436" s="1"/>
      <c r="D436" s="1"/>
      <c r="E436" s="1"/>
    </row>
    <row r="437" spans="3:5">
      <c r="C437" s="1"/>
      <c r="D437" s="1"/>
      <c r="E437" s="1"/>
    </row>
    <row r="438" spans="3:5">
      <c r="C438" s="1"/>
      <c r="D438" s="1"/>
      <c r="E438" s="1"/>
    </row>
    <row r="439" spans="3:5">
      <c r="C439" s="1"/>
      <c r="D439" s="1"/>
      <c r="E439" s="1"/>
    </row>
    <row r="440" spans="3:5">
      <c r="C440" s="1"/>
      <c r="D440" s="1"/>
      <c r="E440" s="1"/>
    </row>
    <row r="441" spans="3:5">
      <c r="C441" s="1"/>
      <c r="D441" s="1"/>
      <c r="E441" s="1"/>
    </row>
    <row r="442" spans="3:5">
      <c r="C442" s="1"/>
      <c r="D442" s="1"/>
      <c r="E442" s="1"/>
    </row>
    <row r="443" spans="3:5">
      <c r="C443" s="1"/>
      <c r="D443" s="1"/>
      <c r="E443" s="1"/>
    </row>
    <row r="444" spans="3:5">
      <c r="C444" s="1"/>
      <c r="D444" s="1"/>
      <c r="E444" s="1"/>
    </row>
    <row r="445" spans="3:5">
      <c r="C445" s="1"/>
      <c r="D445" s="1"/>
      <c r="E445" s="1"/>
    </row>
    <row r="446" spans="3:5">
      <c r="C446" s="1"/>
      <c r="D446" s="1"/>
      <c r="E446" s="1"/>
    </row>
    <row r="447" spans="3:5">
      <c r="C447" s="1"/>
      <c r="D447" s="1"/>
      <c r="E447" s="1"/>
    </row>
    <row r="448" spans="3:5">
      <c r="C448" s="1"/>
      <c r="D448" s="1"/>
      <c r="E448" s="1"/>
    </row>
    <row r="449" spans="3:5">
      <c r="C449" s="1"/>
      <c r="D449" s="1"/>
      <c r="E449" s="1"/>
    </row>
    <row r="450" spans="3:5">
      <c r="C450" s="1"/>
      <c r="D450" s="1"/>
      <c r="E450" s="1"/>
    </row>
    <row r="451" spans="3:5">
      <c r="C451" s="1"/>
      <c r="D451" s="1"/>
      <c r="E451" s="1"/>
    </row>
    <row r="452" spans="3:5">
      <c r="C452" s="1"/>
      <c r="D452" s="1"/>
      <c r="E452" s="1"/>
    </row>
    <row r="453" spans="3:5">
      <c r="C453" s="1"/>
      <c r="D453" s="1"/>
      <c r="E453" s="1"/>
    </row>
    <row r="454" spans="3:5">
      <c r="C454" s="1"/>
      <c r="D454" s="1"/>
      <c r="E454" s="1"/>
    </row>
    <row r="455" spans="3:5">
      <c r="C455" s="1"/>
      <c r="D455" s="1"/>
      <c r="E455" s="1"/>
    </row>
    <row r="456" spans="3:5">
      <c r="C456" s="1"/>
      <c r="D456" s="1"/>
      <c r="E456" s="1"/>
    </row>
    <row r="457" spans="3:5">
      <c r="C457" s="1"/>
      <c r="D457" s="1"/>
      <c r="E457" s="1"/>
    </row>
    <row r="458" spans="3:5">
      <c r="C458" s="1"/>
      <c r="D458" s="1"/>
      <c r="E458" s="1"/>
    </row>
    <row r="459" spans="3:5">
      <c r="C459" s="1"/>
      <c r="D459" s="1"/>
      <c r="E459" s="1"/>
    </row>
    <row r="460" spans="3:5">
      <c r="C460" s="1"/>
      <c r="D460" s="1"/>
      <c r="E460" s="1"/>
    </row>
    <row r="461" spans="3:5">
      <c r="C461" s="1"/>
      <c r="D461" s="1"/>
      <c r="E461" s="1"/>
    </row>
    <row r="462" spans="3:5">
      <c r="C462" s="1"/>
      <c r="D462" s="1"/>
      <c r="E462" s="1"/>
    </row>
    <row r="463" spans="3:5">
      <c r="C463" s="1"/>
      <c r="D463" s="1"/>
      <c r="E463" s="1"/>
    </row>
    <row r="464" spans="3:5">
      <c r="C464" s="1"/>
      <c r="D464" s="1"/>
      <c r="E464" s="1"/>
    </row>
    <row r="465" spans="3:5">
      <c r="C465" s="1"/>
      <c r="D465" s="1"/>
      <c r="E465" s="1"/>
    </row>
    <row r="466" spans="3:5">
      <c r="C466" s="1"/>
      <c r="D466" s="1"/>
      <c r="E466" s="1"/>
    </row>
    <row r="467" spans="3:5">
      <c r="C467" s="1"/>
      <c r="D467" s="1"/>
      <c r="E467" s="1"/>
    </row>
    <row r="468" spans="3:5">
      <c r="C468" s="1"/>
      <c r="D468" s="1"/>
      <c r="E468" s="1"/>
    </row>
    <row r="469" spans="3:5">
      <c r="C469" s="1"/>
      <c r="D469" s="1"/>
      <c r="E469" s="1"/>
    </row>
    <row r="470" spans="3:5">
      <c r="C470" s="1"/>
      <c r="D470" s="1"/>
      <c r="E470" s="1"/>
    </row>
    <row r="471" spans="3:5">
      <c r="C471" s="1"/>
      <c r="D471" s="1"/>
      <c r="E471" s="1"/>
    </row>
    <row r="472" spans="3:5">
      <c r="C472" s="1"/>
      <c r="D472" s="1"/>
      <c r="E472" s="1"/>
    </row>
    <row r="473" spans="3:5">
      <c r="C473" s="1"/>
      <c r="D473" s="1"/>
      <c r="E473" s="1"/>
    </row>
    <row r="474" spans="3:5">
      <c r="C474" s="1"/>
      <c r="D474" s="1"/>
      <c r="E474" s="1"/>
    </row>
    <row r="475" spans="3:5">
      <c r="C475" s="1"/>
      <c r="D475" s="1"/>
      <c r="E475" s="1"/>
    </row>
    <row r="476" spans="3:5">
      <c r="C476" s="1"/>
      <c r="D476" s="1"/>
      <c r="E476" s="1"/>
    </row>
    <row r="477" spans="3:5">
      <c r="C477" s="1"/>
      <c r="D477" s="1"/>
      <c r="E477" s="1"/>
    </row>
    <row r="478" spans="3:5">
      <c r="C478" s="1"/>
      <c r="D478" s="1"/>
      <c r="E478" s="1"/>
    </row>
    <row r="479" spans="3:5">
      <c r="C479" s="1"/>
      <c r="D479" s="1"/>
      <c r="E479" s="1"/>
    </row>
    <row r="480" spans="3:5">
      <c r="C480" s="1"/>
      <c r="D480" s="1"/>
      <c r="E480" s="1"/>
    </row>
    <row r="481" spans="3:5">
      <c r="C481" s="1"/>
      <c r="D481" s="1"/>
      <c r="E481" s="1"/>
    </row>
    <row r="482" spans="3:5">
      <c r="C482" s="1"/>
      <c r="D482" s="1"/>
      <c r="E482" s="1"/>
    </row>
    <row r="483" spans="3:5">
      <c r="C483" s="1"/>
      <c r="D483" s="1"/>
      <c r="E483" s="1"/>
    </row>
    <row r="484" spans="3:5">
      <c r="C484" s="1"/>
      <c r="D484" s="1"/>
      <c r="E484" s="1"/>
    </row>
    <row r="485" spans="3:5">
      <c r="C485" s="1"/>
      <c r="D485" s="1"/>
      <c r="E485" s="1"/>
    </row>
    <row r="486" spans="3:5">
      <c r="C486" s="1"/>
      <c r="D486" s="1"/>
      <c r="E486" s="1"/>
    </row>
    <row r="487" spans="3:5">
      <c r="C487" s="1"/>
      <c r="D487" s="1"/>
      <c r="E487" s="1"/>
    </row>
    <row r="488" spans="3:5">
      <c r="C488" s="1"/>
      <c r="D488" s="1"/>
      <c r="E488" s="1"/>
    </row>
    <row r="489" spans="3:5">
      <c r="C489" s="1"/>
      <c r="D489" s="1"/>
      <c r="E489" s="1"/>
    </row>
    <row r="490" spans="3:5">
      <c r="C490" s="1"/>
      <c r="D490" s="1"/>
      <c r="E490" s="1"/>
    </row>
    <row r="491" spans="3:5">
      <c r="C491" s="1"/>
      <c r="D491" s="1"/>
      <c r="E491" s="1"/>
    </row>
    <row r="492" spans="3:5">
      <c r="C492" s="1"/>
      <c r="D492" s="1"/>
      <c r="E492" s="1"/>
    </row>
    <row r="493" spans="3:5">
      <c r="C493" s="1"/>
      <c r="D493" s="1"/>
      <c r="E493" s="1"/>
    </row>
    <row r="494" spans="3:5">
      <c r="C494" s="1"/>
      <c r="D494" s="1"/>
      <c r="E494" s="1"/>
    </row>
    <row r="495" spans="3:5">
      <c r="C495" s="1"/>
      <c r="D495" s="1"/>
      <c r="E495" s="1"/>
    </row>
    <row r="496" spans="3:5">
      <c r="C496" s="1"/>
      <c r="D496" s="1"/>
      <c r="E496" s="1"/>
    </row>
    <row r="497" spans="3:5">
      <c r="C497" s="1"/>
      <c r="D497" s="1"/>
      <c r="E497" s="1"/>
    </row>
    <row r="498" spans="3:5">
      <c r="C498" s="1"/>
      <c r="D498" s="1"/>
      <c r="E498" s="1"/>
    </row>
    <row r="499" spans="3:5">
      <c r="C499" s="1"/>
      <c r="D499" s="1"/>
      <c r="E499" s="1"/>
    </row>
    <row r="500" spans="3:5">
      <c r="C500" s="1"/>
      <c r="D500" s="1"/>
      <c r="E500" s="1"/>
    </row>
    <row r="501" spans="3:5">
      <c r="C501" s="1"/>
      <c r="D501" s="1"/>
      <c r="E501" s="1"/>
    </row>
    <row r="502" spans="3:5">
      <c r="C502" s="1"/>
      <c r="D502" s="1"/>
      <c r="E502" s="1"/>
    </row>
    <row r="503" spans="3:5">
      <c r="C503" s="1"/>
      <c r="D503" s="1"/>
      <c r="E503" s="1"/>
    </row>
    <row r="504" spans="3:5">
      <c r="C504" s="1"/>
      <c r="D504" s="1"/>
      <c r="E504" s="1"/>
    </row>
    <row r="505" spans="3:5">
      <c r="C505" s="1"/>
      <c r="D505" s="1"/>
      <c r="E505" s="1"/>
    </row>
    <row r="506" spans="3:5">
      <c r="C506" s="1"/>
      <c r="D506" s="1"/>
      <c r="E506" s="1"/>
    </row>
    <row r="507" spans="3:5">
      <c r="C507" s="1"/>
      <c r="D507" s="1"/>
      <c r="E507" s="1"/>
    </row>
    <row r="508" spans="3:5">
      <c r="C508" s="1"/>
      <c r="D508" s="1"/>
      <c r="E508" s="1"/>
    </row>
    <row r="509" spans="3:5">
      <c r="C509" s="1"/>
      <c r="D509" s="1"/>
      <c r="E509" s="1"/>
    </row>
    <row r="510" spans="3:5">
      <c r="C510" s="1"/>
      <c r="D510" s="1"/>
      <c r="E510" s="1"/>
    </row>
    <row r="511" spans="3:5">
      <c r="C511" s="1"/>
      <c r="D511" s="1"/>
      <c r="E511" s="1"/>
    </row>
    <row r="512" spans="3:5">
      <c r="C512" s="1"/>
      <c r="D512" s="1"/>
      <c r="E512" s="1"/>
    </row>
    <row r="513" spans="3:5">
      <c r="C513" s="1"/>
      <c r="D513" s="1"/>
      <c r="E513" s="1"/>
    </row>
    <row r="514" spans="3:5">
      <c r="C514" s="1"/>
      <c r="D514" s="1"/>
      <c r="E514" s="1"/>
    </row>
    <row r="515" spans="3:5">
      <c r="C515" s="1"/>
      <c r="D515" s="1"/>
      <c r="E515" s="1"/>
    </row>
    <row r="516" spans="3:5">
      <c r="C516" s="1"/>
      <c r="D516" s="1"/>
      <c r="E516" s="1"/>
    </row>
    <row r="517" spans="3:5">
      <c r="C517" s="1"/>
      <c r="D517" s="1"/>
      <c r="E517" s="1"/>
    </row>
    <row r="518" spans="3:5">
      <c r="C518" s="1"/>
      <c r="D518" s="1"/>
      <c r="E518" s="1"/>
    </row>
    <row r="519" spans="3:5">
      <c r="C519" s="1"/>
      <c r="D519" s="1"/>
      <c r="E519" s="1"/>
    </row>
    <row r="520" spans="3:5">
      <c r="C520" s="1"/>
      <c r="D520" s="1"/>
      <c r="E520" s="1"/>
    </row>
    <row r="521" spans="3:5">
      <c r="C521" s="1"/>
      <c r="D521" s="1"/>
      <c r="E521" s="1"/>
    </row>
    <row r="522" spans="3:5">
      <c r="C522" s="1"/>
      <c r="D522" s="1"/>
      <c r="E522" s="1"/>
    </row>
    <row r="523" spans="3:5">
      <c r="C523" s="1"/>
      <c r="D523" s="1"/>
      <c r="E523" s="1"/>
    </row>
    <row r="524" spans="3:5">
      <c r="C524" s="1"/>
      <c r="D524" s="1"/>
      <c r="E524" s="1"/>
    </row>
    <row r="525" spans="3:5">
      <c r="C525" s="1"/>
      <c r="D525" s="1"/>
      <c r="E525" s="1"/>
    </row>
    <row r="526" spans="3:5">
      <c r="C526" s="1"/>
      <c r="D526" s="1"/>
      <c r="E526" s="1"/>
    </row>
    <row r="527" spans="3:5">
      <c r="C527" s="1"/>
      <c r="D527" s="1"/>
      <c r="E527" s="1"/>
    </row>
    <row r="528" spans="3:5">
      <c r="C528" s="1"/>
      <c r="D528" s="1"/>
      <c r="E528" s="1"/>
    </row>
    <row r="529" spans="2:5">
      <c r="C529" s="1"/>
      <c r="D529" s="1"/>
      <c r="E529" s="1"/>
    </row>
    <row r="530" spans="2:5">
      <c r="C530" s="1"/>
      <c r="D530" s="1"/>
      <c r="E530" s="1"/>
    </row>
    <row r="531" spans="2:5">
      <c r="C531" s="1"/>
      <c r="D531" s="1"/>
      <c r="E531" s="1"/>
    </row>
    <row r="532" spans="2:5">
      <c r="C532" s="1"/>
      <c r="D532" s="1"/>
      <c r="E532" s="1"/>
    </row>
    <row r="533" spans="2:5">
      <c r="C533" s="1"/>
      <c r="D533" s="1"/>
      <c r="E533" s="1"/>
    </row>
    <row r="534" spans="2:5">
      <c r="C534" s="1"/>
      <c r="D534" s="1"/>
      <c r="E534" s="1"/>
    </row>
    <row r="538" spans="2:5">
      <c r="B538" s="42"/>
    </row>
    <row r="539" spans="2:5">
      <c r="B539" s="42"/>
    </row>
    <row r="540" spans="2:5">
      <c r="B540" s="3"/>
    </row>
  </sheetData>
  <sheetProtection sheet="1" objects="1" scenarios="1"/>
  <mergeCells count="2">
    <mergeCell ref="B6:S6"/>
    <mergeCell ref="B7:S7"/>
  </mergeCells>
  <phoneticPr fontId="4" type="noConversion"/>
  <conditionalFormatting sqref="B12:B44">
    <cfRule type="cellIs" dxfId="14" priority="1" operator="equal">
      <formula>"NR3"</formula>
    </cfRule>
  </conditionalFormatting>
  <dataValidations count="1">
    <dataValidation allowBlank="1" showInputMessage="1" showErrorMessage="1" sqref="C5:C1048576 A1:B1048576 N1:XFD1048576 D1:K1048576 L1:M42 L44:M1048576"/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>
    <tabColor rgb="FFFFFF00"/>
    <pageSetUpPr fitToPage="1"/>
  </sheetPr>
  <dimension ref="B1:CO404"/>
  <sheetViews>
    <sheetView rightToLeft="1" zoomScale="80" zoomScaleNormal="80" workbookViewId="0">
      <selection activeCell="I16" sqref="I1:I1048576"/>
    </sheetView>
  </sheetViews>
  <sheetFormatPr defaultColWidth="9.140625" defaultRowHeight="18"/>
  <cols>
    <col min="1" max="1" width="6.28515625" style="1" customWidth="1"/>
    <col min="2" max="2" width="51.5703125" style="2" bestFit="1" customWidth="1"/>
    <col min="3" max="3" width="48.42578125" style="2" bestFit="1" customWidth="1"/>
    <col min="4" max="4" width="5.7109375" style="2" bestFit="1" customWidth="1"/>
    <col min="5" max="5" width="11.28515625" style="2" bestFit="1" customWidth="1"/>
    <col min="6" max="6" width="28.85546875" style="1" bestFit="1" customWidth="1"/>
    <col min="7" max="7" width="12.28515625" style="1" bestFit="1" customWidth="1"/>
    <col min="8" max="8" width="15.5703125" style="1" bestFit="1" customWidth="1"/>
    <col min="9" max="9" width="12.28515625" style="1" bestFit="1" customWidth="1"/>
    <col min="10" max="10" width="14.28515625" style="1" bestFit="1" customWidth="1"/>
    <col min="11" max="11" width="10.140625" style="1" bestFit="1" customWidth="1"/>
    <col min="12" max="12" width="11.42578125" style="1" bestFit="1" customWidth="1"/>
    <col min="13" max="13" width="10.42578125" style="1" bestFit="1" customWidth="1"/>
    <col min="14" max="14" width="10.7109375" style="1" bestFit="1" customWidth="1"/>
    <col min="15" max="15" width="16.7109375" style="1" bestFit="1" customWidth="1"/>
    <col min="16" max="16" width="8" style="1" customWidth="1"/>
    <col min="17" max="17" width="8.7109375" style="1" customWidth="1"/>
    <col min="18" max="18" width="10" style="1" customWidth="1"/>
    <col min="19" max="19" width="9.5703125" style="1" customWidth="1"/>
    <col min="20" max="20" width="6.140625" style="1" customWidth="1"/>
    <col min="21" max="22" width="5.7109375" style="1" customWidth="1"/>
    <col min="23" max="23" width="6.85546875" style="1" customWidth="1"/>
    <col min="24" max="24" width="6.42578125" style="1" customWidth="1"/>
    <col min="25" max="25" width="6.7109375" style="1" customWidth="1"/>
    <col min="26" max="26" width="7.28515625" style="1" customWidth="1"/>
    <col min="27" max="38" width="5.7109375" style="1" customWidth="1"/>
    <col min="39" max="16384" width="9.140625" style="1"/>
  </cols>
  <sheetData>
    <row r="1" spans="2:93">
      <c r="B1" s="47" t="s">
        <v>180</v>
      </c>
      <c r="C1" s="68" t="s" vm="1">
        <v>269</v>
      </c>
    </row>
    <row r="2" spans="2:93">
      <c r="B2" s="47" t="s">
        <v>179</v>
      </c>
      <c r="C2" s="68" t="s">
        <v>270</v>
      </c>
    </row>
    <row r="3" spans="2:93">
      <c r="B3" s="47" t="s">
        <v>181</v>
      </c>
      <c r="C3" s="68" t="s">
        <v>271</v>
      </c>
    </row>
    <row r="4" spans="2:93">
      <c r="B4" s="47" t="s">
        <v>182</v>
      </c>
      <c r="C4" s="68">
        <v>2102</v>
      </c>
    </row>
    <row r="6" spans="2:93" ht="26.25" customHeight="1">
      <c r="B6" s="169" t="s">
        <v>211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1"/>
    </row>
    <row r="7" spans="2:93" ht="26.25" customHeight="1">
      <c r="B7" s="169" t="s">
        <v>95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1"/>
    </row>
    <row r="8" spans="2:93" s="3" customFormat="1" ht="63">
      <c r="B8" s="22" t="s">
        <v>119</v>
      </c>
      <c r="C8" s="30" t="s">
        <v>47</v>
      </c>
      <c r="D8" s="30" t="s">
        <v>121</v>
      </c>
      <c r="E8" s="30" t="s">
        <v>120</v>
      </c>
      <c r="F8" s="30" t="s">
        <v>68</v>
      </c>
      <c r="G8" s="30" t="s">
        <v>106</v>
      </c>
      <c r="H8" s="30" t="s">
        <v>245</v>
      </c>
      <c r="I8" s="30" t="s">
        <v>244</v>
      </c>
      <c r="J8" s="30" t="s">
        <v>114</v>
      </c>
      <c r="K8" s="30" t="s">
        <v>61</v>
      </c>
      <c r="L8" s="30" t="s">
        <v>183</v>
      </c>
      <c r="M8" s="31" t="s">
        <v>185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CO8" s="1"/>
    </row>
    <row r="9" spans="2:93" s="3" customFormat="1" ht="14.25" customHeight="1">
      <c r="B9" s="15"/>
      <c r="C9" s="32"/>
      <c r="D9" s="16"/>
      <c r="E9" s="16"/>
      <c r="F9" s="32"/>
      <c r="G9" s="32"/>
      <c r="H9" s="32" t="s">
        <v>252</v>
      </c>
      <c r="I9" s="32"/>
      <c r="J9" s="32" t="s">
        <v>248</v>
      </c>
      <c r="K9" s="32" t="s">
        <v>19</v>
      </c>
      <c r="L9" s="32" t="s">
        <v>19</v>
      </c>
      <c r="M9" s="33" t="s">
        <v>19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CO9" s="1"/>
    </row>
    <row r="10" spans="2:93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20" t="s">
        <v>10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CO10" s="1"/>
    </row>
    <row r="11" spans="2:93" s="128" customFormat="1" ht="18" customHeight="1">
      <c r="B11" s="69" t="s">
        <v>30</v>
      </c>
      <c r="C11" s="70"/>
      <c r="D11" s="70"/>
      <c r="E11" s="70"/>
      <c r="F11" s="70"/>
      <c r="G11" s="70"/>
      <c r="H11" s="78"/>
      <c r="I11" s="78"/>
      <c r="J11" s="78">
        <v>1120063.6494</v>
      </c>
      <c r="K11" s="70"/>
      <c r="L11" s="79">
        <f>J11/$J$11</f>
        <v>1</v>
      </c>
      <c r="M11" s="79">
        <f>J11/'סכום נכסי הקרן'!$C$42</f>
        <v>1.9910333416631194E-2</v>
      </c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CO11" s="121"/>
    </row>
    <row r="12" spans="2:93" s="121" customFormat="1">
      <c r="B12" s="92" t="s">
        <v>238</v>
      </c>
      <c r="C12" s="72"/>
      <c r="D12" s="72"/>
      <c r="E12" s="72"/>
      <c r="F12" s="72"/>
      <c r="G12" s="72"/>
      <c r="H12" s="81"/>
      <c r="I12" s="81"/>
      <c r="J12" s="81">
        <v>69473.862069999988</v>
      </c>
      <c r="K12" s="72"/>
      <c r="L12" s="82">
        <f t="shared" ref="L12:L16" si="0">J12/$J$11</f>
        <v>6.202670902427377E-2</v>
      </c>
      <c r="M12" s="82">
        <f>J12/'סכום נכסי הקרן'!$C$42</f>
        <v>1.2349724574096574E-3</v>
      </c>
    </row>
    <row r="13" spans="2:93" s="121" customFormat="1">
      <c r="B13" s="77" t="s">
        <v>2272</v>
      </c>
      <c r="C13" s="74">
        <v>5992</v>
      </c>
      <c r="D13" s="87" t="s">
        <v>28</v>
      </c>
      <c r="E13" s="74" t="s">
        <v>2245</v>
      </c>
      <c r="F13" s="87" t="s">
        <v>701</v>
      </c>
      <c r="G13" s="87" t="s">
        <v>165</v>
      </c>
      <c r="H13" s="84">
        <v>126513.00000000001</v>
      </c>
      <c r="I13" s="84">
        <v>9.9999999999999995E-7</v>
      </c>
      <c r="J13" s="84">
        <v>1.3000000000000002E-4</v>
      </c>
      <c r="K13" s="85">
        <v>4.6341758241758247E-3</v>
      </c>
      <c r="L13" s="85">
        <f t="shared" si="0"/>
        <v>1.1606483262771621E-10</v>
      </c>
      <c r="M13" s="85">
        <f>J13/'סכום נכסי הקרן'!$C$42</f>
        <v>2.3108895155633246E-12</v>
      </c>
    </row>
    <row r="14" spans="2:93" s="121" customFormat="1">
      <c r="B14" s="77" t="s">
        <v>2273</v>
      </c>
      <c r="C14" s="74">
        <v>2007</v>
      </c>
      <c r="D14" s="87" t="s">
        <v>28</v>
      </c>
      <c r="E14" s="74" t="s">
        <v>2274</v>
      </c>
      <c r="F14" s="87" t="s">
        <v>409</v>
      </c>
      <c r="G14" s="87" t="s">
        <v>165</v>
      </c>
      <c r="H14" s="84">
        <v>546391.75000000012</v>
      </c>
      <c r="I14" s="84">
        <v>565.67471999999998</v>
      </c>
      <c r="J14" s="84">
        <v>3090.7998900000007</v>
      </c>
      <c r="K14" s="85">
        <v>4.0000000000000008E-2</v>
      </c>
      <c r="L14" s="85">
        <f t="shared" si="0"/>
        <v>2.7594859378354901E-3</v>
      </c>
      <c r="M14" s="85">
        <f>J14/'סכום נכסי הקרן'!$C$42</f>
        <v>5.4942285080809826E-5</v>
      </c>
    </row>
    <row r="15" spans="2:93" s="121" customFormat="1">
      <c r="B15" s="77" t="s">
        <v>2275</v>
      </c>
      <c r="C15" s="74" t="s">
        <v>2276</v>
      </c>
      <c r="D15" s="87" t="s">
        <v>28</v>
      </c>
      <c r="E15" s="74" t="s">
        <v>2277</v>
      </c>
      <c r="F15" s="87" t="s">
        <v>409</v>
      </c>
      <c r="G15" s="87" t="s">
        <v>164</v>
      </c>
      <c r="H15" s="84">
        <v>2727145.1200000006</v>
      </c>
      <c r="I15" s="84">
        <v>685.29100000000005</v>
      </c>
      <c r="J15" s="84">
        <v>64308.436280000009</v>
      </c>
      <c r="K15" s="85">
        <v>4.5913336568965422E-2</v>
      </c>
      <c r="L15" s="85">
        <f t="shared" si="0"/>
        <v>5.7414983795295027E-2</v>
      </c>
      <c r="M15" s="85">
        <f>J15/'סכום נכסי הקרן'!$C$42</f>
        <v>1.1431514704748008E-3</v>
      </c>
    </row>
    <row r="16" spans="2:93" s="121" customFormat="1">
      <c r="B16" s="77" t="s">
        <v>2278</v>
      </c>
      <c r="C16" s="74" t="s">
        <v>2279</v>
      </c>
      <c r="D16" s="87" t="s">
        <v>28</v>
      </c>
      <c r="E16" s="74" t="s">
        <v>2280</v>
      </c>
      <c r="F16" s="87" t="s">
        <v>159</v>
      </c>
      <c r="G16" s="87" t="s">
        <v>164</v>
      </c>
      <c r="H16" s="84">
        <v>37216.890000000007</v>
      </c>
      <c r="I16" s="84">
        <v>1620</v>
      </c>
      <c r="J16" s="84">
        <v>2074.6257700000001</v>
      </c>
      <c r="K16" s="85">
        <v>3.7956570334482325E-3</v>
      </c>
      <c r="L16" s="85">
        <f t="shared" si="0"/>
        <v>1.8522391750784373E-3</v>
      </c>
      <c r="M16" s="85">
        <f>J16/'סכום נכסי הקרן'!$C$42</f>
        <v>3.6878699543157608E-5</v>
      </c>
    </row>
    <row r="17" spans="2:13" s="121" customFormat="1">
      <c r="B17" s="73"/>
      <c r="C17" s="74"/>
      <c r="D17" s="74"/>
      <c r="E17" s="74"/>
      <c r="F17" s="74"/>
      <c r="G17" s="74"/>
      <c r="H17" s="84"/>
      <c r="I17" s="84"/>
      <c r="J17" s="74"/>
      <c r="K17" s="74"/>
      <c r="L17" s="85"/>
      <c r="M17" s="74"/>
    </row>
    <row r="18" spans="2:13" s="121" customFormat="1">
      <c r="B18" s="71" t="s">
        <v>237</v>
      </c>
      <c r="C18" s="72"/>
      <c r="D18" s="72"/>
      <c r="E18" s="72"/>
      <c r="F18" s="72"/>
      <c r="G18" s="72"/>
      <c r="H18" s="81"/>
      <c r="I18" s="81"/>
      <c r="J18" s="81">
        <v>1050589.78733</v>
      </c>
      <c r="K18" s="72"/>
      <c r="L18" s="82">
        <f t="shared" ref="L18:L52" si="1">J18/$J$11</f>
        <v>0.93797329097572624</v>
      </c>
      <c r="M18" s="82">
        <f>J18/'סכום נכסי הקרן'!$C$42</f>
        <v>1.8675360959221534E-2</v>
      </c>
    </row>
    <row r="19" spans="2:13" s="121" customFormat="1">
      <c r="B19" s="92" t="s">
        <v>66</v>
      </c>
      <c r="C19" s="72"/>
      <c r="D19" s="72"/>
      <c r="E19" s="72"/>
      <c r="F19" s="72"/>
      <c r="G19" s="72"/>
      <c r="H19" s="81"/>
      <c r="I19" s="81"/>
      <c r="J19" s="81">
        <v>1050589.78733</v>
      </c>
      <c r="K19" s="72"/>
      <c r="L19" s="82">
        <f t="shared" si="1"/>
        <v>0.93797329097572624</v>
      </c>
      <c r="M19" s="82">
        <f>J19/'סכום נכסי הקרן'!$C$42</f>
        <v>1.8675360959221534E-2</v>
      </c>
    </row>
    <row r="20" spans="2:13" s="121" customFormat="1">
      <c r="B20" s="77" t="s">
        <v>2281</v>
      </c>
      <c r="C20" s="74">
        <v>3610</v>
      </c>
      <c r="D20" s="87" t="s">
        <v>28</v>
      </c>
      <c r="E20" s="74"/>
      <c r="F20" s="87" t="s">
        <v>971</v>
      </c>
      <c r="G20" s="87" t="s">
        <v>164</v>
      </c>
      <c r="H20" s="84">
        <v>640731.00000000012</v>
      </c>
      <c r="I20" s="84">
        <v>495.5949</v>
      </c>
      <c r="J20" s="84">
        <v>10926.655180000002</v>
      </c>
      <c r="K20" s="85">
        <v>9.3797475949917788E-2</v>
      </c>
      <c r="L20" s="85">
        <f t="shared" si="1"/>
        <v>9.7553877280574502E-3</v>
      </c>
      <c r="M20" s="85">
        <f>J20/'סכום נכסי הקרן'!$C$42</f>
        <v>1.9423302227413608E-4</v>
      </c>
    </row>
    <row r="21" spans="2:13" s="121" customFormat="1">
      <c r="B21" s="77" t="s">
        <v>2282</v>
      </c>
      <c r="C21" s="74" t="s">
        <v>2283</v>
      </c>
      <c r="D21" s="87" t="s">
        <v>28</v>
      </c>
      <c r="E21" s="74"/>
      <c r="F21" s="87" t="s">
        <v>971</v>
      </c>
      <c r="G21" s="87" t="s">
        <v>164</v>
      </c>
      <c r="H21" s="84">
        <v>6782.73</v>
      </c>
      <c r="I21" s="84">
        <v>121659.84910000001</v>
      </c>
      <c r="J21" s="84">
        <v>28394.651670000007</v>
      </c>
      <c r="K21" s="85">
        <v>8.0024970011563556E-2</v>
      </c>
      <c r="L21" s="85">
        <f t="shared" si="1"/>
        <v>2.5350926873852715E-2</v>
      </c>
      <c r="M21" s="85">
        <f>J21/'סכום נכסי הקרן'!$C$42</f>
        <v>5.0474540647904348E-4</v>
      </c>
    </row>
    <row r="22" spans="2:13" s="121" customFormat="1">
      <c r="B22" s="77" t="s">
        <v>2284</v>
      </c>
      <c r="C22" s="74">
        <v>6824</v>
      </c>
      <c r="D22" s="87" t="s">
        <v>28</v>
      </c>
      <c r="E22" s="74"/>
      <c r="F22" s="87" t="s">
        <v>971</v>
      </c>
      <c r="G22" s="87" t="s">
        <v>164</v>
      </c>
      <c r="H22" s="84">
        <v>218987.15000000002</v>
      </c>
      <c r="I22" s="84">
        <v>8370.5810999999994</v>
      </c>
      <c r="J22" s="84">
        <v>63075.240150000005</v>
      </c>
      <c r="K22" s="85">
        <v>0.13302579488107968</v>
      </c>
      <c r="L22" s="85">
        <f t="shared" si="1"/>
        <v>5.6313978392021194E-2</v>
      </c>
      <c r="M22" s="85">
        <f>J22/'סכום נכסי הקרן'!$C$42</f>
        <v>1.1212300858021065E-3</v>
      </c>
    </row>
    <row r="23" spans="2:13" s="121" customFormat="1">
      <c r="B23" s="77" t="s">
        <v>2285</v>
      </c>
      <c r="C23" s="74" t="s">
        <v>2286</v>
      </c>
      <c r="D23" s="87" t="s">
        <v>28</v>
      </c>
      <c r="E23" s="74"/>
      <c r="F23" s="87" t="s">
        <v>971</v>
      </c>
      <c r="G23" s="87" t="s">
        <v>164</v>
      </c>
      <c r="H23" s="84">
        <v>2648960.5600000005</v>
      </c>
      <c r="I23" s="84">
        <v>282.19830000000002</v>
      </c>
      <c r="J23" s="84">
        <v>25722.581860000002</v>
      </c>
      <c r="K23" s="85">
        <v>0.10746499209228849</v>
      </c>
      <c r="L23" s="85">
        <f t="shared" si="1"/>
        <v>2.2965285833335607E-2</v>
      </c>
      <c r="M23" s="85">
        <f>J23/'סכום נכסי הקרן'!$C$42</f>
        <v>4.5724649794994887E-4</v>
      </c>
    </row>
    <row r="24" spans="2:13" s="121" customFormat="1">
      <c r="B24" s="77" t="s">
        <v>2287</v>
      </c>
      <c r="C24" s="74" t="s">
        <v>2288</v>
      </c>
      <c r="D24" s="87" t="s">
        <v>28</v>
      </c>
      <c r="E24" s="74"/>
      <c r="F24" s="87" t="s">
        <v>971</v>
      </c>
      <c r="G24" s="87" t="s">
        <v>164</v>
      </c>
      <c r="H24" s="84">
        <v>7471272.2100000009</v>
      </c>
      <c r="I24" s="84">
        <v>67.912499999999994</v>
      </c>
      <c r="J24" s="84">
        <v>17459.385350000004</v>
      </c>
      <c r="K24" s="85">
        <v>0.15712258906734597</v>
      </c>
      <c r="L24" s="85">
        <f t="shared" si="1"/>
        <v>1.558785106485039E-2</v>
      </c>
      <c r="M24" s="85">
        <f>J24/'סכום נכסי הקרן'!$C$42</f>
        <v>3.1035931194996083E-4</v>
      </c>
    </row>
    <row r="25" spans="2:13" s="121" customFormat="1">
      <c r="B25" s="77" t="s">
        <v>2289</v>
      </c>
      <c r="C25" s="74">
        <v>6900</v>
      </c>
      <c r="D25" s="87" t="s">
        <v>28</v>
      </c>
      <c r="E25" s="74"/>
      <c r="F25" s="87" t="s">
        <v>971</v>
      </c>
      <c r="G25" s="87" t="s">
        <v>164</v>
      </c>
      <c r="H25" s="84">
        <v>342710.83000000007</v>
      </c>
      <c r="I25" s="84">
        <v>10070.1158</v>
      </c>
      <c r="J25" s="84">
        <v>118753.64805000002</v>
      </c>
      <c r="K25" s="85">
        <v>9.5602947367763313E-2</v>
      </c>
      <c r="L25" s="85">
        <f t="shared" si="1"/>
        <v>0.10602401757579975</v>
      </c>
      <c r="M25" s="85">
        <f>J25/'סכום נכסי הקרן'!$C$42</f>
        <v>2.1109735401049386E-3</v>
      </c>
    </row>
    <row r="26" spans="2:13" s="121" customFormat="1">
      <c r="B26" s="77" t="s">
        <v>2290</v>
      </c>
      <c r="C26" s="74" t="s">
        <v>2291</v>
      </c>
      <c r="D26" s="87" t="s">
        <v>28</v>
      </c>
      <c r="E26" s="74"/>
      <c r="F26" s="87" t="s">
        <v>971</v>
      </c>
      <c r="G26" s="87" t="s">
        <v>164</v>
      </c>
      <c r="H26" s="84">
        <v>4955.3300000000008</v>
      </c>
      <c r="I26" s="84">
        <v>0</v>
      </c>
      <c r="J26" s="84">
        <v>0</v>
      </c>
      <c r="K26" s="85">
        <v>9.5059991233194183E-2</v>
      </c>
      <c r="L26" s="85">
        <f t="shared" si="1"/>
        <v>0</v>
      </c>
      <c r="M26" s="85">
        <f>J26/'סכום נכסי הקרן'!$C$42</f>
        <v>0</v>
      </c>
    </row>
    <row r="27" spans="2:13" s="121" customFormat="1">
      <c r="B27" s="77" t="s">
        <v>2292</v>
      </c>
      <c r="C27" s="74">
        <v>7019</v>
      </c>
      <c r="D27" s="87" t="s">
        <v>28</v>
      </c>
      <c r="E27" s="74"/>
      <c r="F27" s="87" t="s">
        <v>971</v>
      </c>
      <c r="G27" s="87" t="s">
        <v>164</v>
      </c>
      <c r="H27" s="84">
        <v>181568.10000000003</v>
      </c>
      <c r="I27" s="84">
        <v>10283.0326</v>
      </c>
      <c r="J27" s="84">
        <v>64245.902480000012</v>
      </c>
      <c r="K27" s="85">
        <v>0.12939343482896096</v>
      </c>
      <c r="L27" s="85">
        <f t="shared" si="1"/>
        <v>5.7359153218136762E-2</v>
      </c>
      <c r="M27" s="85">
        <f>J27/'סכום נכסי הקרן'!$C$42</f>
        <v>1.1420398650687368E-3</v>
      </c>
    </row>
    <row r="28" spans="2:13" s="121" customFormat="1">
      <c r="B28" s="77" t="s">
        <v>2293</v>
      </c>
      <c r="C28" s="74">
        <v>2994</v>
      </c>
      <c r="D28" s="87" t="s">
        <v>28</v>
      </c>
      <c r="E28" s="74"/>
      <c r="F28" s="87" t="s">
        <v>971</v>
      </c>
      <c r="G28" s="87" t="s">
        <v>166</v>
      </c>
      <c r="H28" s="84">
        <v>25107.320000000003</v>
      </c>
      <c r="I28" s="84">
        <v>10735.6713</v>
      </c>
      <c r="J28" s="84">
        <v>10851.299740000002</v>
      </c>
      <c r="K28" s="85">
        <v>4.6466498002356554E-2</v>
      </c>
      <c r="L28" s="85">
        <f t="shared" si="1"/>
        <v>9.6881099085867738E-3</v>
      </c>
      <c r="M28" s="85">
        <f>J28/'סכום נכסי הקרן'!$C$42</f>
        <v>1.92893498456931E-4</v>
      </c>
    </row>
    <row r="29" spans="2:13" s="121" customFormat="1">
      <c r="B29" s="77" t="s">
        <v>2294</v>
      </c>
      <c r="C29" s="74" t="s">
        <v>2295</v>
      </c>
      <c r="D29" s="87" t="s">
        <v>28</v>
      </c>
      <c r="E29" s="74"/>
      <c r="F29" s="87" t="s">
        <v>971</v>
      </c>
      <c r="G29" s="87" t="s">
        <v>166</v>
      </c>
      <c r="H29" s="84">
        <v>19.400000000000002</v>
      </c>
      <c r="I29" s="84">
        <v>0</v>
      </c>
      <c r="J29" s="84">
        <v>0</v>
      </c>
      <c r="K29" s="85">
        <v>6.5486182584253549E-4</v>
      </c>
      <c r="L29" s="85">
        <f t="shared" si="1"/>
        <v>0</v>
      </c>
      <c r="M29" s="85">
        <f>J29/'סכום נכסי הקרן'!$C$42</f>
        <v>0</v>
      </c>
    </row>
    <row r="30" spans="2:13" s="121" customFormat="1">
      <c r="B30" s="77" t="s">
        <v>3239</v>
      </c>
      <c r="C30" s="74">
        <v>4654</v>
      </c>
      <c r="D30" s="87" t="s">
        <v>28</v>
      </c>
      <c r="E30" s="74"/>
      <c r="F30" s="87" t="s">
        <v>971</v>
      </c>
      <c r="G30" s="87" t="s">
        <v>167</v>
      </c>
      <c r="H30" s="84">
        <v>2768309.5000000005</v>
      </c>
      <c r="I30" s="84">
        <v>430.4683</v>
      </c>
      <c r="J30" s="84">
        <v>52562.157600000006</v>
      </c>
      <c r="K30" s="85">
        <v>0.28025000000000005</v>
      </c>
      <c r="L30" s="85">
        <f t="shared" si="1"/>
        <v>4.692783095688955E-2</v>
      </c>
      <c r="M30" s="85">
        <f>J30/'סכום נכסי הקרן'!$C$42</f>
        <v>9.3434876087097776E-4</v>
      </c>
    </row>
    <row r="31" spans="2:13" s="121" customFormat="1">
      <c r="B31" s="77" t="s">
        <v>2296</v>
      </c>
      <c r="C31" s="74" t="s">
        <v>2297</v>
      </c>
      <c r="D31" s="87" t="s">
        <v>28</v>
      </c>
      <c r="E31" s="74"/>
      <c r="F31" s="87" t="s">
        <v>971</v>
      </c>
      <c r="G31" s="87" t="s">
        <v>164</v>
      </c>
      <c r="H31" s="84">
        <v>403.96000000000009</v>
      </c>
      <c r="I31" s="84">
        <v>0</v>
      </c>
      <c r="J31" s="84">
        <v>0</v>
      </c>
      <c r="K31" s="85">
        <v>7.6315673636577139E-3</v>
      </c>
      <c r="L31" s="85">
        <f t="shared" si="1"/>
        <v>0</v>
      </c>
      <c r="M31" s="85">
        <f>J31/'סכום נכסי הקרן'!$C$42</f>
        <v>0</v>
      </c>
    </row>
    <row r="32" spans="2:13" s="121" customFormat="1">
      <c r="B32" s="77" t="s">
        <v>2298</v>
      </c>
      <c r="C32" s="74" t="s">
        <v>2299</v>
      </c>
      <c r="D32" s="87" t="s">
        <v>28</v>
      </c>
      <c r="E32" s="74"/>
      <c r="F32" s="87" t="s">
        <v>971</v>
      </c>
      <c r="G32" s="87" t="s">
        <v>166</v>
      </c>
      <c r="H32" s="84">
        <v>3355.1300000000006</v>
      </c>
      <c r="I32" s="84">
        <v>0</v>
      </c>
      <c r="J32" s="84">
        <v>0</v>
      </c>
      <c r="K32" s="85">
        <v>9.8000058418039507E-2</v>
      </c>
      <c r="L32" s="85">
        <f t="shared" si="1"/>
        <v>0</v>
      </c>
      <c r="M32" s="85">
        <f>J32/'סכום נכסי הקרן'!$C$42</f>
        <v>0</v>
      </c>
    </row>
    <row r="33" spans="2:13" s="121" customFormat="1">
      <c r="B33" s="77" t="s">
        <v>2300</v>
      </c>
      <c r="C33" s="74">
        <v>5771</v>
      </c>
      <c r="D33" s="87" t="s">
        <v>28</v>
      </c>
      <c r="E33" s="74"/>
      <c r="F33" s="87" t="s">
        <v>971</v>
      </c>
      <c r="G33" s="87" t="s">
        <v>166</v>
      </c>
      <c r="H33" s="84">
        <v>16551350.430000002</v>
      </c>
      <c r="I33" s="84">
        <v>112.021</v>
      </c>
      <c r="J33" s="84">
        <v>74642.310580000019</v>
      </c>
      <c r="K33" s="85">
        <v>0.15925535518749809</v>
      </c>
      <c r="L33" s="85">
        <f t="shared" si="1"/>
        <v>6.6641132957028559E-2</v>
      </c>
      <c r="M33" s="85">
        <f>J33/'סכום נכסי הקרן'!$C$42</f>
        <v>1.326847176436488E-3</v>
      </c>
    </row>
    <row r="34" spans="2:13" s="121" customFormat="1">
      <c r="B34" s="77" t="s">
        <v>2301</v>
      </c>
      <c r="C34" s="74" t="s">
        <v>2302</v>
      </c>
      <c r="D34" s="87" t="s">
        <v>28</v>
      </c>
      <c r="E34" s="74"/>
      <c r="F34" s="87" t="s">
        <v>971</v>
      </c>
      <c r="G34" s="87" t="s">
        <v>164</v>
      </c>
      <c r="H34" s="84">
        <v>358646.00000000006</v>
      </c>
      <c r="I34" s="84">
        <v>432.72469999999998</v>
      </c>
      <c r="J34" s="84">
        <v>5340.2593700000007</v>
      </c>
      <c r="K34" s="85">
        <v>9.9795660506274322E-2</v>
      </c>
      <c r="L34" s="85">
        <f t="shared" si="1"/>
        <v>4.767817768981871E-3</v>
      </c>
      <c r="M34" s="85">
        <f>J34/'סכום נכסי הקרן'!$C$42</f>
        <v>9.4928841450167719E-5</v>
      </c>
    </row>
    <row r="35" spans="2:13" s="121" customFormat="1">
      <c r="B35" s="77" t="s">
        <v>2303</v>
      </c>
      <c r="C35" s="74">
        <v>7021</v>
      </c>
      <c r="D35" s="87" t="s">
        <v>28</v>
      </c>
      <c r="E35" s="74"/>
      <c r="F35" s="87" t="s">
        <v>971</v>
      </c>
      <c r="G35" s="87" t="s">
        <v>164</v>
      </c>
      <c r="H35" s="84">
        <v>390000.00000000006</v>
      </c>
      <c r="I35" s="84">
        <v>47.636899999999997</v>
      </c>
      <c r="J35" s="84">
        <v>639.2824300000002</v>
      </c>
      <c r="K35" s="85">
        <v>1.9700000004697696E-2</v>
      </c>
      <c r="L35" s="85">
        <f t="shared" si="1"/>
        <v>5.7075544799838247E-4</v>
      </c>
      <c r="M35" s="85">
        <f>J35/'סכום נכסי הקרן'!$C$42</f>
        <v>1.1363931269006501E-5</v>
      </c>
    </row>
    <row r="36" spans="2:13" s="121" customFormat="1">
      <c r="B36" s="77" t="s">
        <v>2304</v>
      </c>
      <c r="C36" s="74" t="s">
        <v>2305</v>
      </c>
      <c r="D36" s="87" t="s">
        <v>28</v>
      </c>
      <c r="E36" s="74"/>
      <c r="F36" s="87" t="s">
        <v>971</v>
      </c>
      <c r="G36" s="87" t="s">
        <v>164</v>
      </c>
      <c r="H36" s="84">
        <v>2096048.0000000002</v>
      </c>
      <c r="I36" s="84">
        <v>335.01130000000001</v>
      </c>
      <c r="J36" s="84">
        <v>24162.693910000005</v>
      </c>
      <c r="K36" s="85">
        <v>4.7661225375800899E-2</v>
      </c>
      <c r="L36" s="85">
        <f t="shared" si="1"/>
        <v>2.1572607880760677E-2</v>
      </c>
      <c r="M36" s="85">
        <f>J36/'סכום נכסי הקרן'!$C$42</f>
        <v>4.2951781557219076E-4</v>
      </c>
    </row>
    <row r="37" spans="2:13" s="121" customFormat="1">
      <c r="B37" s="77" t="s">
        <v>2306</v>
      </c>
      <c r="C37" s="74">
        <v>7983</v>
      </c>
      <c r="D37" s="87" t="s">
        <v>28</v>
      </c>
      <c r="E37" s="74"/>
      <c r="F37" s="87" t="s">
        <v>945</v>
      </c>
      <c r="G37" s="87" t="s">
        <v>164</v>
      </c>
      <c r="H37" s="84">
        <v>2632342.0000000005</v>
      </c>
      <c r="I37" s="84">
        <v>100</v>
      </c>
      <c r="J37" s="84">
        <v>9057.8888200000001</v>
      </c>
      <c r="K37" s="85">
        <v>1.3040342500853467E-3</v>
      </c>
      <c r="L37" s="85">
        <f t="shared" si="1"/>
        <v>8.0869411527212456E-3</v>
      </c>
      <c r="M37" s="85">
        <f>J37/'סכום נכסי הקרן'!$C$42</f>
        <v>1.6101369467135578E-4</v>
      </c>
    </row>
    <row r="38" spans="2:13" s="121" customFormat="1">
      <c r="B38" s="77" t="s">
        <v>2307</v>
      </c>
      <c r="C38" s="74">
        <v>7022</v>
      </c>
      <c r="D38" s="87" t="s">
        <v>28</v>
      </c>
      <c r="E38" s="74"/>
      <c r="F38" s="87" t="s">
        <v>971</v>
      </c>
      <c r="G38" s="87" t="s">
        <v>164</v>
      </c>
      <c r="H38" s="84">
        <v>660000.00000000012</v>
      </c>
      <c r="I38" s="84">
        <v>4.4448999999999996</v>
      </c>
      <c r="J38" s="84">
        <v>100.94634000000002</v>
      </c>
      <c r="K38" s="85">
        <v>2.0000000000000004E-2</v>
      </c>
      <c r="L38" s="85">
        <f t="shared" si="1"/>
        <v>9.0125538896004123E-5</v>
      </c>
      <c r="M38" s="85">
        <f>J38/'סכום נכסי הקרן'!$C$42</f>
        <v>1.7944295287730051E-6</v>
      </c>
    </row>
    <row r="39" spans="2:13" s="121" customFormat="1">
      <c r="B39" s="77" t="s">
        <v>2308</v>
      </c>
      <c r="C39" s="74">
        <v>4637</v>
      </c>
      <c r="D39" s="87" t="s">
        <v>28</v>
      </c>
      <c r="E39" s="74"/>
      <c r="F39" s="87" t="s">
        <v>971</v>
      </c>
      <c r="G39" s="87" t="s">
        <v>167</v>
      </c>
      <c r="H39" s="84">
        <v>14265000.789999999</v>
      </c>
      <c r="I39" s="84">
        <v>14.5395</v>
      </c>
      <c r="J39" s="84">
        <v>9148.262920000001</v>
      </c>
      <c r="K39" s="85">
        <v>7.897730799464138E-2</v>
      </c>
      <c r="L39" s="85">
        <f t="shared" si="1"/>
        <v>8.1676277280318642E-3</v>
      </c>
      <c r="M39" s="85">
        <f>J39/'סכום נכסי הקרן'!$C$42</f>
        <v>1.6262019128803634E-4</v>
      </c>
    </row>
    <row r="40" spans="2:13" s="121" customFormat="1">
      <c r="B40" s="77" t="s">
        <v>2309</v>
      </c>
      <c r="C40" s="74" t="s">
        <v>2310</v>
      </c>
      <c r="D40" s="87" t="s">
        <v>28</v>
      </c>
      <c r="E40" s="74"/>
      <c r="F40" s="87" t="s">
        <v>971</v>
      </c>
      <c r="G40" s="87" t="s">
        <v>164</v>
      </c>
      <c r="H40" s="84">
        <v>111710.66000000002</v>
      </c>
      <c r="I40" s="84">
        <v>11393.1955</v>
      </c>
      <c r="J40" s="84">
        <v>43795.032299999999</v>
      </c>
      <c r="K40" s="85">
        <v>0.1341064410135146</v>
      </c>
      <c r="L40" s="85">
        <f t="shared" si="1"/>
        <v>3.9100485337114806E-2</v>
      </c>
      <c r="M40" s="85">
        <f>J40/'סכום נכסי הקרן'!$C$42</f>
        <v>7.7850369981405485E-4</v>
      </c>
    </row>
    <row r="41" spans="2:13" s="121" customFormat="1">
      <c r="B41" s="77" t="s">
        <v>2311</v>
      </c>
      <c r="C41" s="74" t="s">
        <v>2312</v>
      </c>
      <c r="D41" s="87" t="s">
        <v>28</v>
      </c>
      <c r="E41" s="74"/>
      <c r="F41" s="87" t="s">
        <v>971</v>
      </c>
      <c r="G41" s="87" t="s">
        <v>166</v>
      </c>
      <c r="H41" s="84">
        <v>15883437.580000002</v>
      </c>
      <c r="I41" s="84">
        <v>105.0988</v>
      </c>
      <c r="J41" s="84">
        <v>67203.896400000027</v>
      </c>
      <c r="K41" s="85">
        <v>0.28472717911161149</v>
      </c>
      <c r="L41" s="85">
        <f t="shared" si="1"/>
        <v>6.0000069135356791E-2</v>
      </c>
      <c r="M41" s="85">
        <f>J41/'סכום נכסי הקרן'!$C$42</f>
        <v>1.194621381505876E-3</v>
      </c>
    </row>
    <row r="42" spans="2:13" s="121" customFormat="1">
      <c r="B42" s="77" t="s">
        <v>2313</v>
      </c>
      <c r="C42" s="74">
        <v>5691</v>
      </c>
      <c r="D42" s="87" t="s">
        <v>28</v>
      </c>
      <c r="E42" s="74"/>
      <c r="F42" s="87" t="s">
        <v>971</v>
      </c>
      <c r="G42" s="87" t="s">
        <v>164</v>
      </c>
      <c r="H42" s="84">
        <v>13783961.190000003</v>
      </c>
      <c r="I42" s="84">
        <v>155.98159999999999</v>
      </c>
      <c r="J42" s="84">
        <v>73983.02509000001</v>
      </c>
      <c r="K42" s="85">
        <v>0.15298694344060931</v>
      </c>
      <c r="L42" s="85">
        <f t="shared" si="1"/>
        <v>6.6052518648945999E-2</v>
      </c>
      <c r="M42" s="85">
        <f>J42/'סכום נכסי הקרן'!$C$42</f>
        <v>1.3151276693087644E-3</v>
      </c>
    </row>
    <row r="43" spans="2:13" s="121" customFormat="1">
      <c r="B43" s="77" t="s">
        <v>2314</v>
      </c>
      <c r="C43" s="74">
        <v>6629</v>
      </c>
      <c r="D43" s="87" t="s">
        <v>28</v>
      </c>
      <c r="E43" s="74"/>
      <c r="F43" s="87" t="s">
        <v>971</v>
      </c>
      <c r="G43" s="87" t="s">
        <v>167</v>
      </c>
      <c r="H43" s="84">
        <v>181848.31000000003</v>
      </c>
      <c r="I43" s="84">
        <v>10106.7246</v>
      </c>
      <c r="J43" s="84">
        <v>81065.687360000011</v>
      </c>
      <c r="K43" s="85">
        <v>0.26821284660766964</v>
      </c>
      <c r="L43" s="85">
        <f t="shared" si="1"/>
        <v>7.2375964886839769E-2</v>
      </c>
      <c r="M43" s="85">
        <f>J43/'סכום נכסי הקרן'!$C$42</f>
        <v>1.4410295922473717E-3</v>
      </c>
    </row>
    <row r="44" spans="2:13" s="121" customFormat="1">
      <c r="B44" s="77" t="s">
        <v>2315</v>
      </c>
      <c r="C44" s="74">
        <v>3865</v>
      </c>
      <c r="D44" s="87" t="s">
        <v>28</v>
      </c>
      <c r="E44" s="74"/>
      <c r="F44" s="87" t="s">
        <v>971</v>
      </c>
      <c r="G44" s="87" t="s">
        <v>164</v>
      </c>
      <c r="H44" s="84">
        <v>328799.00000000006</v>
      </c>
      <c r="I44" s="84">
        <v>448.96559999999999</v>
      </c>
      <c r="J44" s="84">
        <v>5079.5849300000009</v>
      </c>
      <c r="K44" s="85">
        <v>7.6025559066042331E-2</v>
      </c>
      <c r="L44" s="85">
        <f t="shared" si="1"/>
        <v>4.5350859593747666E-3</v>
      </c>
      <c r="M44" s="85">
        <f>J44/'סכום נכסי הקרן'!$C$42</f>
        <v>9.0295073524234337E-5</v>
      </c>
    </row>
    <row r="45" spans="2:13" s="121" customFormat="1">
      <c r="B45" s="77" t="s">
        <v>2316</v>
      </c>
      <c r="C45" s="74">
        <v>7024</v>
      </c>
      <c r="D45" s="87" t="s">
        <v>28</v>
      </c>
      <c r="E45" s="74"/>
      <c r="F45" s="87" t="s">
        <v>971</v>
      </c>
      <c r="G45" s="87" t="s">
        <v>164</v>
      </c>
      <c r="H45" s="84">
        <v>170000.00000000003</v>
      </c>
      <c r="I45" s="84">
        <v>142.51750000000001</v>
      </c>
      <c r="J45" s="84">
        <v>833.68462000000011</v>
      </c>
      <c r="K45" s="85">
        <v>2.0000000000000004E-2</v>
      </c>
      <c r="L45" s="85">
        <f t="shared" si="1"/>
        <v>7.4431896834308616E-4</v>
      </c>
      <c r="M45" s="85">
        <f>J45/'סכום נכסי הקרן'!$C$42</f>
        <v>1.4819638828033802E-5</v>
      </c>
    </row>
    <row r="46" spans="2:13" s="121" customFormat="1">
      <c r="B46" s="77" t="s">
        <v>2317</v>
      </c>
      <c r="C46" s="74">
        <v>7943</v>
      </c>
      <c r="D46" s="87" t="s">
        <v>28</v>
      </c>
      <c r="E46" s="74"/>
      <c r="F46" s="87" t="s">
        <v>971</v>
      </c>
      <c r="G46" s="87" t="s">
        <v>164</v>
      </c>
      <c r="H46" s="84">
        <v>20606072.840000004</v>
      </c>
      <c r="I46" s="84">
        <v>95.896699999999996</v>
      </c>
      <c r="J46" s="84">
        <v>67996.031390000018</v>
      </c>
      <c r="K46" s="85">
        <v>0.13877530505858418</v>
      </c>
      <c r="L46" s="85">
        <f t="shared" si="1"/>
        <v>6.0707292327917606E-2</v>
      </c>
      <c r="M46" s="85">
        <f>J46/'סכום נכסי הקרן'!$C$42</f>
        <v>1.2087024310697364E-3</v>
      </c>
    </row>
    <row r="47" spans="2:13" s="121" customFormat="1">
      <c r="B47" s="77" t="s">
        <v>2318</v>
      </c>
      <c r="C47" s="74" t="s">
        <v>2319</v>
      </c>
      <c r="D47" s="87" t="s">
        <v>28</v>
      </c>
      <c r="E47" s="74"/>
      <c r="F47" s="87" t="s">
        <v>971</v>
      </c>
      <c r="G47" s="87" t="s">
        <v>164</v>
      </c>
      <c r="H47" s="84">
        <v>1177.8300000000002</v>
      </c>
      <c r="I47" s="84">
        <v>132573.6067</v>
      </c>
      <c r="J47" s="84">
        <v>5373.0789699999996</v>
      </c>
      <c r="K47" s="85">
        <v>9.5060038513750209E-2</v>
      </c>
      <c r="L47" s="85">
        <f t="shared" si="1"/>
        <v>4.7971193180657828E-3</v>
      </c>
      <c r="M47" s="85">
        <f>J47/'סכום נכסי הקרן'!$C$42</f>
        <v>9.5512245062052183E-5</v>
      </c>
    </row>
    <row r="48" spans="2:13" s="121" customFormat="1">
      <c r="B48" s="77" t="s">
        <v>2320</v>
      </c>
      <c r="C48" s="74">
        <v>4811</v>
      </c>
      <c r="D48" s="87" t="s">
        <v>28</v>
      </c>
      <c r="E48" s="74"/>
      <c r="F48" s="87" t="s">
        <v>971</v>
      </c>
      <c r="G48" s="87" t="s">
        <v>164</v>
      </c>
      <c r="H48" s="84">
        <v>2950923.0000000005</v>
      </c>
      <c r="I48" s="84">
        <v>149.39179999999999</v>
      </c>
      <c r="J48" s="84">
        <v>15169.431680000002</v>
      </c>
      <c r="K48" s="85">
        <v>0.15234321606207207</v>
      </c>
      <c r="L48" s="85">
        <f t="shared" si="1"/>
        <v>1.3543365761513661E-2</v>
      </c>
      <c r="M48" s="85">
        <f>J48/'סכום נכסי הקרן'!$C$42</f>
        <v>2.6965292789512418E-4</v>
      </c>
    </row>
    <row r="49" spans="2:13" s="121" customFormat="1">
      <c r="B49" s="77" t="s">
        <v>2321</v>
      </c>
      <c r="C49" s="74">
        <v>5356</v>
      </c>
      <c r="D49" s="87" t="s">
        <v>28</v>
      </c>
      <c r="E49" s="74"/>
      <c r="F49" s="87" t="s">
        <v>971</v>
      </c>
      <c r="G49" s="87" t="s">
        <v>164</v>
      </c>
      <c r="H49" s="84">
        <v>3948942.3100000005</v>
      </c>
      <c r="I49" s="84">
        <v>283.2364</v>
      </c>
      <c r="J49" s="84">
        <v>38487.041460000008</v>
      </c>
      <c r="K49" s="85">
        <v>0.16663643058123268</v>
      </c>
      <c r="L49" s="85">
        <f t="shared" si="1"/>
        <v>3.4361477118391347E-2</v>
      </c>
      <c r="M49" s="85">
        <f>J49/'סכום נכסי הקרן'!$C$42</f>
        <v>6.8414846611511535E-4</v>
      </c>
    </row>
    <row r="50" spans="2:13" s="121" customFormat="1">
      <c r="B50" s="77" t="s">
        <v>2322</v>
      </c>
      <c r="C50" s="74" t="s">
        <v>2323</v>
      </c>
      <c r="D50" s="87" t="s">
        <v>28</v>
      </c>
      <c r="E50" s="74"/>
      <c r="F50" s="87" t="s">
        <v>971</v>
      </c>
      <c r="G50" s="87" t="s">
        <v>164</v>
      </c>
      <c r="H50" s="84">
        <v>27620814.570000004</v>
      </c>
      <c r="I50" s="84">
        <v>101.90949999999999</v>
      </c>
      <c r="J50" s="84">
        <v>96858.073260000019</v>
      </c>
      <c r="K50" s="85">
        <v>0.1324570130957759</v>
      </c>
      <c r="L50" s="85">
        <f t="shared" si="1"/>
        <v>8.6475508165884438E-2</v>
      </c>
      <c r="M50" s="85">
        <f>J50/'סכום נכסי הקרן'!$C$42</f>
        <v>1.7217561999553724E-3</v>
      </c>
    </row>
    <row r="51" spans="2:13" s="121" customFormat="1">
      <c r="B51" s="77" t="s">
        <v>2324</v>
      </c>
      <c r="C51" s="74">
        <v>5511</v>
      </c>
      <c r="D51" s="87" t="s">
        <v>28</v>
      </c>
      <c r="E51" s="74"/>
      <c r="F51" s="87" t="s">
        <v>955</v>
      </c>
      <c r="G51" s="87" t="s">
        <v>167</v>
      </c>
      <c r="H51" s="84">
        <v>4009.4400000000005</v>
      </c>
      <c r="I51" s="84">
        <v>0</v>
      </c>
      <c r="J51" s="84">
        <v>0</v>
      </c>
      <c r="K51" s="85">
        <v>4.1632660181448226E-2</v>
      </c>
      <c r="L51" s="85">
        <f t="shared" si="1"/>
        <v>0</v>
      </c>
      <c r="M51" s="85">
        <f>J51/'סכום נכסי הקרן'!$C$42</f>
        <v>0</v>
      </c>
    </row>
    <row r="52" spans="2:13" s="121" customFormat="1">
      <c r="B52" s="77" t="s">
        <v>2325</v>
      </c>
      <c r="C52" s="74">
        <v>7425</v>
      </c>
      <c r="D52" s="87" t="s">
        <v>28</v>
      </c>
      <c r="E52" s="74"/>
      <c r="F52" s="87" t="s">
        <v>971</v>
      </c>
      <c r="G52" s="87" t="s">
        <v>164</v>
      </c>
      <c r="H52" s="84">
        <v>11675032.590000002</v>
      </c>
      <c r="I52" s="84">
        <v>98.726200000000006</v>
      </c>
      <c r="J52" s="84">
        <v>39662.053420000011</v>
      </c>
      <c r="K52" s="85">
        <v>0.11803096183591974</v>
      </c>
      <c r="L52" s="85">
        <f t="shared" si="1"/>
        <v>3.5410535322029542E-2</v>
      </c>
      <c r="M52" s="85">
        <f>J52/'סכום נכסי הקרן'!$C$42</f>
        <v>7.0503556472300394E-4</v>
      </c>
    </row>
    <row r="53" spans="2:13" s="121" customFormat="1">
      <c r="B53" s="125"/>
    </row>
    <row r="54" spans="2:13" s="121" customFormat="1">
      <c r="B54" s="125"/>
    </row>
    <row r="55" spans="2:13" s="121" customFormat="1">
      <c r="B55" s="125"/>
    </row>
    <row r="56" spans="2:13" s="121" customFormat="1">
      <c r="B56" s="126" t="s">
        <v>260</v>
      </c>
    </row>
    <row r="57" spans="2:13" s="121" customFormat="1">
      <c r="B57" s="126" t="s">
        <v>115</v>
      </c>
    </row>
    <row r="58" spans="2:13" s="121" customFormat="1">
      <c r="B58" s="126" t="s">
        <v>243</v>
      </c>
    </row>
    <row r="59" spans="2:13" s="121" customFormat="1">
      <c r="B59" s="126" t="s">
        <v>251</v>
      </c>
    </row>
    <row r="60" spans="2:13" s="121" customFormat="1">
      <c r="B60" s="125"/>
    </row>
    <row r="61" spans="2:13" s="121" customFormat="1">
      <c r="B61" s="125"/>
    </row>
    <row r="62" spans="2:13" s="121" customFormat="1">
      <c r="B62" s="125"/>
    </row>
    <row r="63" spans="2:13" s="121" customFormat="1">
      <c r="B63" s="125"/>
    </row>
    <row r="64" spans="2:13" s="121" customFormat="1">
      <c r="B64" s="125"/>
    </row>
    <row r="65" spans="2:5" s="121" customFormat="1">
      <c r="B65" s="125"/>
    </row>
    <row r="66" spans="2:5" s="121" customFormat="1">
      <c r="B66" s="125"/>
    </row>
    <row r="67" spans="2:5" s="121" customFormat="1">
      <c r="B67" s="125"/>
    </row>
    <row r="68" spans="2:5" s="121" customFormat="1">
      <c r="B68" s="125"/>
    </row>
    <row r="69" spans="2:5" s="121" customFormat="1">
      <c r="B69" s="125"/>
    </row>
    <row r="70" spans="2:5" s="121" customFormat="1">
      <c r="B70" s="125"/>
    </row>
    <row r="71" spans="2:5" s="121" customFormat="1">
      <c r="B71" s="125"/>
    </row>
    <row r="72" spans="2:5">
      <c r="C72" s="1"/>
      <c r="D72" s="1"/>
      <c r="E72" s="1"/>
    </row>
    <row r="73" spans="2:5">
      <c r="C73" s="1"/>
      <c r="D73" s="1"/>
      <c r="E73" s="1"/>
    </row>
    <row r="74" spans="2:5">
      <c r="C74" s="1"/>
      <c r="D74" s="1"/>
      <c r="E74" s="1"/>
    </row>
    <row r="75" spans="2:5">
      <c r="C75" s="1"/>
      <c r="D75" s="1"/>
      <c r="E75" s="1"/>
    </row>
    <row r="76" spans="2:5">
      <c r="C76" s="1"/>
      <c r="D76" s="1"/>
      <c r="E76" s="1"/>
    </row>
    <row r="77" spans="2:5">
      <c r="C77" s="1"/>
      <c r="D77" s="1"/>
      <c r="E77" s="1"/>
    </row>
    <row r="78" spans="2:5">
      <c r="C78" s="1"/>
      <c r="D78" s="1"/>
      <c r="E78" s="1"/>
    </row>
    <row r="79" spans="2:5">
      <c r="C79" s="1"/>
      <c r="D79" s="1"/>
      <c r="E79" s="1"/>
    </row>
    <row r="80" spans="2:5">
      <c r="C80" s="1"/>
      <c r="D80" s="1"/>
      <c r="E80" s="1"/>
    </row>
    <row r="81" spans="3:5">
      <c r="C81" s="1"/>
      <c r="D81" s="1"/>
      <c r="E81" s="1"/>
    </row>
    <row r="82" spans="3:5">
      <c r="C82" s="1"/>
      <c r="D82" s="1"/>
      <c r="E82" s="1"/>
    </row>
    <row r="83" spans="3:5">
      <c r="C83" s="1"/>
      <c r="D83" s="1"/>
      <c r="E83" s="1"/>
    </row>
    <row r="84" spans="3:5">
      <c r="C84" s="1"/>
      <c r="D84" s="1"/>
      <c r="E84" s="1"/>
    </row>
    <row r="85" spans="3:5">
      <c r="C85" s="1"/>
      <c r="D85" s="1"/>
      <c r="E85" s="1"/>
    </row>
    <row r="86" spans="3:5">
      <c r="C86" s="1"/>
      <c r="D86" s="1"/>
      <c r="E86" s="1"/>
    </row>
    <row r="87" spans="3:5">
      <c r="C87" s="1"/>
      <c r="D87" s="1"/>
      <c r="E87" s="1"/>
    </row>
    <row r="88" spans="3:5">
      <c r="C88" s="1"/>
      <c r="D88" s="1"/>
      <c r="E88" s="1"/>
    </row>
    <row r="89" spans="3:5">
      <c r="C89" s="1"/>
      <c r="D89" s="1"/>
      <c r="E89" s="1"/>
    </row>
    <row r="90" spans="3:5">
      <c r="C90" s="1"/>
      <c r="D90" s="1"/>
      <c r="E90" s="1"/>
    </row>
    <row r="91" spans="3:5">
      <c r="C91" s="1"/>
      <c r="D91" s="1"/>
      <c r="E91" s="1"/>
    </row>
    <row r="92" spans="3:5">
      <c r="C92" s="1"/>
      <c r="D92" s="1"/>
      <c r="E92" s="1"/>
    </row>
    <row r="93" spans="3:5">
      <c r="C93" s="1"/>
      <c r="D93" s="1"/>
      <c r="E93" s="1"/>
    </row>
    <row r="94" spans="3:5">
      <c r="C94" s="1"/>
      <c r="D94" s="1"/>
      <c r="E94" s="1"/>
    </row>
    <row r="95" spans="3:5">
      <c r="C95" s="1"/>
      <c r="D95" s="1"/>
      <c r="E95" s="1"/>
    </row>
    <row r="96" spans="3:5">
      <c r="C96" s="1"/>
      <c r="D96" s="1"/>
      <c r="E96" s="1"/>
    </row>
    <row r="97" spans="3:5">
      <c r="C97" s="1"/>
      <c r="D97" s="1"/>
      <c r="E97" s="1"/>
    </row>
    <row r="98" spans="3:5">
      <c r="C98" s="1"/>
      <c r="D98" s="1"/>
      <c r="E98" s="1"/>
    </row>
    <row r="99" spans="3:5">
      <c r="C99" s="1"/>
      <c r="D99" s="1"/>
      <c r="E99" s="1"/>
    </row>
    <row r="100" spans="3:5">
      <c r="C100" s="1"/>
      <c r="D100" s="1"/>
      <c r="E100" s="1"/>
    </row>
    <row r="101" spans="3:5">
      <c r="C101" s="1"/>
      <c r="D101" s="1"/>
      <c r="E101" s="1"/>
    </row>
    <row r="102" spans="3:5">
      <c r="C102" s="1"/>
      <c r="D102" s="1"/>
      <c r="E102" s="1"/>
    </row>
    <row r="103" spans="3:5">
      <c r="C103" s="1"/>
      <c r="D103" s="1"/>
      <c r="E103" s="1"/>
    </row>
    <row r="104" spans="3:5">
      <c r="C104" s="1"/>
      <c r="D104" s="1"/>
      <c r="E104" s="1"/>
    </row>
    <row r="105" spans="3:5">
      <c r="C105" s="1"/>
      <c r="D105" s="1"/>
      <c r="E105" s="1"/>
    </row>
    <row r="106" spans="3:5">
      <c r="C106" s="1"/>
      <c r="D106" s="1"/>
      <c r="E106" s="1"/>
    </row>
    <row r="107" spans="3:5">
      <c r="C107" s="1"/>
      <c r="D107" s="1"/>
      <c r="E107" s="1"/>
    </row>
    <row r="108" spans="3:5">
      <c r="C108" s="1"/>
      <c r="D108" s="1"/>
      <c r="E108" s="1"/>
    </row>
    <row r="109" spans="3:5">
      <c r="C109" s="1"/>
      <c r="D109" s="1"/>
      <c r="E109" s="1"/>
    </row>
    <row r="110" spans="3:5">
      <c r="C110" s="1"/>
      <c r="D110" s="1"/>
      <c r="E110" s="1"/>
    </row>
    <row r="111" spans="3:5">
      <c r="C111" s="1"/>
      <c r="D111" s="1"/>
      <c r="E111" s="1"/>
    </row>
    <row r="112" spans="3:5">
      <c r="C112" s="1"/>
      <c r="D112" s="1"/>
      <c r="E112" s="1"/>
    </row>
    <row r="113" spans="3:5">
      <c r="C113" s="1"/>
      <c r="D113" s="1"/>
      <c r="E113" s="1"/>
    </row>
    <row r="114" spans="3:5">
      <c r="C114" s="1"/>
      <c r="D114" s="1"/>
      <c r="E114" s="1"/>
    </row>
    <row r="115" spans="3:5">
      <c r="C115" s="1"/>
      <c r="D115" s="1"/>
      <c r="E115" s="1"/>
    </row>
    <row r="116" spans="3:5">
      <c r="C116" s="1"/>
      <c r="D116" s="1"/>
      <c r="E116" s="1"/>
    </row>
    <row r="117" spans="3:5">
      <c r="C117" s="1"/>
      <c r="D117" s="1"/>
      <c r="E117" s="1"/>
    </row>
    <row r="118" spans="3:5">
      <c r="C118" s="1"/>
      <c r="D118" s="1"/>
      <c r="E118" s="1"/>
    </row>
    <row r="119" spans="3:5">
      <c r="C119" s="1"/>
      <c r="D119" s="1"/>
      <c r="E119" s="1"/>
    </row>
    <row r="120" spans="3:5">
      <c r="C120" s="1"/>
      <c r="D120" s="1"/>
      <c r="E120" s="1"/>
    </row>
    <row r="121" spans="3:5">
      <c r="C121" s="1"/>
      <c r="D121" s="1"/>
      <c r="E121" s="1"/>
    </row>
    <row r="122" spans="3:5">
      <c r="C122" s="1"/>
      <c r="D122" s="1"/>
      <c r="E122" s="1"/>
    </row>
    <row r="123" spans="3:5">
      <c r="C123" s="1"/>
      <c r="D123" s="1"/>
      <c r="E123" s="1"/>
    </row>
    <row r="124" spans="3:5">
      <c r="C124" s="1"/>
      <c r="D124" s="1"/>
      <c r="E124" s="1"/>
    </row>
    <row r="125" spans="3:5">
      <c r="C125" s="1"/>
      <c r="D125" s="1"/>
      <c r="E125" s="1"/>
    </row>
    <row r="126" spans="3:5">
      <c r="C126" s="1"/>
      <c r="D126" s="1"/>
      <c r="E126" s="1"/>
    </row>
    <row r="127" spans="3:5">
      <c r="C127" s="1"/>
      <c r="D127" s="1"/>
      <c r="E127" s="1"/>
    </row>
    <row r="128" spans="3:5">
      <c r="C128" s="1"/>
      <c r="D128" s="1"/>
      <c r="E128" s="1"/>
    </row>
    <row r="129" spans="3:5">
      <c r="C129" s="1"/>
      <c r="D129" s="1"/>
      <c r="E129" s="1"/>
    </row>
    <row r="130" spans="3:5">
      <c r="C130" s="1"/>
      <c r="D130" s="1"/>
      <c r="E130" s="1"/>
    </row>
    <row r="131" spans="3:5">
      <c r="C131" s="1"/>
      <c r="D131" s="1"/>
      <c r="E131" s="1"/>
    </row>
    <row r="132" spans="3:5">
      <c r="C132" s="1"/>
      <c r="D132" s="1"/>
      <c r="E132" s="1"/>
    </row>
    <row r="133" spans="3:5">
      <c r="C133" s="1"/>
      <c r="D133" s="1"/>
      <c r="E133" s="1"/>
    </row>
    <row r="134" spans="3:5">
      <c r="C134" s="1"/>
      <c r="D134" s="1"/>
      <c r="E134" s="1"/>
    </row>
    <row r="135" spans="3:5">
      <c r="C135" s="1"/>
      <c r="D135" s="1"/>
      <c r="E135" s="1"/>
    </row>
    <row r="136" spans="3:5">
      <c r="C136" s="1"/>
      <c r="D136" s="1"/>
      <c r="E136" s="1"/>
    </row>
    <row r="137" spans="3:5">
      <c r="C137" s="1"/>
      <c r="D137" s="1"/>
      <c r="E137" s="1"/>
    </row>
    <row r="138" spans="3:5">
      <c r="C138" s="1"/>
      <c r="D138" s="1"/>
      <c r="E138" s="1"/>
    </row>
    <row r="139" spans="3:5">
      <c r="C139" s="1"/>
      <c r="D139" s="1"/>
      <c r="E139" s="1"/>
    </row>
    <row r="140" spans="3:5">
      <c r="C140" s="1"/>
      <c r="D140" s="1"/>
      <c r="E140" s="1"/>
    </row>
    <row r="141" spans="3:5">
      <c r="C141" s="1"/>
      <c r="D141" s="1"/>
      <c r="E141" s="1"/>
    </row>
    <row r="142" spans="3:5">
      <c r="C142" s="1"/>
      <c r="D142" s="1"/>
      <c r="E142" s="1"/>
    </row>
    <row r="143" spans="3:5">
      <c r="C143" s="1"/>
      <c r="D143" s="1"/>
      <c r="E143" s="1"/>
    </row>
    <row r="144" spans="3:5">
      <c r="C144" s="1"/>
      <c r="D144" s="1"/>
      <c r="E144" s="1"/>
    </row>
    <row r="145" spans="3:5">
      <c r="C145" s="1"/>
      <c r="D145" s="1"/>
      <c r="E145" s="1"/>
    </row>
    <row r="146" spans="3:5">
      <c r="C146" s="1"/>
      <c r="D146" s="1"/>
      <c r="E146" s="1"/>
    </row>
    <row r="147" spans="3:5">
      <c r="C147" s="1"/>
      <c r="D147" s="1"/>
      <c r="E147" s="1"/>
    </row>
    <row r="148" spans="3:5">
      <c r="C148" s="1"/>
      <c r="D148" s="1"/>
      <c r="E148" s="1"/>
    </row>
    <row r="149" spans="3:5">
      <c r="C149" s="1"/>
      <c r="D149" s="1"/>
      <c r="E149" s="1"/>
    </row>
    <row r="150" spans="3:5">
      <c r="C150" s="1"/>
      <c r="D150" s="1"/>
      <c r="E150" s="1"/>
    </row>
    <row r="151" spans="3:5">
      <c r="C151" s="1"/>
      <c r="D151" s="1"/>
      <c r="E151" s="1"/>
    </row>
    <row r="152" spans="3:5">
      <c r="C152" s="1"/>
      <c r="D152" s="1"/>
      <c r="E152" s="1"/>
    </row>
    <row r="153" spans="3:5">
      <c r="C153" s="1"/>
      <c r="D153" s="1"/>
      <c r="E153" s="1"/>
    </row>
    <row r="154" spans="3:5">
      <c r="C154" s="1"/>
      <c r="D154" s="1"/>
      <c r="E154" s="1"/>
    </row>
    <row r="155" spans="3:5">
      <c r="C155" s="1"/>
      <c r="D155" s="1"/>
      <c r="E155" s="1"/>
    </row>
    <row r="156" spans="3:5">
      <c r="C156" s="1"/>
      <c r="D156" s="1"/>
      <c r="E156" s="1"/>
    </row>
    <row r="157" spans="3:5">
      <c r="C157" s="1"/>
      <c r="D157" s="1"/>
      <c r="E157" s="1"/>
    </row>
    <row r="158" spans="3:5">
      <c r="C158" s="1"/>
      <c r="D158" s="1"/>
      <c r="E158" s="1"/>
    </row>
    <row r="159" spans="3:5">
      <c r="C159" s="1"/>
      <c r="D159" s="1"/>
      <c r="E159" s="1"/>
    </row>
    <row r="160" spans="3:5">
      <c r="C160" s="1"/>
      <c r="D160" s="1"/>
      <c r="E160" s="1"/>
    </row>
    <row r="161" spans="3:5">
      <c r="C161" s="1"/>
      <c r="D161" s="1"/>
      <c r="E161" s="1"/>
    </row>
    <row r="162" spans="3:5">
      <c r="C162" s="1"/>
      <c r="D162" s="1"/>
      <c r="E162" s="1"/>
    </row>
    <row r="163" spans="3:5">
      <c r="C163" s="1"/>
      <c r="D163" s="1"/>
      <c r="E163" s="1"/>
    </row>
    <row r="164" spans="3:5">
      <c r="C164" s="1"/>
      <c r="D164" s="1"/>
      <c r="E164" s="1"/>
    </row>
    <row r="165" spans="3:5">
      <c r="C165" s="1"/>
      <c r="D165" s="1"/>
      <c r="E165" s="1"/>
    </row>
    <row r="166" spans="3:5">
      <c r="C166" s="1"/>
      <c r="D166" s="1"/>
      <c r="E166" s="1"/>
    </row>
    <row r="167" spans="3:5">
      <c r="C167" s="1"/>
      <c r="D167" s="1"/>
      <c r="E167" s="1"/>
    </row>
    <row r="168" spans="3:5">
      <c r="C168" s="1"/>
      <c r="D168" s="1"/>
      <c r="E168" s="1"/>
    </row>
    <row r="169" spans="3:5">
      <c r="C169" s="1"/>
      <c r="D169" s="1"/>
      <c r="E169" s="1"/>
    </row>
    <row r="170" spans="3:5">
      <c r="C170" s="1"/>
      <c r="D170" s="1"/>
      <c r="E170" s="1"/>
    </row>
    <row r="171" spans="3:5">
      <c r="C171" s="1"/>
      <c r="D171" s="1"/>
      <c r="E171" s="1"/>
    </row>
    <row r="172" spans="3:5">
      <c r="C172" s="1"/>
      <c r="D172" s="1"/>
      <c r="E172" s="1"/>
    </row>
    <row r="173" spans="3:5">
      <c r="C173" s="1"/>
      <c r="D173" s="1"/>
      <c r="E173" s="1"/>
    </row>
    <row r="174" spans="3:5">
      <c r="C174" s="1"/>
      <c r="D174" s="1"/>
      <c r="E174" s="1"/>
    </row>
    <row r="175" spans="3:5">
      <c r="C175" s="1"/>
      <c r="D175" s="1"/>
      <c r="E175" s="1"/>
    </row>
    <row r="176" spans="3:5">
      <c r="C176" s="1"/>
      <c r="D176" s="1"/>
      <c r="E176" s="1"/>
    </row>
    <row r="177" spans="3:5">
      <c r="C177" s="1"/>
      <c r="D177" s="1"/>
      <c r="E177" s="1"/>
    </row>
    <row r="178" spans="3:5">
      <c r="C178" s="1"/>
      <c r="D178" s="1"/>
      <c r="E178" s="1"/>
    </row>
    <row r="179" spans="3:5">
      <c r="C179" s="1"/>
      <c r="D179" s="1"/>
      <c r="E179" s="1"/>
    </row>
    <row r="180" spans="3:5">
      <c r="C180" s="1"/>
      <c r="D180" s="1"/>
      <c r="E180" s="1"/>
    </row>
    <row r="181" spans="3:5">
      <c r="C181" s="1"/>
      <c r="D181" s="1"/>
      <c r="E181" s="1"/>
    </row>
    <row r="182" spans="3:5">
      <c r="C182" s="1"/>
      <c r="D182" s="1"/>
      <c r="E182" s="1"/>
    </row>
    <row r="183" spans="3:5">
      <c r="C183" s="1"/>
      <c r="D183" s="1"/>
      <c r="E183" s="1"/>
    </row>
    <row r="184" spans="3:5">
      <c r="C184" s="1"/>
      <c r="D184" s="1"/>
      <c r="E184" s="1"/>
    </row>
    <row r="185" spans="3:5">
      <c r="C185" s="1"/>
      <c r="D185" s="1"/>
      <c r="E185" s="1"/>
    </row>
    <row r="186" spans="3:5">
      <c r="C186" s="1"/>
      <c r="D186" s="1"/>
      <c r="E186" s="1"/>
    </row>
    <row r="187" spans="3:5">
      <c r="C187" s="1"/>
      <c r="D187" s="1"/>
      <c r="E187" s="1"/>
    </row>
    <row r="188" spans="3:5">
      <c r="C188" s="1"/>
      <c r="D188" s="1"/>
      <c r="E188" s="1"/>
    </row>
    <row r="189" spans="3:5">
      <c r="C189" s="1"/>
      <c r="D189" s="1"/>
      <c r="E189" s="1"/>
    </row>
    <row r="190" spans="3:5">
      <c r="C190" s="1"/>
      <c r="D190" s="1"/>
      <c r="E190" s="1"/>
    </row>
    <row r="191" spans="3:5">
      <c r="C191" s="1"/>
      <c r="D191" s="1"/>
      <c r="E191" s="1"/>
    </row>
    <row r="192" spans="3:5">
      <c r="C192" s="1"/>
      <c r="D192" s="1"/>
      <c r="E192" s="1"/>
    </row>
    <row r="193" spans="3:5">
      <c r="C193" s="1"/>
      <c r="D193" s="1"/>
      <c r="E193" s="1"/>
    </row>
    <row r="194" spans="3:5">
      <c r="C194" s="1"/>
      <c r="D194" s="1"/>
      <c r="E194" s="1"/>
    </row>
    <row r="195" spans="3:5">
      <c r="C195" s="1"/>
      <c r="D195" s="1"/>
      <c r="E195" s="1"/>
    </row>
    <row r="196" spans="3:5">
      <c r="C196" s="1"/>
      <c r="D196" s="1"/>
      <c r="E196" s="1"/>
    </row>
    <row r="197" spans="3:5">
      <c r="C197" s="1"/>
      <c r="D197" s="1"/>
      <c r="E197" s="1"/>
    </row>
    <row r="198" spans="3:5">
      <c r="C198" s="1"/>
      <c r="D198" s="1"/>
      <c r="E198" s="1"/>
    </row>
    <row r="199" spans="3:5">
      <c r="C199" s="1"/>
      <c r="D199" s="1"/>
      <c r="E199" s="1"/>
    </row>
    <row r="200" spans="3:5">
      <c r="C200" s="1"/>
      <c r="D200" s="1"/>
      <c r="E200" s="1"/>
    </row>
    <row r="201" spans="3:5">
      <c r="C201" s="1"/>
      <c r="D201" s="1"/>
      <c r="E201" s="1"/>
    </row>
    <row r="202" spans="3:5">
      <c r="C202" s="1"/>
      <c r="D202" s="1"/>
      <c r="E202" s="1"/>
    </row>
    <row r="203" spans="3:5">
      <c r="C203" s="1"/>
      <c r="D203" s="1"/>
      <c r="E203" s="1"/>
    </row>
    <row r="204" spans="3:5">
      <c r="C204" s="1"/>
      <c r="D204" s="1"/>
      <c r="E204" s="1"/>
    </row>
    <row r="205" spans="3:5">
      <c r="C205" s="1"/>
      <c r="D205" s="1"/>
      <c r="E205" s="1"/>
    </row>
    <row r="206" spans="3:5">
      <c r="C206" s="1"/>
      <c r="D206" s="1"/>
      <c r="E206" s="1"/>
    </row>
    <row r="207" spans="3:5">
      <c r="C207" s="1"/>
      <c r="D207" s="1"/>
      <c r="E207" s="1"/>
    </row>
    <row r="208" spans="3:5">
      <c r="C208" s="1"/>
      <c r="D208" s="1"/>
      <c r="E208" s="1"/>
    </row>
    <row r="209" spans="3:5">
      <c r="C209" s="1"/>
      <c r="D209" s="1"/>
      <c r="E209" s="1"/>
    </row>
    <row r="210" spans="3:5">
      <c r="C210" s="1"/>
      <c r="D210" s="1"/>
      <c r="E210" s="1"/>
    </row>
    <row r="211" spans="3:5">
      <c r="C211" s="1"/>
      <c r="D211" s="1"/>
      <c r="E211" s="1"/>
    </row>
    <row r="212" spans="3:5">
      <c r="C212" s="1"/>
      <c r="D212" s="1"/>
      <c r="E212" s="1"/>
    </row>
    <row r="213" spans="3:5">
      <c r="C213" s="1"/>
      <c r="D213" s="1"/>
      <c r="E213" s="1"/>
    </row>
    <row r="214" spans="3:5">
      <c r="C214" s="1"/>
      <c r="D214" s="1"/>
      <c r="E214" s="1"/>
    </row>
    <row r="215" spans="3:5">
      <c r="C215" s="1"/>
      <c r="D215" s="1"/>
      <c r="E215" s="1"/>
    </row>
    <row r="216" spans="3:5">
      <c r="C216" s="1"/>
      <c r="D216" s="1"/>
      <c r="E216" s="1"/>
    </row>
    <row r="217" spans="3:5">
      <c r="C217" s="1"/>
      <c r="D217" s="1"/>
      <c r="E217" s="1"/>
    </row>
    <row r="218" spans="3:5">
      <c r="C218" s="1"/>
      <c r="D218" s="1"/>
      <c r="E218" s="1"/>
    </row>
    <row r="219" spans="3:5">
      <c r="C219" s="1"/>
      <c r="D219" s="1"/>
      <c r="E219" s="1"/>
    </row>
    <row r="220" spans="3:5">
      <c r="C220" s="1"/>
      <c r="D220" s="1"/>
      <c r="E220" s="1"/>
    </row>
    <row r="221" spans="3:5">
      <c r="C221" s="1"/>
      <c r="D221" s="1"/>
      <c r="E221" s="1"/>
    </row>
    <row r="222" spans="3:5">
      <c r="C222" s="1"/>
      <c r="D222" s="1"/>
      <c r="E222" s="1"/>
    </row>
    <row r="223" spans="3:5">
      <c r="C223" s="1"/>
      <c r="D223" s="1"/>
      <c r="E223" s="1"/>
    </row>
    <row r="224" spans="3:5">
      <c r="C224" s="1"/>
      <c r="D224" s="1"/>
      <c r="E224" s="1"/>
    </row>
    <row r="225" spans="3:5">
      <c r="C225" s="1"/>
      <c r="D225" s="1"/>
      <c r="E225" s="1"/>
    </row>
    <row r="226" spans="3:5">
      <c r="C226" s="1"/>
      <c r="D226" s="1"/>
      <c r="E226" s="1"/>
    </row>
    <row r="227" spans="3:5">
      <c r="C227" s="1"/>
      <c r="D227" s="1"/>
      <c r="E227" s="1"/>
    </row>
    <row r="228" spans="3:5">
      <c r="C228" s="1"/>
      <c r="D228" s="1"/>
      <c r="E228" s="1"/>
    </row>
    <row r="229" spans="3:5">
      <c r="C229" s="1"/>
      <c r="D229" s="1"/>
      <c r="E229" s="1"/>
    </row>
    <row r="230" spans="3:5">
      <c r="C230" s="1"/>
      <c r="D230" s="1"/>
      <c r="E230" s="1"/>
    </row>
    <row r="231" spans="3:5">
      <c r="C231" s="1"/>
      <c r="D231" s="1"/>
      <c r="E231" s="1"/>
    </row>
    <row r="232" spans="3:5">
      <c r="C232" s="1"/>
      <c r="D232" s="1"/>
      <c r="E232" s="1"/>
    </row>
    <row r="233" spans="3:5">
      <c r="C233" s="1"/>
      <c r="D233" s="1"/>
      <c r="E233" s="1"/>
    </row>
    <row r="234" spans="3:5">
      <c r="C234" s="1"/>
      <c r="D234" s="1"/>
      <c r="E234" s="1"/>
    </row>
    <row r="235" spans="3:5">
      <c r="C235" s="1"/>
      <c r="D235" s="1"/>
      <c r="E235" s="1"/>
    </row>
    <row r="236" spans="3:5">
      <c r="C236" s="1"/>
      <c r="D236" s="1"/>
      <c r="E236" s="1"/>
    </row>
    <row r="237" spans="3:5">
      <c r="C237" s="1"/>
      <c r="D237" s="1"/>
      <c r="E237" s="1"/>
    </row>
    <row r="238" spans="3:5">
      <c r="C238" s="1"/>
      <c r="D238" s="1"/>
      <c r="E238" s="1"/>
    </row>
    <row r="239" spans="3:5">
      <c r="C239" s="1"/>
      <c r="D239" s="1"/>
      <c r="E239" s="1"/>
    </row>
    <row r="240" spans="3:5">
      <c r="C240" s="1"/>
      <c r="D240" s="1"/>
      <c r="E240" s="1"/>
    </row>
    <row r="241" spans="3:5">
      <c r="C241" s="1"/>
      <c r="D241" s="1"/>
      <c r="E241" s="1"/>
    </row>
    <row r="242" spans="3:5">
      <c r="C242" s="1"/>
      <c r="D242" s="1"/>
      <c r="E242" s="1"/>
    </row>
    <row r="243" spans="3:5">
      <c r="C243" s="1"/>
      <c r="D243" s="1"/>
      <c r="E243" s="1"/>
    </row>
    <row r="244" spans="3:5">
      <c r="C244" s="1"/>
      <c r="D244" s="1"/>
      <c r="E244" s="1"/>
    </row>
    <row r="245" spans="3:5">
      <c r="C245" s="1"/>
      <c r="D245" s="1"/>
      <c r="E245" s="1"/>
    </row>
    <row r="246" spans="3:5">
      <c r="C246" s="1"/>
      <c r="D246" s="1"/>
      <c r="E246" s="1"/>
    </row>
    <row r="247" spans="3:5">
      <c r="C247" s="1"/>
      <c r="D247" s="1"/>
      <c r="E247" s="1"/>
    </row>
    <row r="248" spans="3:5">
      <c r="C248" s="1"/>
      <c r="D248" s="1"/>
      <c r="E248" s="1"/>
    </row>
    <row r="249" spans="3:5">
      <c r="C249" s="1"/>
      <c r="D249" s="1"/>
      <c r="E249" s="1"/>
    </row>
    <row r="250" spans="3:5">
      <c r="C250" s="1"/>
      <c r="D250" s="1"/>
      <c r="E250" s="1"/>
    </row>
    <row r="251" spans="3:5">
      <c r="C251" s="1"/>
      <c r="D251" s="1"/>
      <c r="E251" s="1"/>
    </row>
    <row r="252" spans="3:5">
      <c r="C252" s="1"/>
      <c r="D252" s="1"/>
      <c r="E252" s="1"/>
    </row>
    <row r="253" spans="3:5">
      <c r="C253" s="1"/>
      <c r="D253" s="1"/>
      <c r="E253" s="1"/>
    </row>
    <row r="254" spans="3:5">
      <c r="C254" s="1"/>
      <c r="D254" s="1"/>
      <c r="E254" s="1"/>
    </row>
    <row r="255" spans="3:5">
      <c r="C255" s="1"/>
      <c r="D255" s="1"/>
      <c r="E255" s="1"/>
    </row>
    <row r="256" spans="3:5">
      <c r="C256" s="1"/>
      <c r="D256" s="1"/>
      <c r="E256" s="1"/>
    </row>
    <row r="257" spans="3:5">
      <c r="C257" s="1"/>
      <c r="D257" s="1"/>
      <c r="E257" s="1"/>
    </row>
    <row r="258" spans="3:5">
      <c r="C258" s="1"/>
      <c r="D258" s="1"/>
      <c r="E258" s="1"/>
    </row>
    <row r="259" spans="3:5">
      <c r="C259" s="1"/>
      <c r="D259" s="1"/>
      <c r="E259" s="1"/>
    </row>
    <row r="260" spans="3:5">
      <c r="C260" s="1"/>
      <c r="D260" s="1"/>
      <c r="E260" s="1"/>
    </row>
    <row r="261" spans="3:5">
      <c r="C261" s="1"/>
      <c r="D261" s="1"/>
      <c r="E261" s="1"/>
    </row>
    <row r="262" spans="3:5">
      <c r="C262" s="1"/>
      <c r="D262" s="1"/>
      <c r="E262" s="1"/>
    </row>
    <row r="263" spans="3:5">
      <c r="C263" s="1"/>
      <c r="D263" s="1"/>
      <c r="E263" s="1"/>
    </row>
    <row r="264" spans="3:5">
      <c r="C264" s="1"/>
      <c r="D264" s="1"/>
      <c r="E264" s="1"/>
    </row>
    <row r="265" spans="3:5">
      <c r="C265" s="1"/>
      <c r="D265" s="1"/>
      <c r="E265" s="1"/>
    </row>
    <row r="266" spans="3:5">
      <c r="C266" s="1"/>
      <c r="D266" s="1"/>
      <c r="E266" s="1"/>
    </row>
    <row r="267" spans="3:5">
      <c r="C267" s="1"/>
      <c r="D267" s="1"/>
      <c r="E267" s="1"/>
    </row>
    <row r="268" spans="3:5">
      <c r="C268" s="1"/>
      <c r="D268" s="1"/>
      <c r="E268" s="1"/>
    </row>
    <row r="269" spans="3:5">
      <c r="C269" s="1"/>
      <c r="D269" s="1"/>
      <c r="E269" s="1"/>
    </row>
    <row r="270" spans="3:5">
      <c r="C270" s="1"/>
      <c r="D270" s="1"/>
      <c r="E270" s="1"/>
    </row>
    <row r="271" spans="3:5">
      <c r="C271" s="1"/>
      <c r="D271" s="1"/>
      <c r="E271" s="1"/>
    </row>
    <row r="272" spans="3:5">
      <c r="C272" s="1"/>
      <c r="D272" s="1"/>
      <c r="E272" s="1"/>
    </row>
    <row r="273" spans="3:5">
      <c r="C273" s="1"/>
      <c r="D273" s="1"/>
      <c r="E273" s="1"/>
    </row>
    <row r="274" spans="3:5">
      <c r="C274" s="1"/>
      <c r="D274" s="1"/>
      <c r="E274" s="1"/>
    </row>
    <row r="275" spans="3:5">
      <c r="C275" s="1"/>
      <c r="D275" s="1"/>
      <c r="E275" s="1"/>
    </row>
    <row r="276" spans="3:5">
      <c r="C276" s="1"/>
      <c r="D276" s="1"/>
      <c r="E276" s="1"/>
    </row>
    <row r="277" spans="3:5">
      <c r="C277" s="1"/>
      <c r="D277" s="1"/>
      <c r="E277" s="1"/>
    </row>
    <row r="278" spans="3:5">
      <c r="C278" s="1"/>
      <c r="D278" s="1"/>
      <c r="E278" s="1"/>
    </row>
    <row r="279" spans="3:5">
      <c r="C279" s="1"/>
      <c r="D279" s="1"/>
      <c r="E279" s="1"/>
    </row>
    <row r="280" spans="3:5">
      <c r="C280" s="1"/>
      <c r="D280" s="1"/>
      <c r="E280" s="1"/>
    </row>
    <row r="281" spans="3:5">
      <c r="C281" s="1"/>
      <c r="D281" s="1"/>
      <c r="E281" s="1"/>
    </row>
    <row r="282" spans="3:5">
      <c r="C282" s="1"/>
      <c r="D282" s="1"/>
      <c r="E282" s="1"/>
    </row>
    <row r="283" spans="3:5">
      <c r="C283" s="1"/>
      <c r="D283" s="1"/>
      <c r="E283" s="1"/>
    </row>
    <row r="284" spans="3:5">
      <c r="C284" s="1"/>
      <c r="D284" s="1"/>
      <c r="E284" s="1"/>
    </row>
    <row r="285" spans="3:5">
      <c r="C285" s="1"/>
      <c r="D285" s="1"/>
      <c r="E285" s="1"/>
    </row>
    <row r="286" spans="3:5">
      <c r="C286" s="1"/>
      <c r="D286" s="1"/>
      <c r="E286" s="1"/>
    </row>
    <row r="287" spans="3:5">
      <c r="C287" s="1"/>
      <c r="D287" s="1"/>
      <c r="E287" s="1"/>
    </row>
    <row r="288" spans="3:5">
      <c r="C288" s="1"/>
      <c r="D288" s="1"/>
      <c r="E288" s="1"/>
    </row>
    <row r="289" spans="3:5">
      <c r="C289" s="1"/>
      <c r="D289" s="1"/>
      <c r="E289" s="1"/>
    </row>
    <row r="290" spans="3:5">
      <c r="C290" s="1"/>
      <c r="D290" s="1"/>
      <c r="E290" s="1"/>
    </row>
    <row r="291" spans="3:5">
      <c r="C291" s="1"/>
      <c r="D291" s="1"/>
      <c r="E291" s="1"/>
    </row>
    <row r="292" spans="3:5">
      <c r="C292" s="1"/>
      <c r="D292" s="1"/>
      <c r="E292" s="1"/>
    </row>
    <row r="293" spans="3:5">
      <c r="C293" s="1"/>
      <c r="D293" s="1"/>
      <c r="E293" s="1"/>
    </row>
    <row r="294" spans="3:5">
      <c r="C294" s="1"/>
      <c r="D294" s="1"/>
      <c r="E294" s="1"/>
    </row>
    <row r="295" spans="3:5">
      <c r="C295" s="1"/>
      <c r="D295" s="1"/>
      <c r="E295" s="1"/>
    </row>
    <row r="296" spans="3:5">
      <c r="C296" s="1"/>
      <c r="D296" s="1"/>
      <c r="E296" s="1"/>
    </row>
    <row r="297" spans="3:5">
      <c r="C297" s="1"/>
      <c r="D297" s="1"/>
      <c r="E297" s="1"/>
    </row>
    <row r="298" spans="3:5">
      <c r="C298" s="1"/>
      <c r="D298" s="1"/>
      <c r="E298" s="1"/>
    </row>
    <row r="299" spans="3:5">
      <c r="C299" s="1"/>
      <c r="D299" s="1"/>
      <c r="E299" s="1"/>
    </row>
    <row r="300" spans="3:5">
      <c r="C300" s="1"/>
      <c r="D300" s="1"/>
      <c r="E300" s="1"/>
    </row>
    <row r="301" spans="3:5">
      <c r="C301" s="1"/>
      <c r="D301" s="1"/>
      <c r="E301" s="1"/>
    </row>
    <row r="302" spans="3:5">
      <c r="C302" s="1"/>
      <c r="D302" s="1"/>
      <c r="E302" s="1"/>
    </row>
    <row r="303" spans="3:5">
      <c r="C303" s="1"/>
      <c r="D303" s="1"/>
      <c r="E303" s="1"/>
    </row>
    <row r="304" spans="3:5">
      <c r="C304" s="1"/>
      <c r="D304" s="1"/>
      <c r="E304" s="1"/>
    </row>
    <row r="305" spans="3:5">
      <c r="C305" s="1"/>
      <c r="D305" s="1"/>
      <c r="E305" s="1"/>
    </row>
    <row r="306" spans="3:5">
      <c r="C306" s="1"/>
      <c r="D306" s="1"/>
      <c r="E306" s="1"/>
    </row>
    <row r="307" spans="3:5">
      <c r="C307" s="1"/>
      <c r="D307" s="1"/>
      <c r="E307" s="1"/>
    </row>
    <row r="308" spans="3:5">
      <c r="C308" s="1"/>
      <c r="D308" s="1"/>
      <c r="E308" s="1"/>
    </row>
    <row r="309" spans="3:5">
      <c r="C309" s="1"/>
      <c r="D309" s="1"/>
      <c r="E309" s="1"/>
    </row>
    <row r="310" spans="3:5">
      <c r="C310" s="1"/>
      <c r="D310" s="1"/>
      <c r="E310" s="1"/>
    </row>
    <row r="311" spans="3:5">
      <c r="C311" s="1"/>
      <c r="D311" s="1"/>
      <c r="E311" s="1"/>
    </row>
    <row r="312" spans="3:5">
      <c r="C312" s="1"/>
      <c r="D312" s="1"/>
      <c r="E312" s="1"/>
    </row>
    <row r="313" spans="3:5">
      <c r="C313" s="1"/>
      <c r="D313" s="1"/>
      <c r="E313" s="1"/>
    </row>
    <row r="314" spans="3:5">
      <c r="C314" s="1"/>
      <c r="D314" s="1"/>
      <c r="E314" s="1"/>
    </row>
    <row r="315" spans="3:5">
      <c r="C315" s="1"/>
      <c r="D315" s="1"/>
      <c r="E315" s="1"/>
    </row>
    <row r="316" spans="3:5">
      <c r="C316" s="1"/>
      <c r="D316" s="1"/>
      <c r="E316" s="1"/>
    </row>
    <row r="317" spans="3:5">
      <c r="C317" s="1"/>
      <c r="D317" s="1"/>
      <c r="E317" s="1"/>
    </row>
    <row r="318" spans="3:5">
      <c r="C318" s="1"/>
      <c r="D318" s="1"/>
      <c r="E318" s="1"/>
    </row>
    <row r="319" spans="3:5">
      <c r="C319" s="1"/>
      <c r="D319" s="1"/>
      <c r="E319" s="1"/>
    </row>
    <row r="320" spans="3:5">
      <c r="C320" s="1"/>
      <c r="D320" s="1"/>
      <c r="E320" s="1"/>
    </row>
    <row r="321" spans="3:5">
      <c r="C321" s="1"/>
      <c r="D321" s="1"/>
      <c r="E321" s="1"/>
    </row>
    <row r="322" spans="3:5">
      <c r="C322" s="1"/>
      <c r="D322" s="1"/>
      <c r="E322" s="1"/>
    </row>
    <row r="323" spans="3:5">
      <c r="C323" s="1"/>
      <c r="D323" s="1"/>
      <c r="E323" s="1"/>
    </row>
    <row r="324" spans="3:5">
      <c r="C324" s="1"/>
      <c r="D324" s="1"/>
      <c r="E324" s="1"/>
    </row>
    <row r="325" spans="3:5">
      <c r="C325" s="1"/>
      <c r="D325" s="1"/>
      <c r="E325" s="1"/>
    </row>
    <row r="326" spans="3:5">
      <c r="C326" s="1"/>
      <c r="D326" s="1"/>
      <c r="E326" s="1"/>
    </row>
    <row r="327" spans="3:5">
      <c r="C327" s="1"/>
      <c r="D327" s="1"/>
      <c r="E327" s="1"/>
    </row>
    <row r="328" spans="3:5">
      <c r="C328" s="1"/>
      <c r="D328" s="1"/>
      <c r="E328" s="1"/>
    </row>
    <row r="329" spans="3:5">
      <c r="C329" s="1"/>
      <c r="D329" s="1"/>
      <c r="E329" s="1"/>
    </row>
    <row r="330" spans="3:5">
      <c r="C330" s="1"/>
      <c r="D330" s="1"/>
      <c r="E330" s="1"/>
    </row>
    <row r="331" spans="3:5">
      <c r="C331" s="1"/>
      <c r="D331" s="1"/>
      <c r="E331" s="1"/>
    </row>
    <row r="332" spans="3:5">
      <c r="C332" s="1"/>
      <c r="D332" s="1"/>
      <c r="E332" s="1"/>
    </row>
    <row r="333" spans="3:5">
      <c r="C333" s="1"/>
      <c r="D333" s="1"/>
      <c r="E333" s="1"/>
    </row>
    <row r="334" spans="3:5">
      <c r="C334" s="1"/>
      <c r="D334" s="1"/>
      <c r="E334" s="1"/>
    </row>
    <row r="335" spans="3:5">
      <c r="C335" s="1"/>
      <c r="D335" s="1"/>
      <c r="E335" s="1"/>
    </row>
    <row r="336" spans="3:5">
      <c r="C336" s="1"/>
      <c r="D336" s="1"/>
      <c r="E336" s="1"/>
    </row>
    <row r="337" spans="3:5">
      <c r="C337" s="1"/>
      <c r="D337" s="1"/>
      <c r="E337" s="1"/>
    </row>
    <row r="338" spans="3:5">
      <c r="C338" s="1"/>
      <c r="D338" s="1"/>
      <c r="E338" s="1"/>
    </row>
    <row r="339" spans="3:5">
      <c r="C339" s="1"/>
      <c r="D339" s="1"/>
      <c r="E339" s="1"/>
    </row>
    <row r="340" spans="3:5">
      <c r="C340" s="1"/>
      <c r="D340" s="1"/>
      <c r="E340" s="1"/>
    </row>
    <row r="341" spans="3:5">
      <c r="C341" s="1"/>
      <c r="D341" s="1"/>
      <c r="E341" s="1"/>
    </row>
    <row r="342" spans="3:5">
      <c r="C342" s="1"/>
      <c r="D342" s="1"/>
      <c r="E342" s="1"/>
    </row>
    <row r="343" spans="3:5">
      <c r="C343" s="1"/>
      <c r="D343" s="1"/>
      <c r="E343" s="1"/>
    </row>
    <row r="344" spans="3:5">
      <c r="C344" s="1"/>
      <c r="D344" s="1"/>
      <c r="E344" s="1"/>
    </row>
    <row r="345" spans="3:5">
      <c r="C345" s="1"/>
      <c r="D345" s="1"/>
      <c r="E345" s="1"/>
    </row>
    <row r="346" spans="3:5">
      <c r="C346" s="1"/>
      <c r="D346" s="1"/>
      <c r="E346" s="1"/>
    </row>
    <row r="347" spans="3:5">
      <c r="C347" s="1"/>
      <c r="D347" s="1"/>
      <c r="E347" s="1"/>
    </row>
    <row r="348" spans="3:5">
      <c r="C348" s="1"/>
      <c r="D348" s="1"/>
      <c r="E348" s="1"/>
    </row>
    <row r="349" spans="3:5">
      <c r="C349" s="1"/>
      <c r="D349" s="1"/>
      <c r="E349" s="1"/>
    </row>
    <row r="350" spans="3:5">
      <c r="C350" s="1"/>
      <c r="D350" s="1"/>
      <c r="E350" s="1"/>
    </row>
    <row r="351" spans="3:5">
      <c r="C351" s="1"/>
      <c r="D351" s="1"/>
      <c r="E351" s="1"/>
    </row>
    <row r="352" spans="3:5">
      <c r="C352" s="1"/>
      <c r="D352" s="1"/>
      <c r="E352" s="1"/>
    </row>
    <row r="353" spans="3:5">
      <c r="C353" s="1"/>
      <c r="D353" s="1"/>
      <c r="E353" s="1"/>
    </row>
    <row r="354" spans="3:5">
      <c r="C354" s="1"/>
      <c r="D354" s="1"/>
      <c r="E354" s="1"/>
    </row>
    <row r="355" spans="3:5">
      <c r="C355" s="1"/>
      <c r="D355" s="1"/>
      <c r="E355" s="1"/>
    </row>
    <row r="356" spans="3:5">
      <c r="C356" s="1"/>
      <c r="D356" s="1"/>
      <c r="E356" s="1"/>
    </row>
    <row r="357" spans="3:5">
      <c r="C357" s="1"/>
      <c r="D357" s="1"/>
      <c r="E357" s="1"/>
    </row>
    <row r="358" spans="3:5">
      <c r="C358" s="1"/>
      <c r="D358" s="1"/>
      <c r="E358" s="1"/>
    </row>
    <row r="359" spans="3:5">
      <c r="C359" s="1"/>
      <c r="D359" s="1"/>
      <c r="E359" s="1"/>
    </row>
    <row r="360" spans="3:5">
      <c r="C360" s="1"/>
      <c r="D360" s="1"/>
      <c r="E360" s="1"/>
    </row>
    <row r="361" spans="3:5">
      <c r="C361" s="1"/>
      <c r="D361" s="1"/>
      <c r="E361" s="1"/>
    </row>
    <row r="362" spans="3:5">
      <c r="C362" s="1"/>
      <c r="D362" s="1"/>
      <c r="E362" s="1"/>
    </row>
    <row r="363" spans="3:5">
      <c r="C363" s="1"/>
      <c r="D363" s="1"/>
      <c r="E363" s="1"/>
    </row>
    <row r="364" spans="3:5">
      <c r="C364" s="1"/>
      <c r="D364" s="1"/>
      <c r="E364" s="1"/>
    </row>
    <row r="365" spans="3:5">
      <c r="C365" s="1"/>
      <c r="D365" s="1"/>
      <c r="E365" s="1"/>
    </row>
    <row r="366" spans="3:5">
      <c r="C366" s="1"/>
      <c r="D366" s="1"/>
      <c r="E366" s="1"/>
    </row>
    <row r="367" spans="3:5">
      <c r="C367" s="1"/>
      <c r="D367" s="1"/>
      <c r="E367" s="1"/>
    </row>
    <row r="368" spans="3:5">
      <c r="C368" s="1"/>
      <c r="D368" s="1"/>
      <c r="E368" s="1"/>
    </row>
    <row r="369" spans="3:5">
      <c r="C369" s="1"/>
      <c r="D369" s="1"/>
      <c r="E369" s="1"/>
    </row>
    <row r="370" spans="3:5">
      <c r="C370" s="1"/>
      <c r="D370" s="1"/>
      <c r="E370" s="1"/>
    </row>
    <row r="371" spans="3:5">
      <c r="C371" s="1"/>
      <c r="D371" s="1"/>
      <c r="E371" s="1"/>
    </row>
    <row r="372" spans="3:5">
      <c r="C372" s="1"/>
      <c r="D372" s="1"/>
      <c r="E372" s="1"/>
    </row>
    <row r="373" spans="3:5">
      <c r="C373" s="1"/>
      <c r="D373" s="1"/>
      <c r="E373" s="1"/>
    </row>
    <row r="374" spans="3:5">
      <c r="C374" s="1"/>
      <c r="D374" s="1"/>
      <c r="E374" s="1"/>
    </row>
    <row r="375" spans="3:5">
      <c r="C375" s="1"/>
      <c r="D375" s="1"/>
      <c r="E375" s="1"/>
    </row>
    <row r="376" spans="3:5">
      <c r="C376" s="1"/>
      <c r="D376" s="1"/>
      <c r="E376" s="1"/>
    </row>
    <row r="377" spans="3:5">
      <c r="C377" s="1"/>
      <c r="D377" s="1"/>
      <c r="E377" s="1"/>
    </row>
    <row r="378" spans="3:5">
      <c r="C378" s="1"/>
      <c r="D378" s="1"/>
      <c r="E378" s="1"/>
    </row>
    <row r="379" spans="3:5">
      <c r="C379" s="1"/>
      <c r="D379" s="1"/>
      <c r="E379" s="1"/>
    </row>
    <row r="380" spans="3:5">
      <c r="C380" s="1"/>
      <c r="D380" s="1"/>
      <c r="E380" s="1"/>
    </row>
    <row r="381" spans="3:5">
      <c r="C381" s="1"/>
      <c r="D381" s="1"/>
      <c r="E381" s="1"/>
    </row>
    <row r="382" spans="3:5">
      <c r="C382" s="1"/>
      <c r="D382" s="1"/>
      <c r="E382" s="1"/>
    </row>
    <row r="383" spans="3:5">
      <c r="C383" s="1"/>
      <c r="D383" s="1"/>
      <c r="E383" s="1"/>
    </row>
    <row r="384" spans="3:5">
      <c r="C384" s="1"/>
      <c r="D384" s="1"/>
      <c r="E384" s="1"/>
    </row>
    <row r="385" spans="3:5">
      <c r="C385" s="1"/>
      <c r="D385" s="1"/>
      <c r="E385" s="1"/>
    </row>
    <row r="386" spans="3:5">
      <c r="C386" s="1"/>
      <c r="D386" s="1"/>
      <c r="E386" s="1"/>
    </row>
    <row r="387" spans="3:5">
      <c r="C387" s="1"/>
      <c r="D387" s="1"/>
      <c r="E387" s="1"/>
    </row>
    <row r="388" spans="3:5">
      <c r="C388" s="1"/>
      <c r="D388" s="1"/>
      <c r="E388" s="1"/>
    </row>
    <row r="389" spans="3:5">
      <c r="C389" s="1"/>
      <c r="D389" s="1"/>
      <c r="E389" s="1"/>
    </row>
    <row r="390" spans="3:5">
      <c r="C390" s="1"/>
      <c r="D390" s="1"/>
      <c r="E390" s="1"/>
    </row>
    <row r="391" spans="3:5">
      <c r="C391" s="1"/>
      <c r="D391" s="1"/>
      <c r="E391" s="1"/>
    </row>
    <row r="392" spans="3:5">
      <c r="C392" s="1"/>
      <c r="D392" s="1"/>
      <c r="E392" s="1"/>
    </row>
    <row r="393" spans="3:5">
      <c r="C393" s="1"/>
      <c r="D393" s="1"/>
      <c r="E393" s="1"/>
    </row>
    <row r="394" spans="3:5">
      <c r="C394" s="1"/>
      <c r="D394" s="1"/>
      <c r="E394" s="1"/>
    </row>
    <row r="395" spans="3:5">
      <c r="C395" s="1"/>
      <c r="D395" s="1"/>
      <c r="E395" s="1"/>
    </row>
    <row r="396" spans="3:5">
      <c r="C396" s="1"/>
      <c r="D396" s="1"/>
      <c r="E396" s="1"/>
    </row>
    <row r="397" spans="3:5">
      <c r="C397" s="1"/>
      <c r="D397" s="1"/>
      <c r="E397" s="1"/>
    </row>
    <row r="398" spans="3:5">
      <c r="C398" s="1"/>
      <c r="D398" s="1"/>
      <c r="E398" s="1"/>
    </row>
    <row r="399" spans="3:5">
      <c r="C399" s="1"/>
      <c r="D399" s="1"/>
      <c r="E399" s="1"/>
    </row>
    <row r="400" spans="3:5">
      <c r="C400" s="1"/>
      <c r="D400" s="1"/>
      <c r="E400" s="1"/>
    </row>
    <row r="401" spans="2:5">
      <c r="C401" s="1"/>
      <c r="D401" s="1"/>
      <c r="E401" s="1"/>
    </row>
    <row r="402" spans="2:5">
      <c r="B402" s="42"/>
      <c r="C402" s="1"/>
      <c r="D402" s="1"/>
      <c r="E402" s="1"/>
    </row>
    <row r="403" spans="2:5">
      <c r="B403" s="42"/>
      <c r="C403" s="1"/>
      <c r="D403" s="1"/>
      <c r="E403" s="1"/>
    </row>
    <row r="404" spans="2:5">
      <c r="B404" s="3"/>
      <c r="C404" s="1"/>
      <c r="D404" s="1"/>
      <c r="E404" s="1"/>
    </row>
  </sheetData>
  <sheetProtection sheet="1" objects="1" scenarios="1"/>
  <mergeCells count="2">
    <mergeCell ref="B6:M6"/>
    <mergeCell ref="B7:M7"/>
  </mergeCells>
  <phoneticPr fontId="4" type="noConversion"/>
  <dataValidations count="1">
    <dataValidation allowBlank="1" showInputMessage="1" showErrorMessage="1" sqref="N20:AA23 AC20:XFD23 N24:N1048576 D1:M1048576 N1:XFD19 A1:B1048576 C5:C1048576 N46:XFD46 O24:XFD45 O47:XFD1048576"/>
  </dataValidations>
  <pageMargins left="0" right="0" top="0.5" bottom="0.5" header="0" footer="0.25"/>
  <pageSetup paperSize="9" scale="90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indexed="43"/>
    <pageSetUpPr fitToPage="1"/>
  </sheetPr>
  <dimension ref="B1:AS636"/>
  <sheetViews>
    <sheetView rightToLeft="1" zoomScale="80" zoomScaleNormal="80" workbookViewId="0">
      <selection activeCell="G11" sqref="G11"/>
    </sheetView>
  </sheetViews>
  <sheetFormatPr defaultColWidth="9.140625" defaultRowHeight="18"/>
  <cols>
    <col min="1" max="1" width="6.28515625" style="1" customWidth="1"/>
    <col min="2" max="2" width="53.42578125" style="2" bestFit="1" customWidth="1"/>
    <col min="3" max="3" width="36.140625" style="2" customWidth="1"/>
    <col min="4" max="5" width="12.28515625" style="1" bestFit="1" customWidth="1"/>
    <col min="6" max="6" width="15.42578125" style="1" bestFit="1" customWidth="1"/>
    <col min="7" max="7" width="13" style="1" bestFit="1" customWidth="1"/>
    <col min="8" max="8" width="14.28515625" style="1" bestFit="1" customWidth="1"/>
    <col min="9" max="9" width="16.140625" style="1" bestFit="1" customWidth="1"/>
    <col min="10" max="10" width="11.42578125" style="1" bestFit="1" customWidth="1"/>
    <col min="11" max="11" width="9" style="1" bestFit="1" customWidth="1"/>
    <col min="12" max="12" width="10" style="3" customWidth="1"/>
    <col min="13" max="13" width="9.5703125" style="1" customWidth="1"/>
    <col min="14" max="14" width="6.140625" style="1" customWidth="1"/>
    <col min="15" max="16" width="5.7109375" style="1" customWidth="1"/>
    <col min="17" max="17" width="6.85546875" style="1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45">
      <c r="B1" s="47" t="s">
        <v>180</v>
      </c>
      <c r="C1" s="68" t="s" vm="1">
        <v>269</v>
      </c>
    </row>
    <row r="2" spans="2:45">
      <c r="B2" s="47" t="s">
        <v>179</v>
      </c>
      <c r="C2" s="68" t="s">
        <v>270</v>
      </c>
    </row>
    <row r="3" spans="2:45">
      <c r="B3" s="47" t="s">
        <v>181</v>
      </c>
      <c r="C3" s="68" t="s">
        <v>271</v>
      </c>
    </row>
    <row r="4" spans="2:45">
      <c r="B4" s="47" t="s">
        <v>182</v>
      </c>
      <c r="C4" s="68">
        <v>2102</v>
      </c>
    </row>
    <row r="6" spans="2:45" ht="26.25" customHeight="1">
      <c r="B6" s="169" t="s">
        <v>211</v>
      </c>
      <c r="C6" s="170"/>
      <c r="D6" s="170"/>
      <c r="E6" s="170"/>
      <c r="F6" s="170"/>
      <c r="G6" s="170"/>
      <c r="H6" s="170"/>
      <c r="I6" s="170"/>
      <c r="J6" s="170"/>
      <c r="K6" s="171"/>
    </row>
    <row r="7" spans="2:45" ht="26.25" customHeight="1">
      <c r="B7" s="169" t="s">
        <v>101</v>
      </c>
      <c r="C7" s="170"/>
      <c r="D7" s="170"/>
      <c r="E7" s="170"/>
      <c r="F7" s="170"/>
      <c r="G7" s="170"/>
      <c r="H7" s="170"/>
      <c r="I7" s="170"/>
      <c r="J7" s="170"/>
      <c r="K7" s="171"/>
    </row>
    <row r="8" spans="2:45" s="3" customFormat="1" ht="78.75">
      <c r="B8" s="22" t="s">
        <v>119</v>
      </c>
      <c r="C8" s="30" t="s">
        <v>47</v>
      </c>
      <c r="D8" s="30" t="s">
        <v>106</v>
      </c>
      <c r="E8" s="30" t="s">
        <v>107</v>
      </c>
      <c r="F8" s="30" t="s">
        <v>245</v>
      </c>
      <c r="G8" s="30" t="s">
        <v>244</v>
      </c>
      <c r="H8" s="30" t="s">
        <v>114</v>
      </c>
      <c r="I8" s="30" t="s">
        <v>61</v>
      </c>
      <c r="J8" s="30" t="s">
        <v>183</v>
      </c>
      <c r="K8" s="31" t="s">
        <v>185</v>
      </c>
      <c r="AS8" s="1"/>
    </row>
    <row r="9" spans="2:45" s="3" customFormat="1" ht="21" customHeight="1">
      <c r="B9" s="15"/>
      <c r="C9" s="16"/>
      <c r="D9" s="16"/>
      <c r="E9" s="32" t="s">
        <v>21</v>
      </c>
      <c r="F9" s="32" t="s">
        <v>252</v>
      </c>
      <c r="G9" s="32"/>
      <c r="H9" s="32" t="s">
        <v>248</v>
      </c>
      <c r="I9" s="32" t="s">
        <v>19</v>
      </c>
      <c r="J9" s="32" t="s">
        <v>19</v>
      </c>
      <c r="K9" s="33" t="s">
        <v>19</v>
      </c>
      <c r="AS9" s="1"/>
    </row>
    <row r="10" spans="2:45" s="4" customFormat="1" ht="18" customHeight="1">
      <c r="B10" s="18"/>
      <c r="C10" s="19" t="s">
        <v>0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AS10" s="1"/>
    </row>
    <row r="11" spans="2:45" s="128" customFormat="1" ht="18" customHeight="1">
      <c r="B11" s="69" t="s">
        <v>2326</v>
      </c>
      <c r="C11" s="70"/>
      <c r="D11" s="70"/>
      <c r="E11" s="70"/>
      <c r="F11" s="78"/>
      <c r="G11" s="80"/>
      <c r="H11" s="78">
        <v>3935511.9390500002</v>
      </c>
      <c r="I11" s="70"/>
      <c r="J11" s="79">
        <f>H11/$H$11</f>
        <v>1</v>
      </c>
      <c r="K11" s="79">
        <f>H11/'סכום נכסי הקרן'!$C$42</f>
        <v>6.9957948294807185E-2</v>
      </c>
      <c r="AS11" s="121"/>
    </row>
    <row r="12" spans="2:45" s="121" customFormat="1" ht="21" customHeight="1">
      <c r="B12" s="71" t="s">
        <v>2327</v>
      </c>
      <c r="C12" s="72"/>
      <c r="D12" s="72"/>
      <c r="E12" s="72"/>
      <c r="F12" s="81"/>
      <c r="G12" s="83"/>
      <c r="H12" s="81">
        <v>484711.31717000011</v>
      </c>
      <c r="I12" s="72"/>
      <c r="J12" s="82">
        <f t="shared" ref="J12:J23" si="0">H12/$H$11</f>
        <v>0.12316347267568076</v>
      </c>
      <c r="K12" s="82">
        <f>H12/'סכום נכסי הקרן'!$C$42</f>
        <v>8.6162638532541712E-3</v>
      </c>
    </row>
    <row r="13" spans="2:45" s="121" customFormat="1">
      <c r="B13" s="92" t="s">
        <v>232</v>
      </c>
      <c r="C13" s="72"/>
      <c r="D13" s="72"/>
      <c r="E13" s="72"/>
      <c r="F13" s="81"/>
      <c r="G13" s="83"/>
      <c r="H13" s="81">
        <v>101499.05967000002</v>
      </c>
      <c r="I13" s="72"/>
      <c r="J13" s="82">
        <f t="shared" si="0"/>
        <v>2.5790560730582116E-2</v>
      </c>
      <c r="K13" s="82">
        <f>H13/'סכום נכסי הקרן'!$C$42</f>
        <v>1.8042547140841483E-3</v>
      </c>
    </row>
    <row r="14" spans="2:45" s="121" customFormat="1">
      <c r="B14" s="77" t="s">
        <v>2328</v>
      </c>
      <c r="C14" s="74">
        <v>5224</v>
      </c>
      <c r="D14" s="87" t="s">
        <v>164</v>
      </c>
      <c r="E14" s="97">
        <v>40801</v>
      </c>
      <c r="F14" s="84">
        <v>6915178.4100000011</v>
      </c>
      <c r="G14" s="86">
        <v>192.3878</v>
      </c>
      <c r="H14" s="84">
        <v>45778.925020000002</v>
      </c>
      <c r="I14" s="85">
        <v>0.10290296354158364</v>
      </c>
      <c r="J14" s="85">
        <f t="shared" si="0"/>
        <v>1.1632266838212325E-2</v>
      </c>
      <c r="K14" s="85">
        <f>H14/'סכום נכסי הקרן'!$C$42</f>
        <v>8.1376952201905807E-4</v>
      </c>
    </row>
    <row r="15" spans="2:45" s="121" customFormat="1">
      <c r="B15" s="77" t="s">
        <v>2329</v>
      </c>
      <c r="C15" s="74">
        <v>7034</v>
      </c>
      <c r="D15" s="87" t="s">
        <v>164</v>
      </c>
      <c r="E15" s="97">
        <v>43850</v>
      </c>
      <c r="F15" s="84">
        <v>1250829.1400000001</v>
      </c>
      <c r="G15" s="86">
        <v>87.129400000000004</v>
      </c>
      <c r="H15" s="84">
        <v>3750.1392000000005</v>
      </c>
      <c r="I15" s="85">
        <v>0.10696941680048438</v>
      </c>
      <c r="J15" s="85">
        <f t="shared" si="0"/>
        <v>9.5289742683521189E-4</v>
      </c>
      <c r="K15" s="85">
        <f>H15/'סכום נכסי הקרן'!$C$42</f>
        <v>6.6662748916792561E-5</v>
      </c>
    </row>
    <row r="16" spans="2:45" s="121" customFormat="1">
      <c r="B16" s="77" t="s">
        <v>2330</v>
      </c>
      <c r="C16" s="74">
        <v>5039</v>
      </c>
      <c r="D16" s="87" t="s">
        <v>164</v>
      </c>
      <c r="E16" s="97">
        <v>39173</v>
      </c>
      <c r="F16" s="84">
        <v>3512431.0000000005</v>
      </c>
      <c r="G16" s="86">
        <v>107.8741</v>
      </c>
      <c r="H16" s="84">
        <v>13037.960460000002</v>
      </c>
      <c r="I16" s="85">
        <v>2.0100502512562814E-2</v>
      </c>
      <c r="J16" s="85">
        <f t="shared" si="0"/>
        <v>3.3129007513943045E-3</v>
      </c>
      <c r="K16" s="85">
        <f>H16/'סכום נכסי הקרן'!$C$42</f>
        <v>2.317637394718706E-4</v>
      </c>
    </row>
    <row r="17" spans="2:11" s="121" customFormat="1">
      <c r="B17" s="77" t="s">
        <v>2331</v>
      </c>
      <c r="C17" s="74">
        <v>5028</v>
      </c>
      <c r="D17" s="87" t="s">
        <v>164</v>
      </c>
      <c r="E17" s="97">
        <v>38961</v>
      </c>
      <c r="F17" s="84">
        <v>1669667.8500000003</v>
      </c>
      <c r="G17" s="86">
        <v>151.2456</v>
      </c>
      <c r="H17" s="84">
        <v>8689.5543800000032</v>
      </c>
      <c r="I17" s="85">
        <v>0.1</v>
      </c>
      <c r="J17" s="85">
        <f t="shared" si="0"/>
        <v>2.2079857753137927E-3</v>
      </c>
      <c r="K17" s="85">
        <f>H17/'סכום נכסי הקרן'!$C$42</f>
        <v>1.5446615470507207E-4</v>
      </c>
    </row>
    <row r="18" spans="2:11" s="121" customFormat="1">
      <c r="B18" s="77" t="s">
        <v>2332</v>
      </c>
      <c r="C18" s="74">
        <v>5074</v>
      </c>
      <c r="D18" s="87" t="s">
        <v>164</v>
      </c>
      <c r="E18" s="97">
        <v>38261</v>
      </c>
      <c r="F18" s="84">
        <v>1220443.0000000002</v>
      </c>
      <c r="G18" s="86">
        <v>25.0565</v>
      </c>
      <c r="H18" s="84">
        <v>1052.2588400000004</v>
      </c>
      <c r="I18" s="85">
        <v>1.7623785060317403E-2</v>
      </c>
      <c r="J18" s="85">
        <f t="shared" si="0"/>
        <v>2.6737533929423348E-4</v>
      </c>
      <c r="K18" s="85">
        <f>H18/'סכום נכסי הקרן'!$C$42</f>
        <v>1.8705030161652511E-5</v>
      </c>
    </row>
    <row r="19" spans="2:11" s="121" customFormat="1">
      <c r="B19" s="77" t="s">
        <v>2333</v>
      </c>
      <c r="C19" s="74">
        <v>5277</v>
      </c>
      <c r="D19" s="87" t="s">
        <v>164</v>
      </c>
      <c r="E19" s="97">
        <v>42481</v>
      </c>
      <c r="F19" s="84">
        <v>4807354.330000001</v>
      </c>
      <c r="G19" s="86">
        <v>123.6566</v>
      </c>
      <c r="H19" s="84">
        <v>20455.406139999999</v>
      </c>
      <c r="I19" s="85">
        <v>3.1649999999999998E-2</v>
      </c>
      <c r="J19" s="85">
        <f t="shared" si="0"/>
        <v>5.1976480968160309E-3</v>
      </c>
      <c r="K19" s="85">
        <f>H19/'סכום נכסי הקרן'!$C$42</f>
        <v>3.6361679681165879E-4</v>
      </c>
    </row>
    <row r="20" spans="2:11" s="121" customFormat="1">
      <c r="B20" s="77" t="s">
        <v>2334</v>
      </c>
      <c r="C20" s="74">
        <v>5123</v>
      </c>
      <c r="D20" s="87" t="s">
        <v>164</v>
      </c>
      <c r="E20" s="97">
        <v>40664</v>
      </c>
      <c r="F20" s="84">
        <v>2017858.4800000002</v>
      </c>
      <c r="G20" s="86">
        <v>79.084199999999996</v>
      </c>
      <c r="H20" s="84">
        <v>5491.1727100000007</v>
      </c>
      <c r="I20" s="85">
        <v>9.45945945945946E-3</v>
      </c>
      <c r="J20" s="85">
        <f t="shared" si="0"/>
        <v>1.3952880324193666E-3</v>
      </c>
      <c r="K20" s="85">
        <f>H20/'סכום נכסי הקרן'!$C$42</f>
        <v>9.7611488028357294E-5</v>
      </c>
    </row>
    <row r="21" spans="2:11" s="121" customFormat="1">
      <c r="B21" s="77" t="s">
        <v>2335</v>
      </c>
      <c r="C21" s="74">
        <v>2162</v>
      </c>
      <c r="D21" s="87" t="s">
        <v>164</v>
      </c>
      <c r="E21" s="97">
        <v>38504</v>
      </c>
      <c r="F21" s="84">
        <v>895491.00000000012</v>
      </c>
      <c r="G21" s="86">
        <v>0.90100000000000002</v>
      </c>
      <c r="H21" s="84">
        <v>27.763260000000006</v>
      </c>
      <c r="I21" s="85">
        <v>5.7574501404817832E-3</v>
      </c>
      <c r="J21" s="85">
        <f t="shared" si="0"/>
        <v>7.0545485390400892E-6</v>
      </c>
      <c r="K21" s="85">
        <f>H21/'סכום נכסי הקרן'!$C$42</f>
        <v>4.935217419373741E-7</v>
      </c>
    </row>
    <row r="22" spans="2:11" s="121" customFormat="1" ht="16.5" customHeight="1">
      <c r="B22" s="77" t="s">
        <v>2336</v>
      </c>
      <c r="C22" s="74">
        <v>5226</v>
      </c>
      <c r="D22" s="87" t="s">
        <v>165</v>
      </c>
      <c r="E22" s="97">
        <v>40909</v>
      </c>
      <c r="F22" s="84">
        <v>4147687.4800000004</v>
      </c>
      <c r="G22" s="86">
        <v>65.166076000000004</v>
      </c>
      <c r="H22" s="84">
        <v>2702.8861700000002</v>
      </c>
      <c r="I22" s="85">
        <v>6.4444439999999992E-2</v>
      </c>
      <c r="J22" s="85">
        <f t="shared" si="0"/>
        <v>6.8679404658405238E-4</v>
      </c>
      <c r="K22" s="85">
        <f>H22/'סכום נכסי הקרן'!$C$42</f>
        <v>4.8046702400108529E-5</v>
      </c>
    </row>
    <row r="23" spans="2:11" s="121" customFormat="1" ht="16.5" customHeight="1">
      <c r="B23" s="77" t="s">
        <v>2337</v>
      </c>
      <c r="C23" s="74">
        <v>5260</v>
      </c>
      <c r="D23" s="87" t="s">
        <v>165</v>
      </c>
      <c r="E23" s="97">
        <v>41959</v>
      </c>
      <c r="F23" s="84">
        <v>645341.39000000013</v>
      </c>
      <c r="G23" s="86">
        <v>79.491842000000005</v>
      </c>
      <c r="H23" s="84">
        <v>512.99349000000007</v>
      </c>
      <c r="I23" s="85">
        <v>6.4444439999999992E-2</v>
      </c>
      <c r="J23" s="85">
        <f t="shared" si="0"/>
        <v>1.3034987517375756E-4</v>
      </c>
      <c r="K23" s="85">
        <f>H23/'סכום נכסי הקרן'!$C$42</f>
        <v>9.1190098276403006E-6</v>
      </c>
    </row>
    <row r="24" spans="2:11" s="121" customFormat="1" ht="16.5" customHeight="1">
      <c r="B24" s="73"/>
      <c r="C24" s="74"/>
      <c r="D24" s="74"/>
      <c r="E24" s="74"/>
      <c r="F24" s="84"/>
      <c r="G24" s="86"/>
      <c r="H24" s="74"/>
      <c r="I24" s="74"/>
      <c r="J24" s="85"/>
      <c r="K24" s="74"/>
    </row>
    <row r="25" spans="2:11" s="130" customFormat="1">
      <c r="B25" s="112" t="s">
        <v>235</v>
      </c>
      <c r="C25" s="113"/>
      <c r="D25" s="113"/>
      <c r="E25" s="113"/>
      <c r="F25" s="114"/>
      <c r="G25" s="116"/>
      <c r="H25" s="114">
        <v>39827.697100000005</v>
      </c>
      <c r="I25" s="113"/>
      <c r="J25" s="115">
        <f t="shared" ref="J25:J27" si="1">H25/$H$11</f>
        <v>1.0120080364846785E-2</v>
      </c>
      <c r="K25" s="115">
        <f>H25/'סכום נכסי הקרן'!$C$42</f>
        <v>7.0798005890324478E-4</v>
      </c>
    </row>
    <row r="26" spans="2:11" s="121" customFormat="1">
      <c r="B26" s="77" t="s">
        <v>2338</v>
      </c>
      <c r="C26" s="74">
        <v>5265</v>
      </c>
      <c r="D26" s="87" t="s">
        <v>165</v>
      </c>
      <c r="E26" s="97">
        <v>42170</v>
      </c>
      <c r="F26" s="84">
        <v>31274844.620000005</v>
      </c>
      <c r="G26" s="86">
        <v>104.7086</v>
      </c>
      <c r="H26" s="84">
        <v>32747.451950000002</v>
      </c>
      <c r="I26" s="85">
        <v>5.1162790697674418E-2</v>
      </c>
      <c r="J26" s="85">
        <f t="shared" si="1"/>
        <v>8.3210145102253115E-3</v>
      </c>
      <c r="K26" s="85">
        <f>H26/'סכום נכסי הקרן'!$C$42</f>
        <v>5.8212110286668263E-4</v>
      </c>
    </row>
    <row r="27" spans="2:11" s="121" customFormat="1">
      <c r="B27" s="77" t="s">
        <v>2339</v>
      </c>
      <c r="C27" s="74">
        <v>7004</v>
      </c>
      <c r="D27" s="87" t="s">
        <v>165</v>
      </c>
      <c r="E27" s="97">
        <v>43614</v>
      </c>
      <c r="F27" s="84">
        <v>8481580.3400000017</v>
      </c>
      <c r="G27" s="86">
        <v>83.477861000000004</v>
      </c>
      <c r="H27" s="84">
        <v>7080.2451500000016</v>
      </c>
      <c r="I27" s="85">
        <v>7.3064183033333341E-2</v>
      </c>
      <c r="J27" s="85">
        <f t="shared" si="1"/>
        <v>1.7990658546214737E-3</v>
      </c>
      <c r="K27" s="85">
        <f>H27/'סכום נכסי הקרן'!$C$42</f>
        <v>1.2585895603656216E-4</v>
      </c>
    </row>
    <row r="28" spans="2:11" s="121" customFormat="1">
      <c r="B28" s="73"/>
      <c r="C28" s="74"/>
      <c r="D28" s="74"/>
      <c r="E28" s="74"/>
      <c r="F28" s="84"/>
      <c r="G28" s="86"/>
      <c r="H28" s="74"/>
      <c r="I28" s="74"/>
      <c r="J28" s="85"/>
      <c r="K28" s="74"/>
    </row>
    <row r="29" spans="2:11" s="121" customFormat="1">
      <c r="B29" s="92" t="s">
        <v>236</v>
      </c>
      <c r="C29" s="72"/>
      <c r="D29" s="72"/>
      <c r="E29" s="72"/>
      <c r="F29" s="81"/>
      <c r="G29" s="83"/>
      <c r="H29" s="81">
        <v>343384.56040000013</v>
      </c>
      <c r="I29" s="72"/>
      <c r="J29" s="82">
        <f t="shared" ref="J29:J63" si="2">H29/$H$11</f>
        <v>8.7252831580251877E-2</v>
      </c>
      <c r="K29" s="82">
        <f>H29/'סכום נכסי הקרן'!$C$42</f>
        <v>6.1040290802667797E-3</v>
      </c>
    </row>
    <row r="30" spans="2:11" s="121" customFormat="1">
      <c r="B30" s="77" t="s">
        <v>2340</v>
      </c>
      <c r="C30" s="74">
        <v>7055</v>
      </c>
      <c r="D30" s="87" t="s">
        <v>164</v>
      </c>
      <c r="E30" s="97">
        <v>43914</v>
      </c>
      <c r="F30" s="84">
        <v>1258172.5000000002</v>
      </c>
      <c r="G30" s="86">
        <v>86.847800000000007</v>
      </c>
      <c r="H30" s="84">
        <v>3759.9639700000007</v>
      </c>
      <c r="I30" s="85">
        <v>6.2294846533333344E-2</v>
      </c>
      <c r="J30" s="85">
        <f t="shared" si="2"/>
        <v>9.5539386698128648E-4</v>
      </c>
      <c r="K30" s="85">
        <f>H30/'סכום נכסי הקרן'!$C$42</f>
        <v>6.6837394747452727E-5</v>
      </c>
    </row>
    <row r="31" spans="2:11" s="121" customFormat="1">
      <c r="B31" s="77" t="s">
        <v>2341</v>
      </c>
      <c r="C31" s="74">
        <v>7044</v>
      </c>
      <c r="D31" s="87" t="s">
        <v>164</v>
      </c>
      <c r="E31" s="97">
        <v>43466</v>
      </c>
      <c r="F31" s="84">
        <v>92323.450000000012</v>
      </c>
      <c r="G31" s="86">
        <v>100</v>
      </c>
      <c r="H31" s="84">
        <v>317.68499000000003</v>
      </c>
      <c r="I31" s="85">
        <v>4.62991675E-3</v>
      </c>
      <c r="J31" s="85">
        <f t="shared" si="2"/>
        <v>8.0722659445593378E-5</v>
      </c>
      <c r="K31" s="85">
        <f>H31/'סכום נכסי הקרן'!$C$42</f>
        <v>5.6471916357141506E-6</v>
      </c>
    </row>
    <row r="32" spans="2:11" s="121" customFormat="1">
      <c r="B32" s="77" t="s">
        <v>2342</v>
      </c>
      <c r="C32" s="74">
        <v>5271</v>
      </c>
      <c r="D32" s="87" t="s">
        <v>164</v>
      </c>
      <c r="E32" s="97">
        <v>42352</v>
      </c>
      <c r="F32" s="84">
        <v>9780775.6300000027</v>
      </c>
      <c r="G32" s="86">
        <v>74.702399999999997</v>
      </c>
      <c r="H32" s="84">
        <v>25141.577520000003</v>
      </c>
      <c r="I32" s="85">
        <v>9.7020626432391135E-2</v>
      </c>
      <c r="J32" s="85">
        <f t="shared" si="2"/>
        <v>6.3883880698044513E-3</v>
      </c>
      <c r="K32" s="85">
        <f>H32/'סכום נכסי הקרן'!$C$42</f>
        <v>4.4691852227454282E-4</v>
      </c>
    </row>
    <row r="33" spans="2:12" s="121" customFormat="1">
      <c r="B33" s="77" t="s">
        <v>2343</v>
      </c>
      <c r="C33" s="74">
        <v>5272</v>
      </c>
      <c r="D33" s="87" t="s">
        <v>164</v>
      </c>
      <c r="E33" s="97">
        <v>42403</v>
      </c>
      <c r="F33" s="84">
        <v>6892273.5700000012</v>
      </c>
      <c r="G33" s="86">
        <v>126.01220000000001</v>
      </c>
      <c r="H33" s="84">
        <v>29885.448200000003</v>
      </c>
      <c r="I33" s="85">
        <v>1.1681818181818182E-2</v>
      </c>
      <c r="J33" s="85">
        <f t="shared" si="2"/>
        <v>7.5937892357694388E-3</v>
      </c>
      <c r="K33" s="85">
        <f>H33/'סכום נכסי הקרן'!$C$42</f>
        <v>5.312459147176217E-4</v>
      </c>
    </row>
    <row r="34" spans="2:12" s="121" customFormat="1">
      <c r="B34" s="77" t="s">
        <v>2344</v>
      </c>
      <c r="C34" s="74">
        <v>5072</v>
      </c>
      <c r="D34" s="87" t="s">
        <v>164</v>
      </c>
      <c r="E34" s="97">
        <v>38596</v>
      </c>
      <c r="F34" s="84">
        <v>1938383.0000000002</v>
      </c>
      <c r="G34" s="86">
        <v>21.3612</v>
      </c>
      <c r="H34" s="84">
        <v>1424.7868999999998</v>
      </c>
      <c r="I34" s="85">
        <v>1.3644705513143262E-2</v>
      </c>
      <c r="J34" s="85">
        <f t="shared" si="2"/>
        <v>3.6203343353188546E-4</v>
      </c>
      <c r="K34" s="85">
        <f>H34/'סכום נכסי הקרן'!$C$42</f>
        <v>2.5327116224015153E-5</v>
      </c>
    </row>
    <row r="35" spans="2:12" s="121" customFormat="1">
      <c r="B35" s="77" t="s">
        <v>2345</v>
      </c>
      <c r="C35" s="74">
        <v>5084</v>
      </c>
      <c r="D35" s="87" t="s">
        <v>164</v>
      </c>
      <c r="E35" s="97">
        <v>39356</v>
      </c>
      <c r="F35" s="84">
        <v>2430946.0000000005</v>
      </c>
      <c r="G35" s="86">
        <v>27.137599999999999</v>
      </c>
      <c r="H35" s="84">
        <v>2270.0290800000002</v>
      </c>
      <c r="I35" s="85">
        <v>5.8964002476488107E-3</v>
      </c>
      <c r="J35" s="85">
        <f t="shared" si="2"/>
        <v>5.7680655405354113E-4</v>
      </c>
      <c r="K35" s="85">
        <f>H35/'סכום נכסי הקרן'!$C$42</f>
        <v>4.0352203084583529E-5</v>
      </c>
    </row>
    <row r="36" spans="2:12" s="121" customFormat="1">
      <c r="B36" s="77" t="s">
        <v>2346</v>
      </c>
      <c r="C36" s="74">
        <v>5099</v>
      </c>
      <c r="D36" s="87" t="s">
        <v>164</v>
      </c>
      <c r="E36" s="97">
        <v>39722</v>
      </c>
      <c r="F36" s="84">
        <v>3720536.4100000006</v>
      </c>
      <c r="G36" s="86">
        <v>73.048299999999998</v>
      </c>
      <c r="H36" s="84">
        <v>9351.91057</v>
      </c>
      <c r="I36" s="85">
        <v>4.5509570662710365E-2</v>
      </c>
      <c r="J36" s="85">
        <f t="shared" si="2"/>
        <v>2.3762881970210651E-3</v>
      </c>
      <c r="K36" s="85">
        <f>H36/'סכום נכסי הקרן'!$C$42</f>
        <v>1.6624024682076024E-4</v>
      </c>
    </row>
    <row r="37" spans="2:12" s="121" customFormat="1">
      <c r="B37" s="77" t="s">
        <v>2347</v>
      </c>
      <c r="C37" s="74">
        <v>5228</v>
      </c>
      <c r="D37" s="87" t="s">
        <v>164</v>
      </c>
      <c r="E37" s="97">
        <v>41081</v>
      </c>
      <c r="F37" s="84">
        <v>3151575.9800000004</v>
      </c>
      <c r="G37" s="86">
        <v>127.4791</v>
      </c>
      <c r="H37" s="84">
        <v>13824.563980000003</v>
      </c>
      <c r="I37" s="85">
        <v>1.1320754716981131E-2</v>
      </c>
      <c r="J37" s="85">
        <f t="shared" si="2"/>
        <v>3.5127739908056631E-3</v>
      </c>
      <c r="K37" s="85">
        <f>H37/'סכום נכסי הקרן'!$C$42</f>
        <v>2.4574646122012603E-4</v>
      </c>
    </row>
    <row r="38" spans="2:12" s="121" customFormat="1">
      <c r="B38" s="77" t="s">
        <v>2348</v>
      </c>
      <c r="C38" s="74">
        <v>50431</v>
      </c>
      <c r="D38" s="87" t="s">
        <v>164</v>
      </c>
      <c r="E38" s="97">
        <v>38078</v>
      </c>
      <c r="F38" s="84">
        <v>1925000.0000000002</v>
      </c>
      <c r="G38" s="86">
        <v>25.252300000000002</v>
      </c>
      <c r="H38" s="84">
        <v>1672.6934300000005</v>
      </c>
      <c r="I38" s="85">
        <v>6.3969703948210124E-2</v>
      </c>
      <c r="J38" s="85">
        <f t="shared" si="2"/>
        <v>4.2502562713703132E-4</v>
      </c>
      <c r="K38" s="85">
        <f>H38/'סכום נכסי הקרן'!$C$42</f>
        <v>2.9733920847220431E-5</v>
      </c>
      <c r="L38" s="129"/>
    </row>
    <row r="39" spans="2:12" s="121" customFormat="1">
      <c r="B39" s="77" t="s">
        <v>2349</v>
      </c>
      <c r="C39" s="74">
        <v>7038</v>
      </c>
      <c r="D39" s="87" t="s">
        <v>164</v>
      </c>
      <c r="E39" s="97">
        <v>43556</v>
      </c>
      <c r="F39" s="84">
        <v>2093916.5600000003</v>
      </c>
      <c r="G39" s="86">
        <v>100</v>
      </c>
      <c r="H39" s="84">
        <v>7205.1668800000007</v>
      </c>
      <c r="I39" s="85">
        <v>2.1476069892307693E-2</v>
      </c>
      <c r="J39" s="85">
        <f t="shared" si="2"/>
        <v>1.8308080350378172E-3</v>
      </c>
      <c r="K39" s="85">
        <f>H39/'סכום נכסי הקרן'!$C$42</f>
        <v>1.2807957385289315E-4</v>
      </c>
      <c r="L39" s="129"/>
    </row>
    <row r="40" spans="2:12" s="121" customFormat="1">
      <c r="B40" s="77" t="s">
        <v>2350</v>
      </c>
      <c r="C40" s="74">
        <v>5323</v>
      </c>
      <c r="D40" s="87" t="s">
        <v>165</v>
      </c>
      <c r="E40" s="97">
        <v>41759</v>
      </c>
      <c r="F40" s="84">
        <v>616.2600000000001</v>
      </c>
      <c r="G40" s="86">
        <v>1541187.847326</v>
      </c>
      <c r="H40" s="84">
        <v>9497.7180600000029</v>
      </c>
      <c r="I40" s="85">
        <v>6.8368750000000006E-2</v>
      </c>
      <c r="J40" s="85">
        <f t="shared" si="2"/>
        <v>2.4133373769646528E-3</v>
      </c>
      <c r="K40" s="85">
        <f>H40/'סכום נכסי הקרן'!$C$42</f>
        <v>1.6883213143561879E-4</v>
      </c>
      <c r="L40" s="129"/>
    </row>
    <row r="41" spans="2:12" s="121" customFormat="1">
      <c r="B41" s="77" t="s">
        <v>2351</v>
      </c>
      <c r="C41" s="74">
        <v>6662</v>
      </c>
      <c r="D41" s="87" t="s">
        <v>164</v>
      </c>
      <c r="E41" s="97">
        <v>43556</v>
      </c>
      <c r="F41" s="84">
        <v>394546.6100000001</v>
      </c>
      <c r="G41" s="86">
        <v>54.403599999999997</v>
      </c>
      <c r="H41" s="84">
        <v>738.60225000000014</v>
      </c>
      <c r="I41" s="85">
        <v>4.7650550347826087E-2</v>
      </c>
      <c r="J41" s="85">
        <f t="shared" si="2"/>
        <v>1.8767628238431736E-4</v>
      </c>
      <c r="K41" s="85">
        <f>H41/'סכום נכסי הקרן'!$C$42</f>
        <v>1.3129447659203705E-5</v>
      </c>
      <c r="L41" s="129"/>
    </row>
    <row r="42" spans="2:12" s="121" customFormat="1">
      <c r="B42" s="77" t="s">
        <v>2352</v>
      </c>
      <c r="C42" s="74">
        <v>5322</v>
      </c>
      <c r="D42" s="87" t="s">
        <v>166</v>
      </c>
      <c r="E42" s="97">
        <v>42527</v>
      </c>
      <c r="F42" s="84">
        <v>6725914.9800000014</v>
      </c>
      <c r="G42" s="86">
        <v>195.86590000000001</v>
      </c>
      <c r="H42" s="84">
        <v>53034.97901000001</v>
      </c>
      <c r="I42" s="85">
        <v>7.2895585919999992E-2</v>
      </c>
      <c r="J42" s="85">
        <f t="shared" si="2"/>
        <v>1.3476005112260494E-2</v>
      </c>
      <c r="K42" s="85">
        <f>H42/'סכום נכסי הקרן'!$C$42</f>
        <v>9.4275366886407681E-4</v>
      </c>
      <c r="L42" s="129"/>
    </row>
    <row r="43" spans="2:12" s="121" customFormat="1">
      <c r="B43" s="77" t="s">
        <v>2353</v>
      </c>
      <c r="C43" s="74">
        <v>5259</v>
      </c>
      <c r="D43" s="87" t="s">
        <v>165</v>
      </c>
      <c r="E43" s="97">
        <v>41881</v>
      </c>
      <c r="F43" s="84">
        <v>19144898.860000003</v>
      </c>
      <c r="G43" s="86">
        <v>99.863648999999995</v>
      </c>
      <c r="H43" s="84">
        <v>19118.785220000002</v>
      </c>
      <c r="I43" s="85">
        <v>2.5336755999999998E-2</v>
      </c>
      <c r="J43" s="85">
        <f t="shared" si="2"/>
        <v>4.8580173344906982E-3</v>
      </c>
      <c r="K43" s="85">
        <f>H43/'סכום נכסי הקרן'!$C$42</f>
        <v>3.3985692550157727E-4</v>
      </c>
      <c r="L43" s="129"/>
    </row>
    <row r="44" spans="2:12" s="121" customFormat="1">
      <c r="B44" s="77" t="s">
        <v>2354</v>
      </c>
      <c r="C44" s="74">
        <v>5279</v>
      </c>
      <c r="D44" s="87" t="s">
        <v>165</v>
      </c>
      <c r="E44" s="97">
        <v>42589</v>
      </c>
      <c r="F44" s="84">
        <v>14505064.840000002</v>
      </c>
      <c r="G44" s="86">
        <v>106.667334</v>
      </c>
      <c r="H44" s="84">
        <v>15472.161020000003</v>
      </c>
      <c r="I44" s="85">
        <v>3.2386492489951339E-2</v>
      </c>
      <c r="J44" s="85">
        <f t="shared" si="2"/>
        <v>3.9314227118657542E-3</v>
      </c>
      <c r="K44" s="85">
        <f>H44/'סכום נכסי הקרן'!$C$42</f>
        <v>2.7503426680173501E-4</v>
      </c>
      <c r="L44" s="129"/>
    </row>
    <row r="45" spans="2:12" s="121" customFormat="1">
      <c r="B45" s="77" t="s">
        <v>2355</v>
      </c>
      <c r="C45" s="74">
        <v>5067</v>
      </c>
      <c r="D45" s="87" t="s">
        <v>164</v>
      </c>
      <c r="E45" s="97">
        <v>38322</v>
      </c>
      <c r="F45" s="84">
        <v>2149426.58</v>
      </c>
      <c r="G45" s="86">
        <v>6.7484999999999999</v>
      </c>
      <c r="H45" s="84">
        <v>499.13099000000005</v>
      </c>
      <c r="I45" s="85">
        <v>5.4199562790193494E-2</v>
      </c>
      <c r="J45" s="85">
        <f t="shared" si="2"/>
        <v>1.2682746177120887E-4</v>
      </c>
      <c r="K45" s="85">
        <f>H45/'סכום נכסי הקרן'!$C$42</f>
        <v>8.8725890129518659E-6</v>
      </c>
      <c r="L45" s="129"/>
    </row>
    <row r="46" spans="2:12" s="121" customFormat="1">
      <c r="B46" s="77" t="s">
        <v>2356</v>
      </c>
      <c r="C46" s="74">
        <v>5081</v>
      </c>
      <c r="D46" s="87" t="s">
        <v>164</v>
      </c>
      <c r="E46" s="97">
        <v>39295</v>
      </c>
      <c r="F46" s="84">
        <v>3039184.0000000005</v>
      </c>
      <c r="G46" s="86">
        <v>7.4226999999999999</v>
      </c>
      <c r="H46" s="84">
        <v>776.25350000000014</v>
      </c>
      <c r="I46" s="85">
        <v>2.5000000000000001E-2</v>
      </c>
      <c r="J46" s="85">
        <f t="shared" si="2"/>
        <v>1.9724333505322342E-4</v>
      </c>
      <c r="K46" s="85">
        <f>H46/'סכום נכסי הקרן'!$C$42</f>
        <v>1.3798739035148732E-5</v>
      </c>
      <c r="L46" s="129"/>
    </row>
    <row r="47" spans="2:12" s="121" customFormat="1">
      <c r="B47" s="77" t="s">
        <v>2357</v>
      </c>
      <c r="C47" s="74">
        <v>5078</v>
      </c>
      <c r="D47" s="87" t="s">
        <v>164</v>
      </c>
      <c r="E47" s="97">
        <v>39052</v>
      </c>
      <c r="F47" s="84">
        <v>7462294.5600000015</v>
      </c>
      <c r="G47" s="86">
        <v>1.9358</v>
      </c>
      <c r="H47" s="84">
        <v>497.07000000000005</v>
      </c>
      <c r="I47" s="85">
        <v>8.5387029288702926E-2</v>
      </c>
      <c r="J47" s="85">
        <f t="shared" si="2"/>
        <v>1.2630377132586939E-4</v>
      </c>
      <c r="K47" s="85">
        <f>H47/'סכום נכסי הקרן'!$C$42</f>
        <v>8.8359527038543198E-6</v>
      </c>
      <c r="L47" s="129"/>
    </row>
    <row r="48" spans="2:12" s="121" customFormat="1">
      <c r="B48" s="77" t="s">
        <v>2358</v>
      </c>
      <c r="C48" s="74">
        <v>5289</v>
      </c>
      <c r="D48" s="87" t="s">
        <v>164</v>
      </c>
      <c r="E48" s="97">
        <v>42736</v>
      </c>
      <c r="F48" s="84">
        <v>5594824.5999999996</v>
      </c>
      <c r="G48" s="86">
        <v>126.68600000000001</v>
      </c>
      <c r="H48" s="84">
        <v>24389.324500000002</v>
      </c>
      <c r="I48" s="85">
        <v>4.8904761904761902E-2</v>
      </c>
      <c r="J48" s="85">
        <f t="shared" si="2"/>
        <v>6.1972431738797828E-3</v>
      </c>
      <c r="K48" s="85">
        <f>H48/'סכום נכסי הקרן'!$C$42</f>
        <v>4.3354641752862863E-4</v>
      </c>
      <c r="L48" s="129"/>
    </row>
    <row r="49" spans="2:12" s="121" customFormat="1">
      <c r="B49" s="77" t="s">
        <v>2359</v>
      </c>
      <c r="C49" s="74">
        <v>5230</v>
      </c>
      <c r="D49" s="87" t="s">
        <v>164</v>
      </c>
      <c r="E49" s="97">
        <v>40372</v>
      </c>
      <c r="F49" s="84">
        <v>4476766.5999999996</v>
      </c>
      <c r="G49" s="86">
        <v>85.745699999999999</v>
      </c>
      <c r="H49" s="84">
        <v>13208.742550000003</v>
      </c>
      <c r="I49" s="85">
        <v>4.573170731707317E-2</v>
      </c>
      <c r="J49" s="85">
        <f t="shared" si="2"/>
        <v>3.3562958909962E-3</v>
      </c>
      <c r="K49" s="85">
        <f>H49/'סכום נכסי הקרן'!$C$42</f>
        <v>2.3479957440438595E-4</v>
      </c>
      <c r="L49" s="129"/>
    </row>
    <row r="50" spans="2:12" s="121" customFormat="1">
      <c r="B50" s="77" t="s">
        <v>2360</v>
      </c>
      <c r="C50" s="74">
        <v>5049</v>
      </c>
      <c r="D50" s="87" t="s">
        <v>164</v>
      </c>
      <c r="E50" s="97">
        <v>38565</v>
      </c>
      <c r="F50" s="84">
        <v>1313941.8200000003</v>
      </c>
      <c r="G50" s="86">
        <v>1E-4</v>
      </c>
      <c r="H50" s="84">
        <v>4.510000000000001E-3</v>
      </c>
      <c r="I50" s="85">
        <v>2.2484587837064411E-2</v>
      </c>
      <c r="J50" s="85">
        <f t="shared" si="2"/>
        <v>1.1459754333990606E-9</v>
      </c>
      <c r="K50" s="85">
        <f>H50/'סכום נכסי הקרן'!$C$42</f>
        <v>8.0170090116850719E-11</v>
      </c>
      <c r="L50" s="129"/>
    </row>
    <row r="51" spans="2:12" s="121" customFormat="1">
      <c r="B51" s="77" t="s">
        <v>2361</v>
      </c>
      <c r="C51" s="74">
        <v>5047</v>
      </c>
      <c r="D51" s="87" t="s">
        <v>164</v>
      </c>
      <c r="E51" s="97">
        <v>38139</v>
      </c>
      <c r="F51" s="84">
        <v>6341868.7600000016</v>
      </c>
      <c r="G51" s="86">
        <v>3.8113999999999999</v>
      </c>
      <c r="H51" s="84">
        <v>831.73784000000023</v>
      </c>
      <c r="I51" s="85">
        <v>4.8000000000000001E-2</v>
      </c>
      <c r="J51" s="85">
        <f t="shared" si="2"/>
        <v>2.1134171433889103E-4</v>
      </c>
      <c r="K51" s="85">
        <f>H51/'סכום נכסי הקרן'!$C$42</f>
        <v>1.4785032724256047E-5</v>
      </c>
      <c r="L51" s="129"/>
    </row>
    <row r="52" spans="2:12" s="121" customFormat="1">
      <c r="B52" s="77" t="s">
        <v>2362</v>
      </c>
      <c r="C52" s="74">
        <v>5256</v>
      </c>
      <c r="D52" s="87" t="s">
        <v>164</v>
      </c>
      <c r="E52" s="97">
        <v>41603</v>
      </c>
      <c r="F52" s="84">
        <v>6445228.0000000009</v>
      </c>
      <c r="G52" s="86">
        <v>127.336</v>
      </c>
      <c r="H52" s="84">
        <v>28240.615710000005</v>
      </c>
      <c r="I52" s="85">
        <v>2.7615053517973717E-2</v>
      </c>
      <c r="J52" s="85">
        <f t="shared" si="2"/>
        <v>7.1758429773222986E-3</v>
      </c>
      <c r="K52" s="85">
        <f>H52/'סכום נכסי הקרן'!$C$42</f>
        <v>5.020072519791686E-4</v>
      </c>
      <c r="L52" s="129"/>
    </row>
    <row r="53" spans="2:12" s="121" customFormat="1">
      <c r="B53" s="77" t="s">
        <v>2363</v>
      </c>
      <c r="C53" s="74">
        <v>5310</v>
      </c>
      <c r="D53" s="87" t="s">
        <v>164</v>
      </c>
      <c r="E53" s="97">
        <v>42979</v>
      </c>
      <c r="F53" s="84">
        <v>4956465.790000001</v>
      </c>
      <c r="G53" s="86">
        <v>94.006600000000006</v>
      </c>
      <c r="H53" s="84">
        <v>16033.012500000003</v>
      </c>
      <c r="I53" s="85">
        <v>3.3337430523159704E-2</v>
      </c>
      <c r="J53" s="85">
        <f t="shared" si="2"/>
        <v>4.0739331371130935E-3</v>
      </c>
      <c r="K53" s="85">
        <f>H53/'סכום נכסי הקרן'!$C$42</f>
        <v>2.8500400376265945E-4</v>
      </c>
      <c r="L53" s="129"/>
    </row>
    <row r="54" spans="2:12" s="121" customFormat="1">
      <c r="B54" s="77" t="s">
        <v>2364</v>
      </c>
      <c r="C54" s="74">
        <v>7047</v>
      </c>
      <c r="D54" s="87" t="s">
        <v>164</v>
      </c>
      <c r="E54" s="97">
        <v>43466</v>
      </c>
      <c r="F54" s="84">
        <v>238395.37000000002</v>
      </c>
      <c r="G54" s="86">
        <v>100</v>
      </c>
      <c r="H54" s="84">
        <v>820.31847000000016</v>
      </c>
      <c r="I54" s="85">
        <v>1.1602187485714286E-3</v>
      </c>
      <c r="J54" s="85">
        <f t="shared" si="2"/>
        <v>2.0844009183669716E-4</v>
      </c>
      <c r="K54" s="85">
        <f>H54/'סכום נכסי הקרן'!$C$42</f>
        <v>1.4582041167276521E-5</v>
      </c>
      <c r="L54" s="129"/>
    </row>
    <row r="55" spans="2:12" s="121" customFormat="1">
      <c r="B55" s="77" t="s">
        <v>2365</v>
      </c>
      <c r="C55" s="74">
        <v>7048</v>
      </c>
      <c r="D55" s="87" t="s">
        <v>164</v>
      </c>
      <c r="E55" s="97">
        <v>43466</v>
      </c>
      <c r="F55" s="84">
        <v>227252.63000000003</v>
      </c>
      <c r="G55" s="86">
        <v>100</v>
      </c>
      <c r="H55" s="84">
        <v>781.97630000000015</v>
      </c>
      <c r="I55" s="85">
        <v>2.1149821000000001E-3</v>
      </c>
      <c r="J55" s="85">
        <f t="shared" si="2"/>
        <v>1.9869747878055295E-4</v>
      </c>
      <c r="K55" s="85">
        <f>H55/'סכום נכסי הקרן'!$C$42</f>
        <v>1.390046794683847E-5</v>
      </c>
      <c r="L55" s="129"/>
    </row>
    <row r="56" spans="2:12" s="121" customFormat="1">
      <c r="B56" s="77" t="s">
        <v>2366</v>
      </c>
      <c r="C56" s="74">
        <v>7075</v>
      </c>
      <c r="D56" s="87" t="s">
        <v>164</v>
      </c>
      <c r="E56" s="97">
        <v>43466</v>
      </c>
      <c r="F56" s="84">
        <v>2021107.5300000003</v>
      </c>
      <c r="G56" s="86">
        <v>100</v>
      </c>
      <c r="H56" s="84">
        <v>6954.6310100000019</v>
      </c>
      <c r="I56" s="85">
        <v>1.3314280772727274E-2</v>
      </c>
      <c r="J56" s="85">
        <f t="shared" si="2"/>
        <v>1.7671477352140348E-3</v>
      </c>
      <c r="K56" s="85">
        <f>H56/'סכום נכסי הקרן'!$C$42</f>
        <v>1.2362602988938906E-4</v>
      </c>
      <c r="L56" s="129"/>
    </row>
    <row r="57" spans="2:12" s="121" customFormat="1">
      <c r="B57" s="77" t="s">
        <v>2367</v>
      </c>
      <c r="C57" s="74">
        <v>7026</v>
      </c>
      <c r="D57" s="87" t="s">
        <v>164</v>
      </c>
      <c r="E57" s="97">
        <v>43466</v>
      </c>
      <c r="F57" s="84">
        <v>264006.58</v>
      </c>
      <c r="G57" s="86">
        <v>91.560299999999998</v>
      </c>
      <c r="H57" s="84">
        <v>831.77648000000011</v>
      </c>
      <c r="I57" s="85">
        <v>1.3361953073441561E-2</v>
      </c>
      <c r="J57" s="85">
        <f t="shared" si="2"/>
        <v>2.1135153262952214E-4</v>
      </c>
      <c r="K57" s="85">
        <f>H57/'סכום נכסי הקרן'!$C$42</f>
        <v>1.4785719591724364E-5</v>
      </c>
      <c r="L57" s="129"/>
    </row>
    <row r="58" spans="2:12" s="121" customFormat="1">
      <c r="B58" s="77" t="s">
        <v>2368</v>
      </c>
      <c r="C58" s="74">
        <v>7073</v>
      </c>
      <c r="D58" s="87" t="s">
        <v>164</v>
      </c>
      <c r="E58" s="97">
        <v>43466</v>
      </c>
      <c r="F58" s="84">
        <v>760023.7200000002</v>
      </c>
      <c r="G58" s="86">
        <v>100</v>
      </c>
      <c r="H58" s="84">
        <v>2615.2416200000007</v>
      </c>
      <c r="I58" s="85">
        <v>2.1714944199999999E-2</v>
      </c>
      <c r="J58" s="85">
        <f t="shared" si="2"/>
        <v>6.6452386894074529E-4</v>
      </c>
      <c r="K58" s="85">
        <f>H58/'סכום נכסי הקרן'!$C$42</f>
        <v>4.6488726464021879E-5</v>
      </c>
      <c r="L58" s="129"/>
    </row>
    <row r="59" spans="2:12" s="121" customFormat="1">
      <c r="B59" s="77" t="s">
        <v>2369</v>
      </c>
      <c r="C59" s="74">
        <v>5300</v>
      </c>
      <c r="D59" s="87" t="s">
        <v>164</v>
      </c>
      <c r="E59" s="97">
        <v>42871</v>
      </c>
      <c r="F59" s="84">
        <v>1978174.1700000004</v>
      </c>
      <c r="G59" s="86">
        <v>113.9883</v>
      </c>
      <c r="H59" s="84">
        <v>7759.0665400000007</v>
      </c>
      <c r="I59" s="85">
        <v>1.1666666818181818E-3</v>
      </c>
      <c r="J59" s="85">
        <f t="shared" si="2"/>
        <v>1.9715520268178818E-3</v>
      </c>
      <c r="K59" s="85">
        <f>H59/'סכום נכסי הקרן'!$C$42</f>
        <v>1.379257347526477E-4</v>
      </c>
      <c r="L59" s="129"/>
    </row>
    <row r="60" spans="2:12" s="121" customFormat="1">
      <c r="B60" s="77" t="s">
        <v>2370</v>
      </c>
      <c r="C60" s="74">
        <v>5094</v>
      </c>
      <c r="D60" s="87" t="s">
        <v>164</v>
      </c>
      <c r="E60" s="97">
        <v>39630</v>
      </c>
      <c r="F60" s="84">
        <v>4491636.0000000009</v>
      </c>
      <c r="G60" s="86">
        <v>5.6256000000000004</v>
      </c>
      <c r="H60" s="84">
        <v>869.4769399999999</v>
      </c>
      <c r="I60" s="85">
        <v>3.0500079300206182E-2</v>
      </c>
      <c r="J60" s="85">
        <f t="shared" si="2"/>
        <v>2.2093108938957617E-4</v>
      </c>
      <c r="K60" s="85">
        <f>H60/'סכום נכסי הקרן'!$C$42</f>
        <v>1.5455885728231394E-5</v>
      </c>
      <c r="L60" s="129"/>
    </row>
    <row r="61" spans="2:12" s="121" customFormat="1">
      <c r="B61" s="77" t="s">
        <v>2371</v>
      </c>
      <c r="C61" s="74">
        <v>7029</v>
      </c>
      <c r="D61" s="87" t="s">
        <v>165</v>
      </c>
      <c r="E61" s="97">
        <v>43739</v>
      </c>
      <c r="F61" s="84">
        <v>25269787.720000006</v>
      </c>
      <c r="G61" s="86">
        <v>97.893310999999997</v>
      </c>
      <c r="H61" s="84">
        <v>24737.429100000005</v>
      </c>
      <c r="I61" s="85">
        <v>6.3987311627906981E-2</v>
      </c>
      <c r="J61" s="85">
        <f t="shared" si="2"/>
        <v>6.2856953512308274E-3</v>
      </c>
      <c r="K61" s="85">
        <f>H61/'סכום נכסי הקרן'!$C$42</f>
        <v>4.397343503783161E-4</v>
      </c>
      <c r="L61" s="129"/>
    </row>
    <row r="62" spans="2:12" s="121" customFormat="1">
      <c r="B62" s="77" t="s">
        <v>2372</v>
      </c>
      <c r="C62" s="74">
        <v>5221</v>
      </c>
      <c r="D62" s="87" t="s">
        <v>164</v>
      </c>
      <c r="E62" s="97">
        <v>41737</v>
      </c>
      <c r="F62" s="84">
        <v>1875000.0000000002</v>
      </c>
      <c r="G62" s="86">
        <v>238.34370000000001</v>
      </c>
      <c r="H62" s="84">
        <v>15377.637610000003</v>
      </c>
      <c r="I62" s="85">
        <v>2.6417380522993687E-2</v>
      </c>
      <c r="J62" s="85">
        <f t="shared" si="2"/>
        <v>3.9074046396393447E-3</v>
      </c>
      <c r="K62" s="85">
        <f>H62/'סכום נכסי הקרן'!$C$42</f>
        <v>2.7335401174677896E-4</v>
      </c>
      <c r="L62" s="129"/>
    </row>
    <row r="63" spans="2:12" s="121" customFormat="1">
      <c r="B63" s="77" t="s">
        <v>2373</v>
      </c>
      <c r="C63" s="74">
        <v>5261</v>
      </c>
      <c r="D63" s="87" t="s">
        <v>164</v>
      </c>
      <c r="E63" s="97">
        <v>42005</v>
      </c>
      <c r="F63" s="84">
        <v>2786173.0000000005</v>
      </c>
      <c r="G63" s="86">
        <v>56.794800000000002</v>
      </c>
      <c r="H63" s="84">
        <v>5445.0431500000013</v>
      </c>
      <c r="I63" s="85">
        <v>0.14000000000000001</v>
      </c>
      <c r="J63" s="85">
        <f t="shared" si="2"/>
        <v>1.383566670442979E-3</v>
      </c>
      <c r="K63" s="85">
        <f>H63/'סכום נכסי הקרן'!$C$42</f>
        <v>9.6791485593268465E-5</v>
      </c>
      <c r="L63" s="129"/>
    </row>
    <row r="64" spans="2:12" s="121" customFormat="1">
      <c r="B64" s="73"/>
      <c r="C64" s="74"/>
      <c r="D64" s="74"/>
      <c r="E64" s="74"/>
      <c r="F64" s="84"/>
      <c r="G64" s="86"/>
      <c r="H64" s="74"/>
      <c r="I64" s="74"/>
      <c r="J64" s="85"/>
      <c r="K64" s="74"/>
      <c r="L64" s="129"/>
    </row>
    <row r="65" spans="2:12" s="121" customFormat="1">
      <c r="B65" s="71" t="s">
        <v>2374</v>
      </c>
      <c r="C65" s="72"/>
      <c r="D65" s="72"/>
      <c r="E65" s="72"/>
      <c r="F65" s="81"/>
      <c r="G65" s="83"/>
      <c r="H65" s="81">
        <v>3450800.6218800005</v>
      </c>
      <c r="I65" s="72"/>
      <c r="J65" s="82">
        <f t="shared" ref="J65:J77" si="3">H65/$H$11</f>
        <v>0.87683652732431938</v>
      </c>
      <c r="K65" s="82">
        <f>H65/'סכום נכסי הקרן'!$C$42</f>
        <v>6.1341684441553017E-2</v>
      </c>
      <c r="L65" s="129"/>
    </row>
    <row r="66" spans="2:12" s="121" customFormat="1">
      <c r="B66" s="92" t="s">
        <v>232</v>
      </c>
      <c r="C66" s="72"/>
      <c r="D66" s="72"/>
      <c r="E66" s="72"/>
      <c r="F66" s="81"/>
      <c r="G66" s="83"/>
      <c r="H66" s="81">
        <v>205621.38995000004</v>
      </c>
      <c r="I66" s="72"/>
      <c r="J66" s="82">
        <f t="shared" si="3"/>
        <v>5.2247685468751325E-2</v>
      </c>
      <c r="K66" s="82">
        <f>H66/'סכום נכסי הקרן'!$C$42</f>
        <v>3.6551408785462534E-3</v>
      </c>
      <c r="L66" s="129"/>
    </row>
    <row r="67" spans="2:12" s="121" customFormat="1">
      <c r="B67" s="77" t="s">
        <v>2375</v>
      </c>
      <c r="C67" s="74">
        <v>5295</v>
      </c>
      <c r="D67" s="87" t="s">
        <v>164</v>
      </c>
      <c r="E67" s="97">
        <v>42879</v>
      </c>
      <c r="F67" s="84">
        <v>8360707.1700000009</v>
      </c>
      <c r="G67" s="86">
        <v>108.07089999999999</v>
      </c>
      <c r="H67" s="84">
        <v>31091.126220000006</v>
      </c>
      <c r="I67" s="85">
        <v>9.4609386524799159E-3</v>
      </c>
      <c r="J67" s="85">
        <f t="shared" si="3"/>
        <v>7.9001478591639446E-3</v>
      </c>
      <c r="K67" s="85">
        <f>H67/'סכום נכסי הקרן'!$C$42</f>
        <v>5.5267813545272295E-4</v>
      </c>
      <c r="L67" s="129"/>
    </row>
    <row r="68" spans="2:12" s="121" customFormat="1">
      <c r="B68" s="77" t="s">
        <v>2376</v>
      </c>
      <c r="C68" s="74">
        <v>5086</v>
      </c>
      <c r="D68" s="87" t="s">
        <v>164</v>
      </c>
      <c r="E68" s="97">
        <v>39508</v>
      </c>
      <c r="F68" s="84">
        <v>979961.00000000012</v>
      </c>
      <c r="G68" s="86">
        <v>11.6046</v>
      </c>
      <c r="H68" s="84">
        <v>391.31241</v>
      </c>
      <c r="I68" s="85">
        <v>1.3333333333333334E-2</v>
      </c>
      <c r="J68" s="85">
        <f t="shared" si="3"/>
        <v>9.9431132737068913E-5</v>
      </c>
      <c r="K68" s="85">
        <f>H68/'סכום נכסי הקרן'!$C$42</f>
        <v>6.9559980429139759E-6</v>
      </c>
      <c r="L68" s="129"/>
    </row>
    <row r="69" spans="2:12" s="121" customFormat="1">
      <c r="B69" s="77" t="s">
        <v>2377</v>
      </c>
      <c r="C69" s="74">
        <v>5122</v>
      </c>
      <c r="D69" s="87" t="s">
        <v>164</v>
      </c>
      <c r="E69" s="97">
        <v>40634</v>
      </c>
      <c r="F69" s="84">
        <v>1564000.0000000002</v>
      </c>
      <c r="G69" s="86">
        <v>131.3486</v>
      </c>
      <c r="H69" s="84">
        <v>7068.819120000001</v>
      </c>
      <c r="I69" s="85">
        <v>2.2969868936630184E-2</v>
      </c>
      <c r="J69" s="85">
        <f t="shared" si="3"/>
        <v>1.7961625398362673E-3</v>
      </c>
      <c r="K69" s="85">
        <f>H69/'סכום נכסי הקרן'!$C$42</f>
        <v>1.2565584609093512E-4</v>
      </c>
      <c r="L69" s="129"/>
    </row>
    <row r="70" spans="2:12" s="121" customFormat="1">
      <c r="B70" s="77" t="s">
        <v>2378</v>
      </c>
      <c r="C70" s="74">
        <v>5077</v>
      </c>
      <c r="D70" s="87" t="s">
        <v>164</v>
      </c>
      <c r="E70" s="97">
        <v>38808</v>
      </c>
      <c r="F70" s="84">
        <v>1938820.0000000002</v>
      </c>
      <c r="G70" s="86">
        <v>114.4301</v>
      </c>
      <c r="H70" s="84">
        <v>7634.1807900000013</v>
      </c>
      <c r="I70" s="85">
        <v>1.8097909691430641E-2</v>
      </c>
      <c r="J70" s="85">
        <f t="shared" si="3"/>
        <v>1.9398189887953508E-3</v>
      </c>
      <c r="K70" s="85">
        <f>H70/'סכום נכסי הקרן'!$C$42</f>
        <v>1.3570575651943029E-4</v>
      </c>
      <c r="L70" s="129"/>
    </row>
    <row r="71" spans="2:12" s="121" customFormat="1">
      <c r="B71" s="77" t="s">
        <v>2379</v>
      </c>
      <c r="C71" s="74">
        <v>4024</v>
      </c>
      <c r="D71" s="87" t="s">
        <v>166</v>
      </c>
      <c r="E71" s="97">
        <v>39223</v>
      </c>
      <c r="F71" s="84">
        <v>400683.15000000008</v>
      </c>
      <c r="G71" s="86">
        <v>13.5463</v>
      </c>
      <c r="H71" s="84">
        <v>218.51132999999999</v>
      </c>
      <c r="I71" s="85">
        <v>7.5668790088457951E-3</v>
      </c>
      <c r="J71" s="85">
        <f t="shared" si="3"/>
        <v>5.5522974744868088E-5</v>
      </c>
      <c r="K71" s="85">
        <f>H71/'סכום נכסי הקרן'!$C$42</f>
        <v>3.8842733963753668E-6</v>
      </c>
      <c r="L71" s="129"/>
    </row>
    <row r="72" spans="2:12" s="121" customFormat="1">
      <c r="B72" s="77" t="s">
        <v>2380</v>
      </c>
      <c r="C72" s="74">
        <v>5327</v>
      </c>
      <c r="D72" s="87" t="s">
        <v>164</v>
      </c>
      <c r="E72" s="97">
        <v>43244</v>
      </c>
      <c r="F72" s="84">
        <v>5619414.9299999997</v>
      </c>
      <c r="G72" s="86">
        <v>102.8698</v>
      </c>
      <c r="H72" s="84">
        <v>19891.322980000004</v>
      </c>
      <c r="I72" s="85">
        <v>1.8862157142857144E-2</v>
      </c>
      <c r="J72" s="85">
        <f t="shared" si="3"/>
        <v>5.0543165128350762E-3</v>
      </c>
      <c r="K72" s="85">
        <f>H72/'סכום נכסי הקרן'!$C$42</f>
        <v>3.5358961327050639E-4</v>
      </c>
      <c r="L72" s="129"/>
    </row>
    <row r="73" spans="2:12" s="121" customFormat="1">
      <c r="B73" s="77" t="s">
        <v>2381</v>
      </c>
      <c r="C73" s="74">
        <v>5288</v>
      </c>
      <c r="D73" s="87" t="s">
        <v>164</v>
      </c>
      <c r="E73" s="97">
        <v>42649</v>
      </c>
      <c r="F73" s="84">
        <v>9481968.4300000016</v>
      </c>
      <c r="G73" s="86">
        <v>174.45419999999999</v>
      </c>
      <c r="H73" s="84">
        <v>56919.962750000006</v>
      </c>
      <c r="I73" s="85">
        <v>2.5554605547066411E-2</v>
      </c>
      <c r="J73" s="85">
        <f t="shared" si="3"/>
        <v>1.446316607128373E-2</v>
      </c>
      <c r="K73" s="85">
        <f>H73/'סכום נכסי הקרן'!$C$42</f>
        <v>1.0118134241940766E-3</v>
      </c>
      <c r="L73" s="129"/>
    </row>
    <row r="74" spans="2:12" s="121" customFormat="1">
      <c r="B74" s="77" t="s">
        <v>2382</v>
      </c>
      <c r="C74" s="74">
        <v>7068</v>
      </c>
      <c r="D74" s="87" t="s">
        <v>164</v>
      </c>
      <c r="E74" s="97">
        <v>43885</v>
      </c>
      <c r="F74" s="84">
        <v>983504.27000000014</v>
      </c>
      <c r="G74" s="86">
        <v>100</v>
      </c>
      <c r="H74" s="84">
        <v>3384.2381900000005</v>
      </c>
      <c r="I74" s="85">
        <v>1.8189500989999996E-2</v>
      </c>
      <c r="J74" s="85">
        <f t="shared" si="3"/>
        <v>8.5992324312880307E-4</v>
      </c>
      <c r="K74" s="85">
        <f>H74/'סכום נכסי הקרן'!$C$42</f>
        <v>6.0158465780307711E-5</v>
      </c>
      <c r="L74" s="129"/>
    </row>
    <row r="75" spans="2:12" s="121" customFormat="1">
      <c r="B75" s="77" t="s">
        <v>2383</v>
      </c>
      <c r="C75" s="74">
        <v>6645</v>
      </c>
      <c r="D75" s="87" t="s">
        <v>164</v>
      </c>
      <c r="E75" s="97">
        <v>43466</v>
      </c>
      <c r="F75" s="84">
        <v>1374441.5000000002</v>
      </c>
      <c r="G75" s="86">
        <v>90.836500000000001</v>
      </c>
      <c r="H75" s="84">
        <v>4296.0697399999999</v>
      </c>
      <c r="I75" s="85">
        <v>0.1063111559792892</v>
      </c>
      <c r="J75" s="85">
        <f t="shared" si="3"/>
        <v>1.0916164927292878E-3</v>
      </c>
      <c r="K75" s="85">
        <f>H75/'סכום נכסי הקרן'!$C$42</f>
        <v>7.6367250156114271E-5</v>
      </c>
      <c r="L75" s="129"/>
    </row>
    <row r="76" spans="2:12" s="121" customFormat="1">
      <c r="B76" s="77" t="s">
        <v>2384</v>
      </c>
      <c r="C76" s="74">
        <v>5275</v>
      </c>
      <c r="D76" s="87" t="s">
        <v>164</v>
      </c>
      <c r="E76" s="97">
        <v>42430</v>
      </c>
      <c r="F76" s="84">
        <v>13028670.940000003</v>
      </c>
      <c r="G76" s="86">
        <v>121.8009</v>
      </c>
      <c r="H76" s="84">
        <v>54605.36134000001</v>
      </c>
      <c r="I76" s="85">
        <v>6.1600000000000002E-2</v>
      </c>
      <c r="J76" s="85">
        <f t="shared" si="3"/>
        <v>1.3875033842021907E-2</v>
      </c>
      <c r="K76" s="85">
        <f>H76/'סכום נכסי הקרן'!$C$42</f>
        <v>9.7066890010886846E-4</v>
      </c>
      <c r="L76" s="129"/>
    </row>
    <row r="77" spans="2:12" s="121" customFormat="1">
      <c r="B77" s="77" t="s">
        <v>2385</v>
      </c>
      <c r="C77" s="74">
        <v>5333</v>
      </c>
      <c r="D77" s="87" t="s">
        <v>164</v>
      </c>
      <c r="E77" s="97">
        <v>43321</v>
      </c>
      <c r="F77" s="84">
        <v>5537457.6700000009</v>
      </c>
      <c r="G77" s="86">
        <v>105.595</v>
      </c>
      <c r="H77" s="84">
        <v>20120.485079999999</v>
      </c>
      <c r="I77" s="85">
        <v>7.9370001197733533E-2</v>
      </c>
      <c r="J77" s="85">
        <f t="shared" si="3"/>
        <v>5.1125458114750161E-3</v>
      </c>
      <c r="K77" s="85">
        <f>H77/'סכום נכסי הקרן'!$C$42</f>
        <v>3.5766321553400219E-4</v>
      </c>
      <c r="L77" s="129"/>
    </row>
    <row r="78" spans="2:12" s="121" customFormat="1">
      <c r="B78" s="73"/>
      <c r="C78" s="74"/>
      <c r="D78" s="74"/>
      <c r="E78" s="74"/>
      <c r="F78" s="84"/>
      <c r="G78" s="86"/>
      <c r="H78" s="74"/>
      <c r="I78" s="74"/>
      <c r="J78" s="85"/>
      <c r="K78" s="74"/>
      <c r="L78" s="129"/>
    </row>
    <row r="79" spans="2:12" s="130" customFormat="1">
      <c r="B79" s="112" t="s">
        <v>2386</v>
      </c>
      <c r="C79" s="113"/>
      <c r="D79" s="113"/>
      <c r="E79" s="113"/>
      <c r="F79" s="114"/>
      <c r="G79" s="116"/>
      <c r="H79" s="114">
        <v>23616.112430000005</v>
      </c>
      <c r="I79" s="113"/>
      <c r="J79" s="115">
        <f t="shared" ref="J79:J80" si="4">H79/$H$11</f>
        <v>6.0007726556918382E-3</v>
      </c>
      <c r="K79" s="115">
        <f>H79/'סכום נכסי הקרן'!$C$42</f>
        <v>4.1980174317578239E-4</v>
      </c>
      <c r="L79" s="129"/>
    </row>
    <row r="80" spans="2:12" s="121" customFormat="1">
      <c r="B80" s="77" t="s">
        <v>2387</v>
      </c>
      <c r="C80" s="74" t="s">
        <v>2388</v>
      </c>
      <c r="D80" s="87" t="s">
        <v>167</v>
      </c>
      <c r="E80" s="97">
        <v>42268</v>
      </c>
      <c r="F80" s="84">
        <v>35239.320000000007</v>
      </c>
      <c r="G80" s="86">
        <v>15193.7</v>
      </c>
      <c r="H80" s="84">
        <v>23616.112430000005</v>
      </c>
      <c r="I80" s="85">
        <v>1.7606564484167843E-2</v>
      </c>
      <c r="J80" s="85">
        <f t="shared" si="4"/>
        <v>6.0007726556918382E-3</v>
      </c>
      <c r="K80" s="85">
        <f>H80/'סכום נכסי הקרן'!$C$42</f>
        <v>4.1980174317578239E-4</v>
      </c>
      <c r="L80" s="129"/>
    </row>
    <row r="81" spans="2:12" s="121" customFormat="1">
      <c r="B81" s="73"/>
      <c r="C81" s="74"/>
      <c r="D81" s="74"/>
      <c r="E81" s="74"/>
      <c r="F81" s="84"/>
      <c r="G81" s="86"/>
      <c r="H81" s="74"/>
      <c r="I81" s="74"/>
      <c r="J81" s="85"/>
      <c r="K81" s="74"/>
      <c r="L81" s="129"/>
    </row>
    <row r="82" spans="2:12" s="121" customFormat="1">
      <c r="B82" s="92" t="s">
        <v>235</v>
      </c>
      <c r="C82" s="72"/>
      <c r="D82" s="72"/>
      <c r="E82" s="72"/>
      <c r="F82" s="81"/>
      <c r="G82" s="83"/>
      <c r="H82" s="81">
        <v>315295.22792000021</v>
      </c>
      <c r="I82" s="72"/>
      <c r="J82" s="82">
        <f t="shared" ref="J82:J145" si="5">H82/$H$11</f>
        <v>8.0115429149507256E-2</v>
      </c>
      <c r="K82" s="82">
        <f>H82/'סכום נכסי הקרן'!$C$42</f>
        <v>5.6047110500575164E-3</v>
      </c>
      <c r="L82" s="129"/>
    </row>
    <row r="83" spans="2:12" s="121" customFormat="1">
      <c r="B83" s="77" t="s">
        <v>2389</v>
      </c>
      <c r="C83" s="74">
        <v>5264</v>
      </c>
      <c r="D83" s="87" t="s">
        <v>164</v>
      </c>
      <c r="E83" s="97">
        <v>42095</v>
      </c>
      <c r="F83" s="84">
        <v>18013712.940000005</v>
      </c>
      <c r="G83" s="86">
        <v>90.754199999999997</v>
      </c>
      <c r="H83" s="84">
        <v>56254.159880000007</v>
      </c>
      <c r="I83" s="85">
        <v>1.0462025316455696E-3</v>
      </c>
      <c r="J83" s="85">
        <f t="shared" si="5"/>
        <v>1.429398786008493E-2</v>
      </c>
      <c r="K83" s="85">
        <f>H83/'סכום נכסי הקרן'!$C$42</f>
        <v>9.9997806364242304E-4</v>
      </c>
      <c r="L83" s="129"/>
    </row>
    <row r="84" spans="2:12" s="121" customFormat="1">
      <c r="B84" s="77" t="s">
        <v>2390</v>
      </c>
      <c r="C84" s="74">
        <v>7064</v>
      </c>
      <c r="D84" s="87" t="s">
        <v>164</v>
      </c>
      <c r="E84" s="97">
        <v>43466</v>
      </c>
      <c r="F84" s="84">
        <v>6091651.3600000013</v>
      </c>
      <c r="G84" s="86">
        <v>91.130799999999994</v>
      </c>
      <c r="H84" s="84">
        <v>19102.266299999999</v>
      </c>
      <c r="I84" s="85">
        <v>1.0659115692403976E-3</v>
      </c>
      <c r="J84" s="85">
        <f t="shared" si="5"/>
        <v>4.8538199339349802E-3</v>
      </c>
      <c r="K84" s="85">
        <f>H84/'סכום נכסי הקרן'!$C$42</f>
        <v>3.3956328397052778E-4</v>
      </c>
      <c r="L84" s="129"/>
    </row>
    <row r="85" spans="2:12" s="121" customFormat="1">
      <c r="B85" s="77" t="s">
        <v>2391</v>
      </c>
      <c r="C85" s="74">
        <v>7031</v>
      </c>
      <c r="D85" s="87" t="s">
        <v>164</v>
      </c>
      <c r="E85" s="97">
        <v>43090</v>
      </c>
      <c r="F85" s="84">
        <v>11184702.340000002</v>
      </c>
      <c r="G85" s="86">
        <v>96.360399999999998</v>
      </c>
      <c r="H85" s="84">
        <v>37085.803909999995</v>
      </c>
      <c r="I85" s="85">
        <v>2.7078884110576119E-3</v>
      </c>
      <c r="J85" s="85">
        <f t="shared" si="5"/>
        <v>9.4233747691163661E-3</v>
      </c>
      <c r="K85" s="85">
        <f>H85/'סכום נכסי הקרן'!$C$42</f>
        <v>6.5923996486043324E-4</v>
      </c>
      <c r="L85" s="129"/>
    </row>
    <row r="86" spans="2:12" s="121" customFormat="1">
      <c r="B86" s="77" t="s">
        <v>2392</v>
      </c>
      <c r="C86" s="74">
        <v>5274</v>
      </c>
      <c r="D86" s="87" t="s">
        <v>164</v>
      </c>
      <c r="E86" s="97">
        <v>42460</v>
      </c>
      <c r="F86" s="84">
        <v>16635652.820000002</v>
      </c>
      <c r="G86" s="86">
        <v>97.079599999999999</v>
      </c>
      <c r="H86" s="84">
        <v>55571.548550000014</v>
      </c>
      <c r="I86" s="85">
        <v>1.8934666666666666E-3</v>
      </c>
      <c r="J86" s="85">
        <f t="shared" si="5"/>
        <v>1.4120538677215784E-2</v>
      </c>
      <c r="K86" s="85">
        <f>H86/'סכום נכסי הקרן'!$C$42</f>
        <v>9.8784391467548679E-4</v>
      </c>
      <c r="L86" s="129"/>
    </row>
    <row r="87" spans="2:12" s="121" customFormat="1">
      <c r="B87" s="77" t="s">
        <v>2393</v>
      </c>
      <c r="C87" s="74">
        <v>7002</v>
      </c>
      <c r="D87" s="87" t="s">
        <v>164</v>
      </c>
      <c r="E87" s="97">
        <v>43431</v>
      </c>
      <c r="F87" s="84">
        <v>20423022.680000003</v>
      </c>
      <c r="G87" s="86">
        <v>108.27030000000001</v>
      </c>
      <c r="H87" s="84">
        <v>76087.625750000021</v>
      </c>
      <c r="I87" s="85">
        <v>5.8044769971428564E-3</v>
      </c>
      <c r="J87" s="85">
        <f t="shared" si="5"/>
        <v>1.9333603080967134E-2</v>
      </c>
      <c r="K87" s="85">
        <f>H87/'סכום נכסי הקרן'!$C$42</f>
        <v>1.3525392046906234E-3</v>
      </c>
      <c r="L87" s="129"/>
    </row>
    <row r="88" spans="2:12" s="121" customFormat="1">
      <c r="B88" s="77" t="s">
        <v>2394</v>
      </c>
      <c r="C88" s="74">
        <v>5079</v>
      </c>
      <c r="D88" s="87" t="s">
        <v>166</v>
      </c>
      <c r="E88" s="97">
        <v>38838</v>
      </c>
      <c r="F88" s="84">
        <v>9100000.0000000019</v>
      </c>
      <c r="G88" s="86">
        <v>24.640899999999998</v>
      </c>
      <c r="H88" s="84">
        <v>9027.1395100001027</v>
      </c>
      <c r="I88" s="85">
        <v>4.9968519832505519E-2</v>
      </c>
      <c r="J88" s="85">
        <f t="shared" si="5"/>
        <v>2.2937649916465962E-3</v>
      </c>
      <c r="K88" s="85">
        <f>H88/'סכום נכסי הקרן'!$C$42</f>
        <v>1.604670926860514E-4</v>
      </c>
      <c r="L88" s="129"/>
    </row>
    <row r="89" spans="2:12" s="121" customFormat="1">
      <c r="B89" s="77" t="s">
        <v>2395</v>
      </c>
      <c r="C89" s="74">
        <v>5048</v>
      </c>
      <c r="D89" s="87" t="s">
        <v>166</v>
      </c>
      <c r="E89" s="97">
        <v>37895</v>
      </c>
      <c r="F89" s="84">
        <v>4692574.0000000009</v>
      </c>
      <c r="G89" s="86">
        <v>7.4999999999999997E-3</v>
      </c>
      <c r="H89" s="84">
        <v>1.4168399999999999</v>
      </c>
      <c r="I89" s="85">
        <v>2.5773195876288658E-2</v>
      </c>
      <c r="J89" s="85">
        <f t="shared" si="5"/>
        <v>3.6001415367120276E-7</v>
      </c>
      <c r="K89" s="85">
        <f>H89/'סכום נכסי הקרן'!$C$42</f>
        <v>2.5185851547928769E-8</v>
      </c>
      <c r="L89" s="129"/>
    </row>
    <row r="90" spans="2:12" s="121" customFormat="1">
      <c r="B90" s="77" t="s">
        <v>2396</v>
      </c>
      <c r="C90" s="74">
        <v>53431</v>
      </c>
      <c r="D90" s="87" t="s">
        <v>164</v>
      </c>
      <c r="E90" s="97">
        <v>43382</v>
      </c>
      <c r="F90" s="84">
        <v>6121126.7300000014</v>
      </c>
      <c r="G90" s="86">
        <v>99.239699999999999</v>
      </c>
      <c r="H90" s="84">
        <v>20902.656620000005</v>
      </c>
      <c r="I90" s="85">
        <v>5.2489840780796749E-5</v>
      </c>
      <c r="J90" s="85">
        <f t="shared" si="5"/>
        <v>5.3112929000656856E-3</v>
      </c>
      <c r="K90" s="85">
        <f>H90/'סכום נכסי הקרן'!$C$42</f>
        <v>3.7156715408137174E-4</v>
      </c>
      <c r="L90" s="129"/>
    </row>
    <row r="91" spans="2:12" s="121" customFormat="1">
      <c r="B91" s="77" t="s">
        <v>2397</v>
      </c>
      <c r="C91" s="74">
        <v>5299</v>
      </c>
      <c r="D91" s="87" t="s">
        <v>164</v>
      </c>
      <c r="E91" s="97">
        <v>42831</v>
      </c>
      <c r="F91" s="84">
        <v>13847430.090000002</v>
      </c>
      <c r="G91" s="86">
        <v>86.596999999999994</v>
      </c>
      <c r="H91" s="84">
        <v>41262.610560000008</v>
      </c>
      <c r="I91" s="85">
        <v>2.2723119999999999E-2</v>
      </c>
      <c r="J91" s="85">
        <f t="shared" si="5"/>
        <v>1.0484686922322095E-2</v>
      </c>
      <c r="K91" s="85">
        <f>H91/'סכום נכסי הקרן'!$C$42</f>
        <v>7.3348718559905013E-4</v>
      </c>
      <c r="L91" s="129"/>
    </row>
    <row r="92" spans="2:12" s="121" customFormat="1">
      <c r="B92" s="73"/>
      <c r="C92" s="74"/>
      <c r="D92" s="74"/>
      <c r="E92" s="74"/>
      <c r="F92" s="84"/>
      <c r="G92" s="86"/>
      <c r="H92" s="74"/>
      <c r="I92" s="74"/>
      <c r="J92" s="85"/>
      <c r="K92" s="74"/>
      <c r="L92" s="129"/>
    </row>
    <row r="93" spans="2:12" s="121" customFormat="1">
      <c r="B93" s="92" t="s">
        <v>236</v>
      </c>
      <c r="C93" s="72"/>
      <c r="D93" s="72"/>
      <c r="E93" s="72"/>
      <c r="F93" s="81"/>
      <c r="G93" s="83"/>
      <c r="H93" s="81">
        <v>2906267.8915800005</v>
      </c>
      <c r="I93" s="72"/>
      <c r="J93" s="82">
        <f t="shared" si="5"/>
        <v>0.73847264005036906</v>
      </c>
      <c r="K93" s="82">
        <v>5.1661412346787894E-2</v>
      </c>
      <c r="L93" s="129"/>
    </row>
    <row r="94" spans="2:12" s="121" customFormat="1">
      <c r="B94" s="77" t="s">
        <v>2398</v>
      </c>
      <c r="C94" s="74">
        <v>7043</v>
      </c>
      <c r="D94" s="87" t="s">
        <v>166</v>
      </c>
      <c r="E94" s="97">
        <v>43860</v>
      </c>
      <c r="F94" s="84">
        <v>7462719.8200000012</v>
      </c>
      <c r="G94" s="86">
        <v>93.0578</v>
      </c>
      <c r="H94" s="84">
        <v>27957.743310000005</v>
      </c>
      <c r="I94" s="85">
        <v>1.2104744597500001E-2</v>
      </c>
      <c r="J94" s="85">
        <f t="shared" si="5"/>
        <v>7.103966076837458E-3</v>
      </c>
      <c r="K94" s="85">
        <v>5.1661412346787894E-2</v>
      </c>
      <c r="L94" s="129"/>
    </row>
    <row r="95" spans="2:12" s="121" customFormat="1">
      <c r="B95" s="77" t="s">
        <v>2399</v>
      </c>
      <c r="C95" s="74">
        <v>5238</v>
      </c>
      <c r="D95" s="87" t="s">
        <v>166</v>
      </c>
      <c r="E95" s="97">
        <v>43221</v>
      </c>
      <c r="F95" s="84">
        <v>18712994.899999999</v>
      </c>
      <c r="G95" s="86">
        <v>100.6562</v>
      </c>
      <c r="H95" s="84">
        <v>75829.121690000014</v>
      </c>
      <c r="I95" s="85">
        <v>4.8212622198511154E-3</v>
      </c>
      <c r="J95" s="85">
        <f t="shared" si="5"/>
        <v>1.9267918091567152E-2</v>
      </c>
      <c r="K95" s="85">
        <v>5.1661412346787894E-2</v>
      </c>
      <c r="L95" s="129"/>
    </row>
    <row r="96" spans="2:12" s="121" customFormat="1">
      <c r="B96" s="77" t="s">
        <v>2400</v>
      </c>
      <c r="C96" s="74">
        <v>5339</v>
      </c>
      <c r="D96" s="87" t="s">
        <v>164</v>
      </c>
      <c r="E96" s="97">
        <v>42916</v>
      </c>
      <c r="F96" s="84">
        <v>11125899.289999999</v>
      </c>
      <c r="G96" s="86">
        <v>93.490799999999993</v>
      </c>
      <c r="H96" s="84">
        <v>35792.223030000001</v>
      </c>
      <c r="I96" s="85">
        <v>2.1327068458355296E-2</v>
      </c>
      <c r="J96" s="85">
        <f t="shared" si="5"/>
        <v>9.0946803323991299E-3</v>
      </c>
      <c r="K96" s="85">
        <v>5.1661412346787894E-2</v>
      </c>
      <c r="L96" s="129"/>
    </row>
    <row r="97" spans="2:12" s="121" customFormat="1">
      <c r="B97" s="77" t="s">
        <v>2401</v>
      </c>
      <c r="C97" s="74">
        <v>7006</v>
      </c>
      <c r="D97" s="87" t="s">
        <v>166</v>
      </c>
      <c r="E97" s="97">
        <v>43617</v>
      </c>
      <c r="F97" s="84">
        <v>4511340.870000001</v>
      </c>
      <c r="G97" s="86">
        <v>110.4087</v>
      </c>
      <c r="H97" s="84">
        <v>20052.158790000001</v>
      </c>
      <c r="I97" s="85">
        <v>7.2803239522777541E-4</v>
      </c>
      <c r="J97" s="85">
        <f t="shared" si="5"/>
        <v>5.0951843370192961E-3</v>
      </c>
      <c r="K97" s="85">
        <v>5.1661412346787894E-2</v>
      </c>
      <c r="L97" s="129"/>
    </row>
    <row r="98" spans="2:12" s="121" customFormat="1">
      <c r="B98" s="77" t="s">
        <v>2402</v>
      </c>
      <c r="C98" s="74">
        <v>5273</v>
      </c>
      <c r="D98" s="87" t="s">
        <v>166</v>
      </c>
      <c r="E98" s="97">
        <v>42401</v>
      </c>
      <c r="F98" s="84">
        <v>8500501.1000000015</v>
      </c>
      <c r="G98" s="86">
        <v>134.94970000000001</v>
      </c>
      <c r="H98" s="84">
        <v>46181.565060000008</v>
      </c>
      <c r="I98" s="85">
        <v>6.9230769230769226E-4</v>
      </c>
      <c r="J98" s="85">
        <f t="shared" si="5"/>
        <v>1.1734576282634237E-2</v>
      </c>
      <c r="K98" s="85">
        <v>5.1661412346787894E-2</v>
      </c>
      <c r="L98" s="129"/>
    </row>
    <row r="99" spans="2:12" s="121" customFormat="1">
      <c r="B99" s="77" t="s">
        <v>2403</v>
      </c>
      <c r="C99" s="74">
        <v>4020</v>
      </c>
      <c r="D99" s="87" t="s">
        <v>166</v>
      </c>
      <c r="E99" s="97">
        <v>39105</v>
      </c>
      <c r="F99" s="84">
        <v>799098.32</v>
      </c>
      <c r="G99" s="86">
        <v>1.8771</v>
      </c>
      <c r="H99" s="84">
        <v>60.386480000000013</v>
      </c>
      <c r="I99" s="85">
        <v>5.4421768707482989E-3</v>
      </c>
      <c r="J99" s="85">
        <f t="shared" si="5"/>
        <v>1.5343996139566232E-5</v>
      </c>
      <c r="K99" s="85">
        <v>5.1661412346787894E-2</v>
      </c>
      <c r="L99" s="129"/>
    </row>
    <row r="100" spans="2:12" s="121" customFormat="1">
      <c r="B100" s="77" t="s">
        <v>2404</v>
      </c>
      <c r="C100" s="74">
        <v>5291</v>
      </c>
      <c r="D100" s="87" t="s">
        <v>164</v>
      </c>
      <c r="E100" s="97">
        <v>42787</v>
      </c>
      <c r="F100" s="84">
        <v>17785000.000000004</v>
      </c>
      <c r="G100" s="86">
        <v>97.981999999999999</v>
      </c>
      <c r="H100" s="84">
        <v>59963.205630000011</v>
      </c>
      <c r="I100" s="85">
        <v>1.2025129484341099E-2</v>
      </c>
      <c r="J100" s="85">
        <f t="shared" si="5"/>
        <v>1.5236443583112247E-2</v>
      </c>
      <c r="K100" s="85">
        <v>5.1661412346787894E-2</v>
      </c>
      <c r="L100" s="129"/>
    </row>
    <row r="101" spans="2:12" s="121" customFormat="1">
      <c r="B101" s="77" t="s">
        <v>2405</v>
      </c>
      <c r="C101" s="74">
        <v>5281</v>
      </c>
      <c r="D101" s="87" t="s">
        <v>164</v>
      </c>
      <c r="E101" s="97">
        <v>42603</v>
      </c>
      <c r="F101" s="84">
        <v>21294291.550000004</v>
      </c>
      <c r="G101" s="86">
        <v>49.327100000000002</v>
      </c>
      <c r="H101" s="84">
        <v>36143.770180000007</v>
      </c>
      <c r="I101" s="85">
        <v>7.0029210651410675E-3</v>
      </c>
      <c r="J101" s="85">
        <f t="shared" si="5"/>
        <v>9.1840072498229567E-3</v>
      </c>
      <c r="K101" s="85">
        <v>5.1661412346787894E-2</v>
      </c>
      <c r="L101" s="129"/>
    </row>
    <row r="102" spans="2:12" s="121" customFormat="1">
      <c r="B102" s="77" t="s">
        <v>2406</v>
      </c>
      <c r="C102" s="74">
        <v>5302</v>
      </c>
      <c r="D102" s="87" t="s">
        <v>164</v>
      </c>
      <c r="E102" s="97">
        <v>42948</v>
      </c>
      <c r="F102" s="84">
        <v>6461801.3899999997</v>
      </c>
      <c r="G102" s="86">
        <v>85.277900000000002</v>
      </c>
      <c r="H102" s="84">
        <v>18961.591040000003</v>
      </c>
      <c r="I102" s="85">
        <v>1.0195668800000001E-3</v>
      </c>
      <c r="J102" s="85">
        <f t="shared" si="5"/>
        <v>4.8180748359201199E-3</v>
      </c>
      <c r="K102" s="85">
        <v>5.1661412346787894E-2</v>
      </c>
      <c r="L102" s="129"/>
    </row>
    <row r="103" spans="2:12" s="121" customFormat="1">
      <c r="B103" s="77" t="s">
        <v>2407</v>
      </c>
      <c r="C103" s="74">
        <v>7025</v>
      </c>
      <c r="D103" s="87" t="s">
        <v>164</v>
      </c>
      <c r="E103" s="97">
        <v>43556</v>
      </c>
      <c r="F103" s="84">
        <v>2389677.6100000003</v>
      </c>
      <c r="G103" s="86">
        <v>73.669799999999995</v>
      </c>
      <c r="H103" s="84">
        <v>6057.7797500000006</v>
      </c>
      <c r="I103" s="85">
        <v>4.1705732033333331E-3</v>
      </c>
      <c r="J103" s="85">
        <f t="shared" si="5"/>
        <v>1.5392609255969628E-3</v>
      </c>
      <c r="K103" s="85">
        <v>5.1661412346787894E-2</v>
      </c>
      <c r="L103" s="129"/>
    </row>
    <row r="104" spans="2:12" s="121" customFormat="1">
      <c r="B104" s="77" t="s">
        <v>2408</v>
      </c>
      <c r="C104" s="74">
        <v>5044</v>
      </c>
      <c r="D104" s="87" t="s">
        <v>164</v>
      </c>
      <c r="E104" s="97">
        <v>37773</v>
      </c>
      <c r="F104" s="84">
        <v>2788169.3900000006</v>
      </c>
      <c r="G104" s="86">
        <v>1E-4</v>
      </c>
      <c r="H104" s="84">
        <v>9.6000000000000009E-3</v>
      </c>
      <c r="I104" s="85">
        <v>6.2500000000000003E-3</v>
      </c>
      <c r="J104" s="85">
        <f t="shared" si="5"/>
        <v>2.4393268648849178E-9</v>
      </c>
      <c r="K104" s="85">
        <v>5.1661412346787894E-2</v>
      </c>
      <c r="L104" s="129"/>
    </row>
    <row r="105" spans="2:12" s="121" customFormat="1">
      <c r="B105" s="77" t="s">
        <v>2409</v>
      </c>
      <c r="C105" s="74">
        <v>7045</v>
      </c>
      <c r="D105" s="87" t="s">
        <v>166</v>
      </c>
      <c r="E105" s="97">
        <v>43909</v>
      </c>
      <c r="F105" s="84">
        <v>61294.830000000009</v>
      </c>
      <c r="G105" s="86">
        <v>100</v>
      </c>
      <c r="H105" s="84">
        <v>246.76073000000005</v>
      </c>
      <c r="I105" s="85">
        <v>1.1956945114400002E-2</v>
      </c>
      <c r="J105" s="85">
        <f t="shared" si="5"/>
        <v>6.2701049779959771E-5</v>
      </c>
      <c r="K105" s="85">
        <v>5.1661412346787894E-2</v>
      </c>
      <c r="L105" s="129"/>
    </row>
    <row r="106" spans="2:12" s="121" customFormat="1">
      <c r="B106" s="77" t="s">
        <v>2410</v>
      </c>
      <c r="C106" s="74">
        <v>7062</v>
      </c>
      <c r="D106" s="87" t="s">
        <v>164</v>
      </c>
      <c r="E106" s="97">
        <v>42064</v>
      </c>
      <c r="F106" s="84">
        <v>9296328.4499999993</v>
      </c>
      <c r="G106" s="86">
        <v>86.740899999999996</v>
      </c>
      <c r="H106" s="84">
        <v>27747.256970000006</v>
      </c>
      <c r="I106" s="85">
        <v>5.9405940594059407E-3</v>
      </c>
      <c r="J106" s="85">
        <f t="shared" si="5"/>
        <v>7.0504822243527389E-3</v>
      </c>
      <c r="K106" s="85">
        <v>5.1661412346787894E-2</v>
      </c>
      <c r="L106" s="129"/>
    </row>
    <row r="107" spans="2:12" s="121" customFormat="1">
      <c r="B107" s="77" t="s">
        <v>2411</v>
      </c>
      <c r="C107" s="74">
        <v>4021</v>
      </c>
      <c r="D107" s="87" t="s">
        <v>166</v>
      </c>
      <c r="E107" s="97">
        <v>39126</v>
      </c>
      <c r="F107" s="84">
        <v>330048.71000000008</v>
      </c>
      <c r="G107" s="86">
        <v>15.3927</v>
      </c>
      <c r="H107" s="84">
        <v>204.52437000000003</v>
      </c>
      <c r="I107" s="85">
        <v>1E-3</v>
      </c>
      <c r="J107" s="85">
        <f t="shared" si="5"/>
        <v>5.1968936485902397E-5</v>
      </c>
      <c r="K107" s="85">
        <v>5.1661412346787894E-2</v>
      </c>
      <c r="L107" s="129"/>
    </row>
    <row r="108" spans="2:12" s="121" customFormat="1">
      <c r="B108" s="77" t="s">
        <v>2412</v>
      </c>
      <c r="C108" s="74">
        <v>6650</v>
      </c>
      <c r="D108" s="87" t="s">
        <v>166</v>
      </c>
      <c r="E108" s="97">
        <v>43466</v>
      </c>
      <c r="F108" s="84">
        <v>3059780.0600000005</v>
      </c>
      <c r="G108" s="86">
        <v>81.313900000000004</v>
      </c>
      <c r="H108" s="84">
        <v>10016.297080000002</v>
      </c>
      <c r="I108" s="85">
        <v>6.6867412329158606E-3</v>
      </c>
      <c r="J108" s="85">
        <f t="shared" si="5"/>
        <v>2.5451065160325376E-3</v>
      </c>
      <c r="K108" s="85">
        <v>5.1661412346787894E-2</v>
      </c>
      <c r="L108" s="129"/>
    </row>
    <row r="109" spans="2:12" s="121" customFormat="1">
      <c r="B109" s="77" t="s">
        <v>2413</v>
      </c>
      <c r="C109" s="74">
        <v>7035</v>
      </c>
      <c r="D109" s="87" t="s">
        <v>166</v>
      </c>
      <c r="E109" s="97">
        <v>43847</v>
      </c>
      <c r="F109" s="84">
        <v>5330079.5300000012</v>
      </c>
      <c r="G109" s="86">
        <v>100</v>
      </c>
      <c r="H109" s="84">
        <v>21457.834170000006</v>
      </c>
      <c r="I109" s="85">
        <v>1.3325198830496729E-2</v>
      </c>
      <c r="J109" s="85">
        <f t="shared" si="5"/>
        <v>5.4523615992840176E-3</v>
      </c>
      <c r="K109" s="85">
        <v>5.1661412346787894E-2</v>
      </c>
      <c r="L109" s="129"/>
    </row>
    <row r="110" spans="2:12" s="121" customFormat="1">
      <c r="B110" s="77" t="s">
        <v>2414</v>
      </c>
      <c r="C110" s="74">
        <v>7040</v>
      </c>
      <c r="D110" s="87" t="s">
        <v>166</v>
      </c>
      <c r="E110" s="97">
        <v>43891</v>
      </c>
      <c r="F110" s="84">
        <v>1962421.6700000004</v>
      </c>
      <c r="G110" s="86">
        <v>100</v>
      </c>
      <c r="H110" s="84">
        <v>7900.3171600000014</v>
      </c>
      <c r="I110" s="85">
        <v>6.1325677187499998E-3</v>
      </c>
      <c r="J110" s="85">
        <f t="shared" si="5"/>
        <v>2.007443321822846E-3</v>
      </c>
      <c r="K110" s="85">
        <v>5.1661412346787894E-2</v>
      </c>
      <c r="L110" s="129"/>
    </row>
    <row r="111" spans="2:12" s="121" customFormat="1">
      <c r="B111" s="77" t="s">
        <v>2415</v>
      </c>
      <c r="C111" s="74">
        <v>4025</v>
      </c>
      <c r="D111" s="87" t="s">
        <v>164</v>
      </c>
      <c r="E111" s="97">
        <v>39247</v>
      </c>
      <c r="F111" s="84">
        <v>703382.2</v>
      </c>
      <c r="G111" s="86">
        <v>2.4982000000000002</v>
      </c>
      <c r="H111" s="84">
        <v>60.464870000000012</v>
      </c>
      <c r="I111" s="85">
        <v>2.0127731060541891E-3</v>
      </c>
      <c r="J111" s="85">
        <f t="shared" si="5"/>
        <v>1.5363914767997308E-5</v>
      </c>
      <c r="K111" s="85">
        <v>5.1661412346787894E-2</v>
      </c>
      <c r="L111" s="129"/>
    </row>
    <row r="112" spans="2:12" s="121" customFormat="1">
      <c r="B112" s="77" t="s">
        <v>2416</v>
      </c>
      <c r="C112" s="74">
        <v>7032</v>
      </c>
      <c r="D112" s="87" t="s">
        <v>164</v>
      </c>
      <c r="E112" s="97">
        <v>43853</v>
      </c>
      <c r="F112" s="84">
        <v>5141456.040000001</v>
      </c>
      <c r="G112" s="86">
        <v>99.936300000000003</v>
      </c>
      <c r="H112" s="84">
        <v>17680.480579999999</v>
      </c>
      <c r="I112" s="85">
        <v>9.4165861538461539E-3</v>
      </c>
      <c r="J112" s="85">
        <f t="shared" si="5"/>
        <v>4.4925490898822988E-3</v>
      </c>
      <c r="K112" s="85">
        <v>5.1661412346787894E-2</v>
      </c>
      <c r="L112" s="129"/>
    </row>
    <row r="113" spans="2:12" s="121" customFormat="1">
      <c r="B113" s="77" t="s">
        <v>2417</v>
      </c>
      <c r="C113" s="74">
        <v>5266</v>
      </c>
      <c r="D113" s="87" t="s">
        <v>164</v>
      </c>
      <c r="E113" s="97">
        <v>42170</v>
      </c>
      <c r="F113" s="84">
        <v>12073650.440000003</v>
      </c>
      <c r="G113" s="86">
        <v>80.372600000000006</v>
      </c>
      <c r="H113" s="84">
        <v>33391.143200000006</v>
      </c>
      <c r="I113" s="85">
        <v>3.3999999999999998E-3</v>
      </c>
      <c r="J113" s="85">
        <f t="shared" si="5"/>
        <v>8.4845742351020159E-3</v>
      </c>
      <c r="K113" s="85">
        <v>5.1661412346787894E-2</v>
      </c>
      <c r="L113" s="129"/>
    </row>
    <row r="114" spans="2:12" s="121" customFormat="1">
      <c r="B114" s="77" t="s">
        <v>2418</v>
      </c>
      <c r="C114" s="74">
        <v>6648</v>
      </c>
      <c r="D114" s="87" t="s">
        <v>164</v>
      </c>
      <c r="E114" s="97">
        <v>43466</v>
      </c>
      <c r="F114" s="84">
        <v>14168105.510000002</v>
      </c>
      <c r="G114" s="86">
        <v>97.941199999999995</v>
      </c>
      <c r="H114" s="84">
        <v>47748.735590000011</v>
      </c>
      <c r="I114" s="85">
        <v>5.6779050937748841E-3</v>
      </c>
      <c r="J114" s="85">
        <f t="shared" si="5"/>
        <v>1.2132788905101418E-2</v>
      </c>
      <c r="K114" s="85">
        <v>5.1661412346787894E-2</v>
      </c>
      <c r="L114" s="129"/>
    </row>
    <row r="115" spans="2:12" s="121" customFormat="1">
      <c r="B115" s="77" t="s">
        <v>2419</v>
      </c>
      <c r="C115" s="74">
        <v>6665</v>
      </c>
      <c r="D115" s="87" t="s">
        <v>164</v>
      </c>
      <c r="E115" s="97">
        <v>43586</v>
      </c>
      <c r="F115" s="84">
        <v>4941143.7200000007</v>
      </c>
      <c r="G115" s="86">
        <v>98.2333</v>
      </c>
      <c r="H115" s="84">
        <v>16702.092800000002</v>
      </c>
      <c r="I115" s="85">
        <v>1.2569681745730549E-2</v>
      </c>
      <c r="J115" s="85">
        <f t="shared" si="5"/>
        <v>4.2439441319626001E-3</v>
      </c>
      <c r="K115" s="85">
        <v>5.1661412346787894E-2</v>
      </c>
      <c r="L115" s="129"/>
    </row>
    <row r="116" spans="2:12" s="121" customFormat="1">
      <c r="B116" s="77" t="s">
        <v>2420</v>
      </c>
      <c r="C116" s="74">
        <v>7016</v>
      </c>
      <c r="D116" s="87" t="s">
        <v>164</v>
      </c>
      <c r="E116" s="97">
        <v>43627</v>
      </c>
      <c r="F116" s="84">
        <v>4172972.7600000007</v>
      </c>
      <c r="G116" s="86">
        <v>90.085300000000004</v>
      </c>
      <c r="H116" s="84">
        <v>12935.527740000001</v>
      </c>
      <c r="I116" s="85">
        <v>2.3979086380090497E-2</v>
      </c>
      <c r="J116" s="85">
        <f t="shared" si="5"/>
        <v>3.2868729507964673E-3</v>
      </c>
      <c r="K116" s="85">
        <v>5.1661412346787894E-2</v>
      </c>
      <c r="L116" s="129"/>
    </row>
    <row r="117" spans="2:12" s="121" customFormat="1">
      <c r="B117" s="77" t="s">
        <v>2421</v>
      </c>
      <c r="C117" s="74">
        <v>5237</v>
      </c>
      <c r="D117" s="87" t="s">
        <v>164</v>
      </c>
      <c r="E117" s="97">
        <v>43007</v>
      </c>
      <c r="F117" s="84">
        <v>33055323.090000004</v>
      </c>
      <c r="G117" s="86">
        <v>96.231399999999994</v>
      </c>
      <c r="H117" s="84">
        <v>109456.83422000002</v>
      </c>
      <c r="I117" s="85">
        <v>2.4446214375000001E-2</v>
      </c>
      <c r="J117" s="85">
        <f t="shared" si="5"/>
        <v>2.7812603776885502E-2</v>
      </c>
      <c r="K117" s="85">
        <v>5.1661412346787894E-2</v>
      </c>
      <c r="L117" s="129"/>
    </row>
    <row r="118" spans="2:12" s="121" customFormat="1">
      <c r="B118" s="77" t="s">
        <v>2422</v>
      </c>
      <c r="C118" s="74">
        <v>5222</v>
      </c>
      <c r="D118" s="87" t="s">
        <v>164</v>
      </c>
      <c r="E118" s="97">
        <v>40664</v>
      </c>
      <c r="F118" s="84">
        <v>3264615.9500000007</v>
      </c>
      <c r="G118" s="86">
        <v>26.523700000000002</v>
      </c>
      <c r="H118" s="84">
        <v>2979.5513700000006</v>
      </c>
      <c r="I118" s="85">
        <v>5.6206088992974239E-3</v>
      </c>
      <c r="J118" s="85">
        <f t="shared" si="5"/>
        <v>7.5709371897350651E-4</v>
      </c>
      <c r="K118" s="85">
        <v>5.1661412346787894E-2</v>
      </c>
      <c r="L118" s="129"/>
    </row>
    <row r="119" spans="2:12" s="121" customFormat="1">
      <c r="B119" s="77" t="s">
        <v>2423</v>
      </c>
      <c r="C119" s="74">
        <v>4027</v>
      </c>
      <c r="D119" s="87" t="s">
        <v>164</v>
      </c>
      <c r="E119" s="97">
        <v>39293</v>
      </c>
      <c r="F119" s="84">
        <v>202346.58000020002</v>
      </c>
      <c r="G119" s="86">
        <v>1E-4</v>
      </c>
      <c r="H119" s="84">
        <v>6.9000000000000018E-4</v>
      </c>
      <c r="I119" s="85">
        <v>3.9904226666666667E-3</v>
      </c>
      <c r="J119" s="85">
        <f t="shared" si="5"/>
        <v>1.7532661841360349E-10</v>
      </c>
      <c r="K119" s="85">
        <v>5.1661412346787894E-2</v>
      </c>
      <c r="L119" s="129"/>
    </row>
    <row r="120" spans="2:12" s="121" customFormat="1">
      <c r="B120" s="77" t="s">
        <v>2424</v>
      </c>
      <c r="C120" s="74">
        <v>5290</v>
      </c>
      <c r="D120" s="87" t="s">
        <v>164</v>
      </c>
      <c r="E120" s="97">
        <v>42359</v>
      </c>
      <c r="F120" s="84">
        <v>17608852.630000003</v>
      </c>
      <c r="G120" s="86">
        <v>80.119399999999999</v>
      </c>
      <c r="H120" s="84">
        <v>48545.996430000007</v>
      </c>
      <c r="I120" s="85">
        <v>5.1480744931631803E-3</v>
      </c>
      <c r="J120" s="85">
        <f t="shared" si="5"/>
        <v>1.2335370132740242E-2</v>
      </c>
      <c r="K120" s="85">
        <v>5.1661412346787894E-2</v>
      </c>
      <c r="L120" s="129"/>
    </row>
    <row r="121" spans="2:12" s="121" customFormat="1">
      <c r="B121" s="77" t="s">
        <v>2425</v>
      </c>
      <c r="C121" s="74">
        <v>5307</v>
      </c>
      <c r="D121" s="87" t="s">
        <v>164</v>
      </c>
      <c r="E121" s="97">
        <v>42555</v>
      </c>
      <c r="F121" s="84">
        <v>633002.00000000012</v>
      </c>
      <c r="G121" s="86">
        <v>81.241500000000002</v>
      </c>
      <c r="H121" s="84">
        <v>1769.5697600000003</v>
      </c>
      <c r="I121" s="85">
        <v>4.3061329745705309E-3</v>
      </c>
      <c r="J121" s="85">
        <f t="shared" si="5"/>
        <v>4.4964156821416216E-4</v>
      </c>
      <c r="K121" s="85">
        <v>5.1661412346787894E-2</v>
      </c>
      <c r="L121" s="129"/>
    </row>
    <row r="122" spans="2:12" s="121" customFormat="1">
      <c r="B122" s="77" t="s">
        <v>2426</v>
      </c>
      <c r="C122" s="74">
        <v>7053</v>
      </c>
      <c r="D122" s="87" t="s">
        <v>172</v>
      </c>
      <c r="E122" s="97">
        <v>43096</v>
      </c>
      <c r="F122" s="84">
        <v>147017040.57000002</v>
      </c>
      <c r="G122" s="86">
        <v>99.204800000000006</v>
      </c>
      <c r="H122" s="84">
        <v>78859.99255000001</v>
      </c>
      <c r="I122" s="85">
        <v>1.4718264278033398E-2</v>
      </c>
      <c r="J122" s="85">
        <f t="shared" si="5"/>
        <v>2.0038051915816615E-2</v>
      </c>
      <c r="K122" s="85">
        <v>5.1661412346787894E-2</v>
      </c>
      <c r="L122" s="129"/>
    </row>
    <row r="123" spans="2:12" s="121" customFormat="1">
      <c r="B123" s="77" t="s">
        <v>2427</v>
      </c>
      <c r="C123" s="74">
        <v>5255</v>
      </c>
      <c r="D123" s="87" t="s">
        <v>164</v>
      </c>
      <c r="E123" s="97">
        <v>41378</v>
      </c>
      <c r="F123" s="84">
        <v>1802304.6800000004</v>
      </c>
      <c r="G123" s="86">
        <v>87.776499999999999</v>
      </c>
      <c r="H123" s="84">
        <v>5443.661900000001</v>
      </c>
      <c r="I123" s="85">
        <v>2.8089887640449437E-2</v>
      </c>
      <c r="J123" s="85">
        <f t="shared" si="5"/>
        <v>1.3832156995854663E-3</v>
      </c>
      <c r="K123" s="85">
        <v>5.1661412346787894E-2</v>
      </c>
      <c r="L123" s="129"/>
    </row>
    <row r="124" spans="2:12" s="121" customFormat="1">
      <c r="B124" s="77" t="s">
        <v>2428</v>
      </c>
      <c r="C124" s="74">
        <v>5332</v>
      </c>
      <c r="D124" s="87" t="s">
        <v>164</v>
      </c>
      <c r="E124" s="97">
        <v>43318</v>
      </c>
      <c r="F124" s="84">
        <v>5458290.2800000012</v>
      </c>
      <c r="G124" s="86">
        <v>109.9323</v>
      </c>
      <c r="H124" s="84">
        <v>20647.459120000003</v>
      </c>
      <c r="I124" s="85">
        <v>8.1050013595913763E-3</v>
      </c>
      <c r="J124" s="85">
        <f t="shared" si="5"/>
        <v>5.2464480961488657E-3</v>
      </c>
      <c r="K124" s="85">
        <v>5.1661412346787894E-2</v>
      </c>
      <c r="L124" s="129"/>
    </row>
    <row r="125" spans="2:12" s="121" customFormat="1">
      <c r="B125" s="77" t="s">
        <v>2429</v>
      </c>
      <c r="C125" s="74">
        <v>5294</v>
      </c>
      <c r="D125" s="87" t="s">
        <v>167</v>
      </c>
      <c r="E125" s="97">
        <v>42646</v>
      </c>
      <c r="F125" s="84">
        <v>20425058.760000005</v>
      </c>
      <c r="G125" s="86">
        <v>105.5959</v>
      </c>
      <c r="H125" s="84">
        <v>95132.243040000016</v>
      </c>
      <c r="I125" s="85">
        <v>6.2846333627311138E-2</v>
      </c>
      <c r="J125" s="85">
        <f t="shared" si="5"/>
        <v>2.4172774600440965E-2</v>
      </c>
      <c r="K125" s="85">
        <v>5.1661412346787894E-2</v>
      </c>
      <c r="L125" s="129"/>
    </row>
    <row r="126" spans="2:12" s="121" customFormat="1">
      <c r="B126" s="77" t="s">
        <v>2430</v>
      </c>
      <c r="C126" s="74">
        <v>5285</v>
      </c>
      <c r="D126" s="87" t="s">
        <v>164</v>
      </c>
      <c r="E126" s="97">
        <v>42644</v>
      </c>
      <c r="F126" s="84">
        <v>13966548.900000002</v>
      </c>
      <c r="G126" s="86">
        <v>98.637500000000003</v>
      </c>
      <c r="H126" s="84">
        <v>47404.09236000001</v>
      </c>
      <c r="I126" s="85">
        <v>3.7313775719298235E-3</v>
      </c>
      <c r="J126" s="85">
        <f t="shared" si="5"/>
        <v>1.2045216249920198E-2</v>
      </c>
      <c r="K126" s="85">
        <v>5.1661412346787894E-2</v>
      </c>
      <c r="L126" s="129"/>
    </row>
    <row r="127" spans="2:12" s="121" customFormat="1">
      <c r="B127" s="77" t="s">
        <v>2431</v>
      </c>
      <c r="C127" s="74">
        <v>6657</v>
      </c>
      <c r="D127" s="87" t="s">
        <v>164</v>
      </c>
      <c r="E127" s="97">
        <v>42916</v>
      </c>
      <c r="F127" s="84">
        <v>1189333.04</v>
      </c>
      <c r="G127" s="86">
        <v>97.020799999999994</v>
      </c>
      <c r="H127" s="84">
        <v>3970.5713800000008</v>
      </c>
      <c r="I127" s="85">
        <v>0.12540416476522198</v>
      </c>
      <c r="J127" s="85">
        <f t="shared" si="5"/>
        <v>1.0089084829351233E-3</v>
      </c>
      <c r="K127" s="85">
        <v>5.1661412346787894E-2</v>
      </c>
      <c r="L127" s="129"/>
    </row>
    <row r="128" spans="2:12" s="121" customFormat="1">
      <c r="B128" s="77" t="s">
        <v>2432</v>
      </c>
      <c r="C128" s="74">
        <v>7009</v>
      </c>
      <c r="D128" s="87" t="s">
        <v>164</v>
      </c>
      <c r="E128" s="97">
        <v>42916</v>
      </c>
      <c r="F128" s="84">
        <v>1261082.4500000002</v>
      </c>
      <c r="G128" s="86">
        <v>96.477999999999994</v>
      </c>
      <c r="H128" s="84">
        <v>4186.5515900000009</v>
      </c>
      <c r="I128" s="85">
        <v>0.12540416476522198</v>
      </c>
      <c r="J128" s="85">
        <f t="shared" si="5"/>
        <v>1.0637883088243406E-3</v>
      </c>
      <c r="K128" s="85">
        <v>5.1661412346787894E-2</v>
      </c>
      <c r="L128" s="129"/>
    </row>
    <row r="129" spans="2:12" s="121" customFormat="1">
      <c r="B129" s="77" t="s">
        <v>2433</v>
      </c>
      <c r="C129" s="74">
        <v>4028</v>
      </c>
      <c r="D129" s="87" t="s">
        <v>164</v>
      </c>
      <c r="E129" s="97">
        <v>39321</v>
      </c>
      <c r="F129" s="84">
        <v>394776.7300000001</v>
      </c>
      <c r="G129" s="86">
        <v>15.2593</v>
      </c>
      <c r="H129" s="84">
        <v>207.28639000000004</v>
      </c>
      <c r="I129" s="85">
        <v>1.8721967687484928E-3</v>
      </c>
      <c r="J129" s="85">
        <f t="shared" si="5"/>
        <v>5.2670756234584626E-5</v>
      </c>
      <c r="K129" s="85">
        <v>5.1661412346787894E-2</v>
      </c>
      <c r="L129" s="129"/>
    </row>
    <row r="130" spans="2:12" s="121" customFormat="1">
      <c r="B130" s="77" t="s">
        <v>2434</v>
      </c>
      <c r="C130" s="74">
        <v>5087</v>
      </c>
      <c r="D130" s="87" t="s">
        <v>164</v>
      </c>
      <c r="E130" s="97">
        <v>39630</v>
      </c>
      <c r="F130" s="84">
        <v>4800000.0000000009</v>
      </c>
      <c r="G130" s="86">
        <v>0.58040000000000003</v>
      </c>
      <c r="H130" s="84">
        <v>95.863509999999991</v>
      </c>
      <c r="I130" s="85">
        <v>4.577497024626934E-3</v>
      </c>
      <c r="J130" s="85">
        <f t="shared" si="5"/>
        <v>2.4358587010954577E-5</v>
      </c>
      <c r="K130" s="85">
        <v>5.1661412346787894E-2</v>
      </c>
      <c r="L130" s="129"/>
    </row>
    <row r="131" spans="2:12" s="121" customFormat="1">
      <c r="B131" s="77" t="s">
        <v>2435</v>
      </c>
      <c r="C131" s="74">
        <v>5223</v>
      </c>
      <c r="D131" s="87" t="s">
        <v>164</v>
      </c>
      <c r="E131" s="97">
        <v>40725</v>
      </c>
      <c r="F131" s="84">
        <v>5093397.0600000005</v>
      </c>
      <c r="G131" s="86">
        <v>3.8403</v>
      </c>
      <c r="H131" s="84">
        <v>673.06556000000012</v>
      </c>
      <c r="I131" s="85">
        <v>1.1223917147084332E-2</v>
      </c>
      <c r="J131" s="85">
        <f t="shared" si="5"/>
        <v>1.7102363566008457E-4</v>
      </c>
      <c r="K131" s="85">
        <v>5.1661412346787894E-2</v>
      </c>
      <c r="L131" s="129"/>
    </row>
    <row r="132" spans="2:12" s="121" customFormat="1">
      <c r="B132" s="77" t="s">
        <v>2436</v>
      </c>
      <c r="C132" s="74">
        <v>7027</v>
      </c>
      <c r="D132" s="87" t="s">
        <v>167</v>
      </c>
      <c r="E132" s="97">
        <v>43738</v>
      </c>
      <c r="F132" s="84">
        <v>20635907.980000004</v>
      </c>
      <c r="G132" s="86">
        <v>85.503900000000002</v>
      </c>
      <c r="H132" s="84">
        <v>77826.387600000002</v>
      </c>
      <c r="I132" s="85">
        <v>8.5982949902849888E-3</v>
      </c>
      <c r="J132" s="85">
        <f t="shared" si="5"/>
        <v>1.9775416465586088E-2</v>
      </c>
      <c r="K132" s="85">
        <v>5.1661412346787894E-2</v>
      </c>
      <c r="L132" s="129"/>
    </row>
    <row r="133" spans="2:12" s="121" customFormat="1">
      <c r="B133" s="77" t="s">
        <v>2437</v>
      </c>
      <c r="C133" s="74">
        <v>7018</v>
      </c>
      <c r="D133" s="87" t="s">
        <v>164</v>
      </c>
      <c r="E133" s="97">
        <v>43525</v>
      </c>
      <c r="F133" s="84">
        <v>1108530.2000000002</v>
      </c>
      <c r="G133" s="86">
        <v>1E-4</v>
      </c>
      <c r="H133" s="84">
        <v>3.8200000000000009E-3</v>
      </c>
      <c r="I133" s="85">
        <v>2.0421434118181822E-3</v>
      </c>
      <c r="J133" s="85">
        <f t="shared" si="5"/>
        <v>9.7064881498545708E-10</v>
      </c>
      <c r="K133" s="85">
        <v>5.1661412346787894E-2</v>
      </c>
      <c r="L133" s="129"/>
    </row>
    <row r="134" spans="2:12" s="121" customFormat="1">
      <c r="B134" s="77" t="s">
        <v>2438</v>
      </c>
      <c r="C134" s="74">
        <v>5270</v>
      </c>
      <c r="D134" s="87" t="s">
        <v>164</v>
      </c>
      <c r="E134" s="97">
        <v>42267</v>
      </c>
      <c r="F134" s="84">
        <v>4553589.1700000009</v>
      </c>
      <c r="G134" s="86">
        <v>118.0243</v>
      </c>
      <c r="H134" s="84">
        <v>18493.109930000002</v>
      </c>
      <c r="I134" s="85">
        <v>3.404529021669217E-2</v>
      </c>
      <c r="J134" s="85">
        <f t="shared" si="5"/>
        <v>4.6990354028665672E-3</v>
      </c>
      <c r="K134" s="85">
        <v>5.1661412346787894E-2</v>
      </c>
      <c r="L134" s="129"/>
    </row>
    <row r="135" spans="2:12" s="121" customFormat="1">
      <c r="B135" s="77" t="s">
        <v>2439</v>
      </c>
      <c r="C135" s="74">
        <v>5239</v>
      </c>
      <c r="D135" s="87" t="s">
        <v>164</v>
      </c>
      <c r="E135" s="97">
        <v>42549</v>
      </c>
      <c r="F135" s="84">
        <v>839200.31000000017</v>
      </c>
      <c r="G135" s="86">
        <v>98.245699999999999</v>
      </c>
      <c r="H135" s="84">
        <v>2837.0295600000004</v>
      </c>
      <c r="I135" s="85">
        <v>2.6528121296296299E-4</v>
      </c>
      <c r="J135" s="85">
        <f t="shared" si="5"/>
        <v>7.2087941897714986E-4</v>
      </c>
      <c r="K135" s="85">
        <v>5.1661412346787894E-2</v>
      </c>
      <c r="L135" s="129"/>
    </row>
    <row r="136" spans="2:12" s="121" customFormat="1">
      <c r="B136" s="77" t="s">
        <v>2440</v>
      </c>
      <c r="C136" s="74">
        <v>7000</v>
      </c>
      <c r="D136" s="87" t="s">
        <v>164</v>
      </c>
      <c r="E136" s="97">
        <v>42555</v>
      </c>
      <c r="F136" s="84">
        <v>39093.960000000006</v>
      </c>
      <c r="G136" s="86">
        <v>100</v>
      </c>
      <c r="H136" s="84">
        <v>134.52232000000001</v>
      </c>
      <c r="I136" s="85">
        <v>6.3929806170601455E-3</v>
      </c>
      <c r="J136" s="85">
        <f t="shared" si="5"/>
        <v>3.418165719819226E-5</v>
      </c>
      <c r="K136" s="85">
        <v>5.1661412346787894E-2</v>
      </c>
      <c r="L136" s="129"/>
    </row>
    <row r="137" spans="2:12" s="121" customFormat="1">
      <c r="B137" s="77" t="s">
        <v>2441</v>
      </c>
      <c r="C137" s="74">
        <v>6640</v>
      </c>
      <c r="D137" s="87" t="s">
        <v>164</v>
      </c>
      <c r="E137" s="97">
        <v>43346</v>
      </c>
      <c r="F137" s="84">
        <v>668633.51000000013</v>
      </c>
      <c r="G137" s="86">
        <v>99.068100000000001</v>
      </c>
      <c r="H137" s="84">
        <v>2279.3270700000003</v>
      </c>
      <c r="I137" s="85">
        <v>1.1636057720588236E-3</v>
      </c>
      <c r="J137" s="85">
        <f t="shared" si="5"/>
        <v>5.7916914121983599E-4</v>
      </c>
      <c r="K137" s="85">
        <v>5.1661412346787894E-2</v>
      </c>
      <c r="L137" s="129"/>
    </row>
    <row r="138" spans="2:12" s="121" customFormat="1">
      <c r="B138" s="77" t="s">
        <v>2442</v>
      </c>
      <c r="C138" s="74">
        <v>5292</v>
      </c>
      <c r="D138" s="87" t="s">
        <v>166</v>
      </c>
      <c r="E138" s="97">
        <v>42555</v>
      </c>
      <c r="F138" s="84">
        <v>504185.74000000005</v>
      </c>
      <c r="G138" s="86">
        <v>1E-4</v>
      </c>
      <c r="H138" s="84">
        <v>2.0099999999999996E-3</v>
      </c>
      <c r="I138" s="85">
        <v>2.4884052260526349E-3</v>
      </c>
      <c r="J138" s="85">
        <f t="shared" si="5"/>
        <v>5.107340623352795E-10</v>
      </c>
      <c r="K138" s="85">
        <v>5.1661412346787894E-2</v>
      </c>
      <c r="L138" s="129"/>
    </row>
    <row r="139" spans="2:12" s="121" customFormat="1">
      <c r="B139" s="77" t="s">
        <v>2443</v>
      </c>
      <c r="C139" s="74">
        <v>5329</v>
      </c>
      <c r="D139" s="87" t="s">
        <v>164</v>
      </c>
      <c r="E139" s="97">
        <v>43226</v>
      </c>
      <c r="F139" s="84">
        <v>826067.01000000013</v>
      </c>
      <c r="G139" s="86">
        <v>124.9819</v>
      </c>
      <c r="H139" s="84">
        <v>3552.6062200000006</v>
      </c>
      <c r="I139" s="85">
        <v>9.0280547540983608E-4</v>
      </c>
      <c r="J139" s="85">
        <f t="shared" si="5"/>
        <v>9.0270497841700621E-4</v>
      </c>
      <c r="K139" s="85">
        <v>5.1661412346787894E-2</v>
      </c>
      <c r="L139" s="129"/>
    </row>
    <row r="140" spans="2:12" s="121" customFormat="1">
      <c r="B140" s="77" t="s">
        <v>2444</v>
      </c>
      <c r="C140" s="74">
        <v>5296</v>
      </c>
      <c r="D140" s="87" t="s">
        <v>164</v>
      </c>
      <c r="E140" s="97">
        <v>42912</v>
      </c>
      <c r="F140" s="84">
        <v>1139402.8</v>
      </c>
      <c r="G140" s="86">
        <v>109.1382</v>
      </c>
      <c r="H140" s="84">
        <v>4278.9650500000007</v>
      </c>
      <c r="I140" s="85">
        <v>9.2491501745271529E-2</v>
      </c>
      <c r="J140" s="85">
        <f t="shared" si="5"/>
        <v>1.0872702500383997E-3</v>
      </c>
      <c r="K140" s="85">
        <v>5.1661412346787894E-2</v>
      </c>
      <c r="L140" s="129"/>
    </row>
    <row r="141" spans="2:12" s="121" customFormat="1">
      <c r="B141" s="77" t="s">
        <v>2445</v>
      </c>
      <c r="C141" s="74">
        <v>5059</v>
      </c>
      <c r="D141" s="87" t="s">
        <v>166</v>
      </c>
      <c r="E141" s="97">
        <v>38504</v>
      </c>
      <c r="F141" s="84">
        <v>2882100.0000000005</v>
      </c>
      <c r="G141" s="86">
        <v>4.1692999999999998</v>
      </c>
      <c r="H141" s="84">
        <v>483.75382000000008</v>
      </c>
      <c r="I141" s="85">
        <v>6.2630480167014616E-3</v>
      </c>
      <c r="J141" s="85">
        <f t="shared" si="5"/>
        <v>1.2292017594965656E-4</v>
      </c>
      <c r="K141" s="85">
        <v>5.1661412346787894E-2</v>
      </c>
      <c r="L141" s="129"/>
    </row>
    <row r="142" spans="2:12" s="121" customFormat="1">
      <c r="B142" s="77" t="s">
        <v>2446</v>
      </c>
      <c r="C142" s="74">
        <v>5297</v>
      </c>
      <c r="D142" s="87" t="s">
        <v>164</v>
      </c>
      <c r="E142" s="97">
        <v>42916</v>
      </c>
      <c r="F142" s="84">
        <v>10159782.300000003</v>
      </c>
      <c r="G142" s="86">
        <v>115.8404</v>
      </c>
      <c r="H142" s="84">
        <v>40497.584760000005</v>
      </c>
      <c r="I142" s="85">
        <v>7.3672381679708845E-3</v>
      </c>
      <c r="J142" s="85">
        <f t="shared" si="5"/>
        <v>1.0290296507085628E-2</v>
      </c>
      <c r="K142" s="85">
        <v>5.1661412346787894E-2</v>
      </c>
      <c r="L142" s="129"/>
    </row>
    <row r="143" spans="2:12" s="121" customFormat="1">
      <c r="B143" s="77" t="s">
        <v>2447</v>
      </c>
      <c r="C143" s="74">
        <v>6659</v>
      </c>
      <c r="D143" s="87" t="s">
        <v>164</v>
      </c>
      <c r="E143" s="97">
        <v>42912</v>
      </c>
      <c r="F143" s="84">
        <v>1179147.3899999999</v>
      </c>
      <c r="G143" s="86">
        <v>98.409400000000005</v>
      </c>
      <c r="H143" s="84">
        <v>3992.9084600000006</v>
      </c>
      <c r="I143" s="85">
        <v>8.2715463163906353E-3</v>
      </c>
      <c r="J143" s="85">
        <f t="shared" si="5"/>
        <v>1.0145842578650277E-3</v>
      </c>
      <c r="K143" s="85">
        <v>5.1661412346787894E-2</v>
      </c>
      <c r="L143" s="129"/>
    </row>
    <row r="144" spans="2:12" s="121" customFormat="1">
      <c r="B144" s="77" t="s">
        <v>2448</v>
      </c>
      <c r="C144" s="74">
        <v>5293</v>
      </c>
      <c r="D144" s="87" t="s">
        <v>164</v>
      </c>
      <c r="E144" s="97">
        <v>42555</v>
      </c>
      <c r="F144" s="84">
        <v>477205.00000000006</v>
      </c>
      <c r="G144" s="86">
        <v>110.40949999999999</v>
      </c>
      <c r="H144" s="84">
        <v>1812.9928700000003</v>
      </c>
      <c r="I144" s="85">
        <v>5.520515555248308E-4</v>
      </c>
      <c r="J144" s="85">
        <f t="shared" si="5"/>
        <v>4.6067523058706351E-4</v>
      </c>
      <c r="K144" s="85">
        <v>5.1661412346787894E-2</v>
      </c>
      <c r="L144" s="129"/>
    </row>
    <row r="145" spans="2:12" s="121" customFormat="1">
      <c r="B145" s="77" t="s">
        <v>2449</v>
      </c>
      <c r="C145" s="74">
        <v>4023</v>
      </c>
      <c r="D145" s="87" t="s">
        <v>166</v>
      </c>
      <c r="E145" s="97">
        <v>39205</v>
      </c>
      <c r="F145" s="84">
        <v>2534941.0000000005</v>
      </c>
      <c r="G145" s="86">
        <v>2.2789000000000001</v>
      </c>
      <c r="H145" s="84">
        <v>232.56551000010006</v>
      </c>
      <c r="I145" s="85">
        <v>3.9999999999999994E-2</v>
      </c>
      <c r="J145" s="85">
        <f t="shared" si="5"/>
        <v>5.9094093373844383E-5</v>
      </c>
      <c r="K145" s="85">
        <v>5.1661412346787894E-2</v>
      </c>
      <c r="L145" s="129"/>
    </row>
    <row r="146" spans="2:12" s="121" customFormat="1">
      <c r="B146" s="77" t="s">
        <v>2450</v>
      </c>
      <c r="C146" s="74">
        <v>5313</v>
      </c>
      <c r="D146" s="87" t="s">
        <v>164</v>
      </c>
      <c r="E146" s="97">
        <v>42549</v>
      </c>
      <c r="F146" s="84">
        <v>390993.22</v>
      </c>
      <c r="G146" s="86">
        <v>80.507800000000003</v>
      </c>
      <c r="H146" s="84">
        <v>1083.1581200000003</v>
      </c>
      <c r="I146" s="85">
        <v>1.9100247102146737E-3</v>
      </c>
      <c r="J146" s="85">
        <f t="shared" ref="J146:J209" si="6">H146/$H$11</f>
        <v>2.7522673969106686E-4</v>
      </c>
      <c r="K146" s="85">
        <v>5.1661412346787894E-2</v>
      </c>
      <c r="L146" s="129"/>
    </row>
    <row r="147" spans="2:12" s="121" customFormat="1">
      <c r="B147" s="77" t="s">
        <v>2451</v>
      </c>
      <c r="C147" s="74">
        <v>4030</v>
      </c>
      <c r="D147" s="87" t="s">
        <v>164</v>
      </c>
      <c r="E147" s="97">
        <v>39377</v>
      </c>
      <c r="F147" s="84">
        <v>600000.00000000012</v>
      </c>
      <c r="G147" s="86">
        <v>1E-4</v>
      </c>
      <c r="H147" s="84">
        <v>2.0600000000000002E-3</v>
      </c>
      <c r="I147" s="85">
        <v>1.0499999999999999E-3</v>
      </c>
      <c r="J147" s="85">
        <f t="shared" si="6"/>
        <v>5.2343888975655529E-10</v>
      </c>
      <c r="K147" s="85">
        <v>5.1661412346787894E-2</v>
      </c>
      <c r="L147" s="129"/>
    </row>
    <row r="148" spans="2:12" s="121" customFormat="1">
      <c r="B148" s="77" t="s">
        <v>2452</v>
      </c>
      <c r="C148" s="74">
        <v>5326</v>
      </c>
      <c r="D148" s="87" t="s">
        <v>167</v>
      </c>
      <c r="E148" s="97">
        <v>43220</v>
      </c>
      <c r="F148" s="84">
        <v>10833654.740000002</v>
      </c>
      <c r="G148" s="86">
        <v>100.03440000000001</v>
      </c>
      <c r="H148" s="84">
        <v>47801.522409999998</v>
      </c>
      <c r="I148" s="85">
        <v>2.0833941010312277E-2</v>
      </c>
      <c r="J148" s="85">
        <f t="shared" si="6"/>
        <v>1.2146201853865774E-2</v>
      </c>
      <c r="K148" s="85">
        <v>5.1661412346787894E-2</v>
      </c>
      <c r="L148" s="129"/>
    </row>
    <row r="149" spans="2:12" s="121" customFormat="1">
      <c r="B149" s="77" t="s">
        <v>2453</v>
      </c>
      <c r="C149" s="74">
        <v>7036</v>
      </c>
      <c r="D149" s="87" t="s">
        <v>164</v>
      </c>
      <c r="E149" s="97">
        <v>37987</v>
      </c>
      <c r="F149" s="84">
        <v>80852021.200000018</v>
      </c>
      <c r="G149" s="86">
        <v>100.5279</v>
      </c>
      <c r="H149" s="84">
        <v>279680.48507000005</v>
      </c>
      <c r="I149" s="85">
        <v>4.1995882899918263E-3</v>
      </c>
      <c r="J149" s="85">
        <f t="shared" si="6"/>
        <v>7.1065845918260026E-2</v>
      </c>
      <c r="K149" s="85">
        <v>5.1661412346787894E-2</v>
      </c>
      <c r="L149" s="129"/>
    </row>
    <row r="150" spans="2:12" s="121" customFormat="1">
      <c r="B150" s="77" t="s">
        <v>2454</v>
      </c>
      <c r="C150" s="74">
        <v>5336</v>
      </c>
      <c r="D150" s="87" t="s">
        <v>166</v>
      </c>
      <c r="E150" s="97">
        <v>43083</v>
      </c>
      <c r="F150" s="84">
        <v>1290481.8700000003</v>
      </c>
      <c r="G150" s="86">
        <v>101.7436</v>
      </c>
      <c r="H150" s="84">
        <v>5285.8057900000013</v>
      </c>
      <c r="I150" s="85">
        <v>4.427784551669563E-3</v>
      </c>
      <c r="J150" s="85">
        <f t="shared" si="6"/>
        <v>1.3431050068865883E-3</v>
      </c>
      <c r="K150" s="85">
        <v>5.1661412346787894E-2</v>
      </c>
      <c r="L150" s="129"/>
    </row>
    <row r="151" spans="2:12" s="121" customFormat="1">
      <c r="B151" s="77" t="s">
        <v>2455</v>
      </c>
      <c r="C151" s="74">
        <v>5308</v>
      </c>
      <c r="D151" s="87" t="s">
        <v>164</v>
      </c>
      <c r="E151" s="97">
        <v>43011</v>
      </c>
      <c r="F151" s="84">
        <v>832876.9700000002</v>
      </c>
      <c r="G151" s="86">
        <v>122.2192</v>
      </c>
      <c r="H151" s="84">
        <v>3502.7162900000003</v>
      </c>
      <c r="I151" s="85">
        <v>2.1064943336501431E-3</v>
      </c>
      <c r="J151" s="85">
        <f t="shared" si="6"/>
        <v>8.9002811940281572E-4</v>
      </c>
      <c r="K151" s="85">
        <v>5.1661412346787894E-2</v>
      </c>
      <c r="L151" s="129"/>
    </row>
    <row r="152" spans="2:12" s="121" customFormat="1">
      <c r="B152" s="77" t="s">
        <v>2456</v>
      </c>
      <c r="C152" s="74">
        <v>5309</v>
      </c>
      <c r="D152" s="87" t="s">
        <v>164</v>
      </c>
      <c r="E152" s="97">
        <v>42795</v>
      </c>
      <c r="F152" s="84">
        <v>10830627.410000002</v>
      </c>
      <c r="G152" s="86">
        <v>91.902699999999996</v>
      </c>
      <c r="H152" s="84">
        <v>34250.471869999994</v>
      </c>
      <c r="I152" s="85">
        <v>2.6982657864785254E-2</v>
      </c>
      <c r="J152" s="85">
        <f t="shared" si="6"/>
        <v>8.7029266841120983E-3</v>
      </c>
      <c r="K152" s="85">
        <v>5.1661412346787894E-2</v>
      </c>
      <c r="L152" s="129"/>
    </row>
    <row r="153" spans="2:12" s="121" customFormat="1">
      <c r="B153" s="77" t="s">
        <v>2457</v>
      </c>
      <c r="C153" s="74">
        <v>5321</v>
      </c>
      <c r="D153" s="87" t="s">
        <v>164</v>
      </c>
      <c r="E153" s="97">
        <v>42549</v>
      </c>
      <c r="F153" s="84">
        <v>4031107.2000000007</v>
      </c>
      <c r="G153" s="86">
        <v>116.1615</v>
      </c>
      <c r="H153" s="84">
        <v>16112.807980000001</v>
      </c>
      <c r="I153" s="85">
        <v>8.2645300961538466E-4</v>
      </c>
      <c r="J153" s="85">
        <f t="shared" si="6"/>
        <v>4.0942088931610505E-3</v>
      </c>
      <c r="K153" s="85">
        <v>5.1661412346787894E-2</v>
      </c>
      <c r="L153" s="129"/>
    </row>
    <row r="154" spans="2:12" s="121" customFormat="1">
      <c r="B154" s="77" t="s">
        <v>2458</v>
      </c>
      <c r="C154" s="74">
        <v>7046</v>
      </c>
      <c r="D154" s="87" t="s">
        <v>164</v>
      </c>
      <c r="E154" s="97">
        <v>43795</v>
      </c>
      <c r="F154" s="84">
        <v>5615605.9299999997</v>
      </c>
      <c r="G154" s="86">
        <v>105.4631</v>
      </c>
      <c r="H154" s="84">
        <v>20378.951220000003</v>
      </c>
      <c r="I154" s="85">
        <v>2.2229266988888891E-3</v>
      </c>
      <c r="J154" s="85">
        <f t="shared" si="6"/>
        <v>5.1782211655338828E-3</v>
      </c>
      <c r="K154" s="85">
        <v>5.1661412346787894E-2</v>
      </c>
      <c r="L154" s="129"/>
    </row>
    <row r="155" spans="2:12" s="121" customFormat="1">
      <c r="B155" s="77" t="s">
        <v>2459</v>
      </c>
      <c r="C155" s="74">
        <v>7012</v>
      </c>
      <c r="D155" s="87" t="s">
        <v>166</v>
      </c>
      <c r="E155" s="97">
        <v>43710</v>
      </c>
      <c r="F155" s="84">
        <v>221983.02000000005</v>
      </c>
      <c r="G155" s="86">
        <v>82.262200000000007</v>
      </c>
      <c r="H155" s="84">
        <v>735.14377000000013</v>
      </c>
      <c r="I155" s="85">
        <v>9.9674959469520379E-4</v>
      </c>
      <c r="J155" s="85">
        <f t="shared" si="6"/>
        <v>1.8679749455351868E-4</v>
      </c>
      <c r="K155" s="85">
        <v>5.1661412346787894E-2</v>
      </c>
      <c r="L155" s="129"/>
    </row>
    <row r="156" spans="2:12" s="121" customFormat="1">
      <c r="B156" s="77" t="s">
        <v>2460</v>
      </c>
      <c r="C156" s="74">
        <v>6653</v>
      </c>
      <c r="D156" s="87" t="s">
        <v>164</v>
      </c>
      <c r="E156" s="97">
        <v>39264</v>
      </c>
      <c r="F156" s="84">
        <v>68610742.719999984</v>
      </c>
      <c r="G156" s="86">
        <v>90.932299999999998</v>
      </c>
      <c r="H156" s="84">
        <v>214681.67213999998</v>
      </c>
      <c r="I156" s="85">
        <v>6.7056510385673021E-3</v>
      </c>
      <c r="J156" s="85">
        <f t="shared" si="6"/>
        <v>5.4549871900991448E-2</v>
      </c>
      <c r="K156" s="85">
        <v>5.1661412346787894E-2</v>
      </c>
      <c r="L156" s="129"/>
    </row>
    <row r="157" spans="2:12" s="121" customFormat="1">
      <c r="B157" s="77" t="s">
        <v>2461</v>
      </c>
      <c r="C157" s="74">
        <v>7001</v>
      </c>
      <c r="D157" s="87" t="s">
        <v>166</v>
      </c>
      <c r="E157" s="97">
        <v>43602</v>
      </c>
      <c r="F157" s="84">
        <v>1830766.8300000003</v>
      </c>
      <c r="G157" s="86">
        <v>98.620999999999995</v>
      </c>
      <c r="H157" s="84">
        <v>7268.6646300000011</v>
      </c>
      <c r="I157" s="85">
        <v>1.5180487783333335E-2</v>
      </c>
      <c r="J157" s="85">
        <f t="shared" si="6"/>
        <v>1.8469425941456034E-3</v>
      </c>
      <c r="K157" s="85">
        <v>5.1661412346787894E-2</v>
      </c>
      <c r="L157" s="129"/>
    </row>
    <row r="158" spans="2:12" s="121" customFormat="1">
      <c r="B158" s="77" t="s">
        <v>2462</v>
      </c>
      <c r="C158" s="74">
        <v>5303</v>
      </c>
      <c r="D158" s="87" t="s">
        <v>166</v>
      </c>
      <c r="E158" s="97">
        <v>42788</v>
      </c>
      <c r="F158" s="84">
        <v>19496551.310000002</v>
      </c>
      <c r="G158" s="86">
        <v>86.5916</v>
      </c>
      <c r="H158" s="84">
        <v>67965.068180000017</v>
      </c>
      <c r="I158" s="85">
        <v>2.6200695953757226E-2</v>
      </c>
      <c r="J158" s="85">
        <f t="shared" si="6"/>
        <v>1.7269689238042615E-2</v>
      </c>
      <c r="K158" s="85">
        <v>5.1661412346787894E-2</v>
      </c>
      <c r="L158" s="129"/>
    </row>
    <row r="159" spans="2:12" s="121" customFormat="1">
      <c r="B159" s="77" t="s">
        <v>2463</v>
      </c>
      <c r="C159" s="74">
        <v>7011</v>
      </c>
      <c r="D159" s="87" t="s">
        <v>166</v>
      </c>
      <c r="E159" s="97">
        <v>43651</v>
      </c>
      <c r="F159" s="84">
        <v>7094097.2600000016</v>
      </c>
      <c r="G159" s="86">
        <v>102.5665</v>
      </c>
      <c r="H159" s="84">
        <v>29292.394200000002</v>
      </c>
      <c r="I159" s="85">
        <v>2.2964962891666663E-2</v>
      </c>
      <c r="J159" s="85">
        <f t="shared" si="6"/>
        <v>7.4430962613394949E-3</v>
      </c>
      <c r="K159" s="85">
        <v>5.1661412346787894E-2</v>
      </c>
      <c r="L159" s="129"/>
    </row>
    <row r="160" spans="2:12" s="121" customFormat="1">
      <c r="B160" s="77" t="s">
        <v>2464</v>
      </c>
      <c r="C160" s="74">
        <v>6644</v>
      </c>
      <c r="D160" s="87" t="s">
        <v>164</v>
      </c>
      <c r="E160" s="97">
        <v>43083</v>
      </c>
      <c r="F160" s="84">
        <v>1381671.3000000003</v>
      </c>
      <c r="G160" s="86">
        <v>92.894300000000001</v>
      </c>
      <c r="H160" s="84">
        <v>4416.502480000001</v>
      </c>
      <c r="I160" s="85">
        <v>2.527973911764706E-3</v>
      </c>
      <c r="J160" s="85">
        <f t="shared" si="6"/>
        <v>1.1222180362807153E-3</v>
      </c>
      <c r="K160" s="85">
        <v>5.1661412346787894E-2</v>
      </c>
      <c r="L160" s="129"/>
    </row>
    <row r="161" spans="2:12" s="121" customFormat="1">
      <c r="B161" s="77" t="s">
        <v>2465</v>
      </c>
      <c r="C161" s="74">
        <v>7017</v>
      </c>
      <c r="D161" s="87" t="s">
        <v>165</v>
      </c>
      <c r="E161" s="97">
        <v>43709</v>
      </c>
      <c r="F161" s="84">
        <v>28014809.930000003</v>
      </c>
      <c r="G161" s="86">
        <v>91.836759000000001</v>
      </c>
      <c r="H161" s="84">
        <v>25727.904970000007</v>
      </c>
      <c r="I161" s="85">
        <v>2.8014808436363645E-2</v>
      </c>
      <c r="J161" s="85">
        <f t="shared" si="6"/>
        <v>6.537371851096584E-3</v>
      </c>
      <c r="K161" s="85">
        <v>5.1661412346787894E-2</v>
      </c>
      <c r="L161" s="129"/>
    </row>
    <row r="162" spans="2:12" s="121" customFormat="1">
      <c r="B162" s="77" t="s">
        <v>2466</v>
      </c>
      <c r="C162" s="74">
        <v>5258</v>
      </c>
      <c r="D162" s="87" t="s">
        <v>165</v>
      </c>
      <c r="E162" s="97">
        <v>41914</v>
      </c>
      <c r="F162" s="84">
        <v>48818446.689999998</v>
      </c>
      <c r="G162" s="86">
        <v>21.1876</v>
      </c>
      <c r="H162" s="84">
        <v>10343.457210000002</v>
      </c>
      <c r="I162" s="85">
        <v>5.6495050356632381E-2</v>
      </c>
      <c r="J162" s="85">
        <f t="shared" si="6"/>
        <v>2.6282367758479796E-3</v>
      </c>
      <c r="K162" s="85">
        <v>5.1661412346787894E-2</v>
      </c>
      <c r="L162" s="129"/>
    </row>
    <row r="163" spans="2:12" s="121" customFormat="1">
      <c r="B163" s="77" t="s">
        <v>2467</v>
      </c>
      <c r="C163" s="74">
        <v>5121</v>
      </c>
      <c r="D163" s="87" t="s">
        <v>165</v>
      </c>
      <c r="E163" s="97">
        <v>39845</v>
      </c>
      <c r="F163" s="84">
        <v>38610484.790000007</v>
      </c>
      <c r="G163" s="86">
        <v>4.696828</v>
      </c>
      <c r="H163" s="84">
        <v>1813.4572500000002</v>
      </c>
      <c r="I163" s="85">
        <v>0.10322448979591836</v>
      </c>
      <c r="J163" s="85">
        <f t="shared" si="6"/>
        <v>4.6079322794222134E-4</v>
      </c>
      <c r="K163" s="85">
        <v>5.1661412346787894E-2</v>
      </c>
      <c r="L163" s="129"/>
    </row>
    <row r="164" spans="2:12" s="121" customFormat="1">
      <c r="B164" s="77" t="s">
        <v>2468</v>
      </c>
      <c r="C164" s="74">
        <v>6885</v>
      </c>
      <c r="D164" s="87" t="s">
        <v>166</v>
      </c>
      <c r="E164" s="97">
        <v>43602</v>
      </c>
      <c r="F164" s="84">
        <v>3415609.7500000005</v>
      </c>
      <c r="G164" s="86">
        <v>103.3678</v>
      </c>
      <c r="H164" s="84">
        <v>14213.653160000002</v>
      </c>
      <c r="I164" s="85">
        <v>2.2770731666666669E-2</v>
      </c>
      <c r="J164" s="85">
        <f t="shared" si="6"/>
        <v>3.6116402084733759E-3</v>
      </c>
      <c r="K164" s="85">
        <v>5.1661412346787894E-2</v>
      </c>
      <c r="L164" s="129"/>
    </row>
    <row r="165" spans="2:12" s="121" customFormat="1">
      <c r="B165" s="77" t="s">
        <v>2469</v>
      </c>
      <c r="C165" s="74">
        <v>5317</v>
      </c>
      <c r="D165" s="87" t="s">
        <v>164</v>
      </c>
      <c r="E165" s="97">
        <v>43191</v>
      </c>
      <c r="F165" s="84">
        <v>4657792.2500000009</v>
      </c>
      <c r="G165" s="86">
        <v>93.787800000000004</v>
      </c>
      <c r="H165" s="84">
        <v>15031.805070000002</v>
      </c>
      <c r="I165" s="85">
        <v>1.3543779663100124E-2</v>
      </c>
      <c r="J165" s="85">
        <f t="shared" si="6"/>
        <v>3.819529784892116E-3</v>
      </c>
      <c r="K165" s="85">
        <v>5.1661412346787894E-2</v>
      </c>
      <c r="L165" s="129"/>
    </row>
    <row r="166" spans="2:12" s="121" customFormat="1">
      <c r="B166" s="77" t="s">
        <v>2470</v>
      </c>
      <c r="C166" s="74">
        <v>7054</v>
      </c>
      <c r="D166" s="87" t="s">
        <v>164</v>
      </c>
      <c r="E166" s="97">
        <v>43973</v>
      </c>
      <c r="F166" s="84">
        <v>6028250.4900000012</v>
      </c>
      <c r="G166" s="86">
        <v>100.2801</v>
      </c>
      <c r="H166" s="84">
        <v>20801.311670000006</v>
      </c>
      <c r="I166" s="85">
        <v>1.8927003107692308E-2</v>
      </c>
      <c r="J166" s="85">
        <f t="shared" si="6"/>
        <v>5.2855414980703301E-3</v>
      </c>
      <c r="K166" s="85">
        <v>5.1661412346787894E-2</v>
      </c>
      <c r="L166" s="129"/>
    </row>
    <row r="167" spans="2:12" s="121" customFormat="1">
      <c r="B167" s="77" t="s">
        <v>2471</v>
      </c>
      <c r="C167" s="74">
        <v>5340</v>
      </c>
      <c r="D167" s="87" t="s">
        <v>167</v>
      </c>
      <c r="E167" s="97">
        <v>43226</v>
      </c>
      <c r="F167" s="84">
        <v>695571.72</v>
      </c>
      <c r="G167" s="86">
        <v>139.20949999999999</v>
      </c>
      <c r="H167" s="84">
        <v>4270.9860599999993</v>
      </c>
      <c r="I167" s="85">
        <v>3.1312976086956519E-3</v>
      </c>
      <c r="J167" s="85">
        <f t="shared" si="6"/>
        <v>1.0852428162194776E-3</v>
      </c>
      <c r="K167" s="85">
        <v>5.1661412346787894E-2</v>
      </c>
      <c r="L167" s="129"/>
    </row>
    <row r="168" spans="2:12" s="121" customFormat="1">
      <c r="B168" s="77" t="s">
        <v>2472</v>
      </c>
      <c r="C168" s="74">
        <v>5278</v>
      </c>
      <c r="D168" s="87" t="s">
        <v>166</v>
      </c>
      <c r="E168" s="97">
        <v>42484</v>
      </c>
      <c r="F168" s="84">
        <v>6329245.4700000016</v>
      </c>
      <c r="G168" s="86">
        <v>70.2303</v>
      </c>
      <c r="H168" s="84">
        <v>17894.874560000004</v>
      </c>
      <c r="I168" s="85">
        <v>1.8980667838312829E-2</v>
      </c>
      <c r="J168" s="85">
        <f t="shared" si="6"/>
        <v>4.5470258602035079E-3</v>
      </c>
      <c r="K168" s="85">
        <v>5.1661412346787894E-2</v>
      </c>
      <c r="L168" s="129"/>
    </row>
    <row r="169" spans="2:12" s="121" customFormat="1">
      <c r="B169" s="77" t="s">
        <v>2473</v>
      </c>
      <c r="C169" s="74">
        <v>5280</v>
      </c>
      <c r="D169" s="87" t="s">
        <v>167</v>
      </c>
      <c r="E169" s="97">
        <v>42555</v>
      </c>
      <c r="F169" s="84">
        <v>415997.2300000001</v>
      </c>
      <c r="G169" s="86">
        <v>1E-4</v>
      </c>
      <c r="H169" s="84">
        <v>1.8500000000000003E-3</v>
      </c>
      <c r="I169" s="85">
        <v>1.0976180211081795E-2</v>
      </c>
      <c r="J169" s="85">
        <f t="shared" si="6"/>
        <v>4.7007861458719771E-10</v>
      </c>
      <c r="K169" s="85">
        <v>5.1661412346787894E-2</v>
      </c>
      <c r="L169" s="129"/>
    </row>
    <row r="170" spans="2:12" s="121" customFormat="1">
      <c r="B170" s="77" t="s">
        <v>2474</v>
      </c>
      <c r="C170" s="74">
        <v>5318</v>
      </c>
      <c r="D170" s="87" t="s">
        <v>166</v>
      </c>
      <c r="E170" s="97">
        <v>42555</v>
      </c>
      <c r="F170" s="84">
        <v>424906.76000000007</v>
      </c>
      <c r="G170" s="86">
        <v>97.594800000000006</v>
      </c>
      <c r="H170" s="84">
        <v>1669.4465200000002</v>
      </c>
      <c r="I170" s="85">
        <v>3.4515670731707316E-3</v>
      </c>
      <c r="J170" s="85">
        <f t="shared" si="6"/>
        <v>4.2420059851298295E-4</v>
      </c>
      <c r="K170" s="85">
        <v>5.1661412346787894E-2</v>
      </c>
      <c r="L170" s="129"/>
    </row>
    <row r="171" spans="2:12" s="121" customFormat="1">
      <c r="B171" s="77" t="s">
        <v>2475</v>
      </c>
      <c r="C171" s="74">
        <v>5319</v>
      </c>
      <c r="D171" s="87" t="s">
        <v>164</v>
      </c>
      <c r="E171" s="97">
        <v>42555</v>
      </c>
      <c r="F171" s="84">
        <v>795900.08</v>
      </c>
      <c r="G171" s="86">
        <v>65.569800000000001</v>
      </c>
      <c r="H171" s="84">
        <v>1795.7549800000002</v>
      </c>
      <c r="I171" s="85">
        <v>1.447127478357408E-2</v>
      </c>
      <c r="J171" s="85">
        <f t="shared" si="6"/>
        <v>4.5629514223592481E-4</v>
      </c>
      <c r="K171" s="85">
        <v>5.1661412346787894E-2</v>
      </c>
      <c r="L171" s="129"/>
    </row>
    <row r="172" spans="2:12" s="121" customFormat="1">
      <c r="B172" s="77" t="s">
        <v>2476</v>
      </c>
      <c r="C172" s="74">
        <v>5324</v>
      </c>
      <c r="D172" s="87" t="s">
        <v>166</v>
      </c>
      <c r="E172" s="97">
        <v>43192</v>
      </c>
      <c r="F172" s="84">
        <v>564125.00000000012</v>
      </c>
      <c r="G172" s="86">
        <v>176.0615</v>
      </c>
      <c r="H172" s="84">
        <v>3998.4525100000005</v>
      </c>
      <c r="I172" s="85">
        <v>6.2094436904761912E-3</v>
      </c>
      <c r="J172" s="85">
        <f t="shared" si="6"/>
        <v>1.0159929818343261E-3</v>
      </c>
      <c r="K172" s="85">
        <v>5.1661412346787894E-2</v>
      </c>
      <c r="L172" s="129"/>
    </row>
    <row r="173" spans="2:12" s="121" customFormat="1">
      <c r="B173" s="77" t="s">
        <v>2477</v>
      </c>
      <c r="C173" s="74">
        <v>5325</v>
      </c>
      <c r="D173" s="87" t="s">
        <v>164</v>
      </c>
      <c r="E173" s="97">
        <v>43192</v>
      </c>
      <c r="F173" s="84">
        <v>1090570.5000000002</v>
      </c>
      <c r="G173" s="86">
        <v>172.65860000000001</v>
      </c>
      <c r="H173" s="84">
        <v>6479.2783000000009</v>
      </c>
      <c r="I173" s="85">
        <v>6.4184493942933503E-4</v>
      </c>
      <c r="J173" s="85">
        <f t="shared" si="6"/>
        <v>1.6463622523183209E-3</v>
      </c>
      <c r="K173" s="85">
        <v>5.1661412346787894E-2</v>
      </c>
      <c r="L173" s="129"/>
    </row>
    <row r="174" spans="2:12" s="121" customFormat="1">
      <c r="B174" s="77" t="s">
        <v>2478</v>
      </c>
      <c r="C174" s="74">
        <v>5330</v>
      </c>
      <c r="D174" s="87" t="s">
        <v>164</v>
      </c>
      <c r="E174" s="97">
        <v>42555</v>
      </c>
      <c r="F174" s="84">
        <v>1106475.9700000002</v>
      </c>
      <c r="G174" s="86">
        <v>70.241699999999994</v>
      </c>
      <c r="H174" s="84">
        <v>2674.3711100000005</v>
      </c>
      <c r="I174" s="85">
        <v>5.7906572399372708E-4</v>
      </c>
      <c r="J174" s="85">
        <f t="shared" si="6"/>
        <v>6.7954846825990609E-4</v>
      </c>
      <c r="K174" s="85">
        <v>5.1661412346787894E-2</v>
      </c>
      <c r="L174" s="129"/>
    </row>
    <row r="175" spans="2:12" s="121" customFormat="1">
      <c r="B175" s="77" t="s">
        <v>2479</v>
      </c>
      <c r="C175" s="74">
        <v>5298</v>
      </c>
      <c r="D175" s="87" t="s">
        <v>164</v>
      </c>
      <c r="E175" s="97">
        <v>42549</v>
      </c>
      <c r="F175" s="84">
        <v>11620.280000000002</v>
      </c>
      <c r="G175" s="86">
        <v>100</v>
      </c>
      <c r="H175" s="84">
        <v>39.985380000000006</v>
      </c>
      <c r="I175" s="85">
        <v>3.4962304263040291E-2</v>
      </c>
      <c r="J175" s="85">
        <f t="shared" si="6"/>
        <v>1.0160147045482511E-5</v>
      </c>
      <c r="K175" s="85">
        <v>5.1661412346787894E-2</v>
      </c>
      <c r="L175" s="129"/>
    </row>
    <row r="176" spans="2:12" s="121" customFormat="1">
      <c r="B176" s="77" t="s">
        <v>2480</v>
      </c>
      <c r="C176" s="74">
        <v>6651</v>
      </c>
      <c r="D176" s="87" t="s">
        <v>166</v>
      </c>
      <c r="E176" s="97">
        <v>43465</v>
      </c>
      <c r="F176" s="84">
        <v>17915225.790000003</v>
      </c>
      <c r="G176" s="86">
        <v>99.341700000000003</v>
      </c>
      <c r="H176" s="84">
        <v>71648.329520000014</v>
      </c>
      <c r="I176" s="85">
        <v>0.12484477902078989</v>
      </c>
      <c r="J176" s="85">
        <f t="shared" si="6"/>
        <v>1.8205593231485743E-2</v>
      </c>
      <c r="K176" s="85">
        <v>5.1661412346787894E-2</v>
      </c>
      <c r="L176" s="129"/>
    </row>
    <row r="177" spans="2:12" s="121" customFormat="1">
      <c r="B177" s="77" t="s">
        <v>2481</v>
      </c>
      <c r="C177" s="74">
        <v>4029</v>
      </c>
      <c r="D177" s="87" t="s">
        <v>164</v>
      </c>
      <c r="E177" s="97">
        <v>39321</v>
      </c>
      <c r="F177" s="84">
        <v>929488.2200000002</v>
      </c>
      <c r="G177" s="86">
        <v>37.532699999999998</v>
      </c>
      <c r="H177" s="84">
        <v>1200.4342500000002</v>
      </c>
      <c r="I177" s="85">
        <v>4.9041518102948146E-3</v>
      </c>
      <c r="J177" s="85">
        <f t="shared" si="6"/>
        <v>3.0502619953676853E-4</v>
      </c>
      <c r="K177" s="85">
        <v>5.1661412346787894E-2</v>
      </c>
      <c r="L177" s="129"/>
    </row>
    <row r="178" spans="2:12" s="121" customFormat="1">
      <c r="B178" s="77" t="s">
        <v>2482</v>
      </c>
      <c r="C178" s="74">
        <v>5311</v>
      </c>
      <c r="D178" s="87" t="s">
        <v>164</v>
      </c>
      <c r="E178" s="97">
        <v>43089</v>
      </c>
      <c r="F178" s="84">
        <v>1600281.0100000002</v>
      </c>
      <c r="G178" s="86">
        <v>90.303600000000003</v>
      </c>
      <c r="H178" s="84">
        <v>4972.6281900000013</v>
      </c>
      <c r="I178" s="85">
        <v>2.086818263736264E-3</v>
      </c>
      <c r="J178" s="85">
        <f t="shared" si="6"/>
        <v>1.2635276596824026E-3</v>
      </c>
      <c r="K178" s="85">
        <v>5.1661412346787894E-2</v>
      </c>
      <c r="L178" s="129"/>
    </row>
    <row r="179" spans="2:12" s="121" customFormat="1">
      <c r="B179" s="77" t="s">
        <v>2483</v>
      </c>
      <c r="C179" s="74">
        <v>5331</v>
      </c>
      <c r="D179" s="87" t="s">
        <v>164</v>
      </c>
      <c r="E179" s="97">
        <v>43251</v>
      </c>
      <c r="F179" s="84">
        <v>8548640.9300000016</v>
      </c>
      <c r="G179" s="86">
        <v>112.2848</v>
      </c>
      <c r="H179" s="84">
        <v>33029.554660000002</v>
      </c>
      <c r="I179" s="85">
        <v>3.7042286828571427E-2</v>
      </c>
      <c r="J179" s="85">
        <f t="shared" si="6"/>
        <v>8.3926958351377944E-3</v>
      </c>
      <c r="K179" s="85">
        <v>5.1661412346787894E-2</v>
      </c>
      <c r="L179" s="129"/>
    </row>
    <row r="180" spans="2:12" s="121" customFormat="1">
      <c r="B180" s="77" t="s">
        <v>2484</v>
      </c>
      <c r="C180" s="74">
        <v>7010</v>
      </c>
      <c r="D180" s="87" t="s">
        <v>166</v>
      </c>
      <c r="E180" s="97">
        <v>43678</v>
      </c>
      <c r="F180" s="84">
        <v>850126.04000000015</v>
      </c>
      <c r="G180" s="86">
        <v>97.2102</v>
      </c>
      <c r="H180" s="84">
        <v>3326.9582799999998</v>
      </c>
      <c r="I180" s="85">
        <v>2.9032376000000006E-3</v>
      </c>
      <c r="J180" s="85">
        <f t="shared" si="6"/>
        <v>8.4536861570367889E-4</v>
      </c>
      <c r="K180" s="85">
        <v>5.1661412346787894E-2</v>
      </c>
      <c r="L180" s="129"/>
    </row>
    <row r="181" spans="2:12" s="121" customFormat="1">
      <c r="B181" s="77" t="s">
        <v>2485</v>
      </c>
      <c r="C181" s="74">
        <v>5320</v>
      </c>
      <c r="D181" s="87" t="s">
        <v>164</v>
      </c>
      <c r="E181" s="97">
        <v>42948</v>
      </c>
      <c r="F181" s="84">
        <v>3570029.1200000006</v>
      </c>
      <c r="G181" s="86">
        <v>93.346199999999996</v>
      </c>
      <c r="H181" s="84">
        <v>11467.086150000003</v>
      </c>
      <c r="I181" s="85">
        <v>8.1262677978600744E-3</v>
      </c>
      <c r="J181" s="85">
        <f t="shared" si="6"/>
        <v>2.9137470112129966E-3</v>
      </c>
      <c r="K181" s="85">
        <v>5.1661412346787894E-2</v>
      </c>
      <c r="L181" s="129"/>
    </row>
    <row r="182" spans="2:12" s="121" customFormat="1">
      <c r="B182" s="77" t="s">
        <v>2486</v>
      </c>
      <c r="C182" s="74">
        <v>5287</v>
      </c>
      <c r="D182" s="87" t="s">
        <v>166</v>
      </c>
      <c r="E182" s="97">
        <v>42735</v>
      </c>
      <c r="F182" s="84">
        <v>17185022.390000001</v>
      </c>
      <c r="G182" s="86">
        <v>88.612399999999994</v>
      </c>
      <c r="H182" s="84">
        <v>61305.127090000009</v>
      </c>
      <c r="I182" s="85">
        <v>1.117512997939092E-2</v>
      </c>
      <c r="J182" s="85">
        <f t="shared" si="6"/>
        <v>1.5577421194356371E-2</v>
      </c>
      <c r="K182" s="85">
        <v>5.1661412346787894E-2</v>
      </c>
      <c r="L182" s="129"/>
    </row>
    <row r="183" spans="2:12" s="121" customFormat="1">
      <c r="B183" s="77" t="s">
        <v>2487</v>
      </c>
      <c r="C183" s="74">
        <v>7028</v>
      </c>
      <c r="D183" s="87" t="s">
        <v>166</v>
      </c>
      <c r="E183" s="97">
        <v>43754</v>
      </c>
      <c r="F183" s="84">
        <v>5556420.0000000009</v>
      </c>
      <c r="G183" s="86">
        <v>98.732200000000006</v>
      </c>
      <c r="H183" s="84">
        <v>22085.441020000002</v>
      </c>
      <c r="I183" s="85">
        <v>2.9121698113207545E-3</v>
      </c>
      <c r="J183" s="85">
        <f t="shared" si="6"/>
        <v>5.6118343336372251E-3</v>
      </c>
      <c r="K183" s="85">
        <v>5.1661412346787894E-2</v>
      </c>
      <c r="L183" s="129"/>
    </row>
    <row r="184" spans="2:12" s="121" customFormat="1">
      <c r="B184" s="77" t="s">
        <v>2488</v>
      </c>
      <c r="C184" s="74">
        <v>5335</v>
      </c>
      <c r="D184" s="87" t="s">
        <v>164</v>
      </c>
      <c r="E184" s="97">
        <v>43306</v>
      </c>
      <c r="F184" s="84">
        <v>9269806.9600000028</v>
      </c>
      <c r="G184" s="86">
        <v>102.7251</v>
      </c>
      <c r="H184" s="84">
        <v>32766.641960000004</v>
      </c>
      <c r="I184" s="85">
        <v>1.920711146574923E-2</v>
      </c>
      <c r="J184" s="85">
        <f t="shared" si="6"/>
        <v>8.3258906255305621E-3</v>
      </c>
      <c r="K184" s="85">
        <v>5.1661412346787894E-2</v>
      </c>
      <c r="L184" s="129"/>
    </row>
    <row r="185" spans="2:12" s="121" customFormat="1">
      <c r="B185" s="77" t="s">
        <v>2489</v>
      </c>
      <c r="C185" s="74">
        <v>7013</v>
      </c>
      <c r="D185" s="87" t="s">
        <v>166</v>
      </c>
      <c r="E185" s="97">
        <v>43507</v>
      </c>
      <c r="F185" s="84">
        <v>7693066.4800000014</v>
      </c>
      <c r="G185" s="86">
        <v>98.883099999999999</v>
      </c>
      <c r="H185" s="84">
        <v>30624.834760000005</v>
      </c>
      <c r="I185" s="85">
        <v>8.804654072E-3</v>
      </c>
      <c r="J185" s="85">
        <f t="shared" si="6"/>
        <v>7.7816648086176526E-3</v>
      </c>
      <c r="K185" s="85">
        <v>5.1661412346787894E-2</v>
      </c>
      <c r="L185" s="129"/>
    </row>
    <row r="186" spans="2:12" s="121" customFormat="1">
      <c r="B186" s="77" t="s">
        <v>2490</v>
      </c>
      <c r="C186" s="74">
        <v>5306</v>
      </c>
      <c r="D186" s="87" t="s">
        <v>166</v>
      </c>
      <c r="E186" s="97">
        <v>43068</v>
      </c>
      <c r="F186" s="84">
        <v>323170.81000000006</v>
      </c>
      <c r="G186" s="86">
        <v>77.888599999999997</v>
      </c>
      <c r="H186" s="84">
        <v>1013.3470800000002</v>
      </c>
      <c r="I186" s="85">
        <v>1.3273712920298165E-3</v>
      </c>
      <c r="J186" s="85">
        <f t="shared" si="6"/>
        <v>2.574879953850715E-4</v>
      </c>
      <c r="K186" s="85">
        <v>5.1661412346787894E-2</v>
      </c>
      <c r="L186" s="129"/>
    </row>
    <row r="187" spans="2:12" s="121" customFormat="1">
      <c r="B187" s="77" t="s">
        <v>2491</v>
      </c>
      <c r="C187" s="74">
        <v>5268</v>
      </c>
      <c r="D187" s="87" t="s">
        <v>166</v>
      </c>
      <c r="E187" s="97">
        <v>42185</v>
      </c>
      <c r="F187" s="84">
        <v>8757930.4700000025</v>
      </c>
      <c r="G187" s="86">
        <v>93.137600000000006</v>
      </c>
      <c r="H187" s="84">
        <v>32838.153700000003</v>
      </c>
      <c r="I187" s="85">
        <v>3.9035591274397246E-3</v>
      </c>
      <c r="J187" s="85">
        <f t="shared" si="6"/>
        <v>8.3440615118364654E-3</v>
      </c>
      <c r="K187" s="85">
        <v>5.1661412346787894E-2</v>
      </c>
      <c r="L187" s="129"/>
    </row>
    <row r="188" spans="2:12" s="121" customFormat="1">
      <c r="B188" s="77" t="s">
        <v>2492</v>
      </c>
      <c r="C188" s="74">
        <v>4022</v>
      </c>
      <c r="D188" s="87" t="s">
        <v>164</v>
      </c>
      <c r="E188" s="97">
        <v>39134</v>
      </c>
      <c r="F188" s="84">
        <v>338203.28000000009</v>
      </c>
      <c r="G188" s="86">
        <v>1E-4</v>
      </c>
      <c r="H188" s="84">
        <v>1.1700000000000002E-3</v>
      </c>
      <c r="I188" s="85">
        <v>4.2000000000000006E-3</v>
      </c>
      <c r="J188" s="85">
        <f t="shared" si="6"/>
        <v>2.9729296165784941E-10</v>
      </c>
      <c r="K188" s="85">
        <v>5.1661412346787894E-2</v>
      </c>
      <c r="L188" s="129"/>
    </row>
    <row r="189" spans="2:12" s="121" customFormat="1">
      <c r="B189" s="77" t="s">
        <v>2493</v>
      </c>
      <c r="C189" s="74">
        <v>5304</v>
      </c>
      <c r="D189" s="87" t="s">
        <v>166</v>
      </c>
      <c r="E189" s="97">
        <v>42928</v>
      </c>
      <c r="F189" s="84">
        <v>21729039.039999999</v>
      </c>
      <c r="G189" s="86">
        <v>77.023600000000002</v>
      </c>
      <c r="H189" s="84">
        <v>67377.753880000004</v>
      </c>
      <c r="I189" s="85">
        <v>4.5327203999999998E-3</v>
      </c>
      <c r="J189" s="85">
        <f t="shared" si="6"/>
        <v>1.7120454701571666E-2</v>
      </c>
      <c r="K189" s="85">
        <v>5.1661412346787894E-2</v>
      </c>
      <c r="L189" s="129"/>
    </row>
    <row r="190" spans="2:12" s="121" customFormat="1">
      <c r="B190" s="77" t="s">
        <v>2494</v>
      </c>
      <c r="C190" s="74">
        <v>5233</v>
      </c>
      <c r="D190" s="87" t="s">
        <v>164</v>
      </c>
      <c r="E190" s="97">
        <v>40544</v>
      </c>
      <c r="F190" s="84">
        <v>7414011.7500000009</v>
      </c>
      <c r="G190" s="86">
        <v>13.568199999999999</v>
      </c>
      <c r="H190" s="84">
        <v>3461.4668600000009</v>
      </c>
      <c r="I190" s="85">
        <v>8.5047385835919521E-3</v>
      </c>
      <c r="J190" s="85">
        <f t="shared" si="6"/>
        <v>8.7954678161529607E-4</v>
      </c>
      <c r="K190" s="85">
        <v>5.1661412346787894E-2</v>
      </c>
      <c r="L190" s="129"/>
    </row>
    <row r="191" spans="2:12" s="121" customFormat="1">
      <c r="B191" s="77" t="s">
        <v>2495</v>
      </c>
      <c r="C191" s="74">
        <v>5267</v>
      </c>
      <c r="D191" s="87" t="s">
        <v>166</v>
      </c>
      <c r="E191" s="97">
        <v>42153</v>
      </c>
      <c r="F191" s="84">
        <v>8804809.9700000025</v>
      </c>
      <c r="G191" s="86">
        <v>95.518699999999995</v>
      </c>
      <c r="H191" s="84">
        <v>33857.944270000007</v>
      </c>
      <c r="I191" s="85">
        <v>1.0688340629370871E-2</v>
      </c>
      <c r="J191" s="85">
        <f t="shared" si="6"/>
        <v>8.6031867757903526E-3</v>
      </c>
      <c r="K191" s="85">
        <v>5.1661412346787894E-2</v>
      </c>
      <c r="L191" s="129"/>
    </row>
    <row r="192" spans="2:12" s="121" customFormat="1">
      <c r="B192" s="77" t="s">
        <v>2496</v>
      </c>
      <c r="C192" s="74">
        <v>5284</v>
      </c>
      <c r="D192" s="87" t="s">
        <v>166</v>
      </c>
      <c r="E192" s="97">
        <v>42531</v>
      </c>
      <c r="F192" s="84">
        <v>18167413.750000004</v>
      </c>
      <c r="G192" s="86">
        <v>80.528400000000005</v>
      </c>
      <c r="H192" s="84">
        <v>58897.162610000007</v>
      </c>
      <c r="I192" s="85">
        <v>1.8516791349999999E-2</v>
      </c>
      <c r="J192" s="85">
        <f t="shared" si="6"/>
        <v>1.4965565731257137E-2</v>
      </c>
      <c r="K192" s="85">
        <v>5.1661412346787894E-2</v>
      </c>
      <c r="L192" s="129"/>
    </row>
    <row r="193" spans="2:12" s="121" customFormat="1">
      <c r="B193" s="77" t="s">
        <v>2497</v>
      </c>
      <c r="C193" s="74">
        <v>7041</v>
      </c>
      <c r="D193" s="87" t="s">
        <v>164</v>
      </c>
      <c r="E193" s="97">
        <v>43516</v>
      </c>
      <c r="F193" s="84">
        <v>5570874.3499999996</v>
      </c>
      <c r="G193" s="86">
        <v>98.282799999999995</v>
      </c>
      <c r="H193" s="84">
        <v>18840.202079999999</v>
      </c>
      <c r="I193" s="85">
        <v>1.0849494692E-2</v>
      </c>
      <c r="J193" s="85">
        <f t="shared" si="6"/>
        <v>4.7872303201671566E-3</v>
      </c>
      <c r="K193" s="85">
        <v>5.1661412346787894E-2</v>
      </c>
      <c r="L193" s="129"/>
    </row>
    <row r="194" spans="2:12" s="121" customFormat="1">
      <c r="B194" s="77" t="s">
        <v>2498</v>
      </c>
      <c r="C194" s="74">
        <v>7071</v>
      </c>
      <c r="D194" s="87" t="s">
        <v>164</v>
      </c>
      <c r="E194" s="97">
        <v>44055</v>
      </c>
      <c r="F194" s="84">
        <v>8055749.8100000015</v>
      </c>
      <c r="G194" s="86">
        <v>100</v>
      </c>
      <c r="H194" s="84">
        <v>27719.835100000004</v>
      </c>
      <c r="I194" s="85">
        <v>2.5037295446153844E-2</v>
      </c>
      <c r="J194" s="85">
        <f t="shared" si="6"/>
        <v>7.043514421834365E-3</v>
      </c>
      <c r="K194" s="85">
        <v>5.1661412346787894E-2</v>
      </c>
      <c r="L194" s="129"/>
    </row>
    <row r="195" spans="2:12" s="121" customFormat="1">
      <c r="B195" s="77" t="s">
        <v>2499</v>
      </c>
      <c r="C195" s="74">
        <v>6652</v>
      </c>
      <c r="D195" s="87" t="s">
        <v>164</v>
      </c>
      <c r="E195" s="97">
        <v>43175</v>
      </c>
      <c r="F195" s="84">
        <v>967031.10000000009</v>
      </c>
      <c r="G195" s="86">
        <v>90.133700000000005</v>
      </c>
      <c r="H195" s="84">
        <v>2999.2475499999996</v>
      </c>
      <c r="I195" s="85">
        <v>2.4066311639999996E-3</v>
      </c>
      <c r="J195" s="85">
        <f t="shared" si="6"/>
        <v>7.6209845032867388E-4</v>
      </c>
      <c r="K195" s="85">
        <v>5.1661412346787894E-2</v>
      </c>
      <c r="L195" s="129"/>
    </row>
    <row r="196" spans="2:12" s="121" customFormat="1">
      <c r="B196" s="77" t="s">
        <v>2500</v>
      </c>
      <c r="C196" s="74">
        <v>6646</v>
      </c>
      <c r="D196" s="87" t="s">
        <v>166</v>
      </c>
      <c r="E196" s="97">
        <v>42947</v>
      </c>
      <c r="F196" s="84">
        <v>21996661.270000003</v>
      </c>
      <c r="G196" s="86">
        <v>97.855900000000005</v>
      </c>
      <c r="H196" s="84">
        <v>86655.469200000021</v>
      </c>
      <c r="I196" s="85">
        <v>1.706211979950795E-2</v>
      </c>
      <c r="J196" s="85">
        <f t="shared" si="6"/>
        <v>2.201885562591329E-2</v>
      </c>
      <c r="K196" s="85">
        <v>5.1661412346787894E-2</v>
      </c>
      <c r="L196" s="129"/>
    </row>
    <row r="197" spans="2:12" s="121" customFormat="1">
      <c r="B197" s="77" t="s">
        <v>2501</v>
      </c>
      <c r="C197" s="74">
        <v>5083</v>
      </c>
      <c r="D197" s="87" t="s">
        <v>164</v>
      </c>
      <c r="E197" s="97">
        <v>38961</v>
      </c>
      <c r="F197" s="84">
        <v>3693864.0000000005</v>
      </c>
      <c r="G197" s="86">
        <v>75.070700000000002</v>
      </c>
      <c r="H197" s="84">
        <v>9541.9259000000002</v>
      </c>
      <c r="I197" s="85">
        <v>2.9136892404740572E-2</v>
      </c>
      <c r="J197" s="85">
        <f t="shared" si="6"/>
        <v>2.4245704365219996E-3</v>
      </c>
      <c r="K197" s="85">
        <v>5.1661412346787894E-2</v>
      </c>
      <c r="L197" s="129"/>
    </row>
    <row r="198" spans="2:12" s="121" customFormat="1">
      <c r="B198" s="77" t="s">
        <v>2502</v>
      </c>
      <c r="C198" s="74">
        <v>5276</v>
      </c>
      <c r="D198" s="87" t="s">
        <v>164</v>
      </c>
      <c r="E198" s="97">
        <v>42423</v>
      </c>
      <c r="F198" s="84">
        <v>15566982.980000002</v>
      </c>
      <c r="G198" s="86">
        <v>144.8005</v>
      </c>
      <c r="H198" s="84">
        <v>77563.819080000016</v>
      </c>
      <c r="I198" s="85">
        <v>2.1066666666666668E-3</v>
      </c>
      <c r="J198" s="85">
        <f t="shared" si="6"/>
        <v>1.9708698710928896E-2</v>
      </c>
      <c r="K198" s="85">
        <v>5.1661412346787894E-2</v>
      </c>
      <c r="L198" s="129"/>
    </row>
    <row r="199" spans="2:12" s="121" customFormat="1">
      <c r="B199" s="77" t="s">
        <v>2503</v>
      </c>
      <c r="C199" s="74">
        <v>6647</v>
      </c>
      <c r="D199" s="87" t="s">
        <v>164</v>
      </c>
      <c r="E199" s="97">
        <v>43454</v>
      </c>
      <c r="F199" s="84">
        <v>20215570.329999998</v>
      </c>
      <c r="G199" s="86">
        <v>86.482200000000006</v>
      </c>
      <c r="H199" s="84">
        <v>60158.555530000005</v>
      </c>
      <c r="I199" s="85">
        <v>2.5233726033065378E-3</v>
      </c>
      <c r="J199" s="85">
        <f t="shared" si="6"/>
        <v>1.5286081318437514E-2</v>
      </c>
      <c r="K199" s="85">
        <v>5.1661412346787894E-2</v>
      </c>
      <c r="L199" s="129"/>
    </row>
    <row r="200" spans="2:12" s="121" customFormat="1">
      <c r="B200" s="77" t="s">
        <v>2504</v>
      </c>
      <c r="C200" s="74">
        <v>6642</v>
      </c>
      <c r="D200" s="87" t="s">
        <v>164</v>
      </c>
      <c r="E200" s="97">
        <v>43083</v>
      </c>
      <c r="F200" s="84">
        <v>2162937.9800000004</v>
      </c>
      <c r="G200" s="86">
        <v>99.189599999999999</v>
      </c>
      <c r="H200" s="84">
        <v>7382.3541900000009</v>
      </c>
      <c r="I200" s="85">
        <v>1.4802691666666668E-3</v>
      </c>
      <c r="J200" s="85">
        <f t="shared" si="6"/>
        <v>1.8758307189336186E-3</v>
      </c>
      <c r="K200" s="85">
        <v>5.1661412346787894E-2</v>
      </c>
      <c r="L200" s="129"/>
    </row>
    <row r="201" spans="2:12" s="121" customFormat="1">
      <c r="B201" s="77" t="s">
        <v>2505</v>
      </c>
      <c r="C201" s="74">
        <v>5337</v>
      </c>
      <c r="D201" s="87" t="s">
        <v>164</v>
      </c>
      <c r="E201" s="97">
        <v>42985</v>
      </c>
      <c r="F201" s="84">
        <v>10282722.370000001</v>
      </c>
      <c r="G201" s="86">
        <v>100.3865</v>
      </c>
      <c r="H201" s="84">
        <v>35519.602380000011</v>
      </c>
      <c r="I201" s="85">
        <v>4.1007092333333328E-3</v>
      </c>
      <c r="J201" s="85">
        <f t="shared" si="6"/>
        <v>9.0254083662046139E-3</v>
      </c>
      <c r="K201" s="85">
        <v>5.1661412346787894E-2</v>
      </c>
      <c r="L201" s="129"/>
    </row>
    <row r="202" spans="2:12" s="121" customFormat="1">
      <c r="B202" s="77" t="s">
        <v>2506</v>
      </c>
      <c r="C202" s="74">
        <v>5269</v>
      </c>
      <c r="D202" s="87" t="s">
        <v>166</v>
      </c>
      <c r="E202" s="97">
        <v>41730</v>
      </c>
      <c r="F202" s="84">
        <v>9354880.4600000028</v>
      </c>
      <c r="G202" s="86">
        <v>108.09780000000001</v>
      </c>
      <c r="H202" s="84">
        <v>40710.580320000008</v>
      </c>
      <c r="I202" s="85">
        <v>2.2184807368525305E-2</v>
      </c>
      <c r="J202" s="85">
        <f t="shared" si="6"/>
        <v>1.0344417943711588E-2</v>
      </c>
      <c r="K202" s="85">
        <v>5.1661412346787894E-2</v>
      </c>
      <c r="L202" s="129"/>
    </row>
    <row r="203" spans="2:12" s="121" customFormat="1">
      <c r="B203" s="77" t="s">
        <v>2507</v>
      </c>
      <c r="C203" s="74">
        <v>5312</v>
      </c>
      <c r="D203" s="87" t="s">
        <v>164</v>
      </c>
      <c r="E203" s="97">
        <v>42555</v>
      </c>
      <c r="F203" s="84">
        <v>395625.96000000008</v>
      </c>
      <c r="G203" s="86">
        <v>104.429</v>
      </c>
      <c r="H203" s="84">
        <v>1421.6430900000003</v>
      </c>
      <c r="I203" s="85">
        <v>1.509962234337937E-2</v>
      </c>
      <c r="J203" s="85">
        <f t="shared" si="6"/>
        <v>3.6123460226197992E-4</v>
      </c>
      <c r="K203" s="85">
        <v>5.1661412346787894E-2</v>
      </c>
      <c r="L203" s="129"/>
    </row>
    <row r="204" spans="2:12" s="121" customFormat="1">
      <c r="B204" s="77" t="s">
        <v>2508</v>
      </c>
      <c r="C204" s="74">
        <v>5227</v>
      </c>
      <c r="D204" s="87" t="s">
        <v>164</v>
      </c>
      <c r="E204" s="97">
        <v>40969</v>
      </c>
      <c r="F204" s="84">
        <v>2272812.52</v>
      </c>
      <c r="G204" s="86">
        <v>56.529899999999998</v>
      </c>
      <c r="H204" s="84">
        <v>4421.0609400000003</v>
      </c>
      <c r="I204" s="85">
        <v>3.0303030303030303E-3</v>
      </c>
      <c r="J204" s="85">
        <f t="shared" si="6"/>
        <v>1.1233763252328508E-3</v>
      </c>
      <c r="K204" s="85">
        <v>5.1661412346787894E-2</v>
      </c>
      <c r="L204" s="129"/>
    </row>
    <row r="205" spans="2:12" s="121" customFormat="1">
      <c r="B205" s="77" t="s">
        <v>2509</v>
      </c>
      <c r="C205" s="74">
        <v>5257</v>
      </c>
      <c r="D205" s="87" t="s">
        <v>164</v>
      </c>
      <c r="E205" s="97">
        <v>41883</v>
      </c>
      <c r="F205" s="84">
        <v>6864502.2200000016</v>
      </c>
      <c r="G205" s="86">
        <v>128.3005</v>
      </c>
      <c r="H205" s="84">
        <v>30305.543100000006</v>
      </c>
      <c r="I205" s="85">
        <v>2.4990949283073514E-2</v>
      </c>
      <c r="J205" s="85">
        <f t="shared" si="6"/>
        <v>7.7005338998706006E-3</v>
      </c>
      <c r="K205" s="85">
        <v>5.1661412346787894E-2</v>
      </c>
      <c r="L205" s="129"/>
    </row>
    <row r="206" spans="2:12" s="121" customFormat="1">
      <c r="B206" s="77" t="s">
        <v>2510</v>
      </c>
      <c r="C206" s="74">
        <v>7005</v>
      </c>
      <c r="D206" s="87" t="s">
        <v>164</v>
      </c>
      <c r="E206" s="97">
        <v>43621</v>
      </c>
      <c r="F206" s="84">
        <v>2129224.8800000004</v>
      </c>
      <c r="G206" s="86">
        <v>95.808899999999994</v>
      </c>
      <c r="H206" s="84">
        <v>7019.5950599999996</v>
      </c>
      <c r="I206" s="85">
        <v>3.9448353505882354E-3</v>
      </c>
      <c r="J206" s="85">
        <f t="shared" si="6"/>
        <v>1.7836548760907765E-3</v>
      </c>
      <c r="K206" s="85">
        <v>5.1661412346787894E-2</v>
      </c>
      <c r="L206" s="129"/>
    </row>
    <row r="207" spans="2:12" s="121" customFormat="1">
      <c r="B207" s="77" t="s">
        <v>2511</v>
      </c>
      <c r="C207" s="74">
        <v>5286</v>
      </c>
      <c r="D207" s="87" t="s">
        <v>164</v>
      </c>
      <c r="E207" s="97">
        <v>42705</v>
      </c>
      <c r="F207" s="84">
        <v>12539623.990000002</v>
      </c>
      <c r="G207" s="86">
        <v>121.6666</v>
      </c>
      <c r="H207" s="84">
        <v>52497.734080000017</v>
      </c>
      <c r="I207" s="85">
        <v>6.318782595639171E-3</v>
      </c>
      <c r="J207" s="85">
        <f t="shared" si="6"/>
        <v>1.333949302988839E-2</v>
      </c>
      <c r="K207" s="85">
        <v>5.1661412346787894E-2</v>
      </c>
      <c r="L207" s="129"/>
    </row>
    <row r="208" spans="2:12" s="121" customFormat="1">
      <c r="B208" s="77" t="s">
        <v>2512</v>
      </c>
      <c r="C208" s="74">
        <v>5338</v>
      </c>
      <c r="D208" s="87" t="s">
        <v>164</v>
      </c>
      <c r="E208" s="97">
        <v>43070</v>
      </c>
      <c r="F208" s="84">
        <v>500251.64000000007</v>
      </c>
      <c r="G208" s="86">
        <v>109.5228</v>
      </c>
      <c r="H208" s="84">
        <v>1885.2881100000004</v>
      </c>
      <c r="I208" s="85">
        <v>1.8085758857142858E-3</v>
      </c>
      <c r="J208" s="85">
        <f t="shared" si="6"/>
        <v>4.7904520153865761E-4</v>
      </c>
      <c r="K208" s="85">
        <v>5.1661412346787894E-2</v>
      </c>
      <c r="L208" s="129"/>
    </row>
    <row r="209" spans="2:12" s="121" customFormat="1">
      <c r="B209" s="77" t="s">
        <v>2513</v>
      </c>
      <c r="C209" s="74">
        <v>6641</v>
      </c>
      <c r="D209" s="87" t="s">
        <v>164</v>
      </c>
      <c r="E209" s="97">
        <v>43281</v>
      </c>
      <c r="F209" s="84">
        <v>556368.16</v>
      </c>
      <c r="G209" s="86">
        <v>90.235299999999995</v>
      </c>
      <c r="H209" s="84">
        <v>1727.5212900000004</v>
      </c>
      <c r="I209" s="85">
        <v>1.8189699425287358E-3</v>
      </c>
      <c r="J209" s="85">
        <f t="shared" si="6"/>
        <v>4.3895719712058848E-4</v>
      </c>
      <c r="K209" s="85">
        <v>5.1661412346787894E-2</v>
      </c>
      <c r="L209" s="129"/>
    </row>
    <row r="210" spans="2:12" s="121" customFormat="1">
      <c r="B210" s="77" t="s">
        <v>2514</v>
      </c>
      <c r="C210" s="74">
        <v>6658</v>
      </c>
      <c r="D210" s="87" t="s">
        <v>164</v>
      </c>
      <c r="E210" s="97">
        <v>43356</v>
      </c>
      <c r="F210" s="84">
        <v>5040647.6300000008</v>
      </c>
      <c r="G210" s="86">
        <v>68.778000000000006</v>
      </c>
      <c r="H210" s="84">
        <v>11929.453630000002</v>
      </c>
      <c r="I210" s="85">
        <v>2.96021544E-2</v>
      </c>
      <c r="J210" s="85">
        <f t="shared" ref="J210" si="7">H210/$H$11</f>
        <v>3.0312329919851984E-3</v>
      </c>
      <c r="K210" s="85">
        <v>5.1661412346787894E-2</v>
      </c>
      <c r="L210" s="129"/>
    </row>
    <row r="211" spans="2:12" s="121" customFormat="1">
      <c r="B211" s="125"/>
      <c r="L211" s="129"/>
    </row>
    <row r="212" spans="2:12" s="121" customFormat="1">
      <c r="B212" s="125"/>
      <c r="L212" s="129"/>
    </row>
    <row r="213" spans="2:12" s="121" customFormat="1">
      <c r="B213" s="126" t="s">
        <v>115</v>
      </c>
      <c r="L213" s="129"/>
    </row>
    <row r="214" spans="2:12" s="121" customFormat="1">
      <c r="B214" s="126" t="s">
        <v>243</v>
      </c>
      <c r="L214" s="129"/>
    </row>
    <row r="215" spans="2:12" s="121" customFormat="1">
      <c r="B215" s="126" t="s">
        <v>251</v>
      </c>
      <c r="L215" s="129"/>
    </row>
    <row r="216" spans="2:12" s="121" customFormat="1">
      <c r="B216" s="125"/>
      <c r="L216" s="129"/>
    </row>
    <row r="217" spans="2:12" s="121" customFormat="1">
      <c r="B217" s="125"/>
      <c r="L217" s="129"/>
    </row>
    <row r="218" spans="2:12" s="121" customFormat="1">
      <c r="B218" s="125"/>
      <c r="L218" s="129"/>
    </row>
    <row r="219" spans="2:12" s="121" customFormat="1">
      <c r="B219" s="125"/>
      <c r="L219" s="129"/>
    </row>
    <row r="220" spans="2:12" s="121" customFormat="1">
      <c r="B220" s="125"/>
      <c r="L220" s="129"/>
    </row>
    <row r="221" spans="2:12" s="121" customFormat="1">
      <c r="B221" s="125"/>
      <c r="L221" s="129"/>
    </row>
    <row r="222" spans="2:12" s="121" customFormat="1">
      <c r="B222" s="125"/>
      <c r="L222" s="129"/>
    </row>
    <row r="223" spans="2:12" s="121" customFormat="1">
      <c r="B223" s="125"/>
      <c r="L223" s="129"/>
    </row>
    <row r="224" spans="2:12" s="121" customFormat="1">
      <c r="B224" s="125"/>
      <c r="L224" s="129"/>
    </row>
    <row r="225" spans="2:12" s="121" customFormat="1">
      <c r="B225" s="125"/>
      <c r="L225" s="129"/>
    </row>
    <row r="226" spans="2:12" s="121" customFormat="1">
      <c r="B226" s="125"/>
      <c r="L226" s="129"/>
    </row>
    <row r="227" spans="2:12" s="121" customFormat="1">
      <c r="B227" s="125"/>
      <c r="L227" s="129"/>
    </row>
    <row r="228" spans="2:12" s="121" customFormat="1">
      <c r="B228" s="125"/>
      <c r="L228" s="129"/>
    </row>
    <row r="229" spans="2:12" s="121" customFormat="1">
      <c r="B229" s="125"/>
      <c r="L229" s="129"/>
    </row>
    <row r="230" spans="2:12" s="121" customFormat="1">
      <c r="B230" s="125"/>
      <c r="L230" s="129"/>
    </row>
    <row r="231" spans="2:12" s="121" customFormat="1">
      <c r="B231" s="125"/>
      <c r="L231" s="129"/>
    </row>
    <row r="232" spans="2:12" s="121" customFormat="1">
      <c r="B232" s="125"/>
      <c r="L232" s="129"/>
    </row>
    <row r="233" spans="2:12" s="121" customFormat="1">
      <c r="B233" s="125"/>
      <c r="L233" s="129"/>
    </row>
    <row r="234" spans="2:12" s="121" customFormat="1">
      <c r="B234" s="125"/>
      <c r="L234" s="129"/>
    </row>
    <row r="235" spans="2:12" s="121" customFormat="1">
      <c r="B235" s="125"/>
      <c r="L235" s="129"/>
    </row>
    <row r="236" spans="2:12" s="121" customFormat="1">
      <c r="B236" s="125"/>
      <c r="L236" s="129"/>
    </row>
    <row r="237" spans="2:12" s="121" customFormat="1">
      <c r="B237" s="125"/>
      <c r="L237" s="129"/>
    </row>
    <row r="238" spans="2:12" s="121" customFormat="1">
      <c r="B238" s="125"/>
      <c r="L238" s="129"/>
    </row>
    <row r="239" spans="2:12" s="121" customFormat="1">
      <c r="B239" s="125"/>
      <c r="L239" s="129"/>
    </row>
    <row r="240" spans="2:12" s="121" customFormat="1">
      <c r="B240" s="125"/>
      <c r="L240" s="129"/>
    </row>
    <row r="241" spans="2:12" s="121" customFormat="1">
      <c r="B241" s="125"/>
      <c r="L241" s="129"/>
    </row>
    <row r="242" spans="2:12" s="121" customFormat="1">
      <c r="B242" s="125"/>
      <c r="L242" s="129"/>
    </row>
    <row r="243" spans="2:12" s="121" customFormat="1">
      <c r="B243" s="125"/>
      <c r="L243" s="129"/>
    </row>
    <row r="244" spans="2:12" s="121" customFormat="1">
      <c r="B244" s="125"/>
      <c r="L244" s="129"/>
    </row>
    <row r="245" spans="2:12" s="121" customFormat="1">
      <c r="B245" s="125"/>
      <c r="L245" s="129"/>
    </row>
    <row r="246" spans="2:12" s="121" customFormat="1">
      <c r="B246" s="125"/>
      <c r="L246" s="129"/>
    </row>
    <row r="247" spans="2:12" s="121" customFormat="1">
      <c r="B247" s="125"/>
      <c r="L247" s="129"/>
    </row>
    <row r="248" spans="2:12" s="121" customFormat="1">
      <c r="B248" s="125"/>
      <c r="L248" s="129"/>
    </row>
    <row r="249" spans="2:12" s="121" customFormat="1">
      <c r="B249" s="125"/>
      <c r="L249" s="129"/>
    </row>
    <row r="250" spans="2:12" s="121" customFormat="1">
      <c r="B250" s="125"/>
      <c r="L250" s="129"/>
    </row>
    <row r="251" spans="2:12" s="121" customFormat="1">
      <c r="B251" s="125"/>
      <c r="L251" s="129"/>
    </row>
    <row r="252" spans="2:12" s="121" customFormat="1">
      <c r="B252" s="125"/>
      <c r="L252" s="129"/>
    </row>
    <row r="253" spans="2:12" s="121" customFormat="1">
      <c r="B253" s="125"/>
      <c r="L253" s="129"/>
    </row>
    <row r="254" spans="2:12" s="121" customFormat="1">
      <c r="B254" s="125"/>
      <c r="L254" s="129"/>
    </row>
    <row r="255" spans="2:12" s="121" customFormat="1">
      <c r="B255" s="125"/>
      <c r="L255" s="129"/>
    </row>
    <row r="256" spans="2:12" s="121" customFormat="1">
      <c r="B256" s="125"/>
      <c r="L256" s="129"/>
    </row>
    <row r="257" spans="2:12" s="121" customFormat="1">
      <c r="B257" s="125"/>
      <c r="L257" s="129"/>
    </row>
    <row r="258" spans="2:12" s="121" customFormat="1">
      <c r="B258" s="125"/>
      <c r="L258" s="129"/>
    </row>
    <row r="259" spans="2:12" s="121" customFormat="1">
      <c r="B259" s="125"/>
      <c r="L259" s="129"/>
    </row>
    <row r="260" spans="2:12" s="121" customFormat="1">
      <c r="B260" s="125"/>
      <c r="L260" s="129"/>
    </row>
    <row r="261" spans="2:12" s="121" customFormat="1">
      <c r="B261" s="125"/>
      <c r="L261" s="129"/>
    </row>
    <row r="262" spans="2:12" s="121" customFormat="1">
      <c r="B262" s="125"/>
      <c r="L262" s="129"/>
    </row>
    <row r="263" spans="2:12" s="121" customFormat="1">
      <c r="B263" s="125"/>
      <c r="L263" s="129"/>
    </row>
    <row r="264" spans="2:12" s="121" customFormat="1">
      <c r="B264" s="125"/>
      <c r="L264" s="129"/>
    </row>
    <row r="265" spans="2:12" s="121" customFormat="1">
      <c r="B265" s="125"/>
      <c r="L265" s="129"/>
    </row>
    <row r="266" spans="2:12" s="121" customFormat="1">
      <c r="B266" s="125"/>
      <c r="L266" s="129"/>
    </row>
    <row r="267" spans="2:12" s="121" customFormat="1">
      <c r="B267" s="125"/>
      <c r="L267" s="129"/>
    </row>
    <row r="268" spans="2:12" s="121" customFormat="1">
      <c r="B268" s="125"/>
      <c r="L268" s="129"/>
    </row>
    <row r="269" spans="2:12" s="121" customFormat="1">
      <c r="B269" s="125"/>
      <c r="L269" s="129"/>
    </row>
    <row r="270" spans="2:12" s="121" customFormat="1">
      <c r="B270" s="125"/>
      <c r="L270" s="129"/>
    </row>
    <row r="271" spans="2:12" s="121" customFormat="1">
      <c r="B271" s="125"/>
      <c r="L271" s="129"/>
    </row>
    <row r="272" spans="2:12" s="121" customFormat="1">
      <c r="B272" s="125"/>
      <c r="L272" s="129"/>
    </row>
    <row r="273" spans="2:12" s="121" customFormat="1">
      <c r="B273" s="125"/>
      <c r="L273" s="129"/>
    </row>
    <row r="274" spans="2:12" s="121" customFormat="1">
      <c r="B274" s="125"/>
      <c r="L274" s="129"/>
    </row>
    <row r="275" spans="2:12" s="121" customFormat="1">
      <c r="B275" s="125"/>
      <c r="L275" s="129"/>
    </row>
    <row r="276" spans="2:12" s="121" customFormat="1">
      <c r="B276" s="125"/>
      <c r="L276" s="129"/>
    </row>
    <row r="277" spans="2:12" s="121" customFormat="1">
      <c r="B277" s="125"/>
      <c r="L277" s="129"/>
    </row>
    <row r="278" spans="2:12" s="121" customFormat="1">
      <c r="B278" s="125"/>
      <c r="L278" s="129"/>
    </row>
    <row r="279" spans="2:12" s="121" customFormat="1">
      <c r="B279" s="125"/>
      <c r="L279" s="129"/>
    </row>
    <row r="280" spans="2:12" s="121" customFormat="1">
      <c r="B280" s="125"/>
      <c r="L280" s="129"/>
    </row>
    <row r="281" spans="2:12" s="121" customFormat="1">
      <c r="B281" s="125"/>
      <c r="L281" s="129"/>
    </row>
    <row r="282" spans="2:12" s="121" customFormat="1">
      <c r="B282" s="125"/>
      <c r="L282" s="129"/>
    </row>
    <row r="283" spans="2:12" s="121" customFormat="1">
      <c r="B283" s="125"/>
      <c r="L283" s="129"/>
    </row>
    <row r="284" spans="2:12" s="121" customFormat="1">
      <c r="B284" s="125"/>
      <c r="L284" s="129"/>
    </row>
    <row r="285" spans="2:12" s="121" customFormat="1">
      <c r="B285" s="125"/>
      <c r="L285" s="129"/>
    </row>
    <row r="286" spans="2:12" s="121" customFormat="1">
      <c r="B286" s="125"/>
      <c r="L286" s="129"/>
    </row>
    <row r="287" spans="2:12" s="121" customFormat="1">
      <c r="B287" s="125"/>
      <c r="L287" s="129"/>
    </row>
    <row r="288" spans="2:12" s="121" customFormat="1">
      <c r="B288" s="125"/>
      <c r="L288" s="129"/>
    </row>
    <row r="289" spans="2:12" s="121" customFormat="1">
      <c r="B289" s="125"/>
      <c r="L289" s="129"/>
    </row>
    <row r="290" spans="2:12" s="121" customFormat="1">
      <c r="B290" s="125"/>
      <c r="L290" s="129"/>
    </row>
    <row r="291" spans="2:12" s="121" customFormat="1">
      <c r="B291" s="125"/>
      <c r="L291" s="129"/>
    </row>
    <row r="292" spans="2:12" s="121" customFormat="1">
      <c r="B292" s="125"/>
      <c r="L292" s="129"/>
    </row>
    <row r="293" spans="2:12" s="121" customFormat="1">
      <c r="B293" s="125"/>
      <c r="L293" s="129"/>
    </row>
    <row r="294" spans="2:12" s="121" customFormat="1">
      <c r="B294" s="125"/>
      <c r="L294" s="129"/>
    </row>
    <row r="295" spans="2:12" s="121" customFormat="1">
      <c r="B295" s="125"/>
      <c r="L295" s="129"/>
    </row>
    <row r="296" spans="2:12" s="121" customFormat="1">
      <c r="B296" s="125"/>
      <c r="L296" s="129"/>
    </row>
    <row r="297" spans="2:12" s="121" customFormat="1">
      <c r="B297" s="125"/>
      <c r="L297" s="129"/>
    </row>
    <row r="298" spans="2:12" s="121" customFormat="1">
      <c r="B298" s="125"/>
      <c r="L298" s="129"/>
    </row>
    <row r="299" spans="2:12" s="121" customFormat="1">
      <c r="B299" s="125"/>
      <c r="L299" s="129"/>
    </row>
    <row r="300" spans="2:12" s="121" customFormat="1">
      <c r="B300" s="125"/>
      <c r="L300" s="129"/>
    </row>
    <row r="301" spans="2:12" s="121" customFormat="1">
      <c r="B301" s="125"/>
      <c r="L301" s="129"/>
    </row>
    <row r="302" spans="2:12" s="121" customFormat="1">
      <c r="B302" s="125"/>
      <c r="L302" s="129"/>
    </row>
    <row r="303" spans="2:12" s="121" customFormat="1">
      <c r="B303" s="125"/>
      <c r="L303" s="129"/>
    </row>
    <row r="304" spans="2:12" s="121" customFormat="1">
      <c r="B304" s="125"/>
      <c r="L304" s="129"/>
    </row>
    <row r="305" spans="2:12" s="121" customFormat="1">
      <c r="B305" s="125"/>
      <c r="L305" s="129"/>
    </row>
    <row r="306" spans="2:12" s="121" customFormat="1">
      <c r="B306" s="125"/>
      <c r="L306" s="129"/>
    </row>
    <row r="307" spans="2:12" s="121" customFormat="1">
      <c r="B307" s="125"/>
      <c r="L307" s="129"/>
    </row>
    <row r="308" spans="2:12" s="121" customFormat="1">
      <c r="B308" s="125"/>
      <c r="L308" s="129"/>
    </row>
    <row r="309" spans="2:12" s="121" customFormat="1">
      <c r="B309" s="125"/>
      <c r="L309" s="129"/>
    </row>
    <row r="310" spans="2:12" s="121" customFormat="1">
      <c r="B310" s="125"/>
      <c r="L310" s="129"/>
    </row>
    <row r="311" spans="2:12" s="121" customFormat="1">
      <c r="B311" s="125"/>
      <c r="L311" s="129"/>
    </row>
    <row r="312" spans="2:12" s="121" customFormat="1">
      <c r="B312" s="125"/>
      <c r="L312" s="129"/>
    </row>
    <row r="313" spans="2:12" s="121" customFormat="1">
      <c r="B313" s="125"/>
      <c r="L313" s="129"/>
    </row>
    <row r="314" spans="2:12" s="121" customFormat="1">
      <c r="B314" s="125"/>
      <c r="L314" s="129"/>
    </row>
    <row r="315" spans="2:12" s="121" customFormat="1">
      <c r="B315" s="125"/>
      <c r="L315" s="129"/>
    </row>
    <row r="316" spans="2:12" s="121" customFormat="1">
      <c r="B316" s="125"/>
      <c r="L316" s="129"/>
    </row>
    <row r="317" spans="2:12" s="121" customFormat="1">
      <c r="B317" s="125"/>
      <c r="L317" s="129"/>
    </row>
    <row r="318" spans="2:12" s="121" customFormat="1">
      <c r="B318" s="125"/>
      <c r="L318" s="129"/>
    </row>
    <row r="319" spans="2:12" s="121" customFormat="1">
      <c r="B319" s="125"/>
      <c r="L319" s="129"/>
    </row>
    <row r="320" spans="2:12" s="121" customFormat="1">
      <c r="B320" s="125"/>
      <c r="L320" s="129"/>
    </row>
    <row r="321" spans="2:12" s="121" customFormat="1">
      <c r="B321" s="125"/>
      <c r="L321" s="129"/>
    </row>
    <row r="322" spans="2:12" s="121" customFormat="1">
      <c r="B322" s="125"/>
      <c r="L322" s="129"/>
    </row>
    <row r="323" spans="2:12" s="121" customFormat="1">
      <c r="B323" s="125"/>
      <c r="L323" s="129"/>
    </row>
    <row r="324" spans="2:12" s="121" customFormat="1">
      <c r="B324" s="125"/>
      <c r="L324" s="129"/>
    </row>
    <row r="325" spans="2:12" s="121" customFormat="1">
      <c r="B325" s="125"/>
      <c r="L325" s="129"/>
    </row>
    <row r="326" spans="2:12" s="121" customFormat="1">
      <c r="B326" s="125"/>
      <c r="L326" s="129"/>
    </row>
    <row r="327" spans="2:12" s="121" customFormat="1">
      <c r="B327" s="125"/>
      <c r="L327" s="129"/>
    </row>
    <row r="328" spans="2:12" s="121" customFormat="1">
      <c r="B328" s="125"/>
      <c r="L328" s="129"/>
    </row>
    <row r="329" spans="2:12" s="121" customFormat="1">
      <c r="B329" s="125"/>
      <c r="L329" s="129"/>
    </row>
    <row r="330" spans="2:12" s="121" customFormat="1">
      <c r="B330" s="125"/>
      <c r="L330" s="129"/>
    </row>
    <row r="331" spans="2:12" s="121" customFormat="1">
      <c r="B331" s="125"/>
      <c r="L331" s="129"/>
    </row>
    <row r="332" spans="2:12" s="121" customFormat="1">
      <c r="B332" s="125"/>
      <c r="L332" s="129"/>
    </row>
    <row r="333" spans="2:12" s="121" customFormat="1">
      <c r="B333" s="125"/>
      <c r="L333" s="129"/>
    </row>
    <row r="334" spans="2:12" s="121" customFormat="1">
      <c r="B334" s="125"/>
      <c r="L334" s="129"/>
    </row>
    <row r="335" spans="2:12" s="121" customFormat="1">
      <c r="B335" s="125"/>
      <c r="L335" s="129"/>
    </row>
    <row r="336" spans="2:12" s="121" customFormat="1">
      <c r="B336" s="125"/>
      <c r="L336" s="129"/>
    </row>
    <row r="337" spans="2:12" s="121" customFormat="1">
      <c r="B337" s="125"/>
      <c r="L337" s="129"/>
    </row>
    <row r="338" spans="2:12" s="121" customFormat="1">
      <c r="B338" s="125"/>
      <c r="L338" s="129"/>
    </row>
    <row r="339" spans="2:12" s="121" customFormat="1">
      <c r="B339" s="125"/>
      <c r="L339" s="129"/>
    </row>
    <row r="340" spans="2:12" s="121" customFormat="1">
      <c r="B340" s="125"/>
      <c r="L340" s="129"/>
    </row>
    <row r="341" spans="2:12" s="121" customFormat="1">
      <c r="B341" s="125"/>
      <c r="L341" s="129"/>
    </row>
    <row r="342" spans="2:12" s="121" customFormat="1">
      <c r="B342" s="125"/>
      <c r="L342" s="129"/>
    </row>
    <row r="343" spans="2:12" s="121" customFormat="1">
      <c r="B343" s="125"/>
      <c r="L343" s="129"/>
    </row>
    <row r="344" spans="2:12" s="121" customFormat="1">
      <c r="B344" s="125"/>
      <c r="L344" s="129"/>
    </row>
    <row r="345" spans="2:12" s="121" customFormat="1">
      <c r="B345" s="125"/>
      <c r="L345" s="129"/>
    </row>
    <row r="346" spans="2:12" s="121" customFormat="1">
      <c r="B346" s="125"/>
      <c r="L346" s="129"/>
    </row>
    <row r="347" spans="2:12" s="121" customFormat="1">
      <c r="B347" s="125"/>
      <c r="L347" s="129"/>
    </row>
    <row r="348" spans="2:12" s="121" customFormat="1">
      <c r="B348" s="125"/>
      <c r="L348" s="129"/>
    </row>
    <row r="349" spans="2:12" s="121" customFormat="1">
      <c r="B349" s="125"/>
      <c r="L349" s="129"/>
    </row>
    <row r="350" spans="2:12" s="121" customFormat="1">
      <c r="B350" s="125"/>
      <c r="L350" s="129"/>
    </row>
    <row r="351" spans="2:12" s="121" customFormat="1">
      <c r="B351" s="125"/>
      <c r="L351" s="129"/>
    </row>
    <row r="352" spans="2:12" s="121" customFormat="1">
      <c r="B352" s="125"/>
      <c r="L352" s="129"/>
    </row>
    <row r="353" spans="2:12" s="121" customFormat="1">
      <c r="B353" s="125"/>
      <c r="L353" s="129"/>
    </row>
    <row r="354" spans="2:12" s="121" customFormat="1">
      <c r="B354" s="125"/>
      <c r="L354" s="129"/>
    </row>
    <row r="355" spans="2:12" s="121" customFormat="1">
      <c r="B355" s="125"/>
      <c r="L355" s="129"/>
    </row>
    <row r="356" spans="2:12" s="121" customFormat="1">
      <c r="B356" s="125"/>
      <c r="L356" s="129"/>
    </row>
    <row r="357" spans="2:12" s="121" customFormat="1">
      <c r="B357" s="125"/>
      <c r="L357" s="129"/>
    </row>
    <row r="358" spans="2:12" s="121" customFormat="1">
      <c r="B358" s="125"/>
      <c r="L358" s="129"/>
    </row>
    <row r="359" spans="2:12" s="121" customFormat="1">
      <c r="B359" s="125"/>
      <c r="L359" s="129"/>
    </row>
    <row r="360" spans="2:12" s="121" customFormat="1">
      <c r="B360" s="125"/>
      <c r="L360" s="129"/>
    </row>
    <row r="361" spans="2:12" s="121" customFormat="1">
      <c r="B361" s="125"/>
      <c r="L361" s="129"/>
    </row>
    <row r="362" spans="2:12" s="121" customFormat="1">
      <c r="B362" s="125"/>
      <c r="L362" s="129"/>
    </row>
    <row r="363" spans="2:12" s="121" customFormat="1">
      <c r="B363" s="125"/>
      <c r="L363" s="129"/>
    </row>
    <row r="364" spans="2:12" s="121" customFormat="1">
      <c r="B364" s="125"/>
      <c r="L364" s="129"/>
    </row>
    <row r="365" spans="2:12" s="121" customFormat="1">
      <c r="B365" s="125"/>
      <c r="L365" s="129"/>
    </row>
    <row r="366" spans="2:12" s="121" customFormat="1">
      <c r="B366" s="125"/>
      <c r="L366" s="129"/>
    </row>
    <row r="367" spans="2:12" s="121" customFormat="1">
      <c r="B367" s="125"/>
      <c r="L367" s="129"/>
    </row>
    <row r="368" spans="2:12" s="121" customFormat="1">
      <c r="B368" s="125"/>
      <c r="L368" s="129"/>
    </row>
    <row r="369" spans="2:12" s="121" customFormat="1">
      <c r="B369" s="125"/>
      <c r="L369" s="129"/>
    </row>
    <row r="370" spans="2:12" s="121" customFormat="1">
      <c r="B370" s="125"/>
      <c r="L370" s="129"/>
    </row>
    <row r="371" spans="2:12" s="121" customFormat="1">
      <c r="B371" s="125"/>
      <c r="L371" s="129"/>
    </row>
    <row r="372" spans="2:12" s="121" customFormat="1">
      <c r="B372" s="125"/>
      <c r="L372" s="129"/>
    </row>
    <row r="373" spans="2:12" s="121" customFormat="1">
      <c r="B373" s="125"/>
      <c r="L373" s="129"/>
    </row>
    <row r="374" spans="2:12" s="121" customFormat="1">
      <c r="B374" s="125"/>
      <c r="L374" s="129"/>
    </row>
    <row r="375" spans="2:12" s="121" customFormat="1">
      <c r="B375" s="125"/>
      <c r="L375" s="129"/>
    </row>
    <row r="376" spans="2:12" s="121" customFormat="1">
      <c r="B376" s="125"/>
      <c r="L376" s="129"/>
    </row>
    <row r="377" spans="2:12" s="121" customFormat="1">
      <c r="B377" s="125"/>
      <c r="L377" s="129"/>
    </row>
    <row r="378" spans="2:12" s="121" customFormat="1">
      <c r="B378" s="125"/>
      <c r="L378" s="129"/>
    </row>
    <row r="379" spans="2:12" s="121" customFormat="1">
      <c r="B379" s="125"/>
      <c r="L379" s="129"/>
    </row>
    <row r="380" spans="2:12" s="121" customFormat="1">
      <c r="B380" s="125"/>
      <c r="L380" s="129"/>
    </row>
    <row r="381" spans="2:12" s="121" customFormat="1">
      <c r="B381" s="125"/>
      <c r="L381" s="129"/>
    </row>
    <row r="382" spans="2:12" s="121" customFormat="1">
      <c r="B382" s="125"/>
      <c r="L382" s="129"/>
    </row>
    <row r="383" spans="2:12" s="121" customFormat="1">
      <c r="B383" s="125"/>
      <c r="L383" s="129"/>
    </row>
    <row r="384" spans="2:12">
      <c r="C384" s="1"/>
    </row>
    <row r="385" spans="3:3">
      <c r="C385" s="1"/>
    </row>
    <row r="386" spans="3:3">
      <c r="C386" s="1"/>
    </row>
    <row r="387" spans="3:3">
      <c r="C387" s="1"/>
    </row>
    <row r="388" spans="3:3">
      <c r="C388" s="1"/>
    </row>
    <row r="389" spans="3:3">
      <c r="C389" s="1"/>
    </row>
    <row r="390" spans="3:3">
      <c r="C390" s="1"/>
    </row>
    <row r="391" spans="3:3">
      <c r="C391" s="1"/>
    </row>
    <row r="392" spans="3:3">
      <c r="C392" s="1"/>
    </row>
    <row r="393" spans="3:3">
      <c r="C393" s="1"/>
    </row>
    <row r="394" spans="3:3">
      <c r="C394" s="1"/>
    </row>
    <row r="395" spans="3:3">
      <c r="C395" s="1"/>
    </row>
    <row r="396" spans="3:3">
      <c r="C396" s="1"/>
    </row>
    <row r="397" spans="3:3">
      <c r="C397" s="1"/>
    </row>
    <row r="398" spans="3:3">
      <c r="C398" s="1"/>
    </row>
    <row r="399" spans="3:3">
      <c r="C399" s="1"/>
    </row>
    <row r="400" spans="3:3">
      <c r="C400" s="1"/>
    </row>
    <row r="401" spans="3:3">
      <c r="C401" s="1"/>
    </row>
    <row r="402" spans="3:3">
      <c r="C402" s="1"/>
    </row>
    <row r="403" spans="3:3">
      <c r="C403" s="1"/>
    </row>
    <row r="404" spans="3:3">
      <c r="C404" s="1"/>
    </row>
    <row r="405" spans="3:3">
      <c r="C405" s="1"/>
    </row>
    <row r="406" spans="3:3">
      <c r="C406" s="1"/>
    </row>
    <row r="407" spans="3:3">
      <c r="C407" s="1"/>
    </row>
    <row r="408" spans="3:3">
      <c r="C408" s="1"/>
    </row>
    <row r="409" spans="3:3">
      <c r="C409" s="1"/>
    </row>
    <row r="410" spans="3:3">
      <c r="C410" s="1"/>
    </row>
    <row r="411" spans="3:3">
      <c r="C411" s="1"/>
    </row>
    <row r="412" spans="3:3">
      <c r="C412" s="1"/>
    </row>
    <row r="413" spans="3:3">
      <c r="C413" s="1"/>
    </row>
    <row r="414" spans="3:3">
      <c r="C414" s="1"/>
    </row>
    <row r="415" spans="3:3">
      <c r="C415" s="1"/>
    </row>
    <row r="416" spans="3:3">
      <c r="C416" s="1"/>
    </row>
    <row r="417" spans="3:3">
      <c r="C417" s="1"/>
    </row>
    <row r="418" spans="3:3">
      <c r="C418" s="1"/>
    </row>
    <row r="419" spans="3:3">
      <c r="C419" s="1"/>
    </row>
    <row r="420" spans="3:3">
      <c r="C420" s="1"/>
    </row>
    <row r="421" spans="3:3">
      <c r="C421" s="1"/>
    </row>
    <row r="422" spans="3:3">
      <c r="C422" s="1"/>
    </row>
    <row r="423" spans="3:3">
      <c r="C423" s="1"/>
    </row>
    <row r="424" spans="3:3">
      <c r="C424" s="1"/>
    </row>
    <row r="425" spans="3:3">
      <c r="C425" s="1"/>
    </row>
    <row r="426" spans="3:3">
      <c r="C426" s="1"/>
    </row>
    <row r="427" spans="3:3">
      <c r="C427" s="1"/>
    </row>
    <row r="428" spans="3:3">
      <c r="C428" s="1"/>
    </row>
    <row r="429" spans="3:3">
      <c r="C429" s="1"/>
    </row>
    <row r="430" spans="3:3">
      <c r="C430" s="1"/>
    </row>
    <row r="431" spans="3:3">
      <c r="C431" s="1"/>
    </row>
    <row r="432" spans="3:3">
      <c r="C432" s="1"/>
    </row>
    <row r="433" spans="3:3">
      <c r="C433" s="1"/>
    </row>
    <row r="434" spans="3:3">
      <c r="C434" s="1"/>
    </row>
    <row r="435" spans="3:3">
      <c r="C435" s="1"/>
    </row>
    <row r="436" spans="3:3">
      <c r="C436" s="1"/>
    </row>
    <row r="437" spans="3:3">
      <c r="C437" s="1"/>
    </row>
    <row r="438" spans="3:3">
      <c r="C438" s="1"/>
    </row>
    <row r="439" spans="3:3">
      <c r="C439" s="1"/>
    </row>
    <row r="440" spans="3:3">
      <c r="C440" s="1"/>
    </row>
    <row r="441" spans="3:3">
      <c r="C441" s="1"/>
    </row>
    <row r="442" spans="3:3">
      <c r="C442" s="1"/>
    </row>
    <row r="443" spans="3:3">
      <c r="C443" s="1"/>
    </row>
    <row r="444" spans="3:3">
      <c r="C444" s="1"/>
    </row>
    <row r="445" spans="3:3">
      <c r="C445" s="1"/>
    </row>
    <row r="446" spans="3:3">
      <c r="C446" s="1"/>
    </row>
    <row r="447" spans="3:3">
      <c r="C447" s="1"/>
    </row>
    <row r="448" spans="3:3">
      <c r="C448" s="1"/>
    </row>
    <row r="449" spans="3:3">
      <c r="C449" s="1"/>
    </row>
    <row r="450" spans="3:3">
      <c r="C450" s="1"/>
    </row>
    <row r="451" spans="3:3">
      <c r="C451" s="1"/>
    </row>
    <row r="452" spans="3:3">
      <c r="C452" s="1"/>
    </row>
    <row r="453" spans="3:3">
      <c r="C453" s="1"/>
    </row>
    <row r="454" spans="3:3">
      <c r="C454" s="1"/>
    </row>
    <row r="455" spans="3:3">
      <c r="C455" s="1"/>
    </row>
    <row r="456" spans="3:3">
      <c r="C456" s="1"/>
    </row>
    <row r="457" spans="3:3">
      <c r="C457" s="1"/>
    </row>
    <row r="458" spans="3:3">
      <c r="C458" s="1"/>
    </row>
    <row r="459" spans="3:3">
      <c r="C459" s="1"/>
    </row>
    <row r="460" spans="3:3">
      <c r="C460" s="1"/>
    </row>
    <row r="461" spans="3:3">
      <c r="C461" s="1"/>
    </row>
    <row r="462" spans="3:3">
      <c r="C462" s="1"/>
    </row>
    <row r="463" spans="3:3">
      <c r="C463" s="1"/>
    </row>
    <row r="464" spans="3:3">
      <c r="C464" s="1"/>
    </row>
    <row r="465" spans="3:3">
      <c r="C465" s="1"/>
    </row>
    <row r="466" spans="3:3">
      <c r="C466" s="1"/>
    </row>
    <row r="467" spans="3:3">
      <c r="C467" s="1"/>
    </row>
    <row r="468" spans="3:3">
      <c r="C468" s="1"/>
    </row>
    <row r="469" spans="3:3">
      <c r="C469" s="1"/>
    </row>
    <row r="470" spans="3:3">
      <c r="C470" s="1"/>
    </row>
    <row r="471" spans="3:3">
      <c r="C471" s="1"/>
    </row>
    <row r="472" spans="3:3">
      <c r="C472" s="1"/>
    </row>
    <row r="473" spans="3:3">
      <c r="C473" s="1"/>
    </row>
    <row r="474" spans="3:3">
      <c r="C474" s="1"/>
    </row>
    <row r="475" spans="3:3">
      <c r="C475" s="1"/>
    </row>
    <row r="476" spans="3:3">
      <c r="C476" s="1"/>
    </row>
    <row r="477" spans="3:3">
      <c r="C477" s="1"/>
    </row>
    <row r="478" spans="3:3">
      <c r="C478" s="1"/>
    </row>
    <row r="479" spans="3:3">
      <c r="C479" s="1"/>
    </row>
    <row r="480" spans="3:3">
      <c r="C480" s="1"/>
    </row>
    <row r="481" spans="3:3">
      <c r="C481" s="1"/>
    </row>
    <row r="482" spans="3:3">
      <c r="C482" s="1"/>
    </row>
    <row r="483" spans="3:3">
      <c r="C483" s="1"/>
    </row>
    <row r="484" spans="3:3">
      <c r="C484" s="1"/>
    </row>
    <row r="485" spans="3:3">
      <c r="C485" s="1"/>
    </row>
    <row r="486" spans="3:3">
      <c r="C486" s="1"/>
    </row>
    <row r="487" spans="3:3">
      <c r="C487" s="1"/>
    </row>
    <row r="488" spans="3:3">
      <c r="C488" s="1"/>
    </row>
    <row r="489" spans="3:3">
      <c r="C489" s="1"/>
    </row>
    <row r="490" spans="3:3">
      <c r="C490" s="1"/>
    </row>
    <row r="491" spans="3:3">
      <c r="C491" s="1"/>
    </row>
    <row r="492" spans="3:3">
      <c r="C492" s="1"/>
    </row>
    <row r="493" spans="3:3">
      <c r="C493" s="1"/>
    </row>
    <row r="494" spans="3:3">
      <c r="C494" s="1"/>
    </row>
    <row r="495" spans="3:3">
      <c r="C495" s="1"/>
    </row>
    <row r="496" spans="3:3">
      <c r="C496" s="1"/>
    </row>
    <row r="497" spans="3:3">
      <c r="C497" s="1"/>
    </row>
    <row r="498" spans="3:3">
      <c r="C498" s="1"/>
    </row>
    <row r="499" spans="3:3">
      <c r="C499" s="1"/>
    </row>
    <row r="500" spans="3:3">
      <c r="C500" s="1"/>
    </row>
    <row r="501" spans="3:3">
      <c r="C501" s="1"/>
    </row>
    <row r="502" spans="3:3">
      <c r="C502" s="1"/>
    </row>
    <row r="503" spans="3:3">
      <c r="C503" s="1"/>
    </row>
    <row r="504" spans="3:3">
      <c r="C504" s="1"/>
    </row>
    <row r="505" spans="3:3">
      <c r="C505" s="1"/>
    </row>
    <row r="506" spans="3:3">
      <c r="C506" s="1"/>
    </row>
    <row r="507" spans="3:3">
      <c r="C507" s="1"/>
    </row>
    <row r="508" spans="3:3">
      <c r="C508" s="1"/>
    </row>
    <row r="509" spans="3:3">
      <c r="C509" s="1"/>
    </row>
    <row r="510" spans="3:3">
      <c r="C510" s="1"/>
    </row>
    <row r="511" spans="3:3">
      <c r="C511" s="1"/>
    </row>
    <row r="512" spans="3:3">
      <c r="C512" s="1"/>
    </row>
    <row r="513" spans="3:3">
      <c r="C513" s="1"/>
    </row>
    <row r="514" spans="3:3">
      <c r="C514" s="1"/>
    </row>
    <row r="515" spans="3:3">
      <c r="C515" s="1"/>
    </row>
    <row r="516" spans="3:3">
      <c r="C516" s="1"/>
    </row>
    <row r="517" spans="3:3">
      <c r="C517" s="1"/>
    </row>
    <row r="518" spans="3:3">
      <c r="C518" s="1"/>
    </row>
    <row r="519" spans="3:3">
      <c r="C519" s="1"/>
    </row>
    <row r="520" spans="3:3">
      <c r="C520" s="1"/>
    </row>
    <row r="521" spans="3:3">
      <c r="C521" s="1"/>
    </row>
    <row r="522" spans="3:3">
      <c r="C522" s="1"/>
    </row>
    <row r="523" spans="3:3">
      <c r="C523" s="1"/>
    </row>
    <row r="524" spans="3:3">
      <c r="C524" s="1"/>
    </row>
    <row r="525" spans="3:3">
      <c r="C525" s="1"/>
    </row>
    <row r="526" spans="3:3">
      <c r="C526" s="1"/>
    </row>
    <row r="527" spans="3:3">
      <c r="C527" s="1"/>
    </row>
    <row r="528" spans="3:3">
      <c r="C528" s="1"/>
    </row>
    <row r="529" spans="3:3">
      <c r="C529" s="1"/>
    </row>
    <row r="530" spans="3:3">
      <c r="C530" s="1"/>
    </row>
    <row r="531" spans="3:3">
      <c r="C531" s="1"/>
    </row>
    <row r="532" spans="3:3">
      <c r="C532" s="1"/>
    </row>
    <row r="533" spans="3:3">
      <c r="C533" s="1"/>
    </row>
    <row r="534" spans="3:3">
      <c r="C534" s="1"/>
    </row>
    <row r="535" spans="3:3">
      <c r="C535" s="1"/>
    </row>
    <row r="536" spans="3:3">
      <c r="C536" s="1"/>
    </row>
    <row r="537" spans="3:3">
      <c r="C537" s="1"/>
    </row>
    <row r="538" spans="3:3">
      <c r="C538" s="1"/>
    </row>
    <row r="539" spans="3:3">
      <c r="C539" s="1"/>
    </row>
    <row r="540" spans="3:3">
      <c r="C540" s="1"/>
    </row>
    <row r="541" spans="3:3">
      <c r="C541" s="1"/>
    </row>
    <row r="542" spans="3:3">
      <c r="C542" s="1"/>
    </row>
    <row r="543" spans="3:3">
      <c r="C543" s="1"/>
    </row>
    <row r="544" spans="3:3">
      <c r="C544" s="1"/>
    </row>
    <row r="545" spans="3:3">
      <c r="C545" s="1"/>
    </row>
    <row r="546" spans="3:3">
      <c r="C546" s="1"/>
    </row>
    <row r="547" spans="3:3">
      <c r="C547" s="1"/>
    </row>
    <row r="548" spans="3:3">
      <c r="C548" s="1"/>
    </row>
    <row r="549" spans="3:3">
      <c r="C549" s="1"/>
    </row>
    <row r="550" spans="3:3">
      <c r="C550" s="1"/>
    </row>
    <row r="551" spans="3:3">
      <c r="C551" s="1"/>
    </row>
    <row r="552" spans="3:3">
      <c r="C552" s="1"/>
    </row>
    <row r="553" spans="3:3">
      <c r="C553" s="1"/>
    </row>
    <row r="554" spans="3:3">
      <c r="C554" s="1"/>
    </row>
    <row r="555" spans="3:3">
      <c r="C555" s="1"/>
    </row>
    <row r="556" spans="3:3">
      <c r="C556" s="1"/>
    </row>
    <row r="557" spans="3:3">
      <c r="C557" s="1"/>
    </row>
    <row r="558" spans="3:3">
      <c r="C558" s="1"/>
    </row>
    <row r="559" spans="3:3">
      <c r="C559" s="1"/>
    </row>
    <row r="560" spans="3:3">
      <c r="C560" s="1"/>
    </row>
    <row r="561" spans="3:3">
      <c r="C561" s="1"/>
    </row>
    <row r="562" spans="3:3">
      <c r="C562" s="1"/>
    </row>
    <row r="563" spans="3:3">
      <c r="C563" s="1"/>
    </row>
    <row r="564" spans="3:3">
      <c r="C564" s="1"/>
    </row>
    <row r="565" spans="3:3">
      <c r="C565" s="1"/>
    </row>
    <row r="566" spans="3:3">
      <c r="C566" s="1"/>
    </row>
    <row r="567" spans="3:3">
      <c r="C567" s="1"/>
    </row>
    <row r="568" spans="3:3">
      <c r="C568" s="1"/>
    </row>
    <row r="569" spans="3:3">
      <c r="C569" s="1"/>
    </row>
    <row r="570" spans="3:3">
      <c r="C570" s="1"/>
    </row>
    <row r="571" spans="3:3">
      <c r="C571" s="1"/>
    </row>
    <row r="572" spans="3:3">
      <c r="C572" s="1"/>
    </row>
    <row r="573" spans="3:3">
      <c r="C573" s="1"/>
    </row>
    <row r="574" spans="3:3">
      <c r="C574" s="1"/>
    </row>
    <row r="575" spans="3:3">
      <c r="C575" s="1"/>
    </row>
    <row r="576" spans="3:3">
      <c r="C576" s="1"/>
    </row>
    <row r="577" spans="3:3">
      <c r="C577" s="1"/>
    </row>
    <row r="578" spans="3:3">
      <c r="C578" s="1"/>
    </row>
    <row r="579" spans="3:3">
      <c r="C579" s="1"/>
    </row>
    <row r="580" spans="3:3">
      <c r="C580" s="1"/>
    </row>
    <row r="581" spans="3:3">
      <c r="C581" s="1"/>
    </row>
    <row r="582" spans="3:3">
      <c r="C582" s="1"/>
    </row>
    <row r="583" spans="3:3">
      <c r="C583" s="1"/>
    </row>
    <row r="584" spans="3:3">
      <c r="C584" s="1"/>
    </row>
    <row r="585" spans="3:3">
      <c r="C585" s="1"/>
    </row>
    <row r="586" spans="3:3">
      <c r="C586" s="1"/>
    </row>
    <row r="587" spans="3:3">
      <c r="C587" s="1"/>
    </row>
    <row r="588" spans="3:3">
      <c r="C588" s="1"/>
    </row>
    <row r="589" spans="3:3">
      <c r="C589" s="1"/>
    </row>
    <row r="590" spans="3:3">
      <c r="C590" s="1"/>
    </row>
    <row r="591" spans="3:3">
      <c r="C591" s="1"/>
    </row>
    <row r="592" spans="3:3">
      <c r="C592" s="1"/>
    </row>
    <row r="593" spans="3:3">
      <c r="C593" s="1"/>
    </row>
    <row r="594" spans="3:3">
      <c r="C594" s="1"/>
    </row>
    <row r="595" spans="3:3">
      <c r="C595" s="1"/>
    </row>
    <row r="596" spans="3:3">
      <c r="C596" s="1"/>
    </row>
    <row r="597" spans="3:3">
      <c r="C597" s="1"/>
    </row>
    <row r="598" spans="3:3">
      <c r="C598" s="1"/>
    </row>
    <row r="599" spans="3:3">
      <c r="C599" s="1"/>
    </row>
    <row r="600" spans="3:3">
      <c r="C600" s="1"/>
    </row>
    <row r="601" spans="3:3">
      <c r="C601" s="1"/>
    </row>
    <row r="602" spans="3:3">
      <c r="C602" s="1"/>
    </row>
    <row r="603" spans="3:3">
      <c r="C603" s="1"/>
    </row>
    <row r="604" spans="3:3">
      <c r="C604" s="1"/>
    </row>
    <row r="605" spans="3:3">
      <c r="C605" s="1"/>
    </row>
    <row r="606" spans="3:3">
      <c r="C606" s="1"/>
    </row>
    <row r="607" spans="3:3">
      <c r="C607" s="1"/>
    </row>
    <row r="608" spans="3:3">
      <c r="C608" s="1"/>
    </row>
    <row r="609" spans="3:3">
      <c r="C609" s="1"/>
    </row>
    <row r="610" spans="3:3">
      <c r="C610" s="1"/>
    </row>
    <row r="611" spans="3:3">
      <c r="C611" s="1"/>
    </row>
    <row r="612" spans="3:3">
      <c r="C612" s="1"/>
    </row>
    <row r="613" spans="3:3">
      <c r="C613" s="1"/>
    </row>
    <row r="614" spans="3:3">
      <c r="C614" s="1"/>
    </row>
    <row r="615" spans="3:3">
      <c r="C615" s="1"/>
    </row>
    <row r="616" spans="3:3">
      <c r="C616" s="1"/>
    </row>
    <row r="617" spans="3:3">
      <c r="C617" s="1"/>
    </row>
    <row r="618" spans="3:3">
      <c r="C618" s="1"/>
    </row>
    <row r="619" spans="3:3">
      <c r="C619" s="1"/>
    </row>
    <row r="620" spans="3:3">
      <c r="C620" s="1"/>
    </row>
    <row r="621" spans="3:3">
      <c r="C621" s="1"/>
    </row>
    <row r="622" spans="3:3">
      <c r="C622" s="1"/>
    </row>
    <row r="623" spans="3:3">
      <c r="C623" s="1"/>
    </row>
    <row r="624" spans="3:3">
      <c r="C624" s="1"/>
    </row>
    <row r="625" spans="3:3">
      <c r="C625" s="1"/>
    </row>
    <row r="626" spans="3:3">
      <c r="C626" s="1"/>
    </row>
    <row r="627" spans="3:3">
      <c r="C627" s="1"/>
    </row>
    <row r="628" spans="3:3">
      <c r="C628" s="1"/>
    </row>
    <row r="629" spans="3:3">
      <c r="C629" s="1"/>
    </row>
    <row r="630" spans="3:3">
      <c r="C630" s="1"/>
    </row>
    <row r="631" spans="3:3">
      <c r="C631" s="1"/>
    </row>
    <row r="632" spans="3:3">
      <c r="C632" s="1"/>
    </row>
    <row r="633" spans="3:3">
      <c r="C633" s="1"/>
    </row>
    <row r="634" spans="3:3">
      <c r="C634" s="1"/>
    </row>
    <row r="635" spans="3:3">
      <c r="C635" s="1"/>
    </row>
    <row r="636" spans="3:3">
      <c r="C636" s="1"/>
    </row>
  </sheetData>
  <sheetProtection sheet="1" objects="1" scenarios="1"/>
  <mergeCells count="2">
    <mergeCell ref="B6:K6"/>
    <mergeCell ref="B7:K7"/>
  </mergeCells>
  <phoneticPr fontId="4" type="noConversion"/>
  <dataValidations count="1">
    <dataValidation allowBlank="1" showInputMessage="1" showErrorMessage="1" sqref="X39:XFD41 D1:K1048576 A1:B1048576 C5:C1048576 L42:XFD1048576 L1:XFD38 L39:V41"/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>
    <tabColor indexed="43"/>
    <pageSetUpPr fitToPage="1"/>
  </sheetPr>
  <dimension ref="B1:BB574"/>
  <sheetViews>
    <sheetView rightToLeft="1" zoomScale="90" zoomScaleNormal="90" workbookViewId="0">
      <selection activeCell="E11" sqref="E11:N17"/>
    </sheetView>
  </sheetViews>
  <sheetFormatPr defaultColWidth="9.140625" defaultRowHeight="18"/>
  <cols>
    <col min="1" max="1" width="6.28515625" style="1" customWidth="1"/>
    <col min="2" max="2" width="36.7109375" style="2" bestFit="1" customWidth="1"/>
    <col min="3" max="3" width="48.42578125" style="2" bestFit="1" customWidth="1"/>
    <col min="4" max="4" width="33" style="2" bestFit="1" customWidth="1"/>
    <col min="5" max="5" width="12" style="1" bestFit="1" customWidth="1"/>
    <col min="6" max="7" width="11.28515625" style="1" bestFit="1" customWidth="1"/>
    <col min="8" max="8" width="8.42578125" style="1" bestFit="1" customWidth="1"/>
    <col min="9" max="9" width="9" style="1" bestFit="1" customWidth="1"/>
    <col min="10" max="10" width="10" style="1" customWidth="1"/>
    <col min="11" max="11" width="9.140625" style="1" bestFit="1" customWidth="1"/>
    <col min="12" max="12" width="9" style="1" bestFit="1" customWidth="1"/>
    <col min="13" max="13" width="7.85546875" style="1" customWidth="1"/>
    <col min="14" max="14" width="8.140625" style="1" customWidth="1"/>
    <col min="15" max="15" width="6.28515625" style="1" customWidth="1"/>
    <col min="16" max="16" width="8" style="1" customWidth="1"/>
    <col min="17" max="17" width="8.7109375" style="1" customWidth="1"/>
    <col min="18" max="18" width="10" style="1" customWidth="1"/>
    <col min="19" max="19" width="9.5703125" style="1" customWidth="1"/>
    <col min="20" max="20" width="6.140625" style="1" customWidth="1"/>
    <col min="21" max="22" width="5.7109375" style="1" customWidth="1"/>
    <col min="23" max="23" width="6.85546875" style="1" customWidth="1"/>
    <col min="24" max="24" width="6.42578125" style="1" customWidth="1"/>
    <col min="25" max="25" width="6.7109375" style="1" customWidth="1"/>
    <col min="26" max="26" width="7.28515625" style="1" customWidth="1"/>
    <col min="27" max="38" width="5.7109375" style="1" customWidth="1"/>
    <col min="39" max="16384" width="9.140625" style="1"/>
  </cols>
  <sheetData>
    <row r="1" spans="2:54">
      <c r="B1" s="47" t="s">
        <v>180</v>
      </c>
      <c r="C1" s="68" t="s" vm="1">
        <v>269</v>
      </c>
    </row>
    <row r="2" spans="2:54">
      <c r="B2" s="47" t="s">
        <v>179</v>
      </c>
      <c r="C2" s="68" t="s">
        <v>270</v>
      </c>
    </row>
    <row r="3" spans="2:54">
      <c r="B3" s="47" t="s">
        <v>181</v>
      </c>
      <c r="C3" s="68" t="s">
        <v>271</v>
      </c>
    </row>
    <row r="4" spans="2:54">
      <c r="B4" s="47" t="s">
        <v>182</v>
      </c>
      <c r="C4" s="68">
        <v>2102</v>
      </c>
    </row>
    <row r="6" spans="2:54" ht="26.25" customHeight="1">
      <c r="B6" s="169" t="s">
        <v>211</v>
      </c>
      <c r="C6" s="170"/>
      <c r="D6" s="170"/>
      <c r="E6" s="170"/>
      <c r="F6" s="170"/>
      <c r="G6" s="170"/>
      <c r="H6" s="170"/>
      <c r="I6" s="170"/>
      <c r="J6" s="170"/>
      <c r="K6" s="170"/>
      <c r="L6" s="171"/>
    </row>
    <row r="7" spans="2:54" ht="26.25" customHeight="1">
      <c r="B7" s="169" t="s">
        <v>102</v>
      </c>
      <c r="C7" s="170"/>
      <c r="D7" s="170"/>
      <c r="E7" s="170"/>
      <c r="F7" s="170"/>
      <c r="G7" s="170"/>
      <c r="H7" s="170"/>
      <c r="I7" s="170"/>
      <c r="J7" s="170"/>
      <c r="K7" s="170"/>
      <c r="L7" s="171"/>
    </row>
    <row r="8" spans="2:54" s="3" customFormat="1" ht="78.75">
      <c r="B8" s="22" t="s">
        <v>119</v>
      </c>
      <c r="C8" s="30" t="s">
        <v>47</v>
      </c>
      <c r="D8" s="30" t="s">
        <v>68</v>
      </c>
      <c r="E8" s="30" t="s">
        <v>106</v>
      </c>
      <c r="F8" s="30" t="s">
        <v>107</v>
      </c>
      <c r="G8" s="30" t="s">
        <v>245</v>
      </c>
      <c r="H8" s="30" t="s">
        <v>244</v>
      </c>
      <c r="I8" s="30" t="s">
        <v>114</v>
      </c>
      <c r="J8" s="30" t="s">
        <v>61</v>
      </c>
      <c r="K8" s="30" t="s">
        <v>183</v>
      </c>
      <c r="L8" s="31" t="s">
        <v>185</v>
      </c>
      <c r="BB8" s="1"/>
    </row>
    <row r="9" spans="2:54" s="3" customFormat="1" ht="24" customHeight="1">
      <c r="B9" s="15"/>
      <c r="C9" s="16"/>
      <c r="D9" s="16"/>
      <c r="E9" s="16"/>
      <c r="F9" s="16" t="s">
        <v>21</v>
      </c>
      <c r="G9" s="16" t="s">
        <v>252</v>
      </c>
      <c r="H9" s="16"/>
      <c r="I9" s="16" t="s">
        <v>248</v>
      </c>
      <c r="J9" s="32" t="s">
        <v>19</v>
      </c>
      <c r="K9" s="32" t="s">
        <v>19</v>
      </c>
      <c r="L9" s="33" t="s">
        <v>19</v>
      </c>
      <c r="BB9" s="1"/>
    </row>
    <row r="10" spans="2:54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20" t="s">
        <v>9</v>
      </c>
      <c r="BB10" s="1"/>
    </row>
    <row r="11" spans="2:54" s="4" customFormat="1" ht="18" customHeight="1">
      <c r="B11" s="117" t="s">
        <v>50</v>
      </c>
      <c r="C11" s="113"/>
      <c r="D11" s="113"/>
      <c r="E11" s="113"/>
      <c r="F11" s="113"/>
      <c r="G11" s="114"/>
      <c r="H11" s="116"/>
      <c r="I11" s="114">
        <v>3752.3802208660004</v>
      </c>
      <c r="J11" s="113"/>
      <c r="K11" s="115">
        <f>I11/$I$11</f>
        <v>1</v>
      </c>
      <c r="L11" s="115">
        <f>I11/'סכום נכסי הקרן'!$C$42</f>
        <v>6.6702585467741778E-5</v>
      </c>
      <c r="M11" s="128"/>
      <c r="N11" s="128"/>
      <c r="BB11" s="90"/>
    </row>
    <row r="12" spans="2:54" s="90" customFormat="1" ht="21" customHeight="1">
      <c r="B12" s="118" t="s">
        <v>2515</v>
      </c>
      <c r="C12" s="113"/>
      <c r="D12" s="113"/>
      <c r="E12" s="113"/>
      <c r="F12" s="113"/>
      <c r="G12" s="114"/>
      <c r="H12" s="116"/>
      <c r="I12" s="114">
        <v>3550.6511547700002</v>
      </c>
      <c r="J12" s="113"/>
      <c r="K12" s="115">
        <f t="shared" ref="K12:K16" si="0">I12/$I$11</f>
        <v>0.94623970540772018</v>
      </c>
      <c r="L12" s="115">
        <f>I12/'סכום נכסי הקרן'!$C$42</f>
        <v>6.311663482292926E-5</v>
      </c>
      <c r="M12" s="130"/>
      <c r="N12" s="130"/>
    </row>
    <row r="13" spans="2:54">
      <c r="B13" s="73" t="s">
        <v>2516</v>
      </c>
      <c r="C13" s="74" t="s">
        <v>2517</v>
      </c>
      <c r="D13" s="87" t="s">
        <v>191</v>
      </c>
      <c r="E13" s="87" t="s">
        <v>165</v>
      </c>
      <c r="F13" s="97">
        <v>44014</v>
      </c>
      <c r="G13" s="84">
        <v>37206.330773000001</v>
      </c>
      <c r="H13" s="86">
        <v>9543.1370999999999</v>
      </c>
      <c r="I13" s="84">
        <v>3550.6511547700002</v>
      </c>
      <c r="J13" s="85">
        <v>0</v>
      </c>
      <c r="K13" s="85">
        <f t="shared" si="0"/>
        <v>0.94623970540772018</v>
      </c>
      <c r="L13" s="85">
        <f>I13/'סכום נכסי הקרן'!$C$42</f>
        <v>6.311663482292926E-5</v>
      </c>
      <c r="M13" s="121"/>
      <c r="N13" s="121"/>
    </row>
    <row r="14" spans="2:54" s="90" customFormat="1">
      <c r="B14" s="118" t="s">
        <v>239</v>
      </c>
      <c r="C14" s="113"/>
      <c r="D14" s="113"/>
      <c r="E14" s="113"/>
      <c r="F14" s="113"/>
      <c r="G14" s="114"/>
      <c r="H14" s="116"/>
      <c r="I14" s="114">
        <v>201.72906609600003</v>
      </c>
      <c r="J14" s="113"/>
      <c r="K14" s="115">
        <f t="shared" si="0"/>
        <v>5.3760294592279774E-2</v>
      </c>
      <c r="L14" s="115">
        <f>I14/'סכום נכסי הקרן'!$C$42</f>
        <v>3.5859506448125178E-6</v>
      </c>
      <c r="M14" s="130"/>
      <c r="N14" s="130"/>
    </row>
    <row r="15" spans="2:54">
      <c r="B15" s="73" t="s">
        <v>2518</v>
      </c>
      <c r="C15" s="74" t="s">
        <v>2519</v>
      </c>
      <c r="D15" s="87" t="s">
        <v>2520</v>
      </c>
      <c r="E15" s="87" t="s">
        <v>164</v>
      </c>
      <c r="F15" s="97">
        <v>43375</v>
      </c>
      <c r="G15" s="84">
        <v>250.00000000000003</v>
      </c>
      <c r="H15" s="84">
        <v>0</v>
      </c>
      <c r="I15" s="84">
        <v>0</v>
      </c>
      <c r="J15" s="85">
        <v>0</v>
      </c>
      <c r="K15" s="85">
        <f t="shared" si="0"/>
        <v>0</v>
      </c>
      <c r="L15" s="85">
        <f>I15/'סכום נכסי הקרן'!$C$42</f>
        <v>0</v>
      </c>
      <c r="M15" s="121"/>
      <c r="N15" s="121"/>
    </row>
    <row r="16" spans="2:54">
      <c r="B16" s="73" t="s">
        <v>2521</v>
      </c>
      <c r="C16" s="74" t="s">
        <v>2522</v>
      </c>
      <c r="D16" s="87" t="s">
        <v>964</v>
      </c>
      <c r="E16" s="87" t="s">
        <v>164</v>
      </c>
      <c r="F16" s="97">
        <v>43879</v>
      </c>
      <c r="G16" s="84">
        <v>106114.206249</v>
      </c>
      <c r="H16" s="86">
        <v>55.247199999999999</v>
      </c>
      <c r="I16" s="84">
        <v>201.72906609600003</v>
      </c>
      <c r="J16" s="85">
        <v>0</v>
      </c>
      <c r="K16" s="85">
        <f t="shared" si="0"/>
        <v>5.3760294592279774E-2</v>
      </c>
      <c r="L16" s="85">
        <f>I16/'סכום נכסי הקרן'!$C$42</f>
        <v>3.5859506448125178E-6</v>
      </c>
      <c r="M16" s="121"/>
      <c r="N16" s="121"/>
    </row>
    <row r="17" spans="2:14">
      <c r="B17" s="91"/>
      <c r="C17" s="74"/>
      <c r="D17" s="74"/>
      <c r="E17" s="74"/>
      <c r="F17" s="74"/>
      <c r="G17" s="84"/>
      <c r="H17" s="86"/>
      <c r="I17" s="74"/>
      <c r="J17" s="74"/>
      <c r="K17" s="85"/>
      <c r="L17" s="74"/>
      <c r="M17" s="121"/>
      <c r="N17" s="121"/>
    </row>
    <row r="18" spans="2:14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</row>
    <row r="19" spans="2:14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</row>
    <row r="20" spans="2:14">
      <c r="B20" s="103"/>
      <c r="C20" s="91"/>
      <c r="D20" s="91"/>
      <c r="E20" s="91"/>
      <c r="F20" s="91"/>
      <c r="G20" s="91"/>
      <c r="H20" s="91"/>
      <c r="I20" s="91"/>
      <c r="J20" s="91"/>
      <c r="K20" s="91"/>
      <c r="L20" s="91"/>
    </row>
    <row r="21" spans="2:14">
      <c r="B21" s="103"/>
      <c r="C21" s="91"/>
      <c r="D21" s="91"/>
      <c r="E21" s="91"/>
      <c r="F21" s="91"/>
      <c r="G21" s="91"/>
      <c r="H21" s="91"/>
      <c r="I21" s="91"/>
      <c r="J21" s="91"/>
      <c r="K21" s="91"/>
      <c r="L21" s="91"/>
    </row>
    <row r="22" spans="2:14">
      <c r="B22" s="103"/>
      <c r="C22" s="91"/>
      <c r="D22" s="91"/>
      <c r="E22" s="91"/>
      <c r="F22" s="91"/>
      <c r="G22" s="91"/>
      <c r="H22" s="91"/>
      <c r="I22" s="91"/>
      <c r="J22" s="91"/>
      <c r="K22" s="91"/>
      <c r="L22" s="91"/>
    </row>
    <row r="23" spans="2:14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</row>
    <row r="24" spans="2:14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</row>
    <row r="25" spans="2:14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2:14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2:14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2:14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2:14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2:14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2:14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2:14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2:12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2:12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2:12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2:12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2:12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2:12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2:12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2:12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2:12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2:12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2:12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2:12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2:12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2:12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2:12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2:12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2:12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2:12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2:12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</row>
    <row r="52" spans="2:12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</row>
    <row r="53" spans="2:12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</row>
    <row r="54" spans="2:12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</row>
    <row r="55" spans="2:12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</row>
    <row r="56" spans="2:12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</row>
    <row r="57" spans="2:12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</row>
    <row r="58" spans="2:12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</row>
    <row r="59" spans="2:12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</row>
    <row r="60" spans="2:12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</row>
    <row r="61" spans="2:12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</row>
    <row r="62" spans="2:12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</row>
    <row r="63" spans="2:12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</row>
    <row r="64" spans="2:12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</row>
    <row r="65" spans="2:12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</row>
    <row r="66" spans="2:12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</row>
    <row r="67" spans="2:12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</row>
    <row r="68" spans="2:12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</row>
    <row r="69" spans="2:12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</row>
    <row r="70" spans="2:12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</row>
    <row r="71" spans="2:12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</row>
    <row r="72" spans="2:12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</row>
    <row r="73" spans="2:12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</row>
    <row r="74" spans="2:12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</row>
    <row r="75" spans="2:12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</row>
    <row r="76" spans="2:12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</row>
    <row r="77" spans="2:12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</row>
    <row r="78" spans="2:1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</row>
    <row r="79" spans="2:1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</row>
    <row r="80" spans="2:1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</row>
    <row r="81" spans="2:1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</row>
    <row r="82" spans="2:1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</row>
    <row r="83" spans="2:1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</row>
    <row r="84" spans="2:1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</row>
    <row r="85" spans="2:1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</row>
    <row r="86" spans="2:1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</row>
    <row r="87" spans="2:1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</row>
    <row r="88" spans="2:1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</row>
    <row r="89" spans="2:1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</row>
    <row r="90" spans="2:1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</row>
    <row r="91" spans="2:1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</row>
    <row r="92" spans="2:1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</row>
    <row r="93" spans="2:1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</row>
    <row r="94" spans="2:1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</row>
    <row r="95" spans="2:1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</row>
    <row r="96" spans="2:1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</row>
    <row r="97" spans="2:1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</row>
    <row r="98" spans="2:1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</row>
    <row r="99" spans="2:1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</row>
    <row r="100" spans="2:1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</row>
    <row r="101" spans="2:1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</row>
    <row r="102" spans="2:1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</row>
    <row r="103" spans="2:1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</row>
    <row r="104" spans="2:1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</row>
    <row r="105" spans="2:1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</row>
    <row r="106" spans="2:1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</row>
    <row r="107" spans="2:1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</row>
    <row r="108" spans="2:1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</row>
    <row r="109" spans="2:1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</row>
    <row r="110" spans="2:1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</row>
    <row r="111" spans="2:1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</row>
    <row r="112" spans="2:12"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</row>
    <row r="113" spans="2:12"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</row>
    <row r="114" spans="2:12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</row>
    <row r="115" spans="2:12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</row>
    <row r="116" spans="2:12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</row>
    <row r="117" spans="2:12">
      <c r="C117" s="1"/>
      <c r="D117" s="1"/>
    </row>
    <row r="118" spans="2:12">
      <c r="C118" s="1"/>
      <c r="D118" s="1"/>
    </row>
    <row r="119" spans="2:12">
      <c r="C119" s="1"/>
      <c r="D119" s="1"/>
    </row>
    <row r="120" spans="2:12">
      <c r="C120" s="1"/>
      <c r="D120" s="1"/>
    </row>
    <row r="121" spans="2:12">
      <c r="C121" s="1"/>
      <c r="D121" s="1"/>
    </row>
    <row r="122" spans="2:12">
      <c r="C122" s="1"/>
      <c r="D122" s="1"/>
    </row>
    <row r="123" spans="2:12">
      <c r="C123" s="1"/>
      <c r="D123" s="1"/>
    </row>
    <row r="124" spans="2:12">
      <c r="C124" s="1"/>
      <c r="D124" s="1"/>
    </row>
    <row r="125" spans="2:12">
      <c r="C125" s="1"/>
      <c r="D125" s="1"/>
    </row>
    <row r="126" spans="2:12">
      <c r="C126" s="1"/>
      <c r="D126" s="1"/>
    </row>
    <row r="127" spans="2:12">
      <c r="C127" s="1"/>
      <c r="D127" s="1"/>
    </row>
    <row r="128" spans="2:12">
      <c r="C128" s="1"/>
      <c r="D128" s="1"/>
    </row>
    <row r="129" spans="3:4">
      <c r="C129" s="1"/>
      <c r="D129" s="1"/>
    </row>
    <row r="130" spans="3:4">
      <c r="C130" s="1"/>
      <c r="D130" s="1"/>
    </row>
    <row r="131" spans="3:4">
      <c r="C131" s="1"/>
      <c r="D131" s="1"/>
    </row>
    <row r="132" spans="3:4">
      <c r="C132" s="1"/>
      <c r="D132" s="1"/>
    </row>
    <row r="133" spans="3:4">
      <c r="C133" s="1"/>
      <c r="D133" s="1"/>
    </row>
    <row r="134" spans="3:4">
      <c r="C134" s="1"/>
      <c r="D134" s="1"/>
    </row>
    <row r="135" spans="3:4">
      <c r="C135" s="1"/>
      <c r="D135" s="1"/>
    </row>
    <row r="136" spans="3:4">
      <c r="C136" s="1"/>
      <c r="D136" s="1"/>
    </row>
    <row r="137" spans="3:4">
      <c r="C137" s="1"/>
      <c r="D137" s="1"/>
    </row>
    <row r="138" spans="3:4">
      <c r="C138" s="1"/>
      <c r="D138" s="1"/>
    </row>
    <row r="139" spans="3:4">
      <c r="C139" s="1"/>
      <c r="D139" s="1"/>
    </row>
    <row r="140" spans="3:4">
      <c r="C140" s="1"/>
      <c r="D140" s="1"/>
    </row>
    <row r="141" spans="3:4">
      <c r="C141" s="1"/>
      <c r="D141" s="1"/>
    </row>
    <row r="142" spans="3:4">
      <c r="C142" s="1"/>
      <c r="D142" s="1"/>
    </row>
    <row r="143" spans="3:4">
      <c r="C143" s="1"/>
      <c r="D143" s="1"/>
    </row>
    <row r="144" spans="3:4">
      <c r="C144" s="1"/>
      <c r="D144" s="1"/>
    </row>
    <row r="145" spans="3:4">
      <c r="C145" s="1"/>
      <c r="D145" s="1"/>
    </row>
    <row r="146" spans="3:4">
      <c r="C146" s="1"/>
      <c r="D146" s="1"/>
    </row>
    <row r="147" spans="3:4">
      <c r="C147" s="1"/>
      <c r="D147" s="1"/>
    </row>
    <row r="148" spans="3:4">
      <c r="C148" s="1"/>
      <c r="D148" s="1"/>
    </row>
    <row r="149" spans="3:4">
      <c r="C149" s="1"/>
      <c r="D149" s="1"/>
    </row>
    <row r="150" spans="3:4">
      <c r="C150" s="1"/>
      <c r="D150" s="1"/>
    </row>
    <row r="151" spans="3:4">
      <c r="C151" s="1"/>
      <c r="D151" s="1"/>
    </row>
    <row r="152" spans="3:4">
      <c r="C152" s="1"/>
      <c r="D152" s="1"/>
    </row>
    <row r="153" spans="3:4">
      <c r="C153" s="1"/>
      <c r="D153" s="1"/>
    </row>
    <row r="154" spans="3:4">
      <c r="C154" s="1"/>
      <c r="D154" s="1"/>
    </row>
    <row r="155" spans="3:4">
      <c r="C155" s="1"/>
      <c r="D155" s="1"/>
    </row>
    <row r="156" spans="3:4">
      <c r="C156" s="1"/>
      <c r="D156" s="1"/>
    </row>
    <row r="157" spans="3:4">
      <c r="C157" s="1"/>
      <c r="D157" s="1"/>
    </row>
    <row r="158" spans="3:4">
      <c r="C158" s="1"/>
      <c r="D158" s="1"/>
    </row>
    <row r="159" spans="3:4">
      <c r="C159" s="1"/>
      <c r="D159" s="1"/>
    </row>
    <row r="160" spans="3:4">
      <c r="C160" s="1"/>
      <c r="D160" s="1"/>
    </row>
    <row r="161" spans="3:4">
      <c r="C161" s="1"/>
      <c r="D161" s="1"/>
    </row>
    <row r="162" spans="3:4">
      <c r="C162" s="1"/>
      <c r="D162" s="1"/>
    </row>
    <row r="163" spans="3:4">
      <c r="C163" s="1"/>
      <c r="D163" s="1"/>
    </row>
    <row r="164" spans="3:4">
      <c r="C164" s="1"/>
      <c r="D164" s="1"/>
    </row>
    <row r="165" spans="3:4">
      <c r="C165" s="1"/>
      <c r="D165" s="1"/>
    </row>
    <row r="166" spans="3:4">
      <c r="C166" s="1"/>
      <c r="D166" s="1"/>
    </row>
    <row r="167" spans="3:4">
      <c r="C167" s="1"/>
      <c r="D167" s="1"/>
    </row>
    <row r="168" spans="3:4">
      <c r="C168" s="1"/>
      <c r="D168" s="1"/>
    </row>
    <row r="169" spans="3:4">
      <c r="C169" s="1"/>
      <c r="D169" s="1"/>
    </row>
    <row r="170" spans="3:4">
      <c r="C170" s="1"/>
      <c r="D170" s="1"/>
    </row>
    <row r="171" spans="3:4">
      <c r="C171" s="1"/>
      <c r="D171" s="1"/>
    </row>
    <row r="172" spans="3:4">
      <c r="C172" s="1"/>
      <c r="D172" s="1"/>
    </row>
    <row r="173" spans="3:4">
      <c r="C173" s="1"/>
      <c r="D173" s="1"/>
    </row>
    <row r="174" spans="3:4">
      <c r="C174" s="1"/>
      <c r="D174" s="1"/>
    </row>
    <row r="175" spans="3:4">
      <c r="C175" s="1"/>
      <c r="D175" s="1"/>
    </row>
    <row r="176" spans="3:4">
      <c r="C176" s="1"/>
      <c r="D176" s="1"/>
    </row>
    <row r="177" spans="3:4">
      <c r="C177" s="1"/>
      <c r="D177" s="1"/>
    </row>
    <row r="178" spans="3:4">
      <c r="C178" s="1"/>
      <c r="D178" s="1"/>
    </row>
    <row r="179" spans="3:4">
      <c r="C179" s="1"/>
      <c r="D179" s="1"/>
    </row>
    <row r="180" spans="3:4">
      <c r="C180" s="1"/>
      <c r="D180" s="1"/>
    </row>
    <row r="181" spans="3:4">
      <c r="C181" s="1"/>
      <c r="D181" s="1"/>
    </row>
    <row r="182" spans="3:4">
      <c r="C182" s="1"/>
      <c r="D182" s="1"/>
    </row>
    <row r="183" spans="3:4">
      <c r="C183" s="1"/>
      <c r="D183" s="1"/>
    </row>
    <row r="184" spans="3:4">
      <c r="C184" s="1"/>
      <c r="D184" s="1"/>
    </row>
    <row r="185" spans="3:4">
      <c r="C185" s="1"/>
      <c r="D185" s="1"/>
    </row>
    <row r="186" spans="3:4">
      <c r="C186" s="1"/>
      <c r="D186" s="1"/>
    </row>
    <row r="187" spans="3:4">
      <c r="C187" s="1"/>
      <c r="D187" s="1"/>
    </row>
    <row r="188" spans="3:4">
      <c r="C188" s="1"/>
      <c r="D188" s="1"/>
    </row>
    <row r="189" spans="3:4">
      <c r="C189" s="1"/>
      <c r="D189" s="1"/>
    </row>
    <row r="190" spans="3:4">
      <c r="C190" s="1"/>
      <c r="D190" s="1"/>
    </row>
    <row r="191" spans="3:4">
      <c r="C191" s="1"/>
      <c r="D191" s="1"/>
    </row>
    <row r="192" spans="3:4">
      <c r="C192" s="1"/>
      <c r="D192" s="1"/>
    </row>
    <row r="193" spans="3:4">
      <c r="C193" s="1"/>
      <c r="D193" s="1"/>
    </row>
    <row r="194" spans="3:4">
      <c r="C194" s="1"/>
      <c r="D194" s="1"/>
    </row>
    <row r="195" spans="3:4">
      <c r="C195" s="1"/>
      <c r="D195" s="1"/>
    </row>
    <row r="196" spans="3:4">
      <c r="C196" s="1"/>
      <c r="D196" s="1"/>
    </row>
    <row r="197" spans="3:4">
      <c r="C197" s="1"/>
      <c r="D197" s="1"/>
    </row>
    <row r="198" spans="3:4">
      <c r="C198" s="1"/>
      <c r="D198" s="1"/>
    </row>
    <row r="199" spans="3:4">
      <c r="C199" s="1"/>
      <c r="D199" s="1"/>
    </row>
    <row r="200" spans="3:4">
      <c r="C200" s="1"/>
      <c r="D200" s="1"/>
    </row>
    <row r="201" spans="3:4">
      <c r="C201" s="1"/>
      <c r="D201" s="1"/>
    </row>
    <row r="202" spans="3:4">
      <c r="C202" s="1"/>
      <c r="D202" s="1"/>
    </row>
    <row r="203" spans="3:4">
      <c r="C203" s="1"/>
      <c r="D203" s="1"/>
    </row>
    <row r="204" spans="3:4">
      <c r="C204" s="1"/>
      <c r="D204" s="1"/>
    </row>
    <row r="205" spans="3:4">
      <c r="C205" s="1"/>
      <c r="D205" s="1"/>
    </row>
    <row r="206" spans="3:4">
      <c r="C206" s="1"/>
      <c r="D206" s="1"/>
    </row>
    <row r="207" spans="3:4">
      <c r="C207" s="1"/>
      <c r="D207" s="1"/>
    </row>
    <row r="208" spans="3:4">
      <c r="C208" s="1"/>
      <c r="D208" s="1"/>
    </row>
    <row r="209" spans="3:4">
      <c r="C209" s="1"/>
      <c r="D209" s="1"/>
    </row>
    <row r="210" spans="3:4">
      <c r="C210" s="1"/>
      <c r="D210" s="1"/>
    </row>
    <row r="211" spans="3:4">
      <c r="C211" s="1"/>
      <c r="D211" s="1"/>
    </row>
    <row r="212" spans="3:4">
      <c r="C212" s="1"/>
      <c r="D212" s="1"/>
    </row>
    <row r="213" spans="3:4">
      <c r="C213" s="1"/>
      <c r="D213" s="1"/>
    </row>
    <row r="214" spans="3:4">
      <c r="C214" s="1"/>
      <c r="D214" s="1"/>
    </row>
    <row r="215" spans="3:4">
      <c r="C215" s="1"/>
      <c r="D215" s="1"/>
    </row>
    <row r="216" spans="3:4">
      <c r="C216" s="1"/>
      <c r="D216" s="1"/>
    </row>
    <row r="217" spans="3:4">
      <c r="C217" s="1"/>
      <c r="D217" s="1"/>
    </row>
    <row r="218" spans="3:4">
      <c r="C218" s="1"/>
      <c r="D218" s="1"/>
    </row>
    <row r="219" spans="3:4">
      <c r="C219" s="1"/>
      <c r="D219" s="1"/>
    </row>
    <row r="220" spans="3:4">
      <c r="C220" s="1"/>
      <c r="D220" s="1"/>
    </row>
    <row r="221" spans="3:4">
      <c r="C221" s="1"/>
      <c r="D221" s="1"/>
    </row>
    <row r="222" spans="3:4">
      <c r="C222" s="1"/>
      <c r="D222" s="1"/>
    </row>
    <row r="223" spans="3:4">
      <c r="C223" s="1"/>
      <c r="D223" s="1"/>
    </row>
    <row r="224" spans="3:4">
      <c r="C224" s="1"/>
      <c r="D224" s="1"/>
    </row>
    <row r="225" spans="3:4">
      <c r="C225" s="1"/>
      <c r="D225" s="1"/>
    </row>
    <row r="226" spans="3:4">
      <c r="C226" s="1"/>
      <c r="D226" s="1"/>
    </row>
    <row r="227" spans="3:4">
      <c r="C227" s="1"/>
      <c r="D227" s="1"/>
    </row>
    <row r="228" spans="3:4">
      <c r="C228" s="1"/>
      <c r="D228" s="1"/>
    </row>
    <row r="229" spans="3:4">
      <c r="C229" s="1"/>
      <c r="D229" s="1"/>
    </row>
    <row r="230" spans="3:4">
      <c r="C230" s="1"/>
      <c r="D230" s="1"/>
    </row>
    <row r="231" spans="3:4">
      <c r="C231" s="1"/>
      <c r="D231" s="1"/>
    </row>
    <row r="232" spans="3:4">
      <c r="C232" s="1"/>
      <c r="D232" s="1"/>
    </row>
    <row r="233" spans="3:4">
      <c r="C233" s="1"/>
      <c r="D233" s="1"/>
    </row>
    <row r="234" spans="3:4">
      <c r="C234" s="1"/>
      <c r="D234" s="1"/>
    </row>
    <row r="235" spans="3:4">
      <c r="C235" s="1"/>
      <c r="D235" s="1"/>
    </row>
    <row r="236" spans="3:4">
      <c r="C236" s="1"/>
      <c r="D236" s="1"/>
    </row>
    <row r="237" spans="3:4">
      <c r="C237" s="1"/>
      <c r="D237" s="1"/>
    </row>
    <row r="238" spans="3:4">
      <c r="C238" s="1"/>
      <c r="D238" s="1"/>
    </row>
    <row r="239" spans="3:4">
      <c r="C239" s="1"/>
      <c r="D239" s="1"/>
    </row>
    <row r="240" spans="3:4">
      <c r="C240" s="1"/>
      <c r="D240" s="1"/>
    </row>
    <row r="241" spans="3:4">
      <c r="C241" s="1"/>
      <c r="D241" s="1"/>
    </row>
    <row r="242" spans="3:4">
      <c r="C242" s="1"/>
      <c r="D242" s="1"/>
    </row>
    <row r="243" spans="3:4">
      <c r="C243" s="1"/>
      <c r="D243" s="1"/>
    </row>
    <row r="244" spans="3:4">
      <c r="C244" s="1"/>
      <c r="D244" s="1"/>
    </row>
    <row r="245" spans="3:4">
      <c r="C245" s="1"/>
      <c r="D245" s="1"/>
    </row>
    <row r="246" spans="3:4">
      <c r="C246" s="1"/>
      <c r="D246" s="1"/>
    </row>
    <row r="247" spans="3:4">
      <c r="C247" s="1"/>
      <c r="D247" s="1"/>
    </row>
    <row r="248" spans="3:4">
      <c r="C248" s="1"/>
      <c r="D248" s="1"/>
    </row>
    <row r="249" spans="3:4">
      <c r="C249" s="1"/>
      <c r="D249" s="1"/>
    </row>
    <row r="250" spans="3:4">
      <c r="C250" s="1"/>
      <c r="D250" s="1"/>
    </row>
    <row r="251" spans="3:4">
      <c r="C251" s="1"/>
      <c r="D251" s="1"/>
    </row>
    <row r="252" spans="3:4">
      <c r="C252" s="1"/>
      <c r="D252" s="1"/>
    </row>
    <row r="253" spans="3:4">
      <c r="C253" s="1"/>
      <c r="D253" s="1"/>
    </row>
    <row r="254" spans="3:4">
      <c r="C254" s="1"/>
      <c r="D254" s="1"/>
    </row>
    <row r="255" spans="3:4">
      <c r="C255" s="1"/>
      <c r="D255" s="1"/>
    </row>
    <row r="256" spans="3:4">
      <c r="C256" s="1"/>
      <c r="D256" s="1"/>
    </row>
    <row r="257" spans="3:4">
      <c r="C257" s="1"/>
      <c r="D257" s="1"/>
    </row>
    <row r="258" spans="3:4">
      <c r="C258" s="1"/>
      <c r="D258" s="1"/>
    </row>
    <row r="259" spans="3:4">
      <c r="C259" s="1"/>
      <c r="D259" s="1"/>
    </row>
    <row r="260" spans="3:4">
      <c r="C260" s="1"/>
      <c r="D260" s="1"/>
    </row>
    <row r="261" spans="3:4">
      <c r="C261" s="1"/>
      <c r="D261" s="1"/>
    </row>
    <row r="262" spans="3:4">
      <c r="C262" s="1"/>
      <c r="D262" s="1"/>
    </row>
    <row r="263" spans="3:4">
      <c r="C263" s="1"/>
      <c r="D263" s="1"/>
    </row>
    <row r="264" spans="3:4">
      <c r="C264" s="1"/>
      <c r="D264" s="1"/>
    </row>
    <row r="265" spans="3:4">
      <c r="C265" s="1"/>
      <c r="D265" s="1"/>
    </row>
    <row r="266" spans="3:4">
      <c r="C266" s="1"/>
      <c r="D266" s="1"/>
    </row>
    <row r="267" spans="3:4">
      <c r="C267" s="1"/>
      <c r="D267" s="1"/>
    </row>
    <row r="268" spans="3:4">
      <c r="C268" s="1"/>
      <c r="D268" s="1"/>
    </row>
    <row r="269" spans="3:4">
      <c r="C269" s="1"/>
      <c r="D269" s="1"/>
    </row>
    <row r="270" spans="3:4">
      <c r="C270" s="1"/>
      <c r="D270" s="1"/>
    </row>
    <row r="271" spans="3:4">
      <c r="C271" s="1"/>
      <c r="D271" s="1"/>
    </row>
    <row r="272" spans="3:4">
      <c r="C272" s="1"/>
      <c r="D272" s="1"/>
    </row>
    <row r="273" spans="3:4">
      <c r="C273" s="1"/>
      <c r="D273" s="1"/>
    </row>
    <row r="274" spans="3:4">
      <c r="C274" s="1"/>
      <c r="D274" s="1"/>
    </row>
    <row r="275" spans="3:4">
      <c r="C275" s="1"/>
      <c r="D275" s="1"/>
    </row>
    <row r="276" spans="3:4">
      <c r="C276" s="1"/>
      <c r="D276" s="1"/>
    </row>
    <row r="277" spans="3:4">
      <c r="C277" s="1"/>
      <c r="D277" s="1"/>
    </row>
    <row r="278" spans="3:4">
      <c r="C278" s="1"/>
      <c r="D278" s="1"/>
    </row>
    <row r="279" spans="3:4">
      <c r="C279" s="1"/>
      <c r="D279" s="1"/>
    </row>
    <row r="280" spans="3:4">
      <c r="C280" s="1"/>
      <c r="D280" s="1"/>
    </row>
    <row r="281" spans="3:4">
      <c r="C281" s="1"/>
      <c r="D281" s="1"/>
    </row>
    <row r="282" spans="3:4">
      <c r="C282" s="1"/>
      <c r="D282" s="1"/>
    </row>
    <row r="283" spans="3:4">
      <c r="C283" s="1"/>
      <c r="D283" s="1"/>
    </row>
    <row r="284" spans="3:4">
      <c r="C284" s="1"/>
      <c r="D284" s="1"/>
    </row>
    <row r="285" spans="3:4">
      <c r="C285" s="1"/>
      <c r="D285" s="1"/>
    </row>
    <row r="286" spans="3:4">
      <c r="C286" s="1"/>
      <c r="D286" s="1"/>
    </row>
    <row r="287" spans="3:4">
      <c r="C287" s="1"/>
      <c r="D287" s="1"/>
    </row>
    <row r="288" spans="3:4">
      <c r="C288" s="1"/>
      <c r="D288" s="1"/>
    </row>
    <row r="289" spans="3:4">
      <c r="C289" s="1"/>
      <c r="D289" s="1"/>
    </row>
    <row r="290" spans="3:4">
      <c r="C290" s="1"/>
      <c r="D290" s="1"/>
    </row>
    <row r="291" spans="3:4">
      <c r="C291" s="1"/>
      <c r="D291" s="1"/>
    </row>
    <row r="292" spans="3:4">
      <c r="C292" s="1"/>
      <c r="D292" s="1"/>
    </row>
    <row r="293" spans="3:4">
      <c r="C293" s="1"/>
      <c r="D293" s="1"/>
    </row>
    <row r="294" spans="3:4">
      <c r="C294" s="1"/>
      <c r="D294" s="1"/>
    </row>
    <row r="295" spans="3:4">
      <c r="C295" s="1"/>
      <c r="D295" s="1"/>
    </row>
    <row r="296" spans="3:4">
      <c r="C296" s="1"/>
      <c r="D296" s="1"/>
    </row>
    <row r="297" spans="3:4">
      <c r="C297" s="1"/>
      <c r="D297" s="1"/>
    </row>
    <row r="298" spans="3:4">
      <c r="C298" s="1"/>
      <c r="D298" s="1"/>
    </row>
    <row r="299" spans="3:4">
      <c r="C299" s="1"/>
      <c r="D299" s="1"/>
    </row>
    <row r="300" spans="3:4">
      <c r="C300" s="1"/>
      <c r="D300" s="1"/>
    </row>
    <row r="301" spans="3:4">
      <c r="C301" s="1"/>
      <c r="D301" s="1"/>
    </row>
    <row r="302" spans="3:4">
      <c r="C302" s="1"/>
      <c r="D302" s="1"/>
    </row>
    <row r="303" spans="3:4">
      <c r="C303" s="1"/>
      <c r="D303" s="1"/>
    </row>
    <row r="304" spans="3:4">
      <c r="C304" s="1"/>
      <c r="D304" s="1"/>
    </row>
    <row r="305" spans="3:4">
      <c r="C305" s="1"/>
      <c r="D305" s="1"/>
    </row>
    <row r="306" spans="3:4">
      <c r="C306" s="1"/>
      <c r="D306" s="1"/>
    </row>
    <row r="307" spans="3:4">
      <c r="C307" s="1"/>
      <c r="D307" s="1"/>
    </row>
    <row r="308" spans="3:4">
      <c r="C308" s="1"/>
      <c r="D308" s="1"/>
    </row>
    <row r="309" spans="3:4">
      <c r="C309" s="1"/>
      <c r="D309" s="1"/>
    </row>
    <row r="310" spans="3:4">
      <c r="C310" s="1"/>
      <c r="D310" s="1"/>
    </row>
    <row r="311" spans="3:4">
      <c r="C311" s="1"/>
      <c r="D311" s="1"/>
    </row>
    <row r="312" spans="3:4">
      <c r="C312" s="1"/>
      <c r="D312" s="1"/>
    </row>
    <row r="313" spans="3:4">
      <c r="C313" s="1"/>
      <c r="D313" s="1"/>
    </row>
    <row r="314" spans="3:4">
      <c r="C314" s="1"/>
      <c r="D314" s="1"/>
    </row>
    <row r="315" spans="3:4">
      <c r="C315" s="1"/>
      <c r="D315" s="1"/>
    </row>
    <row r="316" spans="3:4">
      <c r="C316" s="1"/>
      <c r="D316" s="1"/>
    </row>
    <row r="317" spans="3:4">
      <c r="C317" s="1"/>
      <c r="D317" s="1"/>
    </row>
    <row r="318" spans="3:4">
      <c r="C318" s="1"/>
      <c r="D318" s="1"/>
    </row>
    <row r="319" spans="3:4">
      <c r="C319" s="1"/>
      <c r="D319" s="1"/>
    </row>
    <row r="320" spans="3:4">
      <c r="C320" s="1"/>
      <c r="D320" s="1"/>
    </row>
    <row r="321" spans="3:4">
      <c r="C321" s="1"/>
      <c r="D321" s="1"/>
    </row>
    <row r="322" spans="3:4">
      <c r="C322" s="1"/>
      <c r="D322" s="1"/>
    </row>
    <row r="323" spans="3:4">
      <c r="C323" s="1"/>
      <c r="D323" s="1"/>
    </row>
    <row r="324" spans="3:4">
      <c r="C324" s="1"/>
      <c r="D324" s="1"/>
    </row>
    <row r="325" spans="3:4">
      <c r="C325" s="1"/>
      <c r="D325" s="1"/>
    </row>
    <row r="326" spans="3:4">
      <c r="C326" s="1"/>
      <c r="D326" s="1"/>
    </row>
    <row r="327" spans="3:4">
      <c r="C327" s="1"/>
      <c r="D327" s="1"/>
    </row>
    <row r="328" spans="3:4">
      <c r="C328" s="1"/>
      <c r="D328" s="1"/>
    </row>
    <row r="329" spans="3:4">
      <c r="C329" s="1"/>
      <c r="D329" s="1"/>
    </row>
    <row r="330" spans="3:4">
      <c r="C330" s="1"/>
      <c r="D330" s="1"/>
    </row>
    <row r="331" spans="3:4">
      <c r="C331" s="1"/>
      <c r="D331" s="1"/>
    </row>
    <row r="332" spans="3:4">
      <c r="C332" s="1"/>
      <c r="D332" s="1"/>
    </row>
    <row r="333" spans="3:4">
      <c r="C333" s="1"/>
      <c r="D333" s="1"/>
    </row>
    <row r="334" spans="3:4">
      <c r="C334" s="1"/>
      <c r="D334" s="1"/>
    </row>
    <row r="335" spans="3:4">
      <c r="C335" s="1"/>
      <c r="D335" s="1"/>
    </row>
    <row r="336" spans="3:4">
      <c r="C336" s="1"/>
      <c r="D336" s="1"/>
    </row>
    <row r="337" spans="3:4">
      <c r="C337" s="1"/>
      <c r="D337" s="1"/>
    </row>
    <row r="338" spans="3:4">
      <c r="C338" s="1"/>
      <c r="D338" s="1"/>
    </row>
    <row r="339" spans="3:4">
      <c r="C339" s="1"/>
      <c r="D339" s="1"/>
    </row>
    <row r="340" spans="3:4">
      <c r="C340" s="1"/>
      <c r="D340" s="1"/>
    </row>
    <row r="341" spans="3:4">
      <c r="C341" s="1"/>
      <c r="D341" s="1"/>
    </row>
    <row r="342" spans="3:4">
      <c r="C342" s="1"/>
      <c r="D342" s="1"/>
    </row>
    <row r="343" spans="3:4">
      <c r="C343" s="1"/>
      <c r="D343" s="1"/>
    </row>
    <row r="344" spans="3:4">
      <c r="C344" s="1"/>
      <c r="D344" s="1"/>
    </row>
    <row r="345" spans="3:4">
      <c r="C345" s="1"/>
      <c r="D345" s="1"/>
    </row>
    <row r="346" spans="3:4">
      <c r="C346" s="1"/>
      <c r="D346" s="1"/>
    </row>
    <row r="347" spans="3:4">
      <c r="C347" s="1"/>
      <c r="D347" s="1"/>
    </row>
    <row r="348" spans="3:4">
      <c r="C348" s="1"/>
      <c r="D348" s="1"/>
    </row>
    <row r="349" spans="3:4">
      <c r="C349" s="1"/>
      <c r="D349" s="1"/>
    </row>
    <row r="350" spans="3:4">
      <c r="C350" s="1"/>
      <c r="D350" s="1"/>
    </row>
    <row r="351" spans="3:4">
      <c r="C351" s="1"/>
      <c r="D351" s="1"/>
    </row>
    <row r="352" spans="3:4">
      <c r="C352" s="1"/>
      <c r="D352" s="1"/>
    </row>
    <row r="353" spans="3:4">
      <c r="C353" s="1"/>
      <c r="D353" s="1"/>
    </row>
    <row r="354" spans="3:4">
      <c r="C354" s="1"/>
      <c r="D354" s="1"/>
    </row>
    <row r="355" spans="3:4">
      <c r="C355" s="1"/>
      <c r="D355" s="1"/>
    </row>
    <row r="356" spans="3:4">
      <c r="C356" s="1"/>
      <c r="D356" s="1"/>
    </row>
    <row r="357" spans="3:4">
      <c r="C357" s="1"/>
      <c r="D357" s="1"/>
    </row>
    <row r="358" spans="3:4">
      <c r="C358" s="1"/>
      <c r="D358" s="1"/>
    </row>
    <row r="359" spans="3:4">
      <c r="C359" s="1"/>
      <c r="D359" s="1"/>
    </row>
    <row r="360" spans="3:4">
      <c r="C360" s="1"/>
      <c r="D360" s="1"/>
    </row>
    <row r="361" spans="3:4">
      <c r="C361" s="1"/>
      <c r="D361" s="1"/>
    </row>
    <row r="362" spans="3:4">
      <c r="C362" s="1"/>
      <c r="D362" s="1"/>
    </row>
    <row r="363" spans="3:4">
      <c r="C363" s="1"/>
      <c r="D363" s="1"/>
    </row>
    <row r="364" spans="3:4">
      <c r="C364" s="1"/>
      <c r="D364" s="1"/>
    </row>
    <row r="365" spans="3:4">
      <c r="C365" s="1"/>
      <c r="D365" s="1"/>
    </row>
    <row r="366" spans="3:4">
      <c r="C366" s="1"/>
      <c r="D366" s="1"/>
    </row>
    <row r="367" spans="3:4">
      <c r="C367" s="1"/>
      <c r="D367" s="1"/>
    </row>
    <row r="368" spans="3:4">
      <c r="C368" s="1"/>
      <c r="D368" s="1"/>
    </row>
    <row r="369" spans="3:4">
      <c r="C369" s="1"/>
      <c r="D369" s="1"/>
    </row>
    <row r="370" spans="3:4">
      <c r="C370" s="1"/>
      <c r="D370" s="1"/>
    </row>
    <row r="371" spans="3:4">
      <c r="C371" s="1"/>
      <c r="D371" s="1"/>
    </row>
    <row r="372" spans="3:4">
      <c r="C372" s="1"/>
      <c r="D372" s="1"/>
    </row>
    <row r="373" spans="3:4">
      <c r="C373" s="1"/>
      <c r="D373" s="1"/>
    </row>
    <row r="374" spans="3:4">
      <c r="C374" s="1"/>
      <c r="D374" s="1"/>
    </row>
    <row r="375" spans="3:4">
      <c r="C375" s="1"/>
      <c r="D375" s="1"/>
    </row>
    <row r="376" spans="3:4">
      <c r="C376" s="1"/>
      <c r="D376" s="1"/>
    </row>
    <row r="377" spans="3:4">
      <c r="C377" s="1"/>
      <c r="D377" s="1"/>
    </row>
    <row r="378" spans="3:4">
      <c r="C378" s="1"/>
      <c r="D378" s="1"/>
    </row>
    <row r="379" spans="3:4">
      <c r="C379" s="1"/>
      <c r="D379" s="1"/>
    </row>
    <row r="380" spans="3:4">
      <c r="C380" s="1"/>
      <c r="D380" s="1"/>
    </row>
    <row r="381" spans="3:4">
      <c r="C381" s="1"/>
      <c r="D381" s="1"/>
    </row>
    <row r="382" spans="3:4">
      <c r="C382" s="1"/>
      <c r="D382" s="1"/>
    </row>
    <row r="383" spans="3:4">
      <c r="C383" s="1"/>
      <c r="D383" s="1"/>
    </row>
    <row r="384" spans="3:4">
      <c r="C384" s="1"/>
      <c r="D384" s="1"/>
    </row>
    <row r="385" spans="3:4">
      <c r="C385" s="1"/>
      <c r="D385" s="1"/>
    </row>
    <row r="386" spans="3:4">
      <c r="C386" s="1"/>
      <c r="D386" s="1"/>
    </row>
    <row r="387" spans="3:4">
      <c r="C387" s="1"/>
      <c r="D387" s="1"/>
    </row>
    <row r="388" spans="3:4">
      <c r="C388" s="1"/>
      <c r="D388" s="1"/>
    </row>
    <row r="389" spans="3:4">
      <c r="C389" s="1"/>
      <c r="D389" s="1"/>
    </row>
    <row r="390" spans="3:4">
      <c r="C390" s="1"/>
      <c r="D390" s="1"/>
    </row>
    <row r="391" spans="3:4">
      <c r="C391" s="1"/>
      <c r="D391" s="1"/>
    </row>
    <row r="392" spans="3:4">
      <c r="C392" s="1"/>
      <c r="D392" s="1"/>
    </row>
    <row r="393" spans="3:4">
      <c r="C393" s="1"/>
      <c r="D393" s="1"/>
    </row>
    <row r="394" spans="3:4">
      <c r="C394" s="1"/>
      <c r="D394" s="1"/>
    </row>
    <row r="395" spans="3:4">
      <c r="C395" s="1"/>
      <c r="D395" s="1"/>
    </row>
    <row r="396" spans="3:4">
      <c r="C396" s="1"/>
      <c r="D396" s="1"/>
    </row>
    <row r="397" spans="3:4">
      <c r="C397" s="1"/>
      <c r="D397" s="1"/>
    </row>
    <row r="398" spans="3:4">
      <c r="C398" s="1"/>
      <c r="D398" s="1"/>
    </row>
    <row r="399" spans="3:4">
      <c r="C399" s="1"/>
      <c r="D399" s="1"/>
    </row>
    <row r="400" spans="3:4">
      <c r="C400" s="1"/>
      <c r="D400" s="1"/>
    </row>
    <row r="401" spans="3:4">
      <c r="C401" s="1"/>
      <c r="D401" s="1"/>
    </row>
    <row r="402" spans="3:4">
      <c r="C402" s="1"/>
      <c r="D402" s="1"/>
    </row>
    <row r="403" spans="3:4">
      <c r="C403" s="1"/>
      <c r="D403" s="1"/>
    </row>
    <row r="404" spans="3:4">
      <c r="C404" s="1"/>
      <c r="D404" s="1"/>
    </row>
    <row r="405" spans="3:4">
      <c r="C405" s="1"/>
      <c r="D405" s="1"/>
    </row>
    <row r="406" spans="3:4">
      <c r="C406" s="1"/>
      <c r="D406" s="1"/>
    </row>
    <row r="407" spans="3:4">
      <c r="C407" s="1"/>
      <c r="D407" s="1"/>
    </row>
    <row r="408" spans="3:4">
      <c r="C408" s="1"/>
      <c r="D408" s="1"/>
    </row>
    <row r="409" spans="3:4">
      <c r="C409" s="1"/>
      <c r="D409" s="1"/>
    </row>
    <row r="410" spans="3:4">
      <c r="C410" s="1"/>
      <c r="D410" s="1"/>
    </row>
    <row r="411" spans="3:4">
      <c r="C411" s="1"/>
      <c r="D411" s="1"/>
    </row>
    <row r="412" spans="3:4">
      <c r="C412" s="1"/>
      <c r="D412" s="1"/>
    </row>
    <row r="413" spans="3:4">
      <c r="C413" s="1"/>
      <c r="D413" s="1"/>
    </row>
    <row r="414" spans="3:4">
      <c r="C414" s="1"/>
      <c r="D414" s="1"/>
    </row>
    <row r="415" spans="3:4">
      <c r="C415" s="1"/>
      <c r="D415" s="1"/>
    </row>
    <row r="416" spans="3:4">
      <c r="C416" s="1"/>
      <c r="D416" s="1"/>
    </row>
    <row r="417" spans="3:4">
      <c r="C417" s="1"/>
      <c r="D417" s="1"/>
    </row>
    <row r="418" spans="3:4">
      <c r="C418" s="1"/>
      <c r="D418" s="1"/>
    </row>
    <row r="419" spans="3:4">
      <c r="C419" s="1"/>
      <c r="D419" s="1"/>
    </row>
    <row r="420" spans="3:4">
      <c r="C420" s="1"/>
      <c r="D420" s="1"/>
    </row>
    <row r="421" spans="3:4">
      <c r="C421" s="1"/>
      <c r="D421" s="1"/>
    </row>
    <row r="422" spans="3:4">
      <c r="C422" s="1"/>
      <c r="D422" s="1"/>
    </row>
    <row r="423" spans="3:4">
      <c r="C423" s="1"/>
      <c r="D423" s="1"/>
    </row>
    <row r="424" spans="3:4">
      <c r="C424" s="1"/>
      <c r="D424" s="1"/>
    </row>
    <row r="425" spans="3:4">
      <c r="C425" s="1"/>
      <c r="D425" s="1"/>
    </row>
    <row r="426" spans="3:4">
      <c r="C426" s="1"/>
      <c r="D426" s="1"/>
    </row>
    <row r="427" spans="3:4">
      <c r="C427" s="1"/>
      <c r="D427" s="1"/>
    </row>
    <row r="428" spans="3:4">
      <c r="C428" s="1"/>
      <c r="D428" s="1"/>
    </row>
    <row r="429" spans="3:4">
      <c r="C429" s="1"/>
      <c r="D429" s="1"/>
    </row>
    <row r="430" spans="3:4">
      <c r="C430" s="1"/>
      <c r="D430" s="1"/>
    </row>
    <row r="431" spans="3:4">
      <c r="C431" s="1"/>
      <c r="D431" s="1"/>
    </row>
    <row r="432" spans="3:4">
      <c r="C432" s="1"/>
      <c r="D432" s="1"/>
    </row>
    <row r="433" spans="3:4">
      <c r="C433" s="1"/>
      <c r="D433" s="1"/>
    </row>
    <row r="434" spans="3:4">
      <c r="C434" s="1"/>
      <c r="D434" s="1"/>
    </row>
    <row r="435" spans="3:4">
      <c r="C435" s="1"/>
      <c r="D435" s="1"/>
    </row>
    <row r="436" spans="3:4">
      <c r="C436" s="1"/>
      <c r="D436" s="1"/>
    </row>
    <row r="437" spans="3:4">
      <c r="C437" s="1"/>
      <c r="D437" s="1"/>
    </row>
    <row r="438" spans="3:4">
      <c r="C438" s="1"/>
      <c r="D438" s="1"/>
    </row>
    <row r="439" spans="3:4">
      <c r="C439" s="1"/>
      <c r="D439" s="1"/>
    </row>
    <row r="440" spans="3:4">
      <c r="C440" s="1"/>
      <c r="D440" s="1"/>
    </row>
    <row r="441" spans="3:4">
      <c r="C441" s="1"/>
      <c r="D441" s="1"/>
    </row>
    <row r="442" spans="3:4">
      <c r="C442" s="1"/>
      <c r="D442" s="1"/>
    </row>
    <row r="443" spans="3:4">
      <c r="C443" s="1"/>
      <c r="D443" s="1"/>
    </row>
    <row r="444" spans="3:4">
      <c r="C444" s="1"/>
      <c r="D444" s="1"/>
    </row>
    <row r="445" spans="3:4">
      <c r="C445" s="1"/>
      <c r="D445" s="1"/>
    </row>
    <row r="446" spans="3:4">
      <c r="C446" s="1"/>
      <c r="D446" s="1"/>
    </row>
    <row r="447" spans="3:4">
      <c r="C447" s="1"/>
      <c r="D447" s="1"/>
    </row>
    <row r="448" spans="3:4">
      <c r="C448" s="1"/>
      <c r="D448" s="1"/>
    </row>
    <row r="449" spans="3:4">
      <c r="C449" s="1"/>
      <c r="D449" s="1"/>
    </row>
    <row r="450" spans="3:4">
      <c r="C450" s="1"/>
      <c r="D450" s="1"/>
    </row>
    <row r="451" spans="3:4">
      <c r="C451" s="1"/>
      <c r="D451" s="1"/>
    </row>
    <row r="452" spans="3:4">
      <c r="C452" s="1"/>
      <c r="D452" s="1"/>
    </row>
    <row r="453" spans="3:4">
      <c r="C453" s="1"/>
      <c r="D453" s="1"/>
    </row>
    <row r="454" spans="3:4">
      <c r="C454" s="1"/>
      <c r="D454" s="1"/>
    </row>
    <row r="455" spans="3:4">
      <c r="C455" s="1"/>
      <c r="D455" s="1"/>
    </row>
    <row r="456" spans="3:4">
      <c r="C456" s="1"/>
      <c r="D456" s="1"/>
    </row>
    <row r="457" spans="3:4">
      <c r="C457" s="1"/>
      <c r="D457" s="1"/>
    </row>
    <row r="458" spans="3:4">
      <c r="C458" s="1"/>
      <c r="D458" s="1"/>
    </row>
    <row r="459" spans="3:4">
      <c r="C459" s="1"/>
      <c r="D459" s="1"/>
    </row>
    <row r="460" spans="3:4">
      <c r="C460" s="1"/>
      <c r="D460" s="1"/>
    </row>
    <row r="461" spans="3:4">
      <c r="C461" s="1"/>
      <c r="D461" s="1"/>
    </row>
    <row r="462" spans="3:4">
      <c r="C462" s="1"/>
      <c r="D462" s="1"/>
    </row>
    <row r="463" spans="3:4">
      <c r="C463" s="1"/>
      <c r="D463" s="1"/>
    </row>
    <row r="464" spans="3:4">
      <c r="C464" s="1"/>
      <c r="D464" s="1"/>
    </row>
    <row r="465" spans="3:4">
      <c r="C465" s="1"/>
      <c r="D465" s="1"/>
    </row>
    <row r="466" spans="3:4">
      <c r="C466" s="1"/>
      <c r="D466" s="1"/>
    </row>
    <row r="467" spans="3:4">
      <c r="C467" s="1"/>
      <c r="D467" s="1"/>
    </row>
    <row r="468" spans="3:4">
      <c r="C468" s="1"/>
      <c r="D468" s="1"/>
    </row>
    <row r="469" spans="3:4">
      <c r="C469" s="1"/>
      <c r="D469" s="1"/>
    </row>
    <row r="470" spans="3:4">
      <c r="C470" s="1"/>
      <c r="D470" s="1"/>
    </row>
    <row r="471" spans="3:4">
      <c r="C471" s="1"/>
      <c r="D471" s="1"/>
    </row>
    <row r="472" spans="3:4">
      <c r="C472" s="1"/>
      <c r="D472" s="1"/>
    </row>
    <row r="473" spans="3:4">
      <c r="C473" s="1"/>
      <c r="D473" s="1"/>
    </row>
    <row r="474" spans="3:4">
      <c r="C474" s="1"/>
      <c r="D474" s="1"/>
    </row>
    <row r="475" spans="3:4">
      <c r="C475" s="1"/>
      <c r="D475" s="1"/>
    </row>
    <row r="476" spans="3:4">
      <c r="C476" s="1"/>
      <c r="D476" s="1"/>
    </row>
    <row r="477" spans="3:4">
      <c r="C477" s="1"/>
      <c r="D477" s="1"/>
    </row>
    <row r="478" spans="3:4">
      <c r="C478" s="1"/>
      <c r="D478" s="1"/>
    </row>
    <row r="479" spans="3:4">
      <c r="C479" s="1"/>
      <c r="D479" s="1"/>
    </row>
    <row r="480" spans="3:4">
      <c r="C480" s="1"/>
      <c r="D480" s="1"/>
    </row>
    <row r="481" spans="3:4">
      <c r="C481" s="1"/>
      <c r="D481" s="1"/>
    </row>
    <row r="482" spans="3:4">
      <c r="C482" s="1"/>
      <c r="D482" s="1"/>
    </row>
    <row r="483" spans="3:4">
      <c r="C483" s="1"/>
      <c r="D483" s="1"/>
    </row>
    <row r="484" spans="3:4">
      <c r="C484" s="1"/>
      <c r="D484" s="1"/>
    </row>
    <row r="485" spans="3:4">
      <c r="C485" s="1"/>
      <c r="D485" s="1"/>
    </row>
    <row r="486" spans="3:4">
      <c r="C486" s="1"/>
      <c r="D486" s="1"/>
    </row>
    <row r="487" spans="3:4">
      <c r="C487" s="1"/>
      <c r="D487" s="1"/>
    </row>
    <row r="488" spans="3:4">
      <c r="C488" s="1"/>
      <c r="D488" s="1"/>
    </row>
    <row r="489" spans="3:4">
      <c r="C489" s="1"/>
      <c r="D489" s="1"/>
    </row>
    <row r="490" spans="3:4">
      <c r="C490" s="1"/>
      <c r="D490" s="1"/>
    </row>
    <row r="491" spans="3:4">
      <c r="C491" s="1"/>
      <c r="D491" s="1"/>
    </row>
    <row r="492" spans="3:4">
      <c r="C492" s="1"/>
      <c r="D492" s="1"/>
    </row>
    <row r="493" spans="3:4">
      <c r="C493" s="1"/>
      <c r="D493" s="1"/>
    </row>
    <row r="494" spans="3:4">
      <c r="C494" s="1"/>
      <c r="D494" s="1"/>
    </row>
    <row r="495" spans="3:4">
      <c r="C495" s="1"/>
      <c r="D495" s="1"/>
    </row>
    <row r="496" spans="3:4">
      <c r="C496" s="1"/>
      <c r="D496" s="1"/>
    </row>
    <row r="497" spans="3:4">
      <c r="C497" s="1"/>
      <c r="D497" s="1"/>
    </row>
    <row r="498" spans="3:4">
      <c r="C498" s="1"/>
      <c r="D498" s="1"/>
    </row>
    <row r="499" spans="3:4">
      <c r="C499" s="1"/>
      <c r="D499" s="1"/>
    </row>
    <row r="500" spans="3:4">
      <c r="C500" s="1"/>
      <c r="D500" s="1"/>
    </row>
    <row r="501" spans="3:4">
      <c r="C501" s="1"/>
      <c r="D501" s="1"/>
    </row>
    <row r="502" spans="3:4">
      <c r="C502" s="1"/>
      <c r="D502" s="1"/>
    </row>
    <row r="503" spans="3:4">
      <c r="C503" s="1"/>
      <c r="D503" s="1"/>
    </row>
    <row r="504" spans="3:4">
      <c r="C504" s="1"/>
      <c r="D504" s="1"/>
    </row>
    <row r="505" spans="3:4">
      <c r="C505" s="1"/>
      <c r="D505" s="1"/>
    </row>
    <row r="506" spans="3:4">
      <c r="C506" s="1"/>
      <c r="D506" s="1"/>
    </row>
    <row r="507" spans="3:4">
      <c r="C507" s="1"/>
      <c r="D507" s="1"/>
    </row>
    <row r="508" spans="3:4">
      <c r="C508" s="1"/>
      <c r="D508" s="1"/>
    </row>
    <row r="509" spans="3:4">
      <c r="C509" s="1"/>
      <c r="D509" s="1"/>
    </row>
    <row r="510" spans="3:4">
      <c r="C510" s="1"/>
      <c r="D510" s="1"/>
    </row>
    <row r="511" spans="3:4">
      <c r="C511" s="1"/>
      <c r="D511" s="1"/>
    </row>
    <row r="512" spans="3:4">
      <c r="C512" s="1"/>
      <c r="D512" s="1"/>
    </row>
    <row r="513" spans="3:4">
      <c r="C513" s="1"/>
      <c r="D513" s="1"/>
    </row>
    <row r="514" spans="3:4">
      <c r="C514" s="1"/>
      <c r="D514" s="1"/>
    </row>
    <row r="515" spans="3:4">
      <c r="C515" s="1"/>
      <c r="D515" s="1"/>
    </row>
    <row r="516" spans="3:4">
      <c r="C516" s="1"/>
      <c r="D516" s="1"/>
    </row>
    <row r="517" spans="3:4">
      <c r="C517" s="1"/>
      <c r="D517" s="1"/>
    </row>
    <row r="518" spans="3:4">
      <c r="C518" s="1"/>
      <c r="D518" s="1"/>
    </row>
    <row r="519" spans="3:4">
      <c r="C519" s="1"/>
      <c r="D519" s="1"/>
    </row>
    <row r="520" spans="3:4">
      <c r="C520" s="1"/>
      <c r="D520" s="1"/>
    </row>
    <row r="521" spans="3:4">
      <c r="C521" s="1"/>
      <c r="D521" s="1"/>
    </row>
    <row r="522" spans="3:4">
      <c r="C522" s="1"/>
      <c r="D522" s="1"/>
    </row>
    <row r="523" spans="3:4">
      <c r="C523" s="1"/>
      <c r="D523" s="1"/>
    </row>
    <row r="524" spans="3:4">
      <c r="C524" s="1"/>
      <c r="D524" s="1"/>
    </row>
    <row r="525" spans="3:4">
      <c r="C525" s="1"/>
      <c r="D525" s="1"/>
    </row>
    <row r="526" spans="3:4">
      <c r="C526" s="1"/>
      <c r="D526" s="1"/>
    </row>
    <row r="527" spans="3:4">
      <c r="C527" s="1"/>
      <c r="D527" s="1"/>
    </row>
    <row r="528" spans="3:4">
      <c r="C528" s="1"/>
      <c r="D528" s="1"/>
    </row>
    <row r="529" spans="3:4">
      <c r="C529" s="1"/>
      <c r="D529" s="1"/>
    </row>
    <row r="530" spans="3:4">
      <c r="C530" s="1"/>
      <c r="D530" s="1"/>
    </row>
    <row r="531" spans="3:4">
      <c r="C531" s="1"/>
      <c r="D531" s="1"/>
    </row>
    <row r="532" spans="3:4">
      <c r="C532" s="1"/>
      <c r="D532" s="1"/>
    </row>
    <row r="533" spans="3:4">
      <c r="C533" s="1"/>
      <c r="D533" s="1"/>
    </row>
    <row r="534" spans="3:4">
      <c r="C534" s="1"/>
      <c r="D534" s="1"/>
    </row>
    <row r="535" spans="3:4">
      <c r="C535" s="1"/>
      <c r="D535" s="1"/>
    </row>
    <row r="536" spans="3:4">
      <c r="C536" s="1"/>
      <c r="D536" s="1"/>
    </row>
    <row r="537" spans="3:4">
      <c r="C537" s="1"/>
      <c r="D537" s="1"/>
    </row>
    <row r="538" spans="3:4">
      <c r="C538" s="1"/>
      <c r="D538" s="1"/>
    </row>
    <row r="539" spans="3:4">
      <c r="C539" s="1"/>
      <c r="D539" s="1"/>
    </row>
    <row r="540" spans="3:4">
      <c r="C540" s="1"/>
      <c r="D540" s="1"/>
    </row>
    <row r="541" spans="3:4">
      <c r="C541" s="1"/>
      <c r="D541" s="1"/>
    </row>
    <row r="542" spans="3:4">
      <c r="C542" s="1"/>
      <c r="D542" s="1"/>
    </row>
    <row r="543" spans="3:4">
      <c r="C543" s="1"/>
      <c r="D543" s="1"/>
    </row>
    <row r="544" spans="3:4">
      <c r="C544" s="1"/>
      <c r="D544" s="1"/>
    </row>
    <row r="545" spans="3:4">
      <c r="C545" s="1"/>
      <c r="D545" s="1"/>
    </row>
    <row r="546" spans="3:4">
      <c r="C546" s="1"/>
      <c r="D546" s="1"/>
    </row>
    <row r="547" spans="3:4">
      <c r="C547" s="1"/>
      <c r="D547" s="1"/>
    </row>
    <row r="548" spans="3:4">
      <c r="C548" s="1"/>
      <c r="D548" s="1"/>
    </row>
    <row r="549" spans="3:4">
      <c r="C549" s="1"/>
      <c r="D549" s="1"/>
    </row>
    <row r="550" spans="3:4">
      <c r="C550" s="1"/>
      <c r="D550" s="1"/>
    </row>
    <row r="551" spans="3:4">
      <c r="C551" s="1"/>
      <c r="D551" s="1"/>
    </row>
    <row r="552" spans="3:4">
      <c r="C552" s="1"/>
      <c r="D552" s="1"/>
    </row>
    <row r="553" spans="3:4">
      <c r="C553" s="1"/>
      <c r="D553" s="1"/>
    </row>
    <row r="554" spans="3:4">
      <c r="C554" s="1"/>
      <c r="D554" s="1"/>
    </row>
    <row r="555" spans="3:4">
      <c r="C555" s="1"/>
      <c r="D555" s="1"/>
    </row>
    <row r="556" spans="3:4">
      <c r="C556" s="1"/>
      <c r="D556" s="1"/>
    </row>
    <row r="557" spans="3:4">
      <c r="C557" s="1"/>
      <c r="D557" s="1"/>
    </row>
    <row r="558" spans="3:4">
      <c r="C558" s="1"/>
      <c r="D558" s="1"/>
    </row>
    <row r="559" spans="3:4">
      <c r="C559" s="1"/>
      <c r="D559" s="1"/>
    </row>
    <row r="560" spans="3:4">
      <c r="C560" s="1"/>
      <c r="D560" s="1"/>
    </row>
    <row r="561" spans="3:4">
      <c r="C561" s="1"/>
      <c r="D561" s="1"/>
    </row>
    <row r="562" spans="3:4">
      <c r="C562" s="1"/>
      <c r="D562" s="1"/>
    </row>
    <row r="563" spans="3:4">
      <c r="C563" s="1"/>
      <c r="D563" s="1"/>
    </row>
    <row r="564" spans="3:4">
      <c r="C564" s="1"/>
      <c r="D564" s="1"/>
    </row>
    <row r="565" spans="3:4">
      <c r="C565" s="1"/>
      <c r="D565" s="1"/>
    </row>
    <row r="566" spans="3:4">
      <c r="C566" s="1"/>
      <c r="D566" s="1"/>
    </row>
    <row r="567" spans="3:4">
      <c r="C567" s="1"/>
      <c r="D567" s="1"/>
    </row>
    <row r="568" spans="3:4">
      <c r="C568" s="1"/>
      <c r="D568" s="1"/>
    </row>
    <row r="569" spans="3:4">
      <c r="C569" s="1"/>
      <c r="D569" s="1"/>
    </row>
    <row r="570" spans="3:4">
      <c r="C570" s="1"/>
      <c r="D570" s="1"/>
    </row>
    <row r="571" spans="3:4">
      <c r="C571" s="1"/>
      <c r="D571" s="1"/>
    </row>
    <row r="572" spans="3:4">
      <c r="C572" s="1"/>
      <c r="D572" s="1"/>
    </row>
    <row r="573" spans="3:4">
      <c r="C573" s="1"/>
      <c r="D573" s="1"/>
    </row>
    <row r="574" spans="3:4">
      <c r="C574" s="1"/>
      <c r="D574" s="1"/>
    </row>
  </sheetData>
  <sheetProtection sheet="1" objects="1" scenarios="1"/>
  <mergeCells count="2">
    <mergeCell ref="B6:L6"/>
    <mergeCell ref="B7:L7"/>
  </mergeCells>
  <phoneticPr fontId="4" type="noConversion"/>
  <dataValidations count="1">
    <dataValidation allowBlank="1" showInputMessage="1" showErrorMessage="1" sqref="C5:C1048576 A1:B1048576 AC39:XFD41 D1:XFD38 D39:AA41 D42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indexed="43"/>
    <pageSetUpPr fitToPage="1"/>
  </sheetPr>
  <dimension ref="B1:BB473"/>
  <sheetViews>
    <sheetView rightToLeft="1" workbookViewId="0">
      <selection activeCell="I11" sqref="I11"/>
    </sheetView>
  </sheetViews>
  <sheetFormatPr defaultColWidth="9.140625" defaultRowHeight="18"/>
  <cols>
    <col min="1" max="1" width="6.28515625" style="1" customWidth="1"/>
    <col min="2" max="2" width="22" style="2" bestFit="1" customWidth="1"/>
    <col min="3" max="3" width="48.42578125" style="2" bestFit="1" customWidth="1"/>
    <col min="4" max="4" width="8.5703125" style="2" bestFit="1" customWidth="1"/>
    <col min="5" max="5" width="8" style="1" bestFit="1" customWidth="1"/>
    <col min="6" max="6" width="7.140625" style="1" bestFit="1" customWidth="1"/>
    <col min="7" max="7" width="7" style="1" bestFit="1" customWidth="1"/>
    <col min="8" max="8" width="6.42578125" style="1" bestFit="1" customWidth="1"/>
    <col min="9" max="9" width="8" style="1" bestFit="1" customWidth="1"/>
    <col min="10" max="10" width="9.42578125" style="1" bestFit="1" customWidth="1"/>
    <col min="11" max="11" width="7.7109375" style="1" bestFit="1" customWidth="1"/>
    <col min="12" max="12" width="11.5703125" style="1" customWidth="1"/>
    <col min="13" max="13" width="7.570312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54">
      <c r="B1" s="47" t="s">
        <v>180</v>
      </c>
      <c r="C1" s="68" t="s" vm="1">
        <v>269</v>
      </c>
    </row>
    <row r="2" spans="2:54">
      <c r="B2" s="47" t="s">
        <v>179</v>
      </c>
      <c r="C2" s="68" t="s">
        <v>270</v>
      </c>
    </row>
    <row r="3" spans="2:54">
      <c r="B3" s="47" t="s">
        <v>181</v>
      </c>
      <c r="C3" s="68" t="s">
        <v>271</v>
      </c>
    </row>
    <row r="4" spans="2:54">
      <c r="B4" s="47" t="s">
        <v>182</v>
      </c>
      <c r="C4" s="68">
        <v>2102</v>
      </c>
    </row>
    <row r="6" spans="2:54" ht="26.25" customHeight="1">
      <c r="B6" s="169" t="s">
        <v>211</v>
      </c>
      <c r="C6" s="170"/>
      <c r="D6" s="170"/>
      <c r="E6" s="170"/>
      <c r="F6" s="170"/>
      <c r="G6" s="170"/>
      <c r="H6" s="170"/>
      <c r="I6" s="170"/>
      <c r="J6" s="170"/>
      <c r="K6" s="170"/>
      <c r="L6" s="171"/>
    </row>
    <row r="7" spans="2:54" ht="26.25" customHeight="1">
      <c r="B7" s="169" t="s">
        <v>103</v>
      </c>
      <c r="C7" s="170"/>
      <c r="D7" s="170"/>
      <c r="E7" s="170"/>
      <c r="F7" s="170"/>
      <c r="G7" s="170"/>
      <c r="H7" s="170"/>
      <c r="I7" s="170"/>
      <c r="J7" s="170"/>
      <c r="K7" s="170"/>
      <c r="L7" s="171"/>
    </row>
    <row r="8" spans="2:54" s="3" customFormat="1" ht="78.75">
      <c r="B8" s="22" t="s">
        <v>119</v>
      </c>
      <c r="C8" s="30" t="s">
        <v>47</v>
      </c>
      <c r="D8" s="30" t="s">
        <v>68</v>
      </c>
      <c r="E8" s="30" t="s">
        <v>106</v>
      </c>
      <c r="F8" s="30" t="s">
        <v>107</v>
      </c>
      <c r="G8" s="30" t="s">
        <v>245</v>
      </c>
      <c r="H8" s="30" t="s">
        <v>244</v>
      </c>
      <c r="I8" s="30" t="s">
        <v>114</v>
      </c>
      <c r="J8" s="30" t="s">
        <v>61</v>
      </c>
      <c r="K8" s="30" t="s">
        <v>183</v>
      </c>
      <c r="L8" s="31" t="s">
        <v>185</v>
      </c>
      <c r="M8" s="1"/>
      <c r="AZ8" s="1"/>
    </row>
    <row r="9" spans="2:54" s="3" customFormat="1" ht="21" customHeight="1">
      <c r="B9" s="15"/>
      <c r="C9" s="16"/>
      <c r="D9" s="16"/>
      <c r="E9" s="16"/>
      <c r="F9" s="16" t="s">
        <v>21</v>
      </c>
      <c r="G9" s="16" t="s">
        <v>252</v>
      </c>
      <c r="H9" s="16"/>
      <c r="I9" s="16" t="s">
        <v>248</v>
      </c>
      <c r="J9" s="32" t="s">
        <v>19</v>
      </c>
      <c r="K9" s="32" t="s">
        <v>19</v>
      </c>
      <c r="L9" s="33" t="s">
        <v>19</v>
      </c>
      <c r="AZ9" s="1"/>
    </row>
    <row r="10" spans="2:54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20" t="s">
        <v>9</v>
      </c>
      <c r="AZ10" s="1"/>
    </row>
    <row r="11" spans="2:54" s="4" customFormat="1" ht="18" customHeight="1">
      <c r="B11" s="122" t="s">
        <v>50</v>
      </c>
      <c r="C11" s="91"/>
      <c r="D11" s="91"/>
      <c r="E11" s="91"/>
      <c r="F11" s="91"/>
      <c r="G11" s="91"/>
      <c r="H11" s="91"/>
      <c r="I11" s="123">
        <v>0</v>
      </c>
      <c r="J11" s="91"/>
      <c r="K11" s="91"/>
      <c r="L11" s="91"/>
      <c r="AZ11" s="1"/>
    </row>
    <row r="12" spans="2:54" ht="19.5" customHeight="1">
      <c r="B12" s="89" t="s">
        <v>260</v>
      </c>
      <c r="C12" s="91"/>
      <c r="D12" s="91"/>
      <c r="E12" s="91"/>
      <c r="F12" s="91"/>
      <c r="G12" s="91"/>
      <c r="H12" s="91"/>
      <c r="I12" s="91"/>
      <c r="J12" s="91"/>
      <c r="K12" s="91"/>
      <c r="L12" s="91"/>
    </row>
    <row r="13" spans="2:54">
      <c r="B13" s="89" t="s">
        <v>115</v>
      </c>
      <c r="C13" s="91"/>
      <c r="D13" s="91"/>
      <c r="E13" s="91"/>
      <c r="F13" s="91"/>
      <c r="G13" s="91"/>
      <c r="H13" s="91"/>
      <c r="I13" s="91"/>
      <c r="J13" s="91"/>
      <c r="K13" s="91"/>
      <c r="L13" s="91"/>
    </row>
    <row r="14" spans="2:54">
      <c r="B14" s="89" t="s">
        <v>243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</row>
    <row r="15" spans="2:54">
      <c r="B15" s="89" t="s">
        <v>251</v>
      </c>
      <c r="C15" s="91"/>
      <c r="D15" s="91"/>
      <c r="E15" s="91"/>
      <c r="F15" s="91"/>
      <c r="G15" s="91"/>
      <c r="H15" s="91"/>
      <c r="I15" s="91"/>
      <c r="J15" s="91"/>
      <c r="K15" s="91"/>
      <c r="L15" s="91"/>
    </row>
    <row r="16" spans="2:54" s="7" customFormat="1"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AZ16" s="1"/>
      <c r="BB16" s="1"/>
    </row>
    <row r="17" spans="2:54" s="7" customFormat="1"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AZ17" s="1"/>
      <c r="BB17" s="1"/>
    </row>
    <row r="18" spans="2:54" s="7" customFormat="1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AZ18" s="1"/>
      <c r="BB18" s="1"/>
    </row>
    <row r="19" spans="2:54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</row>
    <row r="20" spans="2:54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</row>
    <row r="21" spans="2:54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</row>
    <row r="22" spans="2:54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</row>
    <row r="23" spans="2:54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</row>
    <row r="24" spans="2:54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</row>
    <row r="25" spans="2:54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2:54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2:54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2:54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2:54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2:54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2:54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2:54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2:12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2:12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2:12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2:12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2:12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2:12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2:12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2:12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2:12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2:12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2:12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2:12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2:12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2:12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2:12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2:12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2:12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2:12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2:12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</row>
    <row r="52" spans="2:12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</row>
    <row r="53" spans="2:12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</row>
    <row r="54" spans="2:12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</row>
    <row r="55" spans="2:12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</row>
    <row r="56" spans="2:12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</row>
    <row r="57" spans="2:12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</row>
    <row r="58" spans="2:12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</row>
    <row r="59" spans="2:12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</row>
    <row r="60" spans="2:12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</row>
    <row r="61" spans="2:12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</row>
    <row r="62" spans="2:12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</row>
    <row r="63" spans="2:12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</row>
    <row r="64" spans="2:12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</row>
    <row r="65" spans="2:12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</row>
    <row r="66" spans="2:12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</row>
    <row r="67" spans="2:12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</row>
    <row r="68" spans="2:12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</row>
    <row r="69" spans="2:12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</row>
    <row r="70" spans="2:12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</row>
    <row r="71" spans="2:12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</row>
    <row r="72" spans="2:12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</row>
    <row r="73" spans="2:12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</row>
    <row r="74" spans="2:12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</row>
    <row r="75" spans="2:12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</row>
    <row r="76" spans="2:12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</row>
    <row r="77" spans="2:12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</row>
    <row r="78" spans="2:1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</row>
    <row r="79" spans="2:1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</row>
    <row r="80" spans="2:1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</row>
    <row r="81" spans="2:1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</row>
    <row r="82" spans="2:1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</row>
    <row r="83" spans="2:1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</row>
    <row r="84" spans="2:1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</row>
    <row r="85" spans="2:1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</row>
    <row r="86" spans="2:1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</row>
    <row r="87" spans="2:1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</row>
    <row r="88" spans="2:1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</row>
    <row r="89" spans="2:1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</row>
    <row r="90" spans="2:1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</row>
    <row r="91" spans="2:1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</row>
    <row r="92" spans="2:1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</row>
    <row r="93" spans="2:1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</row>
    <row r="94" spans="2:1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</row>
    <row r="95" spans="2:1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</row>
    <row r="96" spans="2:1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</row>
    <row r="97" spans="2:1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</row>
    <row r="98" spans="2:1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</row>
    <row r="99" spans="2:1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</row>
    <row r="100" spans="2:1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</row>
    <row r="101" spans="2:1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</row>
    <row r="102" spans="2:1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</row>
    <row r="103" spans="2:1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</row>
    <row r="104" spans="2:1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</row>
    <row r="105" spans="2:1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</row>
    <row r="106" spans="2:1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</row>
    <row r="107" spans="2:1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</row>
    <row r="108" spans="2:1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</row>
    <row r="109" spans="2:1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</row>
    <row r="110" spans="2:1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</row>
    <row r="111" spans="2:12">
      <c r="C111" s="1"/>
      <c r="D111" s="1"/>
    </row>
    <row r="112" spans="2:12">
      <c r="C112" s="1"/>
      <c r="D112" s="1"/>
    </row>
    <row r="113" spans="3:4">
      <c r="C113" s="1"/>
      <c r="D113" s="1"/>
    </row>
    <row r="114" spans="3:4">
      <c r="C114" s="1"/>
      <c r="D114" s="1"/>
    </row>
    <row r="115" spans="3:4">
      <c r="C115" s="1"/>
      <c r="D115" s="1"/>
    </row>
    <row r="116" spans="3:4">
      <c r="C116" s="1"/>
      <c r="D116" s="1"/>
    </row>
    <row r="117" spans="3:4">
      <c r="C117" s="1"/>
      <c r="D117" s="1"/>
    </row>
    <row r="118" spans="3:4">
      <c r="C118" s="1"/>
      <c r="D118" s="1"/>
    </row>
    <row r="119" spans="3:4">
      <c r="C119" s="1"/>
      <c r="D119" s="1"/>
    </row>
    <row r="120" spans="3:4">
      <c r="C120" s="1"/>
      <c r="D120" s="1"/>
    </row>
    <row r="121" spans="3:4">
      <c r="C121" s="1"/>
      <c r="D121" s="1"/>
    </row>
    <row r="122" spans="3:4">
      <c r="C122" s="1"/>
      <c r="D122" s="1"/>
    </row>
    <row r="123" spans="3:4">
      <c r="C123" s="1"/>
      <c r="D123" s="1"/>
    </row>
    <row r="124" spans="3:4">
      <c r="C124" s="1"/>
      <c r="D124" s="1"/>
    </row>
    <row r="125" spans="3:4">
      <c r="C125" s="1"/>
      <c r="D125" s="1"/>
    </row>
    <row r="126" spans="3:4">
      <c r="C126" s="1"/>
      <c r="D126" s="1"/>
    </row>
    <row r="127" spans="3:4">
      <c r="C127" s="1"/>
      <c r="D127" s="1"/>
    </row>
    <row r="128" spans="3:4">
      <c r="C128" s="1"/>
      <c r="D128" s="1"/>
    </row>
    <row r="129" spans="3:4">
      <c r="C129" s="1"/>
      <c r="D129" s="1"/>
    </row>
    <row r="130" spans="3:4">
      <c r="C130" s="1"/>
      <c r="D130" s="1"/>
    </row>
    <row r="131" spans="3:4">
      <c r="C131" s="1"/>
      <c r="D131" s="1"/>
    </row>
    <row r="132" spans="3:4">
      <c r="C132" s="1"/>
      <c r="D132" s="1"/>
    </row>
    <row r="133" spans="3:4">
      <c r="C133" s="1"/>
      <c r="D133" s="1"/>
    </row>
    <row r="134" spans="3:4">
      <c r="C134" s="1"/>
      <c r="D134" s="1"/>
    </row>
    <row r="135" spans="3:4">
      <c r="C135" s="1"/>
      <c r="D135" s="1"/>
    </row>
    <row r="136" spans="3:4">
      <c r="C136" s="1"/>
      <c r="D136" s="1"/>
    </row>
    <row r="137" spans="3:4">
      <c r="C137" s="1"/>
      <c r="D137" s="1"/>
    </row>
    <row r="138" spans="3:4">
      <c r="C138" s="1"/>
      <c r="D138" s="1"/>
    </row>
    <row r="139" spans="3:4">
      <c r="C139" s="1"/>
      <c r="D139" s="1"/>
    </row>
    <row r="140" spans="3:4">
      <c r="C140" s="1"/>
      <c r="D140" s="1"/>
    </row>
    <row r="141" spans="3:4">
      <c r="C141" s="1"/>
      <c r="D141" s="1"/>
    </row>
    <row r="142" spans="3:4">
      <c r="C142" s="1"/>
      <c r="D142" s="1"/>
    </row>
    <row r="143" spans="3:4">
      <c r="C143" s="1"/>
      <c r="D143" s="1"/>
    </row>
    <row r="144" spans="3:4">
      <c r="C144" s="1"/>
      <c r="D144" s="1"/>
    </row>
    <row r="145" spans="3:4">
      <c r="C145" s="1"/>
      <c r="D145" s="1"/>
    </row>
    <row r="146" spans="3:4">
      <c r="C146" s="1"/>
      <c r="D146" s="1"/>
    </row>
    <row r="147" spans="3:4">
      <c r="C147" s="1"/>
      <c r="D147" s="1"/>
    </row>
    <row r="148" spans="3:4">
      <c r="C148" s="1"/>
      <c r="D148" s="1"/>
    </row>
    <row r="149" spans="3:4">
      <c r="C149" s="1"/>
      <c r="D149" s="1"/>
    </row>
    <row r="150" spans="3:4">
      <c r="C150" s="1"/>
      <c r="D150" s="1"/>
    </row>
    <row r="151" spans="3:4">
      <c r="C151" s="1"/>
      <c r="D151" s="1"/>
    </row>
    <row r="152" spans="3:4">
      <c r="C152" s="1"/>
      <c r="D152" s="1"/>
    </row>
    <row r="153" spans="3:4">
      <c r="C153" s="1"/>
      <c r="D153" s="1"/>
    </row>
    <row r="154" spans="3:4">
      <c r="C154" s="1"/>
      <c r="D154" s="1"/>
    </row>
    <row r="155" spans="3:4">
      <c r="C155" s="1"/>
      <c r="D155" s="1"/>
    </row>
    <row r="156" spans="3:4">
      <c r="C156" s="1"/>
      <c r="D156" s="1"/>
    </row>
    <row r="157" spans="3:4">
      <c r="C157" s="1"/>
      <c r="D157" s="1"/>
    </row>
    <row r="158" spans="3:4">
      <c r="C158" s="1"/>
      <c r="D158" s="1"/>
    </row>
    <row r="159" spans="3:4">
      <c r="C159" s="1"/>
      <c r="D159" s="1"/>
    </row>
    <row r="160" spans="3:4">
      <c r="C160" s="1"/>
      <c r="D160" s="1"/>
    </row>
    <row r="161" spans="3:4">
      <c r="C161" s="1"/>
      <c r="D161" s="1"/>
    </row>
    <row r="162" spans="3:4">
      <c r="C162" s="1"/>
      <c r="D162" s="1"/>
    </row>
    <row r="163" spans="3:4">
      <c r="C163" s="1"/>
      <c r="D163" s="1"/>
    </row>
    <row r="164" spans="3:4">
      <c r="C164" s="1"/>
      <c r="D164" s="1"/>
    </row>
    <row r="165" spans="3:4">
      <c r="C165" s="1"/>
      <c r="D165" s="1"/>
    </row>
    <row r="166" spans="3:4">
      <c r="C166" s="1"/>
      <c r="D166" s="1"/>
    </row>
    <row r="167" spans="3:4">
      <c r="C167" s="1"/>
      <c r="D167" s="1"/>
    </row>
    <row r="168" spans="3:4">
      <c r="C168" s="1"/>
      <c r="D168" s="1"/>
    </row>
    <row r="169" spans="3:4">
      <c r="C169" s="1"/>
      <c r="D169" s="1"/>
    </row>
    <row r="170" spans="3:4">
      <c r="C170" s="1"/>
      <c r="D170" s="1"/>
    </row>
    <row r="171" spans="3:4">
      <c r="C171" s="1"/>
      <c r="D171" s="1"/>
    </row>
    <row r="172" spans="3:4">
      <c r="C172" s="1"/>
      <c r="D172" s="1"/>
    </row>
    <row r="173" spans="3:4">
      <c r="C173" s="1"/>
      <c r="D173" s="1"/>
    </row>
    <row r="174" spans="3:4">
      <c r="C174" s="1"/>
      <c r="D174" s="1"/>
    </row>
    <row r="175" spans="3:4">
      <c r="C175" s="1"/>
      <c r="D175" s="1"/>
    </row>
    <row r="176" spans="3:4">
      <c r="C176" s="1"/>
      <c r="D176" s="1"/>
    </row>
    <row r="177" spans="3:4">
      <c r="C177" s="1"/>
      <c r="D177" s="1"/>
    </row>
    <row r="178" spans="3:4">
      <c r="C178" s="1"/>
      <c r="D178" s="1"/>
    </row>
    <row r="179" spans="3:4">
      <c r="C179" s="1"/>
      <c r="D179" s="1"/>
    </row>
    <row r="180" spans="3:4">
      <c r="C180" s="1"/>
      <c r="D180" s="1"/>
    </row>
    <row r="181" spans="3:4">
      <c r="C181" s="1"/>
      <c r="D181" s="1"/>
    </row>
    <row r="182" spans="3:4">
      <c r="C182" s="1"/>
      <c r="D182" s="1"/>
    </row>
    <row r="183" spans="3:4">
      <c r="C183" s="1"/>
      <c r="D183" s="1"/>
    </row>
    <row r="184" spans="3:4">
      <c r="C184" s="1"/>
      <c r="D184" s="1"/>
    </row>
    <row r="185" spans="3:4">
      <c r="C185" s="1"/>
      <c r="D185" s="1"/>
    </row>
    <row r="186" spans="3:4">
      <c r="C186" s="1"/>
      <c r="D186" s="1"/>
    </row>
    <row r="187" spans="3:4">
      <c r="C187" s="1"/>
      <c r="D187" s="1"/>
    </row>
    <row r="188" spans="3:4">
      <c r="C188" s="1"/>
      <c r="D188" s="1"/>
    </row>
    <row r="189" spans="3:4">
      <c r="C189" s="1"/>
      <c r="D189" s="1"/>
    </row>
    <row r="190" spans="3:4">
      <c r="C190" s="1"/>
      <c r="D190" s="1"/>
    </row>
    <row r="191" spans="3:4">
      <c r="C191" s="1"/>
      <c r="D191" s="1"/>
    </row>
    <row r="192" spans="3:4">
      <c r="C192" s="1"/>
      <c r="D192" s="1"/>
    </row>
    <row r="193" spans="3:4">
      <c r="C193" s="1"/>
      <c r="D193" s="1"/>
    </row>
    <row r="194" spans="3:4">
      <c r="C194" s="1"/>
      <c r="D194" s="1"/>
    </row>
    <row r="195" spans="3:4">
      <c r="C195" s="1"/>
      <c r="D195" s="1"/>
    </row>
    <row r="196" spans="3:4">
      <c r="C196" s="1"/>
      <c r="D196" s="1"/>
    </row>
    <row r="197" spans="3:4">
      <c r="C197" s="1"/>
      <c r="D197" s="1"/>
    </row>
    <row r="198" spans="3:4">
      <c r="C198" s="1"/>
      <c r="D198" s="1"/>
    </row>
    <row r="199" spans="3:4">
      <c r="C199" s="1"/>
      <c r="D199" s="1"/>
    </row>
    <row r="200" spans="3:4">
      <c r="C200" s="1"/>
      <c r="D200" s="1"/>
    </row>
    <row r="201" spans="3:4">
      <c r="C201" s="1"/>
      <c r="D201" s="1"/>
    </row>
    <row r="202" spans="3:4">
      <c r="C202" s="1"/>
      <c r="D202" s="1"/>
    </row>
    <row r="203" spans="3:4">
      <c r="C203" s="1"/>
      <c r="D203" s="1"/>
    </row>
    <row r="204" spans="3:4">
      <c r="C204" s="1"/>
      <c r="D204" s="1"/>
    </row>
    <row r="205" spans="3:4">
      <c r="C205" s="1"/>
      <c r="D205" s="1"/>
    </row>
    <row r="206" spans="3:4">
      <c r="C206" s="1"/>
      <c r="D206" s="1"/>
    </row>
    <row r="207" spans="3:4">
      <c r="C207" s="1"/>
      <c r="D207" s="1"/>
    </row>
    <row r="208" spans="3:4">
      <c r="C208" s="1"/>
      <c r="D208" s="1"/>
    </row>
    <row r="209" spans="3:4">
      <c r="C209" s="1"/>
      <c r="D209" s="1"/>
    </row>
    <row r="210" spans="3:4">
      <c r="C210" s="1"/>
      <c r="D210" s="1"/>
    </row>
    <row r="211" spans="3:4">
      <c r="C211" s="1"/>
      <c r="D211" s="1"/>
    </row>
    <row r="212" spans="3:4">
      <c r="C212" s="1"/>
      <c r="D212" s="1"/>
    </row>
    <row r="213" spans="3:4">
      <c r="C213" s="1"/>
      <c r="D213" s="1"/>
    </row>
    <row r="214" spans="3:4">
      <c r="C214" s="1"/>
      <c r="D214" s="1"/>
    </row>
    <row r="215" spans="3:4">
      <c r="C215" s="1"/>
      <c r="D215" s="1"/>
    </row>
    <row r="216" spans="3:4">
      <c r="C216" s="1"/>
      <c r="D216" s="1"/>
    </row>
    <row r="217" spans="3:4">
      <c r="C217" s="1"/>
      <c r="D217" s="1"/>
    </row>
    <row r="218" spans="3:4">
      <c r="C218" s="1"/>
      <c r="D218" s="1"/>
    </row>
    <row r="219" spans="3:4">
      <c r="C219" s="1"/>
      <c r="D219" s="1"/>
    </row>
    <row r="220" spans="3:4">
      <c r="C220" s="1"/>
      <c r="D220" s="1"/>
    </row>
    <row r="221" spans="3:4">
      <c r="C221" s="1"/>
      <c r="D221" s="1"/>
    </row>
    <row r="222" spans="3:4">
      <c r="C222" s="1"/>
      <c r="D222" s="1"/>
    </row>
    <row r="223" spans="3:4">
      <c r="C223" s="1"/>
      <c r="D223" s="1"/>
    </row>
    <row r="224" spans="3:4">
      <c r="C224" s="1"/>
      <c r="D224" s="1"/>
    </row>
    <row r="225" spans="3:4">
      <c r="C225" s="1"/>
      <c r="D225" s="1"/>
    </row>
    <row r="226" spans="3:4">
      <c r="C226" s="1"/>
      <c r="D226" s="1"/>
    </row>
    <row r="227" spans="3:4">
      <c r="C227" s="1"/>
      <c r="D227" s="1"/>
    </row>
    <row r="228" spans="3:4">
      <c r="C228" s="1"/>
      <c r="D228" s="1"/>
    </row>
    <row r="229" spans="3:4">
      <c r="C229" s="1"/>
      <c r="D229" s="1"/>
    </row>
    <row r="230" spans="3:4">
      <c r="C230" s="1"/>
      <c r="D230" s="1"/>
    </row>
    <row r="231" spans="3:4">
      <c r="C231" s="1"/>
      <c r="D231" s="1"/>
    </row>
    <row r="232" spans="3:4">
      <c r="C232" s="1"/>
      <c r="D232" s="1"/>
    </row>
    <row r="233" spans="3:4">
      <c r="C233" s="1"/>
      <c r="D233" s="1"/>
    </row>
    <row r="234" spans="3:4">
      <c r="C234" s="1"/>
      <c r="D234" s="1"/>
    </row>
    <row r="235" spans="3:4">
      <c r="C235" s="1"/>
      <c r="D235" s="1"/>
    </row>
    <row r="236" spans="3:4">
      <c r="C236" s="1"/>
      <c r="D236" s="1"/>
    </row>
    <row r="237" spans="3:4">
      <c r="C237" s="1"/>
      <c r="D237" s="1"/>
    </row>
    <row r="238" spans="3:4">
      <c r="C238" s="1"/>
      <c r="D238" s="1"/>
    </row>
    <row r="239" spans="3:4">
      <c r="C239" s="1"/>
      <c r="D239" s="1"/>
    </row>
    <row r="240" spans="3:4">
      <c r="C240" s="1"/>
      <c r="D240" s="1"/>
    </row>
    <row r="241" spans="3:4">
      <c r="C241" s="1"/>
      <c r="D241" s="1"/>
    </row>
    <row r="242" spans="3:4">
      <c r="C242" s="1"/>
      <c r="D242" s="1"/>
    </row>
    <row r="243" spans="3:4">
      <c r="C243" s="1"/>
      <c r="D243" s="1"/>
    </row>
    <row r="244" spans="3:4">
      <c r="C244" s="1"/>
      <c r="D244" s="1"/>
    </row>
    <row r="245" spans="3:4">
      <c r="C245" s="1"/>
      <c r="D245" s="1"/>
    </row>
    <row r="246" spans="3:4">
      <c r="C246" s="1"/>
      <c r="D246" s="1"/>
    </row>
    <row r="247" spans="3:4">
      <c r="C247" s="1"/>
      <c r="D247" s="1"/>
    </row>
    <row r="248" spans="3:4">
      <c r="C248" s="1"/>
      <c r="D248" s="1"/>
    </row>
    <row r="249" spans="3:4">
      <c r="C249" s="1"/>
      <c r="D249" s="1"/>
    </row>
    <row r="250" spans="3:4">
      <c r="C250" s="1"/>
      <c r="D250" s="1"/>
    </row>
    <row r="251" spans="3:4">
      <c r="C251" s="1"/>
      <c r="D251" s="1"/>
    </row>
    <row r="252" spans="3:4">
      <c r="C252" s="1"/>
      <c r="D252" s="1"/>
    </row>
    <row r="253" spans="3:4">
      <c r="C253" s="1"/>
      <c r="D253" s="1"/>
    </row>
    <row r="254" spans="3:4">
      <c r="C254" s="1"/>
      <c r="D254" s="1"/>
    </row>
    <row r="255" spans="3:4">
      <c r="C255" s="1"/>
      <c r="D255" s="1"/>
    </row>
    <row r="256" spans="3:4">
      <c r="C256" s="1"/>
      <c r="D256" s="1"/>
    </row>
    <row r="257" spans="3:4">
      <c r="C257" s="1"/>
      <c r="D257" s="1"/>
    </row>
    <row r="258" spans="3:4">
      <c r="C258" s="1"/>
      <c r="D258" s="1"/>
    </row>
    <row r="259" spans="3:4">
      <c r="C259" s="1"/>
      <c r="D259" s="1"/>
    </row>
    <row r="260" spans="3:4">
      <c r="C260" s="1"/>
      <c r="D260" s="1"/>
    </row>
    <row r="261" spans="3:4">
      <c r="C261" s="1"/>
      <c r="D261" s="1"/>
    </row>
    <row r="262" spans="3:4">
      <c r="C262" s="1"/>
      <c r="D262" s="1"/>
    </row>
    <row r="263" spans="3:4">
      <c r="C263" s="1"/>
      <c r="D263" s="1"/>
    </row>
    <row r="264" spans="3:4">
      <c r="C264" s="1"/>
      <c r="D264" s="1"/>
    </row>
    <row r="265" spans="3:4">
      <c r="C265" s="1"/>
      <c r="D265" s="1"/>
    </row>
    <row r="266" spans="3:4">
      <c r="C266" s="1"/>
      <c r="D266" s="1"/>
    </row>
    <row r="267" spans="3:4">
      <c r="C267" s="1"/>
      <c r="D267" s="1"/>
    </row>
    <row r="268" spans="3:4">
      <c r="C268" s="1"/>
      <c r="D268" s="1"/>
    </row>
    <row r="269" spans="3:4">
      <c r="C269" s="1"/>
      <c r="D269" s="1"/>
    </row>
    <row r="270" spans="3:4">
      <c r="C270" s="1"/>
      <c r="D270" s="1"/>
    </row>
    <row r="271" spans="3:4">
      <c r="C271" s="1"/>
      <c r="D271" s="1"/>
    </row>
    <row r="272" spans="3:4">
      <c r="C272" s="1"/>
      <c r="D272" s="1"/>
    </row>
    <row r="273" spans="3:4">
      <c r="C273" s="1"/>
      <c r="D273" s="1"/>
    </row>
    <row r="274" spans="3:4">
      <c r="C274" s="1"/>
      <c r="D274" s="1"/>
    </row>
    <row r="275" spans="3:4">
      <c r="C275" s="1"/>
      <c r="D275" s="1"/>
    </row>
    <row r="276" spans="3:4">
      <c r="C276" s="1"/>
      <c r="D276" s="1"/>
    </row>
    <row r="277" spans="3:4">
      <c r="C277" s="1"/>
      <c r="D277" s="1"/>
    </row>
    <row r="278" spans="3:4">
      <c r="C278" s="1"/>
      <c r="D278" s="1"/>
    </row>
    <row r="279" spans="3:4">
      <c r="C279" s="1"/>
      <c r="D279" s="1"/>
    </row>
    <row r="280" spans="3:4">
      <c r="C280" s="1"/>
      <c r="D280" s="1"/>
    </row>
    <row r="281" spans="3:4">
      <c r="C281" s="1"/>
      <c r="D281" s="1"/>
    </row>
    <row r="282" spans="3:4">
      <c r="C282" s="1"/>
      <c r="D282" s="1"/>
    </row>
    <row r="283" spans="3:4">
      <c r="C283" s="1"/>
      <c r="D283" s="1"/>
    </row>
    <row r="284" spans="3:4">
      <c r="C284" s="1"/>
      <c r="D284" s="1"/>
    </row>
    <row r="285" spans="3:4">
      <c r="C285" s="1"/>
      <c r="D285" s="1"/>
    </row>
    <row r="286" spans="3:4">
      <c r="C286" s="1"/>
      <c r="D286" s="1"/>
    </row>
    <row r="287" spans="3:4">
      <c r="C287" s="1"/>
      <c r="D287" s="1"/>
    </row>
    <row r="288" spans="3:4">
      <c r="C288" s="1"/>
      <c r="D288" s="1"/>
    </row>
    <row r="289" spans="3:4">
      <c r="C289" s="1"/>
      <c r="D289" s="1"/>
    </row>
    <row r="290" spans="3:4">
      <c r="C290" s="1"/>
      <c r="D290" s="1"/>
    </row>
    <row r="291" spans="3:4">
      <c r="C291" s="1"/>
      <c r="D291" s="1"/>
    </row>
    <row r="292" spans="3:4">
      <c r="C292" s="1"/>
      <c r="D292" s="1"/>
    </row>
    <row r="293" spans="3:4">
      <c r="C293" s="1"/>
      <c r="D293" s="1"/>
    </row>
    <row r="294" spans="3:4">
      <c r="C294" s="1"/>
      <c r="D294" s="1"/>
    </row>
    <row r="295" spans="3:4">
      <c r="C295" s="1"/>
      <c r="D295" s="1"/>
    </row>
    <row r="296" spans="3:4">
      <c r="C296" s="1"/>
      <c r="D296" s="1"/>
    </row>
    <row r="297" spans="3:4">
      <c r="C297" s="1"/>
      <c r="D297" s="1"/>
    </row>
    <row r="298" spans="3:4">
      <c r="C298" s="1"/>
      <c r="D298" s="1"/>
    </row>
    <row r="299" spans="3:4">
      <c r="C299" s="1"/>
      <c r="D299" s="1"/>
    </row>
    <row r="300" spans="3:4">
      <c r="C300" s="1"/>
      <c r="D300" s="1"/>
    </row>
    <row r="301" spans="3:4">
      <c r="C301" s="1"/>
      <c r="D301" s="1"/>
    </row>
    <row r="302" spans="3:4">
      <c r="C302" s="1"/>
      <c r="D302" s="1"/>
    </row>
    <row r="303" spans="3:4">
      <c r="C303" s="1"/>
      <c r="D303" s="1"/>
    </row>
    <row r="304" spans="3:4">
      <c r="C304" s="1"/>
      <c r="D304" s="1"/>
    </row>
    <row r="305" spans="3:4">
      <c r="C305" s="1"/>
      <c r="D305" s="1"/>
    </row>
    <row r="306" spans="3:4">
      <c r="C306" s="1"/>
      <c r="D306" s="1"/>
    </row>
    <row r="307" spans="3:4">
      <c r="C307" s="1"/>
      <c r="D307" s="1"/>
    </row>
    <row r="308" spans="3:4">
      <c r="C308" s="1"/>
      <c r="D308" s="1"/>
    </row>
    <row r="309" spans="3:4">
      <c r="C309" s="1"/>
      <c r="D309" s="1"/>
    </row>
    <row r="310" spans="3:4">
      <c r="C310" s="1"/>
      <c r="D310" s="1"/>
    </row>
    <row r="311" spans="3:4">
      <c r="C311" s="1"/>
      <c r="D311" s="1"/>
    </row>
    <row r="312" spans="3:4">
      <c r="C312" s="1"/>
      <c r="D312" s="1"/>
    </row>
    <row r="313" spans="3:4">
      <c r="C313" s="1"/>
      <c r="D313" s="1"/>
    </row>
    <row r="314" spans="3:4">
      <c r="C314" s="1"/>
      <c r="D314" s="1"/>
    </row>
    <row r="315" spans="3:4">
      <c r="C315" s="1"/>
      <c r="D315" s="1"/>
    </row>
    <row r="316" spans="3:4">
      <c r="C316" s="1"/>
      <c r="D316" s="1"/>
    </row>
    <row r="317" spans="3:4">
      <c r="C317" s="1"/>
      <c r="D317" s="1"/>
    </row>
    <row r="318" spans="3:4">
      <c r="C318" s="1"/>
      <c r="D318" s="1"/>
    </row>
    <row r="319" spans="3:4">
      <c r="C319" s="1"/>
      <c r="D319" s="1"/>
    </row>
    <row r="320" spans="3:4">
      <c r="C320" s="1"/>
      <c r="D320" s="1"/>
    </row>
    <row r="321" spans="3:4">
      <c r="C321" s="1"/>
      <c r="D321" s="1"/>
    </row>
    <row r="322" spans="3:4">
      <c r="C322" s="1"/>
      <c r="D322" s="1"/>
    </row>
    <row r="323" spans="3:4">
      <c r="C323" s="1"/>
      <c r="D323" s="1"/>
    </row>
    <row r="324" spans="3:4">
      <c r="C324" s="1"/>
      <c r="D324" s="1"/>
    </row>
    <row r="325" spans="3:4">
      <c r="C325" s="1"/>
      <c r="D325" s="1"/>
    </row>
    <row r="326" spans="3:4">
      <c r="C326" s="1"/>
      <c r="D326" s="1"/>
    </row>
    <row r="327" spans="3:4">
      <c r="C327" s="1"/>
      <c r="D327" s="1"/>
    </row>
    <row r="328" spans="3:4">
      <c r="C328" s="1"/>
      <c r="D328" s="1"/>
    </row>
    <row r="329" spans="3:4">
      <c r="C329" s="1"/>
      <c r="D329" s="1"/>
    </row>
    <row r="330" spans="3:4">
      <c r="C330" s="1"/>
      <c r="D330" s="1"/>
    </row>
    <row r="331" spans="3:4">
      <c r="C331" s="1"/>
      <c r="D331" s="1"/>
    </row>
    <row r="332" spans="3:4">
      <c r="C332" s="1"/>
      <c r="D332" s="1"/>
    </row>
    <row r="333" spans="3:4">
      <c r="C333" s="1"/>
      <c r="D333" s="1"/>
    </row>
    <row r="334" spans="3:4">
      <c r="C334" s="1"/>
      <c r="D334" s="1"/>
    </row>
    <row r="335" spans="3:4">
      <c r="C335" s="1"/>
      <c r="D335" s="1"/>
    </row>
    <row r="336" spans="3:4">
      <c r="C336" s="1"/>
      <c r="D336" s="1"/>
    </row>
    <row r="337" spans="3:4">
      <c r="C337" s="1"/>
      <c r="D337" s="1"/>
    </row>
    <row r="338" spans="3:4">
      <c r="C338" s="1"/>
      <c r="D338" s="1"/>
    </row>
    <row r="339" spans="3:4">
      <c r="C339" s="1"/>
      <c r="D339" s="1"/>
    </row>
    <row r="340" spans="3:4">
      <c r="C340" s="1"/>
      <c r="D340" s="1"/>
    </row>
    <row r="341" spans="3:4">
      <c r="C341" s="1"/>
      <c r="D341" s="1"/>
    </row>
    <row r="342" spans="3:4">
      <c r="C342" s="1"/>
      <c r="D342" s="1"/>
    </row>
    <row r="343" spans="3:4">
      <c r="C343" s="1"/>
      <c r="D343" s="1"/>
    </row>
    <row r="344" spans="3:4">
      <c r="C344" s="1"/>
      <c r="D344" s="1"/>
    </row>
    <row r="345" spans="3:4">
      <c r="C345" s="1"/>
      <c r="D345" s="1"/>
    </row>
    <row r="346" spans="3:4">
      <c r="C346" s="1"/>
      <c r="D346" s="1"/>
    </row>
    <row r="347" spans="3:4">
      <c r="C347" s="1"/>
      <c r="D347" s="1"/>
    </row>
    <row r="348" spans="3:4">
      <c r="C348" s="1"/>
      <c r="D348" s="1"/>
    </row>
    <row r="349" spans="3:4">
      <c r="C349" s="1"/>
      <c r="D349" s="1"/>
    </row>
    <row r="350" spans="3:4">
      <c r="C350" s="1"/>
      <c r="D350" s="1"/>
    </row>
    <row r="351" spans="3:4">
      <c r="C351" s="1"/>
      <c r="D351" s="1"/>
    </row>
    <row r="352" spans="3:4">
      <c r="C352" s="1"/>
      <c r="D352" s="1"/>
    </row>
    <row r="353" spans="3:4">
      <c r="C353" s="1"/>
      <c r="D353" s="1"/>
    </row>
    <row r="354" spans="3:4">
      <c r="C354" s="1"/>
      <c r="D354" s="1"/>
    </row>
    <row r="355" spans="3:4">
      <c r="C355" s="1"/>
      <c r="D355" s="1"/>
    </row>
    <row r="356" spans="3:4">
      <c r="C356" s="1"/>
      <c r="D356" s="1"/>
    </row>
    <row r="357" spans="3:4">
      <c r="C357" s="1"/>
      <c r="D357" s="1"/>
    </row>
    <row r="358" spans="3:4">
      <c r="C358" s="1"/>
      <c r="D358" s="1"/>
    </row>
    <row r="359" spans="3:4">
      <c r="C359" s="1"/>
      <c r="D359" s="1"/>
    </row>
    <row r="360" spans="3:4">
      <c r="C360" s="1"/>
      <c r="D360" s="1"/>
    </row>
    <row r="361" spans="3:4">
      <c r="C361" s="1"/>
      <c r="D361" s="1"/>
    </row>
    <row r="362" spans="3:4">
      <c r="C362" s="1"/>
      <c r="D362" s="1"/>
    </row>
    <row r="363" spans="3:4">
      <c r="C363" s="1"/>
      <c r="D363" s="1"/>
    </row>
    <row r="364" spans="3:4">
      <c r="C364" s="1"/>
      <c r="D364" s="1"/>
    </row>
    <row r="365" spans="3:4">
      <c r="C365" s="1"/>
      <c r="D365" s="1"/>
    </row>
    <row r="366" spans="3:4">
      <c r="C366" s="1"/>
      <c r="D366" s="1"/>
    </row>
    <row r="367" spans="3:4">
      <c r="C367" s="1"/>
      <c r="D367" s="1"/>
    </row>
    <row r="368" spans="3:4">
      <c r="C368" s="1"/>
      <c r="D368" s="1"/>
    </row>
    <row r="369" spans="3:4">
      <c r="C369" s="1"/>
      <c r="D369" s="1"/>
    </row>
    <row r="370" spans="3:4">
      <c r="C370" s="1"/>
      <c r="D370" s="1"/>
    </row>
    <row r="371" spans="3:4">
      <c r="C371" s="1"/>
      <c r="D371" s="1"/>
    </row>
    <row r="372" spans="3:4">
      <c r="C372" s="1"/>
      <c r="D372" s="1"/>
    </row>
    <row r="373" spans="3:4">
      <c r="C373" s="1"/>
      <c r="D373" s="1"/>
    </row>
    <row r="374" spans="3:4">
      <c r="C374" s="1"/>
      <c r="D374" s="1"/>
    </row>
    <row r="375" spans="3:4">
      <c r="C375" s="1"/>
      <c r="D375" s="1"/>
    </row>
    <row r="376" spans="3:4">
      <c r="C376" s="1"/>
      <c r="D376" s="1"/>
    </row>
    <row r="377" spans="3:4">
      <c r="C377" s="1"/>
      <c r="D377" s="1"/>
    </row>
    <row r="378" spans="3:4">
      <c r="C378" s="1"/>
      <c r="D378" s="1"/>
    </row>
    <row r="379" spans="3:4">
      <c r="C379" s="1"/>
      <c r="D379" s="1"/>
    </row>
    <row r="380" spans="3:4">
      <c r="C380" s="1"/>
      <c r="D380" s="1"/>
    </row>
    <row r="381" spans="3:4">
      <c r="C381" s="1"/>
      <c r="D381" s="1"/>
    </row>
    <row r="382" spans="3:4">
      <c r="C382" s="1"/>
      <c r="D382" s="1"/>
    </row>
    <row r="383" spans="3:4">
      <c r="C383" s="1"/>
      <c r="D383" s="1"/>
    </row>
    <row r="384" spans="3:4">
      <c r="C384" s="1"/>
      <c r="D384" s="1"/>
    </row>
    <row r="385" spans="3:4">
      <c r="C385" s="1"/>
      <c r="D385" s="1"/>
    </row>
    <row r="386" spans="3:4">
      <c r="C386" s="1"/>
      <c r="D386" s="1"/>
    </row>
    <row r="387" spans="3:4">
      <c r="C387" s="1"/>
      <c r="D387" s="1"/>
    </row>
    <row r="388" spans="3:4">
      <c r="C388" s="1"/>
      <c r="D388" s="1"/>
    </row>
    <row r="389" spans="3:4">
      <c r="C389" s="1"/>
      <c r="D389" s="1"/>
    </row>
    <row r="390" spans="3:4">
      <c r="C390" s="1"/>
      <c r="D390" s="1"/>
    </row>
    <row r="391" spans="3:4">
      <c r="C391" s="1"/>
      <c r="D391" s="1"/>
    </row>
    <row r="392" spans="3:4">
      <c r="C392" s="1"/>
      <c r="D392" s="1"/>
    </row>
    <row r="393" spans="3:4">
      <c r="C393" s="1"/>
      <c r="D393" s="1"/>
    </row>
    <row r="394" spans="3:4">
      <c r="C394" s="1"/>
      <c r="D394" s="1"/>
    </row>
    <row r="395" spans="3:4">
      <c r="C395" s="1"/>
      <c r="D395" s="1"/>
    </row>
    <row r="396" spans="3:4">
      <c r="C396" s="1"/>
      <c r="D396" s="1"/>
    </row>
    <row r="397" spans="3:4">
      <c r="C397" s="1"/>
      <c r="D397" s="1"/>
    </row>
    <row r="398" spans="3:4">
      <c r="C398" s="1"/>
      <c r="D398" s="1"/>
    </row>
    <row r="399" spans="3:4">
      <c r="C399" s="1"/>
      <c r="D399" s="1"/>
    </row>
    <row r="400" spans="3:4">
      <c r="C400" s="1"/>
      <c r="D400" s="1"/>
    </row>
    <row r="401" spans="3:4">
      <c r="C401" s="1"/>
      <c r="D401" s="1"/>
    </row>
    <row r="402" spans="3:4">
      <c r="C402" s="1"/>
      <c r="D402" s="1"/>
    </row>
    <row r="403" spans="3:4">
      <c r="C403" s="1"/>
      <c r="D403" s="1"/>
    </row>
    <row r="404" spans="3:4">
      <c r="C404" s="1"/>
      <c r="D404" s="1"/>
    </row>
    <row r="405" spans="3:4">
      <c r="C405" s="1"/>
      <c r="D405" s="1"/>
    </row>
    <row r="406" spans="3:4">
      <c r="C406" s="1"/>
      <c r="D406" s="1"/>
    </row>
    <row r="407" spans="3:4">
      <c r="C407" s="1"/>
      <c r="D407" s="1"/>
    </row>
    <row r="408" spans="3:4">
      <c r="C408" s="1"/>
      <c r="D408" s="1"/>
    </row>
    <row r="409" spans="3:4">
      <c r="C409" s="1"/>
      <c r="D409" s="1"/>
    </row>
    <row r="410" spans="3:4">
      <c r="C410" s="1"/>
      <c r="D410" s="1"/>
    </row>
    <row r="411" spans="3:4">
      <c r="C411" s="1"/>
      <c r="D411" s="1"/>
    </row>
    <row r="412" spans="3:4">
      <c r="C412" s="1"/>
      <c r="D412" s="1"/>
    </row>
    <row r="413" spans="3:4">
      <c r="C413" s="1"/>
      <c r="D413" s="1"/>
    </row>
    <row r="414" spans="3:4">
      <c r="C414" s="1"/>
      <c r="D414" s="1"/>
    </row>
    <row r="415" spans="3:4">
      <c r="C415" s="1"/>
      <c r="D415" s="1"/>
    </row>
    <row r="416" spans="3:4">
      <c r="C416" s="1"/>
      <c r="D416" s="1"/>
    </row>
    <row r="417" spans="3:4">
      <c r="C417" s="1"/>
      <c r="D417" s="1"/>
    </row>
    <row r="418" spans="3:4">
      <c r="C418" s="1"/>
      <c r="D418" s="1"/>
    </row>
    <row r="419" spans="3:4">
      <c r="C419" s="1"/>
      <c r="D419" s="1"/>
    </row>
    <row r="420" spans="3:4">
      <c r="C420" s="1"/>
      <c r="D420" s="1"/>
    </row>
    <row r="421" spans="3:4">
      <c r="C421" s="1"/>
      <c r="D421" s="1"/>
    </row>
    <row r="422" spans="3:4">
      <c r="C422" s="1"/>
      <c r="D422" s="1"/>
    </row>
    <row r="423" spans="3:4">
      <c r="C423" s="1"/>
      <c r="D423" s="1"/>
    </row>
    <row r="424" spans="3:4">
      <c r="C424" s="1"/>
      <c r="D424" s="1"/>
    </row>
    <row r="425" spans="3:4">
      <c r="C425" s="1"/>
      <c r="D425" s="1"/>
    </row>
    <row r="426" spans="3:4">
      <c r="C426" s="1"/>
      <c r="D426" s="1"/>
    </row>
    <row r="427" spans="3:4">
      <c r="C427" s="1"/>
      <c r="D427" s="1"/>
    </row>
    <row r="428" spans="3:4">
      <c r="C428" s="1"/>
      <c r="D428" s="1"/>
    </row>
    <row r="429" spans="3:4">
      <c r="C429" s="1"/>
      <c r="D429" s="1"/>
    </row>
    <row r="430" spans="3:4">
      <c r="C430" s="1"/>
      <c r="D430" s="1"/>
    </row>
    <row r="431" spans="3:4">
      <c r="C431" s="1"/>
      <c r="D431" s="1"/>
    </row>
    <row r="432" spans="3:4">
      <c r="C432" s="1"/>
      <c r="D432" s="1"/>
    </row>
    <row r="433" spans="3:4">
      <c r="C433" s="1"/>
      <c r="D433" s="1"/>
    </row>
    <row r="434" spans="3:4">
      <c r="C434" s="1"/>
      <c r="D434" s="1"/>
    </row>
    <row r="435" spans="3:4">
      <c r="C435" s="1"/>
      <c r="D435" s="1"/>
    </row>
    <row r="436" spans="3:4">
      <c r="C436" s="1"/>
      <c r="D436" s="1"/>
    </row>
    <row r="437" spans="3:4">
      <c r="C437" s="1"/>
      <c r="D437" s="1"/>
    </row>
    <row r="438" spans="3:4">
      <c r="C438" s="1"/>
      <c r="D438" s="1"/>
    </row>
    <row r="439" spans="3:4">
      <c r="C439" s="1"/>
      <c r="D439" s="1"/>
    </row>
    <row r="440" spans="3:4">
      <c r="C440" s="1"/>
      <c r="D440" s="1"/>
    </row>
    <row r="441" spans="3:4">
      <c r="C441" s="1"/>
      <c r="D441" s="1"/>
    </row>
    <row r="442" spans="3:4">
      <c r="C442" s="1"/>
      <c r="D442" s="1"/>
    </row>
    <row r="443" spans="3:4">
      <c r="C443" s="1"/>
      <c r="D443" s="1"/>
    </row>
    <row r="444" spans="3:4">
      <c r="C444" s="1"/>
      <c r="D444" s="1"/>
    </row>
    <row r="445" spans="3:4">
      <c r="C445" s="1"/>
      <c r="D445" s="1"/>
    </row>
    <row r="446" spans="3:4">
      <c r="C446" s="1"/>
      <c r="D446" s="1"/>
    </row>
    <row r="447" spans="3:4">
      <c r="C447" s="1"/>
      <c r="D447" s="1"/>
    </row>
    <row r="448" spans="3:4">
      <c r="C448" s="1"/>
      <c r="D448" s="1"/>
    </row>
    <row r="449" spans="3:4">
      <c r="C449" s="1"/>
      <c r="D449" s="1"/>
    </row>
    <row r="450" spans="3:4">
      <c r="C450" s="1"/>
      <c r="D450" s="1"/>
    </row>
    <row r="451" spans="3:4">
      <c r="C451" s="1"/>
      <c r="D451" s="1"/>
    </row>
    <row r="452" spans="3:4">
      <c r="C452" s="1"/>
      <c r="D452" s="1"/>
    </row>
    <row r="453" spans="3:4">
      <c r="C453" s="1"/>
      <c r="D453" s="1"/>
    </row>
    <row r="454" spans="3:4">
      <c r="C454" s="1"/>
      <c r="D454" s="1"/>
    </row>
    <row r="455" spans="3:4">
      <c r="C455" s="1"/>
      <c r="D455" s="1"/>
    </row>
    <row r="456" spans="3:4">
      <c r="C456" s="1"/>
      <c r="D456" s="1"/>
    </row>
    <row r="457" spans="3:4">
      <c r="C457" s="1"/>
      <c r="D457" s="1"/>
    </row>
    <row r="458" spans="3:4">
      <c r="C458" s="1"/>
      <c r="D458" s="1"/>
    </row>
    <row r="459" spans="3:4">
      <c r="C459" s="1"/>
      <c r="D459" s="1"/>
    </row>
    <row r="460" spans="3:4">
      <c r="C460" s="1"/>
      <c r="D460" s="1"/>
    </row>
    <row r="461" spans="3:4">
      <c r="C461" s="1"/>
      <c r="D461" s="1"/>
    </row>
    <row r="462" spans="3:4">
      <c r="C462" s="1"/>
      <c r="D462" s="1"/>
    </row>
    <row r="463" spans="3:4">
      <c r="C463" s="1"/>
      <c r="D463" s="1"/>
    </row>
    <row r="464" spans="3:4">
      <c r="C464" s="1"/>
      <c r="D464" s="1"/>
    </row>
    <row r="465" spans="3:4">
      <c r="C465" s="1"/>
      <c r="D465" s="1"/>
    </row>
    <row r="466" spans="3:4">
      <c r="C466" s="1"/>
      <c r="D466" s="1"/>
    </row>
    <row r="467" spans="3:4">
      <c r="C467" s="1"/>
      <c r="D467" s="1"/>
    </row>
    <row r="468" spans="3:4">
      <c r="C468" s="1"/>
      <c r="D468" s="1"/>
    </row>
    <row r="469" spans="3:4">
      <c r="C469" s="1"/>
      <c r="D469" s="1"/>
    </row>
    <row r="470" spans="3:4">
      <c r="C470" s="1"/>
      <c r="D470" s="1"/>
    </row>
    <row r="471" spans="3:4">
      <c r="C471" s="1"/>
      <c r="D471" s="1"/>
    </row>
    <row r="472" spans="3:4">
      <c r="C472" s="1"/>
      <c r="D472" s="1"/>
    </row>
    <row r="473" spans="3:4">
      <c r="C473" s="1"/>
      <c r="D473" s="1"/>
    </row>
  </sheetData>
  <sheetProtection sheet="1" objects="1" scenarios="1"/>
  <mergeCells count="2">
    <mergeCell ref="B6:L6"/>
    <mergeCell ref="B7:L7"/>
  </mergeCells>
  <phoneticPr fontId="4" type="noConversion"/>
  <dataValidations count="1">
    <dataValidation allowBlank="1" showInputMessage="1" showErrorMessage="1" sqref="C5:C1048576 AH44:XFD47 A1:B1048576 D48:XFD1048576 D44:AF47 D1:XFD43"/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rgb="FFFF0000"/>
    <pageSetUpPr fitToPage="1"/>
  </sheetPr>
  <dimension ref="B1:AC505"/>
  <sheetViews>
    <sheetView rightToLeft="1" workbookViewId="0"/>
  </sheetViews>
  <sheetFormatPr defaultColWidth="9.140625" defaultRowHeight="18"/>
  <cols>
    <col min="1" max="1" width="6.28515625" style="1" customWidth="1"/>
    <col min="2" max="2" width="36.42578125" style="2" bestFit="1" customWidth="1"/>
    <col min="3" max="3" width="48.42578125" style="2" bestFit="1" customWidth="1"/>
    <col min="4" max="4" width="6.5703125" style="2" bestFit="1" customWidth="1"/>
    <col min="5" max="5" width="5.7109375" style="1" bestFit="1" customWidth="1"/>
    <col min="6" max="6" width="11.140625" style="1" bestFit="1" customWidth="1"/>
    <col min="7" max="7" width="12.28515625" style="1" bestFit="1" customWidth="1"/>
    <col min="8" max="8" width="6.85546875" style="1" bestFit="1" customWidth="1"/>
    <col min="9" max="9" width="7.5703125" style="1" bestFit="1" customWidth="1"/>
    <col min="10" max="10" width="13.140625" style="1" bestFit="1" customWidth="1"/>
    <col min="11" max="11" width="9.140625" style="1" bestFit="1" customWidth="1"/>
    <col min="12" max="12" width="9" style="1" customWidth="1"/>
    <col min="13" max="13" width="29.42578125" style="1" bestFit="1" customWidth="1"/>
    <col min="14" max="14" width="14" style="1" bestFit="1" customWidth="1"/>
    <col min="15" max="16" width="5.7109375" style="1" customWidth="1"/>
    <col min="17" max="17" width="6.85546875" style="1" customWidth="1"/>
    <col min="18" max="18" width="6.42578125" style="1" customWidth="1"/>
    <col min="19" max="19" width="6.7109375" style="1" customWidth="1"/>
    <col min="20" max="20" width="7.28515625" style="1" customWidth="1"/>
    <col min="21" max="27" width="5.7109375" style="1" customWidth="1"/>
    <col min="28" max="28" width="3.42578125" style="1" customWidth="1"/>
    <col min="29" max="29" width="5.7109375" style="1" hidden="1" customWidth="1"/>
    <col min="30" max="30" width="10.140625" style="1" customWidth="1"/>
    <col min="31" max="31" width="13.85546875" style="1" customWidth="1"/>
    <col min="32" max="32" width="5.7109375" style="1" customWidth="1"/>
    <col min="33" max="16384" width="9.140625" style="1"/>
  </cols>
  <sheetData>
    <row r="1" spans="2:21">
      <c r="B1" s="149" t="s">
        <v>180</v>
      </c>
      <c r="C1" s="151">
        <v>44104</v>
      </c>
    </row>
    <row r="2" spans="2:21">
      <c r="B2" s="149" t="s">
        <v>179</v>
      </c>
      <c r="C2" s="150" t="s">
        <v>270</v>
      </c>
    </row>
    <row r="3" spans="2:21">
      <c r="B3" s="149" t="s">
        <v>181</v>
      </c>
      <c r="C3" s="150" t="s">
        <v>271</v>
      </c>
    </row>
    <row r="4" spans="2:21">
      <c r="B4" s="149" t="s">
        <v>182</v>
      </c>
      <c r="C4" s="150">
        <v>2102</v>
      </c>
    </row>
    <row r="6" spans="2:21" ht="26.25" customHeight="1">
      <c r="B6" s="143" t="s">
        <v>209</v>
      </c>
      <c r="C6" s="144"/>
      <c r="D6" s="144"/>
      <c r="E6" s="144"/>
      <c r="F6" s="144"/>
      <c r="G6" s="144"/>
      <c r="H6" s="144"/>
      <c r="I6" s="144"/>
      <c r="J6" s="144"/>
      <c r="K6" s="144"/>
      <c r="L6" s="145"/>
    </row>
    <row r="7" spans="2:21" s="3" customFormat="1" ht="63">
      <c r="B7" s="67" t="s">
        <v>118</v>
      </c>
      <c r="C7" s="50" t="s">
        <v>47</v>
      </c>
      <c r="D7" s="50" t="s">
        <v>120</v>
      </c>
      <c r="E7" s="50" t="s">
        <v>14</v>
      </c>
      <c r="F7" s="50" t="s">
        <v>69</v>
      </c>
      <c r="G7" s="50" t="s">
        <v>106</v>
      </c>
      <c r="H7" s="50" t="s">
        <v>16</v>
      </c>
      <c r="I7" s="50" t="s">
        <v>18</v>
      </c>
      <c r="J7" s="50" t="s">
        <v>64</v>
      </c>
      <c r="K7" s="50" t="s">
        <v>183</v>
      </c>
      <c r="L7" s="52" t="s">
        <v>184</v>
      </c>
    </row>
    <row r="8" spans="2:21" s="3" customFormat="1" ht="28.5" customHeight="1">
      <c r="B8" s="15"/>
      <c r="C8" s="16"/>
      <c r="D8" s="16"/>
      <c r="E8" s="16"/>
      <c r="F8" s="16"/>
      <c r="G8" s="16"/>
      <c r="H8" s="16" t="s">
        <v>19</v>
      </c>
      <c r="I8" s="16" t="s">
        <v>19</v>
      </c>
      <c r="J8" s="16" t="s">
        <v>248</v>
      </c>
      <c r="K8" s="16" t="s">
        <v>19</v>
      </c>
      <c r="L8" s="17" t="s">
        <v>19</v>
      </c>
    </row>
    <row r="9" spans="2:21" s="4" customFormat="1" ht="18" customHeight="1">
      <c r="B9" s="18"/>
      <c r="C9" s="19" t="s">
        <v>0</v>
      </c>
      <c r="D9" s="19" t="s">
        <v>1</v>
      </c>
      <c r="E9" s="19" t="s">
        <v>2</v>
      </c>
      <c r="F9" s="19" t="s">
        <v>3</v>
      </c>
      <c r="G9" s="19" t="s">
        <v>4</v>
      </c>
      <c r="H9" s="19" t="s">
        <v>5</v>
      </c>
      <c r="I9" s="19" t="s">
        <v>6</v>
      </c>
      <c r="J9" s="19" t="s">
        <v>7</v>
      </c>
      <c r="K9" s="19" t="s">
        <v>8</v>
      </c>
      <c r="L9" s="20" t="s">
        <v>9</v>
      </c>
    </row>
    <row r="10" spans="2:21" s="4" customFormat="1" ht="18" customHeight="1">
      <c r="B10" s="69" t="s">
        <v>46</v>
      </c>
      <c r="C10" s="70"/>
      <c r="D10" s="70"/>
      <c r="E10" s="70"/>
      <c r="F10" s="70"/>
      <c r="G10" s="70"/>
      <c r="H10" s="70"/>
      <c r="I10" s="70"/>
      <c r="J10" s="78">
        <f>J11+J57</f>
        <v>4425783.3039999995</v>
      </c>
      <c r="K10" s="79">
        <f t="shared" ref="K10:K12" si="0">J10/$J$10</f>
        <v>1</v>
      </c>
      <c r="L10" s="79">
        <f>J10/'סכום נכסי הקרן'!$C$42</f>
        <v>7.8673047964375437E-2</v>
      </c>
    </row>
    <row r="11" spans="2:21" s="121" customFormat="1">
      <c r="B11" s="71" t="s">
        <v>238</v>
      </c>
      <c r="C11" s="72"/>
      <c r="D11" s="72"/>
      <c r="E11" s="72"/>
      <c r="F11" s="72"/>
      <c r="G11" s="72"/>
      <c r="H11" s="72"/>
      <c r="I11" s="72"/>
      <c r="J11" s="81">
        <f>J12+J21</f>
        <v>4425688.7339999992</v>
      </c>
      <c r="K11" s="82">
        <f t="shared" si="0"/>
        <v>0.99997863203109949</v>
      </c>
      <c r="L11" s="82">
        <f>J11/'סכום נכסי הקרן'!$C$42</f>
        <v>7.8671366881133228E-2</v>
      </c>
    </row>
    <row r="12" spans="2:21" s="121" customFormat="1">
      <c r="B12" s="92" t="s">
        <v>44</v>
      </c>
      <c r="C12" s="72"/>
      <c r="D12" s="72"/>
      <c r="E12" s="72"/>
      <c r="F12" s="72"/>
      <c r="G12" s="72"/>
      <c r="H12" s="72"/>
      <c r="I12" s="72"/>
      <c r="J12" s="81">
        <f>SUM(J13:J19)</f>
        <v>1261937.4449999998</v>
      </c>
      <c r="K12" s="82">
        <f t="shared" si="0"/>
        <v>0.28513312973535498</v>
      </c>
      <c r="L12" s="82">
        <f>J12/'סכום נכסי הקרן'!$C$42</f>
        <v>2.2432292391902066E-2</v>
      </c>
    </row>
    <row r="13" spans="2:21" s="121" customFormat="1">
      <c r="B13" s="77" t="s">
        <v>3118</v>
      </c>
      <c r="C13" s="74">
        <v>30011000</v>
      </c>
      <c r="D13" s="74">
        <v>11</v>
      </c>
      <c r="E13" s="74" t="s">
        <v>356</v>
      </c>
      <c r="F13" s="74" t="s">
        <v>357</v>
      </c>
      <c r="G13" s="87" t="s">
        <v>165</v>
      </c>
      <c r="H13" s="88">
        <v>0</v>
      </c>
      <c r="I13" s="88">
        <v>0</v>
      </c>
      <c r="J13" s="84">
        <v>4486.125</v>
      </c>
      <c r="K13" s="85">
        <f>J13/$J$10</f>
        <v>1.0136341279848619E-3</v>
      </c>
      <c r="L13" s="85">
        <f>J13/'סכום נכסי הקרן'!$C$42</f>
        <v>7.9745686369280899E-5</v>
      </c>
      <c r="S13" s="147"/>
      <c r="T13" s="147"/>
      <c r="U13" s="148"/>
    </row>
    <row r="14" spans="2:21" s="121" customFormat="1">
      <c r="B14" s="77" t="s">
        <v>3119</v>
      </c>
      <c r="C14" s="74">
        <v>30112000</v>
      </c>
      <c r="D14" s="74">
        <v>12</v>
      </c>
      <c r="E14" s="74" t="s">
        <v>356</v>
      </c>
      <c r="F14" s="74" t="s">
        <v>357</v>
      </c>
      <c r="G14" s="87" t="s">
        <v>165</v>
      </c>
      <c r="H14" s="88">
        <v>0</v>
      </c>
      <c r="I14" s="88">
        <v>0</v>
      </c>
      <c r="J14" s="84">
        <v>386063.36499999999</v>
      </c>
      <c r="K14" s="85">
        <f t="shared" ref="K14:K64" si="1">J14/$J$10</f>
        <v>8.7230516833275137E-2</v>
      </c>
      <c r="L14" s="85">
        <f>J14/'סכום נכסי הקרן'!$C$42</f>
        <v>6.8626906347815141E-3</v>
      </c>
      <c r="S14" s="147"/>
      <c r="T14" s="147"/>
      <c r="U14" s="148"/>
    </row>
    <row r="15" spans="2:21" s="121" customFormat="1">
      <c r="B15" s="77" t="s">
        <v>3119</v>
      </c>
      <c r="C15" s="74">
        <v>30012000</v>
      </c>
      <c r="D15" s="74">
        <v>12</v>
      </c>
      <c r="E15" s="74" t="s">
        <v>356</v>
      </c>
      <c r="F15" s="74" t="s">
        <v>357</v>
      </c>
      <c r="G15" s="87" t="s">
        <v>165</v>
      </c>
      <c r="H15" s="88">
        <v>0</v>
      </c>
      <c r="I15" s="88">
        <v>0</v>
      </c>
      <c r="J15" s="84">
        <v>89468.11</v>
      </c>
      <c r="K15" s="85">
        <f t="shared" si="1"/>
        <v>2.0215203468985751E-2</v>
      </c>
      <c r="L15" s="85">
        <f>J15/'סכום נכסי הקרן'!$C$42</f>
        <v>1.5903916721251247E-3</v>
      </c>
      <c r="S15" s="147"/>
      <c r="T15" s="147"/>
      <c r="U15" s="148"/>
    </row>
    <row r="16" spans="2:21" s="121" customFormat="1">
      <c r="B16" s="77" t="s">
        <v>3120</v>
      </c>
      <c r="C16" s="74">
        <v>34110000</v>
      </c>
      <c r="D16" s="74">
        <v>10</v>
      </c>
      <c r="E16" s="74" t="s">
        <v>356</v>
      </c>
      <c r="F16" s="74" t="s">
        <v>357</v>
      </c>
      <c r="G16" s="87" t="s">
        <v>165</v>
      </c>
      <c r="H16" s="88">
        <v>0</v>
      </c>
      <c r="I16" s="88">
        <v>0</v>
      </c>
      <c r="J16" s="84">
        <v>315110.03000000003</v>
      </c>
      <c r="K16" s="85">
        <f t="shared" si="1"/>
        <v>7.1198702773180342E-2</v>
      </c>
      <c r="L16" s="85">
        <f>J16/'סכום נכסי הקרן'!$C$42</f>
        <v>5.6014189582757274E-3</v>
      </c>
      <c r="S16" s="147"/>
      <c r="T16" s="147"/>
      <c r="U16" s="148"/>
    </row>
    <row r="17" spans="2:21" s="121" customFormat="1">
      <c r="B17" s="77" t="s">
        <v>3120</v>
      </c>
      <c r="C17" s="74">
        <v>30110000</v>
      </c>
      <c r="D17" s="74">
        <v>10</v>
      </c>
      <c r="E17" s="74" t="s">
        <v>356</v>
      </c>
      <c r="F17" s="74" t="s">
        <v>357</v>
      </c>
      <c r="G17" s="87" t="s">
        <v>165</v>
      </c>
      <c r="H17" s="88">
        <v>0</v>
      </c>
      <c r="I17" s="88">
        <v>0</v>
      </c>
      <c r="J17" s="84">
        <v>437847.875</v>
      </c>
      <c r="K17" s="85">
        <f t="shared" si="1"/>
        <v>9.8931159734882507E-2</v>
      </c>
      <c r="L17" s="85">
        <f>J17/'סכום נכסי הקרן'!$C$42</f>
        <v>7.7832158749936995E-3</v>
      </c>
      <c r="S17" s="147"/>
      <c r="T17" s="147"/>
      <c r="U17" s="148"/>
    </row>
    <row r="18" spans="2:21" s="121" customFormat="1">
      <c r="B18" s="77" t="s">
        <v>3121</v>
      </c>
      <c r="C18" s="74">
        <v>30120000</v>
      </c>
      <c r="D18" s="74">
        <v>20</v>
      </c>
      <c r="E18" s="74" t="s">
        <v>356</v>
      </c>
      <c r="F18" s="74" t="s">
        <v>357</v>
      </c>
      <c r="G18" s="87" t="s">
        <v>165</v>
      </c>
      <c r="H18" s="88">
        <v>0</v>
      </c>
      <c r="I18" s="88">
        <v>0</v>
      </c>
      <c r="J18" s="84">
        <v>28945.55</v>
      </c>
      <c r="K18" s="85">
        <f t="shared" si="1"/>
        <v>6.5402094977942467E-3</v>
      </c>
      <c r="L18" s="85">
        <f>J18/'סכום נכסי הקרן'!$C$42</f>
        <v>5.1453821551703059E-4</v>
      </c>
      <c r="S18" s="147"/>
      <c r="T18" s="147"/>
      <c r="U18" s="148"/>
    </row>
    <row r="19" spans="2:21" s="121" customFormat="1">
      <c r="B19" s="77" t="s">
        <v>3122</v>
      </c>
      <c r="C19" s="74">
        <v>30026000</v>
      </c>
      <c r="D19" s="74">
        <v>26</v>
      </c>
      <c r="E19" s="74" t="s">
        <v>356</v>
      </c>
      <c r="F19" s="74" t="s">
        <v>357</v>
      </c>
      <c r="G19" s="87" t="s">
        <v>165</v>
      </c>
      <c r="H19" s="88">
        <v>0</v>
      </c>
      <c r="I19" s="88">
        <v>0</v>
      </c>
      <c r="J19" s="84">
        <v>16.39</v>
      </c>
      <c r="K19" s="85">
        <f t="shared" si="1"/>
        <v>3.7032992521768533E-6</v>
      </c>
      <c r="L19" s="85">
        <f>J19/'סכום נכסי הקרן'!$C$42</f>
        <v>2.9134983969294529E-7</v>
      </c>
      <c r="S19" s="147"/>
      <c r="T19" s="147"/>
    </row>
    <row r="20" spans="2:21" s="121" customFormat="1">
      <c r="B20" s="73"/>
      <c r="C20" s="74"/>
      <c r="D20" s="74"/>
      <c r="E20" s="74"/>
      <c r="F20" s="74"/>
      <c r="G20" s="74"/>
      <c r="H20" s="74"/>
      <c r="I20" s="74"/>
      <c r="J20" s="74"/>
      <c r="K20" s="85"/>
      <c r="L20" s="74"/>
    </row>
    <row r="21" spans="2:21" s="121" customFormat="1">
      <c r="B21" s="92" t="s">
        <v>45</v>
      </c>
      <c r="C21" s="72"/>
      <c r="D21" s="72"/>
      <c r="E21" s="72"/>
      <c r="F21" s="72"/>
      <c r="G21" s="72"/>
      <c r="H21" s="72"/>
      <c r="I21" s="72"/>
      <c r="J21" s="81">
        <f>SUM(J22:J55)</f>
        <v>3163751.2889999994</v>
      </c>
      <c r="K21" s="82">
        <f t="shared" si="1"/>
        <v>0.71484550229574451</v>
      </c>
      <c r="L21" s="82">
        <f>J21/'סכום נכסי הקרן'!$C$42</f>
        <v>5.6239074489231163E-2</v>
      </c>
    </row>
    <row r="22" spans="2:21" s="121" customFormat="1">
      <c r="B22" s="77" t="s">
        <v>3119</v>
      </c>
      <c r="C22" s="74">
        <v>31012000</v>
      </c>
      <c r="D22" s="74">
        <v>12</v>
      </c>
      <c r="E22" s="74" t="s">
        <v>356</v>
      </c>
      <c r="F22" s="74" t="s">
        <v>357</v>
      </c>
      <c r="G22" s="87" t="s">
        <v>172</v>
      </c>
      <c r="H22" s="88">
        <v>0</v>
      </c>
      <c r="I22" s="88">
        <v>0</v>
      </c>
      <c r="J22" s="84">
        <v>-6109.21</v>
      </c>
      <c r="K22" s="85">
        <f t="shared" si="1"/>
        <v>-1.3803680795845853E-3</v>
      </c>
      <c r="L22" s="85">
        <f>J22/'סכום נכסי הקרן'!$C$42</f>
        <v>-1.0859776413365089E-4</v>
      </c>
      <c r="M22" s="156"/>
      <c r="N22" s="154"/>
      <c r="O22" s="154"/>
      <c r="P22" s="154"/>
      <c r="Q22" s="154"/>
      <c r="R22" s="153"/>
      <c r="S22" s="152"/>
      <c r="T22" s="152"/>
      <c r="U22" s="155"/>
    </row>
    <row r="23" spans="2:21" s="121" customFormat="1">
      <c r="B23" s="77" t="s">
        <v>3119</v>
      </c>
      <c r="C23" s="74">
        <v>31212000</v>
      </c>
      <c r="D23" s="74">
        <v>12</v>
      </c>
      <c r="E23" s="74" t="s">
        <v>356</v>
      </c>
      <c r="F23" s="74" t="s">
        <v>357</v>
      </c>
      <c r="G23" s="87" t="s">
        <v>168</v>
      </c>
      <c r="H23" s="88">
        <v>0</v>
      </c>
      <c r="I23" s="88">
        <v>0</v>
      </c>
      <c r="J23" s="84">
        <v>105.38</v>
      </c>
      <c r="K23" s="85">
        <f t="shared" si="1"/>
        <v>2.3810474386479362E-5</v>
      </c>
      <c r="L23" s="85">
        <f>J23/'סכום נכסי הקרן'!$C$42</f>
        <v>1.8732425934620238E-6</v>
      </c>
      <c r="M23" s="156"/>
      <c r="N23" s="154"/>
      <c r="O23" s="154"/>
      <c r="P23" s="154"/>
      <c r="Q23" s="154"/>
      <c r="R23" s="153"/>
      <c r="S23" s="152"/>
      <c r="T23" s="152"/>
      <c r="U23" s="155"/>
    </row>
    <row r="24" spans="2:21" s="121" customFormat="1">
      <c r="B24" s="77" t="s">
        <v>3119</v>
      </c>
      <c r="C24" s="74">
        <v>31112000</v>
      </c>
      <c r="D24" s="74">
        <v>12</v>
      </c>
      <c r="E24" s="74" t="s">
        <v>356</v>
      </c>
      <c r="F24" s="74" t="s">
        <v>357</v>
      </c>
      <c r="G24" s="87" t="s">
        <v>173</v>
      </c>
      <c r="H24" s="88">
        <v>0</v>
      </c>
      <c r="I24" s="88">
        <v>0</v>
      </c>
      <c r="J24" s="84">
        <v>8789.2999999999993</v>
      </c>
      <c r="K24" s="85">
        <f t="shared" si="1"/>
        <v>1.985930940644174E-3</v>
      </c>
      <c r="L24" s="85">
        <f>J24/'סכום נכסי הקרן'!$C$42</f>
        <v>1.5623924014723635E-4</v>
      </c>
      <c r="M24" s="156"/>
      <c r="N24" s="154"/>
      <c r="O24" s="154"/>
      <c r="P24" s="154"/>
      <c r="Q24" s="154"/>
      <c r="R24" s="153"/>
      <c r="S24" s="152"/>
      <c r="T24" s="152"/>
      <c r="U24" s="155"/>
    </row>
    <row r="25" spans="2:21" s="121" customFormat="1">
      <c r="B25" s="77" t="s">
        <v>3119</v>
      </c>
      <c r="C25" s="74">
        <v>32012000</v>
      </c>
      <c r="D25" s="74">
        <v>12</v>
      </c>
      <c r="E25" s="74" t="s">
        <v>356</v>
      </c>
      <c r="F25" s="74" t="s">
        <v>357</v>
      </c>
      <c r="G25" s="87" t="s">
        <v>166</v>
      </c>
      <c r="H25" s="88">
        <v>0</v>
      </c>
      <c r="I25" s="88">
        <v>0</v>
      </c>
      <c r="J25" s="84">
        <v>10039.969999999999</v>
      </c>
      <c r="K25" s="85">
        <f t="shared" si="1"/>
        <v>2.268518205788776E-3</v>
      </c>
      <c r="L25" s="85">
        <f>J25/'סכום נכסי הקרן'!$C$42</f>
        <v>1.7847124161207928E-4</v>
      </c>
      <c r="M25" s="156"/>
      <c r="N25" s="154"/>
      <c r="O25" s="154"/>
      <c r="P25" s="154"/>
      <c r="Q25" s="154"/>
      <c r="R25" s="153"/>
      <c r="S25" s="152"/>
      <c r="T25" s="152"/>
      <c r="U25" s="155"/>
    </row>
    <row r="26" spans="2:21" s="121" customFormat="1">
      <c r="B26" s="77" t="s">
        <v>3119</v>
      </c>
      <c r="C26" s="74">
        <v>30312000</v>
      </c>
      <c r="D26" s="74">
        <v>12</v>
      </c>
      <c r="E26" s="74" t="s">
        <v>356</v>
      </c>
      <c r="F26" s="74" t="s">
        <v>357</v>
      </c>
      <c r="G26" s="87" t="s">
        <v>164</v>
      </c>
      <c r="H26" s="88">
        <v>0</v>
      </c>
      <c r="I26" s="88">
        <v>0</v>
      </c>
      <c r="J26" s="84">
        <v>690538.23</v>
      </c>
      <c r="K26" s="85">
        <f t="shared" si="1"/>
        <v>0.1560262178620212</v>
      </c>
      <c r="L26" s="85">
        <f>J26/'סכום נכסי הקרן'!$C$42</f>
        <v>1.2275058121558886E-2</v>
      </c>
      <c r="M26" s="156"/>
      <c r="N26" s="154"/>
      <c r="O26" s="154"/>
      <c r="P26" s="154"/>
      <c r="Q26" s="154"/>
      <c r="R26" s="153"/>
      <c r="S26" s="152"/>
      <c r="T26" s="152"/>
      <c r="U26" s="155"/>
    </row>
    <row r="27" spans="2:21" s="121" customFormat="1">
      <c r="B27" s="77" t="s">
        <v>3119</v>
      </c>
      <c r="C27" s="74">
        <v>31712000</v>
      </c>
      <c r="D27" s="74">
        <v>12</v>
      </c>
      <c r="E27" s="74" t="s">
        <v>356</v>
      </c>
      <c r="F27" s="74" t="s">
        <v>357</v>
      </c>
      <c r="G27" s="87" t="s">
        <v>174</v>
      </c>
      <c r="H27" s="88">
        <v>0</v>
      </c>
      <c r="I27" s="88">
        <v>0</v>
      </c>
      <c r="J27" s="84">
        <v>0.214</v>
      </c>
      <c r="K27" s="85">
        <f t="shared" si="1"/>
        <v>4.8353022572656897E-8</v>
      </c>
      <c r="L27" s="85">
        <f>J27/'סכום נכסי הקרן'!$C$42</f>
        <v>3.8040796640811645E-9</v>
      </c>
      <c r="M27" s="156"/>
      <c r="N27" s="154"/>
      <c r="O27" s="154"/>
      <c r="P27" s="154"/>
      <c r="Q27" s="154"/>
      <c r="R27" s="153"/>
      <c r="S27" s="152"/>
      <c r="T27" s="152"/>
      <c r="U27" s="155"/>
    </row>
    <row r="28" spans="2:21" s="121" customFormat="1">
      <c r="B28" s="77" t="s">
        <v>3119</v>
      </c>
      <c r="C28" s="74">
        <v>30212000</v>
      </c>
      <c r="D28" s="74">
        <v>12</v>
      </c>
      <c r="E28" s="74" t="s">
        <v>356</v>
      </c>
      <c r="F28" s="74" t="s">
        <v>357</v>
      </c>
      <c r="G28" s="87" t="s">
        <v>167</v>
      </c>
      <c r="H28" s="88">
        <v>0</v>
      </c>
      <c r="I28" s="88">
        <v>0</v>
      </c>
      <c r="J28" s="84">
        <v>2637.9</v>
      </c>
      <c r="K28" s="85">
        <f t="shared" si="1"/>
        <v>5.9603008525425992E-4</v>
      </c>
      <c r="L28" s="85">
        <f>J28/'סכום נכסי הקרן'!$C$42</f>
        <v>4.6891503485419178E-5</v>
      </c>
      <c r="M28" s="156"/>
      <c r="N28" s="154"/>
      <c r="O28" s="154"/>
      <c r="P28" s="154"/>
      <c r="Q28" s="154"/>
      <c r="R28" s="153"/>
      <c r="S28" s="152"/>
      <c r="T28" s="152"/>
      <c r="U28" s="155"/>
    </row>
    <row r="29" spans="2:21" s="121" customFormat="1">
      <c r="B29" s="77" t="s">
        <v>3120</v>
      </c>
      <c r="C29" s="74">
        <v>30710000</v>
      </c>
      <c r="D29" s="74">
        <v>10</v>
      </c>
      <c r="E29" s="74" t="s">
        <v>356</v>
      </c>
      <c r="F29" s="74" t="s">
        <v>357</v>
      </c>
      <c r="G29" s="87" t="s">
        <v>1569</v>
      </c>
      <c r="H29" s="88">
        <v>0</v>
      </c>
      <c r="I29" s="88">
        <v>0</v>
      </c>
      <c r="J29" s="84">
        <v>0</v>
      </c>
      <c r="K29" s="85">
        <f t="shared" si="1"/>
        <v>0</v>
      </c>
      <c r="L29" s="85">
        <f>J29/'סכום נכסי הקרן'!$C$42</f>
        <v>0</v>
      </c>
      <c r="M29" s="156"/>
      <c r="N29" s="154"/>
      <c r="O29" s="154"/>
      <c r="P29" s="154"/>
      <c r="Q29" s="154"/>
      <c r="R29" s="153"/>
      <c r="S29" s="152"/>
      <c r="T29" s="152"/>
      <c r="U29" s="155"/>
    </row>
    <row r="30" spans="2:21" s="121" customFormat="1">
      <c r="B30" s="77" t="s">
        <v>3120</v>
      </c>
      <c r="C30" s="74">
        <v>32010000</v>
      </c>
      <c r="D30" s="74">
        <v>10</v>
      </c>
      <c r="E30" s="74" t="s">
        <v>356</v>
      </c>
      <c r="F30" s="74" t="s">
        <v>357</v>
      </c>
      <c r="G30" s="87" t="s">
        <v>166</v>
      </c>
      <c r="H30" s="88">
        <v>0</v>
      </c>
      <c r="I30" s="88">
        <v>0</v>
      </c>
      <c r="J30" s="84">
        <v>-20.114999999999998</v>
      </c>
      <c r="K30" s="85">
        <f t="shared" si="1"/>
        <v>-4.5449581731261371E-6</v>
      </c>
      <c r="L30" s="85">
        <f>J30/'סכום נכסי הקרן'!$C$42</f>
        <v>-3.5756571235043278E-7</v>
      </c>
      <c r="M30" s="156"/>
      <c r="N30" s="154"/>
      <c r="O30" s="154"/>
      <c r="P30" s="154"/>
      <c r="Q30" s="154"/>
      <c r="R30" s="153"/>
      <c r="S30" s="152"/>
      <c r="T30" s="152"/>
      <c r="U30" s="155"/>
    </row>
    <row r="31" spans="2:21" s="121" customFormat="1">
      <c r="B31" s="77" t="s">
        <v>3120</v>
      </c>
      <c r="C31" s="74">
        <v>32610000</v>
      </c>
      <c r="D31" s="74">
        <v>10</v>
      </c>
      <c r="E31" s="74" t="s">
        <v>356</v>
      </c>
      <c r="F31" s="74" t="s">
        <v>357</v>
      </c>
      <c r="G31" s="87" t="s">
        <v>169</v>
      </c>
      <c r="H31" s="88">
        <v>0</v>
      </c>
      <c r="I31" s="88">
        <v>0</v>
      </c>
      <c r="J31" s="84">
        <v>0.54</v>
      </c>
      <c r="K31" s="85">
        <f t="shared" si="1"/>
        <v>1.2201229994969498E-7</v>
      </c>
      <c r="L31" s="85">
        <f>J31/'סכום נכסי הקרן'!$C$42</f>
        <v>9.5990795261861172E-9</v>
      </c>
      <c r="M31" s="156"/>
      <c r="N31" s="154"/>
      <c r="O31" s="154"/>
      <c r="P31" s="154"/>
      <c r="Q31" s="154"/>
      <c r="R31" s="153"/>
      <c r="S31" s="152"/>
      <c r="T31" s="152"/>
      <c r="U31" s="155"/>
    </row>
    <row r="32" spans="2:21" s="121" customFormat="1">
      <c r="B32" s="77" t="s">
        <v>3120</v>
      </c>
      <c r="C32" s="74">
        <v>33810000</v>
      </c>
      <c r="D32" s="74">
        <v>10</v>
      </c>
      <c r="E32" s="74" t="s">
        <v>356</v>
      </c>
      <c r="F32" s="74" t="s">
        <v>357</v>
      </c>
      <c r="G32" s="87" t="s">
        <v>167</v>
      </c>
      <c r="H32" s="88">
        <v>0</v>
      </c>
      <c r="I32" s="88">
        <v>0</v>
      </c>
      <c r="J32" s="84">
        <v>34418.82</v>
      </c>
      <c r="K32" s="85">
        <f t="shared" si="1"/>
        <v>7.776887758804741E-3</v>
      </c>
      <c r="L32" s="85">
        <f>J32/'סכום נכסי הקרן'!$C$42</f>
        <v>6.1183146366200968E-4</v>
      </c>
      <c r="M32" s="156"/>
      <c r="N32" s="154"/>
      <c r="O32" s="154"/>
      <c r="P32" s="154"/>
      <c r="Q32" s="154"/>
      <c r="R32" s="153"/>
      <c r="S32" s="152"/>
      <c r="T32" s="152"/>
      <c r="U32" s="155"/>
    </row>
    <row r="33" spans="2:21" s="121" customFormat="1">
      <c r="B33" s="77" t="s">
        <v>3120</v>
      </c>
      <c r="C33" s="74">
        <v>34510000</v>
      </c>
      <c r="D33" s="74">
        <v>10</v>
      </c>
      <c r="E33" s="74" t="s">
        <v>356</v>
      </c>
      <c r="F33" s="74" t="s">
        <v>357</v>
      </c>
      <c r="G33" s="87" t="s">
        <v>166</v>
      </c>
      <c r="H33" s="88">
        <v>0</v>
      </c>
      <c r="I33" s="88">
        <v>0</v>
      </c>
      <c r="J33" s="84">
        <v>44036.480000000003</v>
      </c>
      <c r="K33" s="85">
        <f t="shared" si="1"/>
        <v>9.949985567571748E-3</v>
      </c>
      <c r="L33" s="85">
        <f>J33/'סכום נכסי הקרן'!$C$42</f>
        <v>7.8279569180241557E-4</v>
      </c>
      <c r="M33" s="156"/>
      <c r="N33" s="154"/>
      <c r="O33" s="154"/>
      <c r="P33" s="154"/>
      <c r="Q33" s="154"/>
      <c r="R33" s="153"/>
      <c r="S33" s="152"/>
      <c r="T33" s="152"/>
      <c r="U33" s="155"/>
    </row>
    <row r="34" spans="2:21" s="121" customFormat="1">
      <c r="B34" s="77" t="s">
        <v>3120</v>
      </c>
      <c r="C34" s="74">
        <v>30210000</v>
      </c>
      <c r="D34" s="74">
        <v>10</v>
      </c>
      <c r="E34" s="74" t="s">
        <v>356</v>
      </c>
      <c r="F34" s="74" t="s">
        <v>357</v>
      </c>
      <c r="G34" s="87" t="s">
        <v>167</v>
      </c>
      <c r="H34" s="88">
        <v>0</v>
      </c>
      <c r="I34" s="88">
        <v>0</v>
      </c>
      <c r="J34" s="84">
        <v>153.96</v>
      </c>
      <c r="K34" s="85">
        <f t="shared" si="1"/>
        <v>3.4787062407879704E-5</v>
      </c>
      <c r="L34" s="85">
        <f>J34/'סכום נכסי הקרן'!$C$42</f>
        <v>2.7368042293548418E-6</v>
      </c>
      <c r="M34" s="156"/>
      <c r="N34" s="154"/>
      <c r="O34" s="154"/>
      <c r="P34" s="154"/>
      <c r="Q34" s="154"/>
      <c r="R34" s="153"/>
      <c r="S34" s="152"/>
      <c r="T34" s="152"/>
      <c r="U34" s="155"/>
    </row>
    <row r="35" spans="2:21" s="121" customFormat="1">
      <c r="B35" s="77" t="s">
        <v>3120</v>
      </c>
      <c r="C35" s="74">
        <v>30810000</v>
      </c>
      <c r="D35" s="74">
        <v>10</v>
      </c>
      <c r="E35" s="74" t="s">
        <v>356</v>
      </c>
      <c r="F35" s="74" t="s">
        <v>357</v>
      </c>
      <c r="G35" s="87" t="s">
        <v>171</v>
      </c>
      <c r="H35" s="88">
        <v>0</v>
      </c>
      <c r="I35" s="88">
        <v>0</v>
      </c>
      <c r="J35" s="84">
        <v>0.3</v>
      </c>
      <c r="K35" s="85">
        <f t="shared" si="1"/>
        <v>6.7784611083163878E-8</v>
      </c>
      <c r="L35" s="85">
        <f>J35/'סכום נכסי הקרן'!$C$42</f>
        <v>5.3328219589922862E-9</v>
      </c>
      <c r="M35" s="156"/>
      <c r="N35" s="154"/>
      <c r="O35" s="154"/>
      <c r="P35" s="154"/>
      <c r="Q35" s="154"/>
      <c r="R35" s="153"/>
      <c r="S35" s="152"/>
      <c r="T35" s="152"/>
      <c r="U35" s="155"/>
    </row>
    <row r="36" spans="2:21" s="121" customFormat="1">
      <c r="B36" s="77" t="s">
        <v>3120</v>
      </c>
      <c r="C36" s="74">
        <v>30310000</v>
      </c>
      <c r="D36" s="74">
        <v>10</v>
      </c>
      <c r="E36" s="74" t="s">
        <v>356</v>
      </c>
      <c r="F36" s="74" t="s">
        <v>357</v>
      </c>
      <c r="G36" s="87" t="s">
        <v>164</v>
      </c>
      <c r="H36" s="88">
        <v>0</v>
      </c>
      <c r="I36" s="88">
        <v>0</v>
      </c>
      <c r="J36" s="84">
        <v>448141.35</v>
      </c>
      <c r="K36" s="85">
        <f t="shared" si="1"/>
        <v>0.10125695706678006</v>
      </c>
      <c r="L36" s="85">
        <f>J36/'סכום נכסי הקרן'!$C$42</f>
        <v>7.9661934400414927E-3</v>
      </c>
      <c r="M36" s="156"/>
      <c r="N36" s="154"/>
      <c r="O36" s="154"/>
      <c r="P36" s="154"/>
      <c r="Q36" s="154"/>
      <c r="R36" s="153"/>
      <c r="S36" s="152"/>
      <c r="T36" s="152"/>
      <c r="U36" s="155"/>
    </row>
    <row r="37" spans="2:21" s="121" customFormat="1">
      <c r="B37" s="77" t="s">
        <v>3120</v>
      </c>
      <c r="C37" s="74">
        <v>34010000</v>
      </c>
      <c r="D37" s="74">
        <v>10</v>
      </c>
      <c r="E37" s="74" t="s">
        <v>356</v>
      </c>
      <c r="F37" s="74" t="s">
        <v>357</v>
      </c>
      <c r="G37" s="87" t="s">
        <v>164</v>
      </c>
      <c r="H37" s="88">
        <v>0</v>
      </c>
      <c r="I37" s="88">
        <v>0</v>
      </c>
      <c r="J37" s="84">
        <v>1753448.75</v>
      </c>
      <c r="K37" s="85">
        <f t="shared" si="1"/>
        <v>0.39618947191003279</v>
      </c>
      <c r="L37" s="85">
        <f>J37/'סכום נכסי הקרן'!$C$42</f>
        <v>3.1169433326558586E-2</v>
      </c>
      <c r="M37" s="156"/>
      <c r="N37" s="154"/>
      <c r="O37" s="154"/>
      <c r="P37" s="154"/>
      <c r="Q37" s="154"/>
      <c r="R37" s="153"/>
      <c r="S37" s="152"/>
      <c r="T37" s="152"/>
      <c r="U37" s="155"/>
    </row>
    <row r="38" spans="2:21" s="121" customFormat="1">
      <c r="B38" s="77" t="s">
        <v>3120</v>
      </c>
      <c r="C38" s="74">
        <v>34610000</v>
      </c>
      <c r="D38" s="74">
        <v>10</v>
      </c>
      <c r="E38" s="74" t="s">
        <v>356</v>
      </c>
      <c r="F38" s="74" t="s">
        <v>357</v>
      </c>
      <c r="G38" s="87" t="s">
        <v>168</v>
      </c>
      <c r="H38" s="88">
        <v>0</v>
      </c>
      <c r="I38" s="88">
        <v>0</v>
      </c>
      <c r="J38" s="84">
        <v>0</v>
      </c>
      <c r="K38" s="85">
        <f t="shared" si="1"/>
        <v>0</v>
      </c>
      <c r="L38" s="85">
        <f>J38/'סכום נכסי הקרן'!$C$42</f>
        <v>0</v>
      </c>
      <c r="M38" s="156"/>
      <c r="N38" s="154"/>
      <c r="O38" s="154"/>
      <c r="P38" s="154"/>
      <c r="Q38" s="154"/>
      <c r="R38" s="153"/>
      <c r="S38" s="152"/>
      <c r="T38" s="152"/>
      <c r="U38" s="155"/>
    </row>
    <row r="39" spans="2:21" s="121" customFormat="1">
      <c r="B39" s="77" t="s">
        <v>3120</v>
      </c>
      <c r="C39" s="74">
        <v>31010000</v>
      </c>
      <c r="D39" s="74">
        <v>10</v>
      </c>
      <c r="E39" s="74" t="s">
        <v>356</v>
      </c>
      <c r="F39" s="74" t="s">
        <v>357</v>
      </c>
      <c r="G39" s="87" t="s">
        <v>172</v>
      </c>
      <c r="H39" s="88">
        <v>0</v>
      </c>
      <c r="I39" s="88">
        <v>0</v>
      </c>
      <c r="J39" s="84">
        <v>0</v>
      </c>
      <c r="K39" s="85">
        <f t="shared" si="1"/>
        <v>0</v>
      </c>
      <c r="L39" s="85">
        <f>J39/'סכום נכסי הקרן'!$C$42</f>
        <v>0</v>
      </c>
      <c r="M39" s="156"/>
      <c r="N39" s="154"/>
      <c r="O39" s="154"/>
      <c r="P39" s="154"/>
      <c r="Q39" s="154"/>
      <c r="R39" s="153"/>
      <c r="S39" s="152"/>
      <c r="T39" s="152"/>
      <c r="U39" s="155"/>
    </row>
    <row r="40" spans="2:21" s="121" customFormat="1">
      <c r="B40" s="77" t="s">
        <v>3120</v>
      </c>
      <c r="C40" s="74">
        <v>31110000</v>
      </c>
      <c r="D40" s="74">
        <v>10</v>
      </c>
      <c r="E40" s="74" t="s">
        <v>356</v>
      </c>
      <c r="F40" s="74" t="s">
        <v>357</v>
      </c>
      <c r="G40" s="87" t="s">
        <v>173</v>
      </c>
      <c r="H40" s="88">
        <v>0</v>
      </c>
      <c r="I40" s="88">
        <v>0</v>
      </c>
      <c r="J40" s="84">
        <v>2618.56</v>
      </c>
      <c r="K40" s="85">
        <f t="shared" si="1"/>
        <v>5.9166023732643198E-4</v>
      </c>
      <c r="L40" s="85">
        <f>J40/'סכום נכסי הקרן'!$C$42</f>
        <v>4.6547714229796135E-5</v>
      </c>
      <c r="M40" s="156"/>
      <c r="N40" s="154"/>
      <c r="O40" s="154"/>
      <c r="P40" s="154"/>
      <c r="Q40" s="154"/>
      <c r="R40" s="153"/>
      <c r="S40" s="152"/>
      <c r="T40" s="152"/>
      <c r="U40" s="155"/>
    </row>
    <row r="41" spans="2:21" s="121" customFormat="1">
      <c r="B41" s="77" t="s">
        <v>3120</v>
      </c>
      <c r="C41" s="74">
        <v>31710000</v>
      </c>
      <c r="D41" s="74">
        <v>10</v>
      </c>
      <c r="E41" s="74" t="s">
        <v>356</v>
      </c>
      <c r="F41" s="74" t="s">
        <v>357</v>
      </c>
      <c r="G41" s="87" t="s">
        <v>174</v>
      </c>
      <c r="H41" s="88">
        <v>0</v>
      </c>
      <c r="I41" s="88">
        <v>0</v>
      </c>
      <c r="J41" s="84">
        <v>1394.49</v>
      </c>
      <c r="K41" s="85">
        <f t="shared" si="1"/>
        <v>3.1508320769787064E-4</v>
      </c>
      <c r="L41" s="85">
        <f>J41/'סכום נכסי הקרן'!$C$42</f>
        <v>2.4788556311983845E-5</v>
      </c>
      <c r="M41" s="156"/>
      <c r="N41" s="154"/>
      <c r="O41" s="154"/>
      <c r="P41" s="154"/>
      <c r="Q41" s="154"/>
      <c r="R41" s="153"/>
      <c r="S41" s="152"/>
      <c r="T41" s="152"/>
      <c r="U41" s="155"/>
    </row>
    <row r="42" spans="2:21" s="121" customFormat="1">
      <c r="B42" s="77" t="s">
        <v>3121</v>
      </c>
      <c r="C42" s="74">
        <v>34520000</v>
      </c>
      <c r="D42" s="74">
        <v>20</v>
      </c>
      <c r="E42" s="74" t="s">
        <v>356</v>
      </c>
      <c r="F42" s="74" t="s">
        <v>357</v>
      </c>
      <c r="G42" s="87" t="s">
        <v>166</v>
      </c>
      <c r="H42" s="88">
        <v>0</v>
      </c>
      <c r="I42" s="88">
        <v>0</v>
      </c>
      <c r="J42" s="84">
        <v>8.52</v>
      </c>
      <c r="K42" s="85">
        <f t="shared" si="1"/>
        <v>1.9250829547618538E-6</v>
      </c>
      <c r="L42" s="85">
        <f>J42/'סכום נכסי הקרן'!$C$42</f>
        <v>1.5145214363538092E-7</v>
      </c>
      <c r="M42" s="156"/>
      <c r="N42" s="154"/>
      <c r="O42" s="154"/>
      <c r="P42" s="154"/>
      <c r="Q42" s="154"/>
      <c r="R42" s="153"/>
      <c r="S42" s="152"/>
      <c r="T42" s="152"/>
      <c r="U42" s="155"/>
    </row>
    <row r="43" spans="2:21" s="121" customFormat="1">
      <c r="B43" s="77" t="s">
        <v>3121</v>
      </c>
      <c r="C43" s="74">
        <v>31720000</v>
      </c>
      <c r="D43" s="74">
        <v>20</v>
      </c>
      <c r="E43" s="74" t="s">
        <v>356</v>
      </c>
      <c r="F43" s="74" t="s">
        <v>357</v>
      </c>
      <c r="G43" s="87" t="s">
        <v>174</v>
      </c>
      <c r="H43" s="88">
        <v>0</v>
      </c>
      <c r="I43" s="88">
        <v>0</v>
      </c>
      <c r="J43" s="84">
        <v>368.36</v>
      </c>
      <c r="K43" s="85">
        <f t="shared" si="1"/>
        <v>8.3230464461980813E-5</v>
      </c>
      <c r="L43" s="85">
        <f>J43/'סכום נכסי הקרן'!$C$42</f>
        <v>6.5479943227146622E-6</v>
      </c>
      <c r="M43" s="156"/>
      <c r="N43" s="154"/>
      <c r="O43" s="154"/>
      <c r="P43" s="154"/>
      <c r="Q43" s="154"/>
      <c r="R43" s="153"/>
      <c r="S43" s="152"/>
      <c r="T43" s="152"/>
      <c r="U43" s="155"/>
    </row>
    <row r="44" spans="2:21" s="121" customFormat="1">
      <c r="B44" s="77" t="s">
        <v>3121</v>
      </c>
      <c r="C44" s="74">
        <v>31220000</v>
      </c>
      <c r="D44" s="74">
        <v>20</v>
      </c>
      <c r="E44" s="74" t="s">
        <v>356</v>
      </c>
      <c r="F44" s="74" t="s">
        <v>357</v>
      </c>
      <c r="G44" s="87" t="s">
        <v>168</v>
      </c>
      <c r="H44" s="88">
        <v>0</v>
      </c>
      <c r="I44" s="88">
        <v>0</v>
      </c>
      <c r="J44" s="84">
        <v>3.54</v>
      </c>
      <c r="K44" s="85">
        <f t="shared" si="1"/>
        <v>7.9985841078133376E-7</v>
      </c>
      <c r="L44" s="85">
        <f>J44/'סכום נכסי הקרן'!$C$42</f>
        <v>6.2927299116108978E-8</v>
      </c>
      <c r="M44" s="156"/>
      <c r="N44" s="154"/>
      <c r="O44" s="154"/>
      <c r="P44" s="154"/>
      <c r="Q44" s="154"/>
      <c r="R44" s="153"/>
      <c r="S44" s="152"/>
      <c r="T44" s="152"/>
      <c r="U44" s="155"/>
    </row>
    <row r="45" spans="2:21" s="121" customFormat="1">
      <c r="B45" s="77" t="s">
        <v>3121</v>
      </c>
      <c r="C45" s="74">
        <v>30320000</v>
      </c>
      <c r="D45" s="74">
        <v>20</v>
      </c>
      <c r="E45" s="74" t="s">
        <v>356</v>
      </c>
      <c r="F45" s="74" t="s">
        <v>357</v>
      </c>
      <c r="G45" s="87" t="s">
        <v>164</v>
      </c>
      <c r="H45" s="88">
        <v>0</v>
      </c>
      <c r="I45" s="88">
        <v>0</v>
      </c>
      <c r="J45" s="84">
        <v>62684.82</v>
      </c>
      <c r="K45" s="85">
        <f t="shared" si="1"/>
        <v>1.4163553815060442E-2</v>
      </c>
      <c r="L45" s="85">
        <f>J45/'סכום נכסי הקרן'!$C$42</f>
        <v>1.1142899486382629E-3</v>
      </c>
      <c r="M45" s="156"/>
      <c r="N45" s="154"/>
      <c r="O45" s="154"/>
      <c r="P45" s="154"/>
      <c r="Q45" s="154"/>
      <c r="R45" s="153"/>
      <c r="S45" s="152"/>
      <c r="T45" s="152"/>
      <c r="U45" s="155"/>
    </row>
    <row r="46" spans="2:21" s="121" customFormat="1">
      <c r="B46" s="77" t="s">
        <v>3121</v>
      </c>
      <c r="C46" s="74">
        <v>32020000</v>
      </c>
      <c r="D46" s="74">
        <v>20</v>
      </c>
      <c r="E46" s="74" t="s">
        <v>356</v>
      </c>
      <c r="F46" s="74" t="s">
        <v>357</v>
      </c>
      <c r="G46" s="87" t="s">
        <v>166</v>
      </c>
      <c r="H46" s="88">
        <v>0</v>
      </c>
      <c r="I46" s="88">
        <v>0</v>
      </c>
      <c r="J46" s="84">
        <v>8.6300000000000008</v>
      </c>
      <c r="K46" s="85">
        <f t="shared" si="1"/>
        <v>1.9499373121590143E-6</v>
      </c>
      <c r="L46" s="85">
        <f>J46/'סכום נכסי הקרן'!$C$42</f>
        <v>1.5340751168701145E-7</v>
      </c>
      <c r="M46" s="156"/>
      <c r="N46" s="154"/>
      <c r="O46" s="154"/>
      <c r="P46" s="154"/>
      <c r="Q46" s="154"/>
      <c r="R46" s="153"/>
      <c r="S46" s="152"/>
      <c r="T46" s="152"/>
      <c r="U46" s="155"/>
    </row>
    <row r="47" spans="2:21" s="121" customFormat="1">
      <c r="B47" s="77" t="s">
        <v>3121</v>
      </c>
      <c r="C47" s="74">
        <v>30820000</v>
      </c>
      <c r="D47" s="74">
        <v>20</v>
      </c>
      <c r="E47" s="74" t="s">
        <v>356</v>
      </c>
      <c r="F47" s="74" t="s">
        <v>357</v>
      </c>
      <c r="G47" s="87" t="s">
        <v>171</v>
      </c>
      <c r="H47" s="88">
        <v>0</v>
      </c>
      <c r="I47" s="88">
        <v>0</v>
      </c>
      <c r="J47" s="84">
        <v>0</v>
      </c>
      <c r="K47" s="85">
        <f t="shared" si="1"/>
        <v>0</v>
      </c>
      <c r="L47" s="85">
        <f>J47/'סכום נכסי הקרן'!$C$42</f>
        <v>0</v>
      </c>
      <c r="M47" s="156"/>
      <c r="N47" s="154"/>
      <c r="O47" s="154"/>
      <c r="P47" s="154"/>
      <c r="Q47" s="154"/>
      <c r="R47" s="153"/>
      <c r="S47" s="152"/>
      <c r="T47" s="152"/>
      <c r="U47" s="155"/>
    </row>
    <row r="48" spans="2:21" s="121" customFormat="1">
      <c r="B48" s="77" t="s">
        <v>3121</v>
      </c>
      <c r="C48" s="74">
        <v>31120000</v>
      </c>
      <c r="D48" s="74">
        <v>20</v>
      </c>
      <c r="E48" s="74" t="s">
        <v>356</v>
      </c>
      <c r="F48" s="74" t="s">
        <v>357</v>
      </c>
      <c r="G48" s="87" t="s">
        <v>173</v>
      </c>
      <c r="H48" s="88">
        <v>0</v>
      </c>
      <c r="I48" s="88">
        <v>0</v>
      </c>
      <c r="J48" s="84">
        <v>0.21</v>
      </c>
      <c r="K48" s="85">
        <f t="shared" si="1"/>
        <v>4.7449227758214713E-8</v>
      </c>
      <c r="L48" s="85">
        <f>J48/'סכום נכסי הקרן'!$C$42</f>
        <v>3.7329753712946E-9</v>
      </c>
      <c r="M48" s="156"/>
      <c r="N48" s="154"/>
      <c r="O48" s="154"/>
      <c r="P48" s="154"/>
      <c r="Q48" s="154"/>
      <c r="R48" s="153"/>
      <c r="S48" s="152"/>
      <c r="T48" s="152"/>
      <c r="U48" s="155"/>
    </row>
    <row r="49" spans="2:21" s="121" customFormat="1">
      <c r="B49" s="77" t="s">
        <v>3121</v>
      </c>
      <c r="C49" s="74">
        <v>34020000</v>
      </c>
      <c r="D49" s="74">
        <v>20</v>
      </c>
      <c r="E49" s="74" t="s">
        <v>356</v>
      </c>
      <c r="F49" s="74" t="s">
        <v>357</v>
      </c>
      <c r="G49" s="87" t="s">
        <v>164</v>
      </c>
      <c r="H49" s="88">
        <v>0</v>
      </c>
      <c r="I49" s="88">
        <v>0</v>
      </c>
      <c r="J49" s="84">
        <v>44805.67</v>
      </c>
      <c r="K49" s="85">
        <f t="shared" si="1"/>
        <v>1.0123783050901943E-2</v>
      </c>
      <c r="L49" s="85">
        <f>J49/'סכום נכסי הקרן'!$C$42</f>
        <v>7.9646886954453972E-4</v>
      </c>
      <c r="M49" s="156"/>
      <c r="N49" s="154"/>
      <c r="O49" s="154"/>
      <c r="P49" s="154"/>
      <c r="Q49" s="154"/>
      <c r="R49" s="153"/>
      <c r="S49" s="152"/>
      <c r="T49" s="152"/>
      <c r="U49" s="155"/>
    </row>
    <row r="50" spans="2:21" s="121" customFormat="1">
      <c r="B50" s="77" t="s">
        <v>3121</v>
      </c>
      <c r="C50" s="74">
        <v>33820000</v>
      </c>
      <c r="D50" s="74">
        <v>20</v>
      </c>
      <c r="E50" s="74" t="s">
        <v>356</v>
      </c>
      <c r="F50" s="74" t="s">
        <v>357</v>
      </c>
      <c r="G50" s="87" t="s">
        <v>167</v>
      </c>
      <c r="H50" s="88">
        <v>0</v>
      </c>
      <c r="I50" s="88">
        <v>0</v>
      </c>
      <c r="J50" s="84">
        <v>1187.53</v>
      </c>
      <c r="K50" s="85">
        <f t="shared" si="1"/>
        <v>2.6832086399863198E-4</v>
      </c>
      <c r="L50" s="85">
        <f>J50/'סכום נכסי הקרן'!$C$42</f>
        <v>2.1109620203207033E-5</v>
      </c>
      <c r="M50" s="156"/>
      <c r="N50" s="154"/>
      <c r="O50" s="154"/>
      <c r="P50" s="154"/>
      <c r="Q50" s="154"/>
      <c r="R50" s="153"/>
      <c r="S50" s="152"/>
      <c r="T50" s="152"/>
      <c r="U50" s="155"/>
    </row>
    <row r="51" spans="2:21" s="121" customFormat="1">
      <c r="B51" s="77" t="s">
        <v>3118</v>
      </c>
      <c r="C51" s="74">
        <v>30211000</v>
      </c>
      <c r="D51" s="74">
        <v>11</v>
      </c>
      <c r="E51" s="74" t="s">
        <v>356</v>
      </c>
      <c r="F51" s="74" t="s">
        <v>357</v>
      </c>
      <c r="G51" s="87" t="s">
        <v>167</v>
      </c>
      <c r="H51" s="88">
        <v>0</v>
      </c>
      <c r="I51" s="88">
        <v>0</v>
      </c>
      <c r="J51" s="84">
        <v>9.23</v>
      </c>
      <c r="K51" s="85">
        <f t="shared" si="1"/>
        <v>2.0855065343253419E-6</v>
      </c>
      <c r="L51" s="85">
        <f>J51/'סכום נכסי הקרן'!$C$42</f>
        <v>1.6407315560499603E-7</v>
      </c>
      <c r="M51" s="156"/>
      <c r="N51" s="154"/>
      <c r="O51" s="154"/>
      <c r="P51" s="154"/>
      <c r="Q51" s="154"/>
      <c r="R51" s="153"/>
      <c r="S51" s="152"/>
      <c r="T51" s="152"/>
      <c r="U51" s="155"/>
    </row>
    <row r="52" spans="2:21" s="121" customFormat="1">
      <c r="B52" s="77" t="s">
        <v>3118</v>
      </c>
      <c r="C52" s="74">
        <v>32011000</v>
      </c>
      <c r="D52" s="74">
        <v>11</v>
      </c>
      <c r="E52" s="74" t="s">
        <v>356</v>
      </c>
      <c r="F52" s="74" t="s">
        <v>357</v>
      </c>
      <c r="G52" s="87" t="s">
        <v>166</v>
      </c>
      <c r="H52" s="88">
        <v>0</v>
      </c>
      <c r="I52" s="88">
        <v>0</v>
      </c>
      <c r="J52" s="84">
        <v>7284.25</v>
      </c>
      <c r="K52" s="85">
        <f t="shared" si="1"/>
        <v>1.6458668442751216E-3</v>
      </c>
      <c r="L52" s="85">
        <f>J52/'סכום נכסי הקרן'!$C$42</f>
        <v>1.2948536118263188E-4</v>
      </c>
      <c r="M52" s="156"/>
      <c r="N52" s="154"/>
      <c r="O52" s="154"/>
      <c r="P52" s="154"/>
      <c r="Q52" s="154"/>
      <c r="R52" s="153"/>
      <c r="S52" s="152"/>
      <c r="T52" s="152"/>
      <c r="U52" s="155"/>
    </row>
    <row r="53" spans="2:21" s="121" customFormat="1">
      <c r="B53" s="77" t="s">
        <v>3118</v>
      </c>
      <c r="C53" s="74">
        <v>30311000</v>
      </c>
      <c r="D53" s="74">
        <v>11</v>
      </c>
      <c r="E53" s="74" t="s">
        <v>356</v>
      </c>
      <c r="F53" s="74" t="s">
        <v>357</v>
      </c>
      <c r="G53" s="87" t="s">
        <v>164</v>
      </c>
      <c r="H53" s="88">
        <v>0</v>
      </c>
      <c r="I53" s="88">
        <v>0</v>
      </c>
      <c r="J53" s="84">
        <v>57195.63</v>
      </c>
      <c r="K53" s="85">
        <f t="shared" si="1"/>
        <v>1.2923278450688467E-2</v>
      </c>
      <c r="L53" s="85">
        <f>J53/'סכום נכסי הקרן'!$C$42</f>
        <v>1.0167137054079933E-3</v>
      </c>
      <c r="M53" s="156"/>
      <c r="N53" s="154"/>
      <c r="O53" s="154"/>
      <c r="P53" s="154"/>
      <c r="Q53" s="154"/>
      <c r="R53" s="153"/>
      <c r="S53" s="152"/>
      <c r="T53" s="152"/>
      <c r="U53" s="155"/>
    </row>
    <row r="54" spans="2:21" s="121" customFormat="1">
      <c r="B54" s="77" t="s">
        <v>3122</v>
      </c>
      <c r="C54" s="74">
        <v>31726000</v>
      </c>
      <c r="D54" s="74">
        <v>26</v>
      </c>
      <c r="E54" s="74" t="s">
        <v>356</v>
      </c>
      <c r="F54" s="74" t="s">
        <v>357</v>
      </c>
      <c r="G54" s="87" t="s">
        <v>174</v>
      </c>
      <c r="H54" s="88">
        <v>0</v>
      </c>
      <c r="I54" s="88">
        <v>0</v>
      </c>
      <c r="J54" s="84">
        <v>0</v>
      </c>
      <c r="K54" s="85">
        <f t="shared" si="1"/>
        <v>0</v>
      </c>
      <c r="L54" s="85">
        <f>J54/'סכום נכסי הקרן'!$C$42</f>
        <v>0</v>
      </c>
      <c r="M54" s="156"/>
      <c r="N54" s="154"/>
      <c r="O54" s="154"/>
      <c r="P54" s="154"/>
      <c r="Q54" s="154"/>
      <c r="R54" s="153"/>
      <c r="S54" s="152"/>
      <c r="T54" s="152"/>
      <c r="U54" s="155"/>
    </row>
    <row r="55" spans="2:21" s="121" customFormat="1">
      <c r="B55" s="73" t="s">
        <v>3122</v>
      </c>
      <c r="C55" s="74">
        <v>30326000</v>
      </c>
      <c r="D55" s="74">
        <v>26</v>
      </c>
      <c r="E55" s="74" t="s">
        <v>356</v>
      </c>
      <c r="F55" s="74" t="s">
        <v>357</v>
      </c>
      <c r="G55" s="74" t="s">
        <v>164</v>
      </c>
      <c r="H55" s="85">
        <v>0</v>
      </c>
      <c r="I55" s="85">
        <v>0</v>
      </c>
      <c r="J55" s="74">
        <v>-0.02</v>
      </c>
      <c r="K55" s="85">
        <f t="shared" si="1"/>
        <v>-4.518974072210925E-9</v>
      </c>
      <c r="L55" s="85">
        <f>J55/'סכום נכסי הקרן'!$C$42</f>
        <v>-3.5552146393281913E-10</v>
      </c>
      <c r="M55" s="156"/>
      <c r="N55" s="154"/>
      <c r="O55" s="154"/>
      <c r="P55" s="154"/>
      <c r="Q55" s="154"/>
      <c r="R55" s="153"/>
      <c r="S55" s="152"/>
      <c r="T55" s="152"/>
      <c r="U55" s="155"/>
    </row>
    <row r="56" spans="2:21" s="121" customFormat="1">
      <c r="B56" s="71"/>
      <c r="C56" s="72"/>
      <c r="D56" s="72"/>
      <c r="E56" s="72"/>
      <c r="F56" s="72"/>
      <c r="G56" s="72"/>
      <c r="H56" s="72"/>
      <c r="I56" s="72"/>
      <c r="J56" s="81"/>
      <c r="K56" s="82"/>
      <c r="L56" s="82"/>
    </row>
    <row r="57" spans="2:21" s="121" customFormat="1">
      <c r="B57" s="92" t="s">
        <v>237</v>
      </c>
      <c r="C57" s="72"/>
      <c r="D57" s="72"/>
      <c r="E57" s="72"/>
      <c r="F57" s="72"/>
      <c r="G57" s="72"/>
      <c r="H57" s="72"/>
      <c r="I57" s="72"/>
      <c r="J57" s="81">
        <f>J58</f>
        <v>94.570000000000007</v>
      </c>
      <c r="K57" s="82">
        <f t="shared" si="1"/>
        <v>2.1367968900449361E-5</v>
      </c>
      <c r="L57" s="82">
        <f>J57/'סכום נכסי הקרן'!$C$42</f>
        <v>1.6810832422063352E-6</v>
      </c>
    </row>
    <row r="58" spans="2:21" s="121" customFormat="1">
      <c r="B58" s="77" t="s">
        <v>45</v>
      </c>
      <c r="C58" s="74"/>
      <c r="D58" s="74"/>
      <c r="E58" s="74"/>
      <c r="F58" s="74"/>
      <c r="G58" s="87"/>
      <c r="H58" s="88"/>
      <c r="I58" s="88"/>
      <c r="J58" s="114">
        <f>SUM(J59:J64)</f>
        <v>94.570000000000007</v>
      </c>
      <c r="K58" s="115">
        <f t="shared" si="1"/>
        <v>2.1367968900449361E-5</v>
      </c>
      <c r="L58" s="115">
        <f>J58/'סכום נכסי הקרן'!$C$42</f>
        <v>1.6810832422063352E-6</v>
      </c>
    </row>
    <row r="59" spans="2:21" s="121" customFormat="1">
      <c r="B59" s="77" t="s">
        <v>3124</v>
      </c>
      <c r="C59" s="74">
        <v>30391000</v>
      </c>
      <c r="D59" s="74">
        <v>91</v>
      </c>
      <c r="E59" s="74" t="s">
        <v>936</v>
      </c>
      <c r="F59" s="74" t="s">
        <v>917</v>
      </c>
      <c r="G59" s="87" t="s">
        <v>164</v>
      </c>
      <c r="H59" s="88">
        <v>0</v>
      </c>
      <c r="I59" s="88">
        <v>0</v>
      </c>
      <c r="J59" s="84">
        <v>53.16</v>
      </c>
      <c r="K59" s="85">
        <f t="shared" si="1"/>
        <v>1.2011433083936639E-5</v>
      </c>
      <c r="L59" s="85">
        <f>J59/'סכום נכסי הקרן'!$C$42</f>
        <v>9.449760511334331E-7</v>
      </c>
    </row>
    <row r="60" spans="2:21" s="121" customFormat="1">
      <c r="B60" s="77" t="s">
        <v>3124</v>
      </c>
      <c r="C60" s="74">
        <v>30891000</v>
      </c>
      <c r="D60" s="74">
        <v>91</v>
      </c>
      <c r="E60" s="74" t="s">
        <v>936</v>
      </c>
      <c r="F60" s="74" t="s">
        <v>917</v>
      </c>
      <c r="G60" s="87" t="s">
        <v>171</v>
      </c>
      <c r="H60" s="88">
        <v>0</v>
      </c>
      <c r="I60" s="88">
        <v>0</v>
      </c>
      <c r="J60" s="84">
        <v>0.01</v>
      </c>
      <c r="K60" s="85">
        <f t="shared" si="1"/>
        <v>2.2594870361054625E-9</v>
      </c>
      <c r="L60" s="85">
        <f>J60/'סכום נכסי הקרן'!$C$42</f>
        <v>1.7776073196640956E-10</v>
      </c>
    </row>
    <row r="61" spans="2:21" s="121" customFormat="1">
      <c r="B61" s="77" t="s">
        <v>3124</v>
      </c>
      <c r="C61" s="74">
        <v>31791000</v>
      </c>
      <c r="D61" s="74">
        <v>91</v>
      </c>
      <c r="E61" s="74" t="s">
        <v>936</v>
      </c>
      <c r="F61" s="74" t="s">
        <v>917</v>
      </c>
      <c r="G61" s="87" t="s">
        <v>174</v>
      </c>
      <c r="H61" s="88">
        <v>0</v>
      </c>
      <c r="I61" s="88">
        <v>0</v>
      </c>
      <c r="J61" s="84">
        <v>3.91</v>
      </c>
      <c r="K61" s="85">
        <f t="shared" si="1"/>
        <v>8.8345943111723582E-7</v>
      </c>
      <c r="L61" s="85">
        <f>J61/'סכום נכסי הקרן'!$C$42</f>
        <v>6.9504446198866132E-8</v>
      </c>
    </row>
    <row r="62" spans="2:21" s="121" customFormat="1">
      <c r="B62" s="77" t="s">
        <v>3124</v>
      </c>
      <c r="C62" s="74">
        <v>32091000</v>
      </c>
      <c r="D62" s="74">
        <v>91</v>
      </c>
      <c r="E62" s="74" t="s">
        <v>936</v>
      </c>
      <c r="F62" s="74" t="s">
        <v>917</v>
      </c>
      <c r="G62" s="87" t="s">
        <v>166</v>
      </c>
      <c r="H62" s="88">
        <v>0</v>
      </c>
      <c r="I62" s="88">
        <v>0</v>
      </c>
      <c r="J62" s="84">
        <v>8.1199999999999992</v>
      </c>
      <c r="K62" s="85">
        <f t="shared" si="1"/>
        <v>1.8347034733176354E-6</v>
      </c>
      <c r="L62" s="85">
        <f>J62/'סכום נכסי הקרן'!$C$42</f>
        <v>1.4434171435672454E-7</v>
      </c>
    </row>
    <row r="63" spans="2:21" s="121" customFormat="1">
      <c r="B63" s="77" t="s">
        <v>3124</v>
      </c>
      <c r="C63" s="74">
        <v>30291000</v>
      </c>
      <c r="D63" s="74">
        <v>91</v>
      </c>
      <c r="E63" s="74" t="s">
        <v>936</v>
      </c>
      <c r="F63" s="74" t="s">
        <v>917</v>
      </c>
      <c r="G63" s="87" t="s">
        <v>167</v>
      </c>
      <c r="H63" s="88">
        <v>0</v>
      </c>
      <c r="I63" s="88">
        <v>0</v>
      </c>
      <c r="J63" s="84">
        <v>29.37</v>
      </c>
      <c r="K63" s="85">
        <f t="shared" si="1"/>
        <v>6.6361134250417432E-6</v>
      </c>
      <c r="L63" s="85">
        <f>J63/'סכום נכסי הקרן'!$C$42</f>
        <v>5.2208326978534483E-7</v>
      </c>
    </row>
    <row r="64" spans="2:21" s="121" customFormat="1">
      <c r="B64" s="73" t="s">
        <v>3125</v>
      </c>
      <c r="C64" s="74">
        <v>30396000</v>
      </c>
      <c r="D64" s="74">
        <v>91</v>
      </c>
      <c r="E64" s="74" t="s">
        <v>687</v>
      </c>
      <c r="F64" s="74"/>
      <c r="G64" s="74" t="s">
        <v>164</v>
      </c>
      <c r="H64" s="85">
        <v>0</v>
      </c>
      <c r="I64" s="85">
        <v>0</v>
      </c>
      <c r="J64" s="74">
        <v>0</v>
      </c>
      <c r="K64" s="85">
        <f t="shared" si="1"/>
        <v>0</v>
      </c>
      <c r="L64" s="85">
        <f>J64/'סכום נכסי הקרן'!$C$42</f>
        <v>0</v>
      </c>
    </row>
    <row r="65" spans="2:4" s="121" customFormat="1">
      <c r="B65" s="125"/>
      <c r="C65" s="125"/>
    </row>
    <row r="66" spans="2:4" s="121" customFormat="1">
      <c r="B66" s="125"/>
      <c r="C66" s="125"/>
    </row>
    <row r="67" spans="2:4" s="121" customFormat="1">
      <c r="B67" s="125"/>
      <c r="C67" s="125"/>
    </row>
    <row r="68" spans="2:4" s="121" customFormat="1">
      <c r="B68" s="146"/>
      <c r="C68" s="125"/>
    </row>
    <row r="69" spans="2:4" s="121" customFormat="1">
      <c r="B69" s="127" t="s">
        <v>260</v>
      </c>
      <c r="C69" s="125"/>
    </row>
    <row r="70" spans="2:4" s="121" customFormat="1">
      <c r="B70" s="125"/>
      <c r="C70" s="125"/>
    </row>
    <row r="71" spans="2:4" s="121" customFormat="1">
      <c r="B71" s="125"/>
      <c r="C71" s="125"/>
    </row>
    <row r="72" spans="2:4" s="121" customFormat="1">
      <c r="B72" s="125"/>
      <c r="C72" s="125"/>
    </row>
    <row r="73" spans="2:4" s="121" customFormat="1">
      <c r="B73" s="125"/>
      <c r="C73" s="125"/>
    </row>
    <row r="74" spans="2:4" s="121" customFormat="1">
      <c r="B74" s="125"/>
      <c r="C74" s="125"/>
    </row>
    <row r="75" spans="2:4" s="121" customFormat="1">
      <c r="B75" s="125"/>
      <c r="C75" s="125"/>
    </row>
    <row r="76" spans="2:4" s="121" customFormat="1">
      <c r="B76" s="125"/>
      <c r="C76" s="125"/>
    </row>
    <row r="77" spans="2:4" s="121" customFormat="1">
      <c r="B77" s="125"/>
      <c r="C77" s="125"/>
    </row>
    <row r="78" spans="2:4" s="121" customFormat="1">
      <c r="B78" s="125"/>
      <c r="C78" s="125"/>
    </row>
    <row r="79" spans="2:4" s="121" customFormat="1">
      <c r="B79" s="125"/>
      <c r="C79" s="125"/>
    </row>
    <row r="80" spans="2:4">
      <c r="D80" s="1"/>
    </row>
    <row r="81" spans="4:4">
      <c r="D81" s="1"/>
    </row>
    <row r="82" spans="4:4">
      <c r="D82" s="1"/>
    </row>
    <row r="83" spans="4:4">
      <c r="D83" s="1"/>
    </row>
    <row r="84" spans="4:4">
      <c r="D84" s="1"/>
    </row>
    <row r="85" spans="4:4">
      <c r="D85" s="1"/>
    </row>
    <row r="86" spans="4:4">
      <c r="D86" s="1"/>
    </row>
    <row r="87" spans="4:4">
      <c r="D87" s="1"/>
    </row>
    <row r="88" spans="4:4">
      <c r="D88" s="1"/>
    </row>
    <row r="89" spans="4:4">
      <c r="D89" s="1"/>
    </row>
    <row r="90" spans="4:4">
      <c r="D90" s="1"/>
    </row>
    <row r="91" spans="4:4">
      <c r="D91" s="1"/>
    </row>
    <row r="92" spans="4:4">
      <c r="D92" s="1"/>
    </row>
    <row r="93" spans="4:4">
      <c r="D93" s="1"/>
    </row>
    <row r="94" spans="4:4">
      <c r="D94" s="1"/>
    </row>
    <row r="95" spans="4:4">
      <c r="D95" s="1"/>
    </row>
    <row r="96" spans="4:4">
      <c r="D96" s="1"/>
    </row>
    <row r="97" spans="4:4">
      <c r="D97" s="1"/>
    </row>
    <row r="98" spans="4:4">
      <c r="D98" s="1"/>
    </row>
    <row r="99" spans="4:4">
      <c r="D99" s="1"/>
    </row>
    <row r="100" spans="4:4">
      <c r="D100" s="1"/>
    </row>
    <row r="101" spans="4:4">
      <c r="D101" s="1"/>
    </row>
    <row r="102" spans="4:4">
      <c r="D102" s="1"/>
    </row>
    <row r="103" spans="4:4">
      <c r="D103" s="1"/>
    </row>
    <row r="104" spans="4:4">
      <c r="D104" s="1"/>
    </row>
    <row r="105" spans="4:4">
      <c r="D105" s="1"/>
    </row>
    <row r="106" spans="4:4">
      <c r="D106" s="1"/>
    </row>
    <row r="107" spans="4:4">
      <c r="D107" s="1"/>
    </row>
    <row r="108" spans="4:4">
      <c r="D108" s="1"/>
    </row>
    <row r="109" spans="4:4">
      <c r="D109" s="1"/>
    </row>
    <row r="110" spans="4:4">
      <c r="D110" s="1"/>
    </row>
    <row r="111" spans="4:4">
      <c r="D111" s="1"/>
    </row>
    <row r="112" spans="4:4">
      <c r="D112" s="1"/>
    </row>
    <row r="113" spans="4:4">
      <c r="D113" s="1"/>
    </row>
    <row r="114" spans="4:4">
      <c r="D114" s="1"/>
    </row>
    <row r="115" spans="4:4">
      <c r="D115" s="1"/>
    </row>
    <row r="116" spans="4:4">
      <c r="D116" s="1"/>
    </row>
    <row r="117" spans="4:4">
      <c r="D117" s="1"/>
    </row>
    <row r="118" spans="4:4">
      <c r="D118" s="1"/>
    </row>
    <row r="119" spans="4:4">
      <c r="D119" s="1"/>
    </row>
    <row r="120" spans="4:4">
      <c r="D120" s="1"/>
    </row>
    <row r="121" spans="4:4">
      <c r="D121" s="1"/>
    </row>
    <row r="122" spans="4:4">
      <c r="D122" s="1"/>
    </row>
    <row r="123" spans="4:4">
      <c r="D123" s="1"/>
    </row>
    <row r="124" spans="4:4">
      <c r="D124" s="1"/>
    </row>
    <row r="125" spans="4:4">
      <c r="D125" s="1"/>
    </row>
    <row r="126" spans="4:4">
      <c r="D126" s="1"/>
    </row>
    <row r="127" spans="4:4">
      <c r="D127" s="1"/>
    </row>
    <row r="128" spans="4:4">
      <c r="D128" s="1"/>
    </row>
    <row r="129" spans="4:4">
      <c r="D129" s="1"/>
    </row>
    <row r="130" spans="4:4">
      <c r="D130" s="1"/>
    </row>
    <row r="131" spans="4:4">
      <c r="D131" s="1"/>
    </row>
    <row r="132" spans="4:4">
      <c r="D132" s="1"/>
    </row>
    <row r="133" spans="4:4">
      <c r="D133" s="1"/>
    </row>
    <row r="134" spans="4:4">
      <c r="D134" s="1"/>
    </row>
    <row r="135" spans="4:4">
      <c r="D135" s="1"/>
    </row>
    <row r="136" spans="4:4">
      <c r="D136" s="1"/>
    </row>
    <row r="137" spans="4:4">
      <c r="D137" s="1"/>
    </row>
    <row r="138" spans="4:4">
      <c r="D138" s="1"/>
    </row>
    <row r="139" spans="4:4">
      <c r="D139" s="1"/>
    </row>
    <row r="140" spans="4:4">
      <c r="D140" s="1"/>
    </row>
    <row r="141" spans="4:4">
      <c r="D141" s="1"/>
    </row>
    <row r="142" spans="4:4">
      <c r="D142" s="1"/>
    </row>
    <row r="143" spans="4:4">
      <c r="D143" s="1"/>
    </row>
    <row r="144" spans="4:4">
      <c r="D144" s="1"/>
    </row>
    <row r="145" spans="4:4">
      <c r="D145" s="1"/>
    </row>
    <row r="146" spans="4:4">
      <c r="D146" s="1"/>
    </row>
    <row r="147" spans="4:4">
      <c r="D147" s="1"/>
    </row>
    <row r="148" spans="4:4">
      <c r="D148" s="1"/>
    </row>
    <row r="149" spans="4:4">
      <c r="D149" s="1"/>
    </row>
    <row r="150" spans="4:4">
      <c r="D150" s="1"/>
    </row>
    <row r="151" spans="4:4">
      <c r="D151" s="1"/>
    </row>
    <row r="152" spans="4:4">
      <c r="D152" s="1"/>
    </row>
    <row r="153" spans="4:4">
      <c r="D153" s="1"/>
    </row>
    <row r="154" spans="4:4">
      <c r="D154" s="1"/>
    </row>
    <row r="155" spans="4:4">
      <c r="D155" s="1"/>
    </row>
    <row r="156" spans="4:4">
      <c r="D156" s="1"/>
    </row>
    <row r="157" spans="4:4">
      <c r="D157" s="1"/>
    </row>
    <row r="158" spans="4:4">
      <c r="D158" s="1"/>
    </row>
    <row r="159" spans="4:4">
      <c r="D159" s="1"/>
    </row>
    <row r="160" spans="4:4">
      <c r="D160" s="1"/>
    </row>
    <row r="161" spans="4:4">
      <c r="D161" s="1"/>
    </row>
    <row r="162" spans="4:4">
      <c r="D162" s="1"/>
    </row>
    <row r="163" spans="4:4">
      <c r="D163" s="1"/>
    </row>
    <row r="164" spans="4:4">
      <c r="D164" s="1"/>
    </row>
    <row r="165" spans="4:4">
      <c r="D165" s="1"/>
    </row>
    <row r="166" spans="4:4">
      <c r="D166" s="1"/>
    </row>
    <row r="167" spans="4:4">
      <c r="D167" s="1"/>
    </row>
    <row r="168" spans="4:4">
      <c r="D168" s="1"/>
    </row>
    <row r="169" spans="4:4">
      <c r="D169" s="1"/>
    </row>
    <row r="170" spans="4:4">
      <c r="D170" s="1"/>
    </row>
    <row r="171" spans="4:4">
      <c r="D171" s="1"/>
    </row>
    <row r="172" spans="4:4">
      <c r="D172" s="1"/>
    </row>
    <row r="173" spans="4:4">
      <c r="D173" s="1"/>
    </row>
    <row r="174" spans="4:4">
      <c r="D174" s="1"/>
    </row>
    <row r="175" spans="4:4">
      <c r="D175" s="1"/>
    </row>
    <row r="176" spans="4:4">
      <c r="D176" s="1"/>
    </row>
    <row r="177" spans="4:4">
      <c r="D177" s="1"/>
    </row>
    <row r="178" spans="4:4">
      <c r="D178" s="1"/>
    </row>
    <row r="179" spans="4:4">
      <c r="D179" s="1"/>
    </row>
    <row r="180" spans="4:4">
      <c r="D180" s="1"/>
    </row>
    <row r="181" spans="4:4">
      <c r="D181" s="1"/>
    </row>
    <row r="182" spans="4:4">
      <c r="D182" s="1"/>
    </row>
    <row r="183" spans="4:4">
      <c r="D183" s="1"/>
    </row>
    <row r="184" spans="4:4">
      <c r="D184" s="1"/>
    </row>
    <row r="185" spans="4:4">
      <c r="D185" s="1"/>
    </row>
    <row r="186" spans="4:4">
      <c r="D186" s="1"/>
    </row>
    <row r="187" spans="4:4">
      <c r="D187" s="1"/>
    </row>
    <row r="188" spans="4:4">
      <c r="D188" s="1"/>
    </row>
    <row r="189" spans="4:4">
      <c r="D189" s="1"/>
    </row>
    <row r="190" spans="4:4">
      <c r="D190" s="1"/>
    </row>
    <row r="191" spans="4:4">
      <c r="D191" s="1"/>
    </row>
    <row r="192" spans="4:4">
      <c r="D192" s="1"/>
    </row>
    <row r="193" spans="4:4">
      <c r="D193" s="1"/>
    </row>
    <row r="194" spans="4:4">
      <c r="D194" s="1"/>
    </row>
    <row r="195" spans="4:4">
      <c r="D195" s="1"/>
    </row>
    <row r="196" spans="4:4">
      <c r="D196" s="1"/>
    </row>
    <row r="197" spans="4:4">
      <c r="D197" s="1"/>
    </row>
    <row r="198" spans="4:4">
      <c r="D198" s="1"/>
    </row>
    <row r="199" spans="4:4">
      <c r="D199" s="1"/>
    </row>
    <row r="200" spans="4:4">
      <c r="D200" s="1"/>
    </row>
    <row r="201" spans="4:4">
      <c r="D201" s="1"/>
    </row>
    <row r="202" spans="4:4">
      <c r="D202" s="1"/>
    </row>
    <row r="203" spans="4:4">
      <c r="D203" s="1"/>
    </row>
    <row r="204" spans="4:4">
      <c r="D204" s="1"/>
    </row>
    <row r="205" spans="4:4">
      <c r="D205" s="1"/>
    </row>
    <row r="206" spans="4:4">
      <c r="D206" s="1"/>
    </row>
    <row r="207" spans="4:4">
      <c r="D207" s="1"/>
    </row>
    <row r="208" spans="4:4">
      <c r="D208" s="1"/>
    </row>
    <row r="209" spans="4:4">
      <c r="D209" s="1"/>
    </row>
    <row r="210" spans="4:4">
      <c r="D210" s="1"/>
    </row>
    <row r="211" spans="4:4">
      <c r="D211" s="1"/>
    </row>
    <row r="212" spans="4:4">
      <c r="D212" s="1"/>
    </row>
    <row r="213" spans="4:4">
      <c r="D213" s="1"/>
    </row>
    <row r="214" spans="4:4">
      <c r="D214" s="1"/>
    </row>
    <row r="215" spans="4:4">
      <c r="D215" s="1"/>
    </row>
    <row r="216" spans="4:4">
      <c r="D216" s="1"/>
    </row>
    <row r="217" spans="4:4">
      <c r="D217" s="1"/>
    </row>
    <row r="218" spans="4:4">
      <c r="D218" s="1"/>
    </row>
    <row r="219" spans="4:4">
      <c r="D219" s="1"/>
    </row>
    <row r="220" spans="4:4">
      <c r="D220" s="1"/>
    </row>
    <row r="221" spans="4:4">
      <c r="D221" s="1"/>
    </row>
    <row r="222" spans="4:4">
      <c r="D222" s="1"/>
    </row>
    <row r="223" spans="4:4">
      <c r="D223" s="1"/>
    </row>
    <row r="224" spans="4:4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4:4">
      <c r="D385" s="1"/>
    </row>
    <row r="386" spans="4:4">
      <c r="D386" s="1"/>
    </row>
    <row r="387" spans="4:4">
      <c r="D387" s="1"/>
    </row>
    <row r="388" spans="4:4">
      <c r="D388" s="1"/>
    </row>
    <row r="389" spans="4:4">
      <c r="D389" s="1"/>
    </row>
    <row r="390" spans="4:4">
      <c r="D390" s="1"/>
    </row>
    <row r="391" spans="4:4">
      <c r="D391" s="1"/>
    </row>
    <row r="392" spans="4:4">
      <c r="D392" s="1"/>
    </row>
    <row r="393" spans="4:4">
      <c r="D393" s="1"/>
    </row>
    <row r="394" spans="4:4">
      <c r="D394" s="1"/>
    </row>
    <row r="395" spans="4:4">
      <c r="D395" s="1"/>
    </row>
    <row r="396" spans="4:4">
      <c r="D396" s="1"/>
    </row>
    <row r="397" spans="4:4">
      <c r="D397" s="1"/>
    </row>
    <row r="398" spans="4:4">
      <c r="D398" s="1"/>
    </row>
    <row r="399" spans="4:4">
      <c r="D399" s="1"/>
    </row>
    <row r="400" spans="4:4">
      <c r="D400" s="1"/>
    </row>
    <row r="401" spans="4:4">
      <c r="D401" s="1"/>
    </row>
    <row r="402" spans="4:4">
      <c r="D402" s="1"/>
    </row>
    <row r="403" spans="4:4">
      <c r="D403" s="1"/>
    </row>
    <row r="404" spans="4:4">
      <c r="D404" s="1"/>
    </row>
    <row r="405" spans="4:4">
      <c r="D405" s="1"/>
    </row>
    <row r="406" spans="4:4">
      <c r="D406" s="1"/>
    </row>
    <row r="407" spans="4:4">
      <c r="D407" s="1"/>
    </row>
    <row r="408" spans="4:4">
      <c r="D408" s="1"/>
    </row>
    <row r="409" spans="4:4">
      <c r="D409" s="1"/>
    </row>
    <row r="410" spans="4:4">
      <c r="D410" s="1"/>
    </row>
    <row r="411" spans="4:4">
      <c r="D411" s="1"/>
    </row>
    <row r="412" spans="4:4">
      <c r="D412" s="1"/>
    </row>
    <row r="413" spans="4:4">
      <c r="D413" s="1"/>
    </row>
    <row r="414" spans="4:4">
      <c r="D414" s="1"/>
    </row>
    <row r="415" spans="4:4">
      <c r="D415" s="1"/>
    </row>
    <row r="416" spans="4:4">
      <c r="D416" s="1"/>
    </row>
    <row r="417" spans="4:4">
      <c r="D417" s="1"/>
    </row>
    <row r="418" spans="4:4">
      <c r="D418" s="1"/>
    </row>
    <row r="419" spans="4:4">
      <c r="D419" s="1"/>
    </row>
    <row r="420" spans="4:4">
      <c r="D420" s="1"/>
    </row>
    <row r="421" spans="4:4">
      <c r="D421" s="1"/>
    </row>
    <row r="422" spans="4:4">
      <c r="D422" s="1"/>
    </row>
    <row r="423" spans="4:4">
      <c r="D423" s="1"/>
    </row>
    <row r="424" spans="4:4">
      <c r="D424" s="1"/>
    </row>
    <row r="425" spans="4:4">
      <c r="D425" s="1"/>
    </row>
    <row r="426" spans="4:4">
      <c r="D426" s="1"/>
    </row>
    <row r="427" spans="4:4">
      <c r="D427" s="1"/>
    </row>
    <row r="428" spans="4:4">
      <c r="D428" s="1"/>
    </row>
    <row r="429" spans="4:4">
      <c r="D429" s="1"/>
    </row>
    <row r="430" spans="4:4">
      <c r="D430" s="1"/>
    </row>
    <row r="431" spans="4:4">
      <c r="D431" s="1"/>
    </row>
    <row r="432" spans="4:4">
      <c r="D432" s="1"/>
    </row>
    <row r="433" spans="4:4">
      <c r="D433" s="1"/>
    </row>
    <row r="434" spans="4:4">
      <c r="D434" s="1"/>
    </row>
    <row r="435" spans="4:4">
      <c r="D435" s="1"/>
    </row>
    <row r="436" spans="4:4">
      <c r="D436" s="1"/>
    </row>
    <row r="437" spans="4:4">
      <c r="D437" s="1"/>
    </row>
    <row r="438" spans="4:4">
      <c r="D438" s="1"/>
    </row>
    <row r="439" spans="4:4">
      <c r="D439" s="1"/>
    </row>
    <row r="440" spans="4:4">
      <c r="D440" s="1"/>
    </row>
    <row r="441" spans="4:4">
      <c r="D441" s="1"/>
    </row>
    <row r="442" spans="4:4">
      <c r="D442" s="1"/>
    </row>
    <row r="443" spans="4:4">
      <c r="D443" s="1"/>
    </row>
    <row r="444" spans="4:4">
      <c r="D444" s="1"/>
    </row>
    <row r="445" spans="4:4">
      <c r="D445" s="1"/>
    </row>
    <row r="446" spans="4:4">
      <c r="D446" s="1"/>
    </row>
    <row r="447" spans="4:4">
      <c r="D447" s="1"/>
    </row>
    <row r="448" spans="4:4">
      <c r="D448" s="1"/>
    </row>
    <row r="449" spans="4:4">
      <c r="D449" s="1"/>
    </row>
    <row r="450" spans="4:4">
      <c r="D450" s="1"/>
    </row>
    <row r="451" spans="4:4">
      <c r="D451" s="1"/>
    </row>
    <row r="452" spans="4:4">
      <c r="D452" s="1"/>
    </row>
    <row r="453" spans="4:4">
      <c r="D453" s="1"/>
    </row>
    <row r="454" spans="4:4">
      <c r="D454" s="1"/>
    </row>
    <row r="455" spans="4:4">
      <c r="D455" s="1"/>
    </row>
    <row r="456" spans="4:4">
      <c r="D456" s="1"/>
    </row>
    <row r="457" spans="4:4">
      <c r="D457" s="1"/>
    </row>
    <row r="458" spans="4:4">
      <c r="D458" s="1"/>
    </row>
    <row r="459" spans="4:4">
      <c r="D459" s="1"/>
    </row>
    <row r="460" spans="4:4">
      <c r="D460" s="1"/>
    </row>
    <row r="461" spans="4:4">
      <c r="D461" s="1"/>
    </row>
    <row r="462" spans="4:4">
      <c r="D462" s="1"/>
    </row>
    <row r="463" spans="4:4">
      <c r="D463" s="1"/>
    </row>
    <row r="464" spans="4:4">
      <c r="D464" s="1"/>
    </row>
    <row r="465" spans="4:4">
      <c r="D465" s="1"/>
    </row>
    <row r="466" spans="4:4">
      <c r="D466" s="1"/>
    </row>
    <row r="467" spans="4:4">
      <c r="D467" s="1"/>
    </row>
    <row r="468" spans="4:4">
      <c r="D468" s="1"/>
    </row>
    <row r="469" spans="4:4">
      <c r="D469" s="1"/>
    </row>
    <row r="470" spans="4:4">
      <c r="D470" s="1"/>
    </row>
    <row r="471" spans="4:4">
      <c r="D471" s="1"/>
    </row>
    <row r="472" spans="4:4">
      <c r="D472" s="1"/>
    </row>
    <row r="473" spans="4:4">
      <c r="D473" s="1"/>
    </row>
    <row r="474" spans="4:4">
      <c r="D474" s="1"/>
    </row>
    <row r="475" spans="4:4">
      <c r="D475" s="1"/>
    </row>
    <row r="476" spans="4:4">
      <c r="D476" s="1"/>
    </row>
    <row r="477" spans="4:4">
      <c r="D477" s="1"/>
    </row>
    <row r="478" spans="4:4">
      <c r="D478" s="1"/>
    </row>
    <row r="479" spans="4:4">
      <c r="D479" s="1"/>
    </row>
    <row r="480" spans="4:4">
      <c r="D480" s="1"/>
    </row>
    <row r="481" spans="4:4">
      <c r="D481" s="1"/>
    </row>
    <row r="482" spans="4:4">
      <c r="D482" s="1"/>
    </row>
    <row r="483" spans="4:4">
      <c r="D483" s="1"/>
    </row>
    <row r="484" spans="4:4">
      <c r="D484" s="1"/>
    </row>
    <row r="485" spans="4:4">
      <c r="D485" s="1"/>
    </row>
    <row r="486" spans="4:4">
      <c r="D486" s="1"/>
    </row>
    <row r="487" spans="4:4">
      <c r="D487" s="1"/>
    </row>
    <row r="488" spans="4:4">
      <c r="D488" s="1"/>
    </row>
    <row r="489" spans="4:4">
      <c r="D489" s="1"/>
    </row>
    <row r="490" spans="4:4">
      <c r="D490" s="1"/>
    </row>
    <row r="491" spans="4:4">
      <c r="D491" s="1"/>
    </row>
    <row r="492" spans="4:4">
      <c r="D492" s="1"/>
    </row>
    <row r="493" spans="4:4">
      <c r="D493" s="1"/>
    </row>
    <row r="494" spans="4:4">
      <c r="D494" s="1"/>
    </row>
    <row r="495" spans="4:4">
      <c r="D495" s="1"/>
    </row>
    <row r="496" spans="4:4">
      <c r="D496" s="1"/>
    </row>
    <row r="497" spans="4:5">
      <c r="D497" s="1"/>
    </row>
    <row r="498" spans="4:5">
      <c r="D498" s="1"/>
    </row>
    <row r="499" spans="4:5">
      <c r="D499" s="1"/>
    </row>
    <row r="500" spans="4:5">
      <c r="D500" s="1"/>
    </row>
    <row r="501" spans="4:5">
      <c r="D501" s="1"/>
    </row>
    <row r="502" spans="4:5">
      <c r="D502" s="1"/>
    </row>
    <row r="503" spans="4:5">
      <c r="D503" s="1"/>
    </row>
    <row r="504" spans="4:5">
      <c r="D504" s="1"/>
    </row>
    <row r="505" spans="4:5">
      <c r="E505" s="2"/>
    </row>
  </sheetData>
  <sheetProtection sheet="1" objects="1" scenarios="1"/>
  <phoneticPr fontId="4" type="noConversion"/>
  <dataValidations count="1">
    <dataValidation allowBlank="1" showInputMessage="1" showErrorMessage="1" sqref="E10"/>
  </dataValidations>
  <pageMargins left="0" right="0" top="0.5" bottom="0.5" header="0" footer="0.25"/>
  <pageSetup paperSize="9" scale="65" pageOrder="overThenDown" orientation="landscape" r:id="rId1"/>
  <headerFooter alignWithMargins="0">
    <oddFooter>&amp;L&amp;Z&amp;F&amp;C&amp;A&amp;R&amp;D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>
    <tabColor indexed="43"/>
    <pageSetUpPr fitToPage="1"/>
  </sheetPr>
  <dimension ref="B1:AY562"/>
  <sheetViews>
    <sheetView rightToLeft="1" workbookViewId="0"/>
  </sheetViews>
  <sheetFormatPr defaultColWidth="9.140625" defaultRowHeight="18"/>
  <cols>
    <col min="1" max="1" width="6.28515625" style="1" customWidth="1"/>
    <col min="2" max="2" width="47" style="2" bestFit="1" customWidth="1"/>
    <col min="3" max="3" width="48.42578125" style="2" bestFit="1" customWidth="1"/>
    <col min="4" max="4" width="8.5703125" style="2" bestFit="1" customWidth="1"/>
    <col min="5" max="5" width="12.28515625" style="1" bestFit="1" customWidth="1"/>
    <col min="6" max="6" width="11.28515625" style="1" bestFit="1" customWidth="1"/>
    <col min="7" max="7" width="15.42578125" style="1" bestFit="1" customWidth="1"/>
    <col min="8" max="8" width="6.42578125" style="1" bestFit="1" customWidth="1"/>
    <col min="9" max="9" width="12" style="1" bestFit="1" customWidth="1"/>
    <col min="10" max="10" width="10" style="1" bestFit="1" customWidth="1"/>
    <col min="11" max="11" width="10.42578125" style="1" bestFit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47" t="s">
        <v>180</v>
      </c>
      <c r="C1" s="68" t="s" vm="1">
        <v>269</v>
      </c>
    </row>
    <row r="2" spans="2:51">
      <c r="B2" s="47" t="s">
        <v>179</v>
      </c>
      <c r="C2" s="68" t="s">
        <v>270</v>
      </c>
    </row>
    <row r="3" spans="2:51">
      <c r="B3" s="47" t="s">
        <v>181</v>
      </c>
      <c r="C3" s="68" t="s">
        <v>271</v>
      </c>
    </row>
    <row r="4" spans="2:51">
      <c r="B4" s="47" t="s">
        <v>182</v>
      </c>
      <c r="C4" s="68">
        <v>2102</v>
      </c>
    </row>
    <row r="6" spans="2:51" ht="26.25" customHeight="1">
      <c r="B6" s="169" t="s">
        <v>211</v>
      </c>
      <c r="C6" s="170"/>
      <c r="D6" s="170"/>
      <c r="E6" s="170"/>
      <c r="F6" s="170"/>
      <c r="G6" s="170"/>
      <c r="H6" s="170"/>
      <c r="I6" s="170"/>
      <c r="J6" s="170"/>
      <c r="K6" s="171"/>
    </row>
    <row r="7" spans="2:51" ht="26.25" customHeight="1">
      <c r="B7" s="169" t="s">
        <v>104</v>
      </c>
      <c r="C7" s="170"/>
      <c r="D7" s="170"/>
      <c r="E7" s="170"/>
      <c r="F7" s="170"/>
      <c r="G7" s="170"/>
      <c r="H7" s="170"/>
      <c r="I7" s="170"/>
      <c r="J7" s="170"/>
      <c r="K7" s="171"/>
    </row>
    <row r="8" spans="2:51" s="3" customFormat="1" ht="63">
      <c r="B8" s="22" t="s">
        <v>119</v>
      </c>
      <c r="C8" s="30" t="s">
        <v>47</v>
      </c>
      <c r="D8" s="30" t="s">
        <v>68</v>
      </c>
      <c r="E8" s="30" t="s">
        <v>106</v>
      </c>
      <c r="F8" s="30" t="s">
        <v>107</v>
      </c>
      <c r="G8" s="30" t="s">
        <v>245</v>
      </c>
      <c r="H8" s="30" t="s">
        <v>244</v>
      </c>
      <c r="I8" s="30" t="s">
        <v>114</v>
      </c>
      <c r="J8" s="30" t="s">
        <v>183</v>
      </c>
      <c r="K8" s="31" t="s">
        <v>185</v>
      </c>
      <c r="L8" s="1"/>
      <c r="AW8" s="1"/>
    </row>
    <row r="9" spans="2:51" s="3" customFormat="1" ht="22.5" customHeight="1">
      <c r="B9" s="15"/>
      <c r="C9" s="16"/>
      <c r="D9" s="16"/>
      <c r="E9" s="16"/>
      <c r="F9" s="16" t="s">
        <v>21</v>
      </c>
      <c r="G9" s="16" t="s">
        <v>252</v>
      </c>
      <c r="H9" s="16"/>
      <c r="I9" s="16" t="s">
        <v>248</v>
      </c>
      <c r="J9" s="32" t="s">
        <v>19</v>
      </c>
      <c r="K9" s="17" t="s">
        <v>19</v>
      </c>
      <c r="AW9" s="1"/>
    </row>
    <row r="10" spans="2:51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20" t="s">
        <v>8</v>
      </c>
      <c r="AW10" s="1"/>
    </row>
    <row r="11" spans="2:51" s="4" customFormat="1" ht="18" customHeight="1">
      <c r="B11" s="69" t="s">
        <v>51</v>
      </c>
      <c r="C11" s="70"/>
      <c r="D11" s="70"/>
      <c r="E11" s="70"/>
      <c r="F11" s="70"/>
      <c r="G11" s="78"/>
      <c r="H11" s="80"/>
      <c r="I11" s="78">
        <v>-112983.695019618</v>
      </c>
      <c r="J11" s="79">
        <v>1</v>
      </c>
      <c r="K11" s="79">
        <f>I11/'סכום נכסי הקרן'!$C$42</f>
        <v>-2.0084064326956878E-3</v>
      </c>
      <c r="L11" s="128"/>
      <c r="AW11" s="1"/>
    </row>
    <row r="12" spans="2:51" ht="19.5" customHeight="1">
      <c r="B12" s="71" t="s">
        <v>35</v>
      </c>
      <c r="C12" s="72"/>
      <c r="D12" s="72"/>
      <c r="E12" s="72"/>
      <c r="F12" s="72"/>
      <c r="G12" s="81"/>
      <c r="H12" s="83"/>
      <c r="I12" s="81">
        <v>-100931.52567857903</v>
      </c>
      <c r="J12" s="82">
        <v>0.89332824228357655</v>
      </c>
      <c r="K12" s="82">
        <f>I12/'סכום נכסי הקרן'!$C$42</f>
        <v>-1.7941661883110669E-3</v>
      </c>
    </row>
    <row r="13" spans="2:51">
      <c r="B13" s="92" t="s">
        <v>2523</v>
      </c>
      <c r="C13" s="72"/>
      <c r="D13" s="72"/>
      <c r="E13" s="72"/>
      <c r="F13" s="72"/>
      <c r="G13" s="81"/>
      <c r="H13" s="83"/>
      <c r="I13" s="81">
        <v>-40122.477738800037</v>
      </c>
      <c r="J13" s="82">
        <v>0.35511741523264345</v>
      </c>
      <c r="K13" s="82">
        <f>I13/'סכום נכסי הקרן'!$C$42</f>
        <v>-7.1322010111550668E-4</v>
      </c>
    </row>
    <row r="14" spans="2:51">
      <c r="B14" s="77" t="s">
        <v>2524</v>
      </c>
      <c r="C14" s="74" t="s">
        <v>2525</v>
      </c>
      <c r="D14" s="87" t="s">
        <v>686</v>
      </c>
      <c r="E14" s="87" t="s">
        <v>164</v>
      </c>
      <c r="F14" s="97">
        <v>43643</v>
      </c>
      <c r="G14" s="84">
        <v>55899200.000000007</v>
      </c>
      <c r="H14" s="86">
        <v>1.511803</v>
      </c>
      <c r="I14" s="84">
        <v>845.08583000000021</v>
      </c>
      <c r="J14" s="85">
        <v>-7.4797149257090877E-3</v>
      </c>
      <c r="K14" s="85">
        <f>I14/'סכום נכסי הקרן'!$C$42</f>
        <v>1.5022307571524079E-5</v>
      </c>
    </row>
    <row r="15" spans="2:51">
      <c r="B15" s="77" t="s">
        <v>2526</v>
      </c>
      <c r="C15" s="74" t="s">
        <v>2527</v>
      </c>
      <c r="D15" s="87" t="s">
        <v>686</v>
      </c>
      <c r="E15" s="87" t="s">
        <v>164</v>
      </c>
      <c r="F15" s="97">
        <v>43643</v>
      </c>
      <c r="G15" s="84">
        <v>73376100.000000015</v>
      </c>
      <c r="H15" s="86">
        <v>1.5214190000000001</v>
      </c>
      <c r="I15" s="84">
        <v>1116.3579600000003</v>
      </c>
      <c r="J15" s="85">
        <v>-9.8806996868544689E-3</v>
      </c>
      <c r="K15" s="85">
        <f>I15/'סכום נכסי הקרן'!$C$42</f>
        <v>1.984446081061278E-5</v>
      </c>
    </row>
    <row r="16" spans="2:51" s="7" customFormat="1">
      <c r="B16" s="77" t="s">
        <v>2528</v>
      </c>
      <c r="C16" s="74" t="s">
        <v>2529</v>
      </c>
      <c r="D16" s="87" t="s">
        <v>686</v>
      </c>
      <c r="E16" s="87" t="s">
        <v>164</v>
      </c>
      <c r="F16" s="97">
        <v>43642</v>
      </c>
      <c r="G16" s="84">
        <v>70084000.000000015</v>
      </c>
      <c r="H16" s="86">
        <v>1.8052440000000001</v>
      </c>
      <c r="I16" s="84">
        <v>1265.1873400000004</v>
      </c>
      <c r="J16" s="85">
        <v>-1.119796391665469E-2</v>
      </c>
      <c r="K16" s="85">
        <f>I16/'סכום נכסי הקרן'!$C$42</f>
        <v>2.2490062763303476E-5</v>
      </c>
      <c r="AW16" s="1"/>
      <c r="AY16" s="1"/>
    </row>
    <row r="17" spans="2:51" s="7" customFormat="1">
      <c r="B17" s="77" t="s">
        <v>2530</v>
      </c>
      <c r="C17" s="74" t="s">
        <v>2531</v>
      </c>
      <c r="D17" s="87" t="s">
        <v>686</v>
      </c>
      <c r="E17" s="87" t="s">
        <v>164</v>
      </c>
      <c r="F17" s="97">
        <v>43642</v>
      </c>
      <c r="G17" s="84">
        <v>105150000.00000001</v>
      </c>
      <c r="H17" s="86">
        <v>1.8266789999999999</v>
      </c>
      <c r="I17" s="84">
        <v>1920.7527400000001</v>
      </c>
      <c r="J17" s="85">
        <v>-1.7000264858274366E-2</v>
      </c>
      <c r="K17" s="85">
        <f>I17/'סכום נכסי הקרן'!$C$42</f>
        <v>3.4143441298888675E-5</v>
      </c>
      <c r="AW17" s="1"/>
      <c r="AY17" s="1"/>
    </row>
    <row r="18" spans="2:51" s="7" customFormat="1">
      <c r="B18" s="77" t="s">
        <v>2532</v>
      </c>
      <c r="C18" s="74" t="s">
        <v>2533</v>
      </c>
      <c r="D18" s="87" t="s">
        <v>686</v>
      </c>
      <c r="E18" s="87" t="s">
        <v>164</v>
      </c>
      <c r="F18" s="97">
        <v>43677</v>
      </c>
      <c r="G18" s="84">
        <v>84625000.000000015</v>
      </c>
      <c r="H18" s="86">
        <v>-1.6417630000000001</v>
      </c>
      <c r="I18" s="84">
        <v>-1389.3420000000003</v>
      </c>
      <c r="J18" s="85">
        <v>1.229683628030364E-2</v>
      </c>
      <c r="K18" s="85">
        <f>I18/'סכום נכסי הקרן'!$C$42</f>
        <v>-2.4697045087167545E-5</v>
      </c>
      <c r="AW18" s="1"/>
      <c r="AY18" s="1"/>
    </row>
    <row r="19" spans="2:51">
      <c r="B19" s="77" t="s">
        <v>2534</v>
      </c>
      <c r="C19" s="74" t="s">
        <v>2535</v>
      </c>
      <c r="D19" s="87" t="s">
        <v>686</v>
      </c>
      <c r="E19" s="87" t="s">
        <v>164</v>
      </c>
      <c r="F19" s="97">
        <v>43676</v>
      </c>
      <c r="G19" s="84">
        <v>85375000.000000015</v>
      </c>
      <c r="H19" s="86">
        <v>-0.74897000000000002</v>
      </c>
      <c r="I19" s="84">
        <v>-639.43318999999997</v>
      </c>
      <c r="J19" s="85">
        <v>5.6595174187653498E-3</v>
      </c>
      <c r="K19" s="85">
        <f>I19/'סכום נכסי הקרן'!$C$42</f>
        <v>-1.1366611189801622E-5</v>
      </c>
    </row>
    <row r="20" spans="2:51">
      <c r="B20" s="77" t="s">
        <v>2536</v>
      </c>
      <c r="C20" s="74" t="s">
        <v>2537</v>
      </c>
      <c r="D20" s="87" t="s">
        <v>686</v>
      </c>
      <c r="E20" s="87" t="s">
        <v>164</v>
      </c>
      <c r="F20" s="97">
        <v>43676</v>
      </c>
      <c r="G20" s="84">
        <v>19303790.000000004</v>
      </c>
      <c r="H20" s="86">
        <v>-0.70766499999999999</v>
      </c>
      <c r="I20" s="84">
        <v>-136.60614000000004</v>
      </c>
      <c r="J20" s="85">
        <v>1.2090783539720519E-3</v>
      </c>
      <c r="K20" s="85">
        <f>I20/'סכום נכסי הקרן'!$C$42</f>
        <v>-2.4283207437505827E-6</v>
      </c>
    </row>
    <row r="21" spans="2:51">
      <c r="B21" s="77" t="s">
        <v>2538</v>
      </c>
      <c r="C21" s="74" t="s">
        <v>2539</v>
      </c>
      <c r="D21" s="87" t="s">
        <v>686</v>
      </c>
      <c r="E21" s="87" t="s">
        <v>164</v>
      </c>
      <c r="F21" s="97">
        <v>43676</v>
      </c>
      <c r="G21" s="84">
        <v>45622290.000000007</v>
      </c>
      <c r="H21" s="86">
        <v>-0.68409200000000003</v>
      </c>
      <c r="I21" s="84">
        <v>-312.09832000000006</v>
      </c>
      <c r="J21" s="85">
        <v>2.7623306172258632E-3</v>
      </c>
      <c r="K21" s="85">
        <f>I21/'סכום נכסי הקרן'!$C$42</f>
        <v>-5.5478825808686727E-6</v>
      </c>
    </row>
    <row r="22" spans="2:51">
      <c r="B22" s="77" t="s">
        <v>2540</v>
      </c>
      <c r="C22" s="74" t="s">
        <v>2541</v>
      </c>
      <c r="D22" s="87" t="s">
        <v>686</v>
      </c>
      <c r="E22" s="87" t="s">
        <v>164</v>
      </c>
      <c r="F22" s="97">
        <v>43675</v>
      </c>
      <c r="G22" s="84">
        <v>68624000.000000015</v>
      </c>
      <c r="H22" s="86">
        <v>-0.27134399999999997</v>
      </c>
      <c r="I22" s="84">
        <v>-186.20728000000003</v>
      </c>
      <c r="J22" s="85">
        <v>1.648089841349832E-3</v>
      </c>
      <c r="K22" s="85">
        <f>I22/'סכום נכסי הקרן'!$C$42</f>
        <v>-3.3100342390274179E-6</v>
      </c>
    </row>
    <row r="23" spans="2:51">
      <c r="B23" s="77" t="s">
        <v>2542</v>
      </c>
      <c r="C23" s="74" t="s">
        <v>2543</v>
      </c>
      <c r="D23" s="87" t="s">
        <v>686</v>
      </c>
      <c r="E23" s="87" t="s">
        <v>164</v>
      </c>
      <c r="F23" s="97">
        <v>43675</v>
      </c>
      <c r="G23" s="84">
        <v>68630000.000000015</v>
      </c>
      <c r="H23" s="86">
        <v>-0.26599499999999998</v>
      </c>
      <c r="I23" s="84">
        <v>-182.55207000000004</v>
      </c>
      <c r="J23" s="85">
        <v>1.6157381821182472E-3</v>
      </c>
      <c r="K23" s="85">
        <f>I23/'סכום נכסי הקרן'!$C$42</f>
        <v>-3.2450589585183241E-6</v>
      </c>
    </row>
    <row r="24" spans="2:51">
      <c r="B24" s="77" t="s">
        <v>2544</v>
      </c>
      <c r="C24" s="74" t="s">
        <v>2545</v>
      </c>
      <c r="D24" s="87" t="s">
        <v>686</v>
      </c>
      <c r="E24" s="87" t="s">
        <v>164</v>
      </c>
      <c r="F24" s="97">
        <v>43675</v>
      </c>
      <c r="G24" s="84">
        <v>295238000.00000006</v>
      </c>
      <c r="H24" s="86">
        <v>-0.214897</v>
      </c>
      <c r="I24" s="84">
        <v>-634.45811000000015</v>
      </c>
      <c r="J24" s="85">
        <v>5.6154838084365678E-3</v>
      </c>
      <c r="K24" s="85">
        <f>I24/'סכום נכסי הקרן'!$C$42</f>
        <v>-1.1278173803562482E-5</v>
      </c>
    </row>
    <row r="25" spans="2:51">
      <c r="B25" s="77" t="s">
        <v>2544</v>
      </c>
      <c r="C25" s="74" t="s">
        <v>2546</v>
      </c>
      <c r="D25" s="87" t="s">
        <v>686</v>
      </c>
      <c r="E25" s="87" t="s">
        <v>164</v>
      </c>
      <c r="F25" s="97">
        <v>43675</v>
      </c>
      <c r="G25" s="84">
        <v>20598000.000000004</v>
      </c>
      <c r="H25" s="86">
        <v>-0.214897</v>
      </c>
      <c r="I25" s="84">
        <v>-44.264519999999997</v>
      </c>
      <c r="J25" s="85">
        <v>3.9177794629848228E-4</v>
      </c>
      <c r="K25" s="85">
        <f>I25/'סכום נכסי הקרן'!$C$42</f>
        <v>-7.8684934753417741E-7</v>
      </c>
    </row>
    <row r="26" spans="2:51">
      <c r="B26" s="77" t="s">
        <v>2547</v>
      </c>
      <c r="C26" s="74" t="s">
        <v>2548</v>
      </c>
      <c r="D26" s="87" t="s">
        <v>686</v>
      </c>
      <c r="E26" s="87" t="s">
        <v>164</v>
      </c>
      <c r="F26" s="97">
        <v>43661</v>
      </c>
      <c r="G26" s="84">
        <v>134550000.00000003</v>
      </c>
      <c r="H26" s="86">
        <v>0.264376</v>
      </c>
      <c r="I26" s="84">
        <v>355.71730000000002</v>
      </c>
      <c r="J26" s="85">
        <v>-3.1483949957401801E-3</v>
      </c>
      <c r="K26" s="85">
        <f>I26/'סכום נכסי הקרן'!$C$42</f>
        <v>6.3232567621114904E-6</v>
      </c>
    </row>
    <row r="27" spans="2:51">
      <c r="B27" s="77" t="s">
        <v>2549</v>
      </c>
      <c r="C27" s="74" t="s">
        <v>2550</v>
      </c>
      <c r="D27" s="87" t="s">
        <v>686</v>
      </c>
      <c r="E27" s="87" t="s">
        <v>164</v>
      </c>
      <c r="F27" s="97">
        <v>43661</v>
      </c>
      <c r="G27" s="84">
        <v>51756000.000000007</v>
      </c>
      <c r="H27" s="86">
        <v>0.27593699999999999</v>
      </c>
      <c r="I27" s="84">
        <v>142.81392000000005</v>
      </c>
      <c r="J27" s="85">
        <v>-1.2640223881437271E-3</v>
      </c>
      <c r="K27" s="85">
        <f>I27/'סכום נכסי הקרן'!$C$42</f>
        <v>2.5386706954192267E-6</v>
      </c>
    </row>
    <row r="28" spans="2:51">
      <c r="B28" s="77" t="s">
        <v>2551</v>
      </c>
      <c r="C28" s="74" t="s">
        <v>2552</v>
      </c>
      <c r="D28" s="87" t="s">
        <v>686</v>
      </c>
      <c r="E28" s="87" t="s">
        <v>164</v>
      </c>
      <c r="F28" s="97">
        <v>43664</v>
      </c>
      <c r="G28" s="84">
        <v>138076000.00000003</v>
      </c>
      <c r="H28" s="86">
        <v>0.31799699999999997</v>
      </c>
      <c r="I28" s="84">
        <v>439.07815000000011</v>
      </c>
      <c r="J28" s="85">
        <v>-3.8862080933338258E-3</v>
      </c>
      <c r="K28" s="85">
        <f>I28/'סכום נכסי הקרן'!$C$42</f>
        <v>7.8050853334456987E-6</v>
      </c>
    </row>
    <row r="29" spans="2:51">
      <c r="B29" s="77" t="s">
        <v>2553</v>
      </c>
      <c r="C29" s="74" t="s">
        <v>2554</v>
      </c>
      <c r="D29" s="87" t="s">
        <v>686</v>
      </c>
      <c r="E29" s="87" t="s">
        <v>164</v>
      </c>
      <c r="F29" s="97">
        <v>43662</v>
      </c>
      <c r="G29" s="84">
        <v>51795000.000000007</v>
      </c>
      <c r="H29" s="86">
        <v>0.35317999999999999</v>
      </c>
      <c r="I29" s="84">
        <v>182.92957999999999</v>
      </c>
      <c r="J29" s="85">
        <v>-1.6190794606977307E-3</v>
      </c>
      <c r="K29" s="85">
        <f>I29/'סכום נכסי הקרן'!$C$42</f>
        <v>3.2517696039107873E-6</v>
      </c>
    </row>
    <row r="30" spans="2:51">
      <c r="B30" s="77" t="s">
        <v>2555</v>
      </c>
      <c r="C30" s="74" t="s">
        <v>2556</v>
      </c>
      <c r="D30" s="87" t="s">
        <v>686</v>
      </c>
      <c r="E30" s="87" t="s">
        <v>164</v>
      </c>
      <c r="F30" s="97">
        <v>43662</v>
      </c>
      <c r="G30" s="84">
        <v>51835500.000000007</v>
      </c>
      <c r="H30" s="86">
        <v>0.431029</v>
      </c>
      <c r="I30" s="84">
        <v>223.42604000000003</v>
      </c>
      <c r="J30" s="85">
        <v>-1.9775069310771372E-3</v>
      </c>
      <c r="K30" s="85">
        <f>I30/'סכום נכסי הקרן'!$C$42</f>
        <v>3.9716376410756306E-6</v>
      </c>
    </row>
    <row r="31" spans="2:51">
      <c r="B31" s="77" t="s">
        <v>2557</v>
      </c>
      <c r="C31" s="74" t="s">
        <v>2558</v>
      </c>
      <c r="D31" s="87" t="s">
        <v>686</v>
      </c>
      <c r="E31" s="87" t="s">
        <v>164</v>
      </c>
      <c r="F31" s="97">
        <v>43656</v>
      </c>
      <c r="G31" s="84">
        <v>131875200.00000001</v>
      </c>
      <c r="H31" s="86">
        <v>0.86658599999999997</v>
      </c>
      <c r="I31" s="84">
        <v>1142.8117500000003</v>
      </c>
      <c r="J31" s="85">
        <v>-1.0114837807362978E-2</v>
      </c>
      <c r="K31" s="85">
        <f>I31/'סכום נכסי הקרן'!$C$42</f>
        <v>2.031470531798135E-5</v>
      </c>
    </row>
    <row r="32" spans="2:51">
      <c r="B32" s="77" t="s">
        <v>2559</v>
      </c>
      <c r="C32" s="74" t="s">
        <v>2560</v>
      </c>
      <c r="D32" s="87" t="s">
        <v>686</v>
      </c>
      <c r="E32" s="87" t="s">
        <v>164</v>
      </c>
      <c r="F32" s="97">
        <v>43656</v>
      </c>
      <c r="G32" s="84">
        <v>34710000.000000007</v>
      </c>
      <c r="H32" s="86">
        <v>0.88371999999999995</v>
      </c>
      <c r="I32" s="84">
        <v>306.73905000000002</v>
      </c>
      <c r="J32" s="85">
        <v>-2.7148966047422967E-3</v>
      </c>
      <c r="K32" s="85">
        <f>I32/'סכום נכסי הקרן'!$C$42</f>
        <v>5.4526158050681105E-6</v>
      </c>
    </row>
    <row r="33" spans="2:11">
      <c r="B33" s="77" t="s">
        <v>2561</v>
      </c>
      <c r="C33" s="74" t="s">
        <v>2562</v>
      </c>
      <c r="D33" s="87" t="s">
        <v>686</v>
      </c>
      <c r="E33" s="87" t="s">
        <v>164</v>
      </c>
      <c r="F33" s="97">
        <v>43656</v>
      </c>
      <c r="G33" s="84">
        <v>45149000.000000007</v>
      </c>
      <c r="H33" s="86">
        <v>0.94078899999999999</v>
      </c>
      <c r="I33" s="84">
        <v>424.75693000000007</v>
      </c>
      <c r="J33" s="85">
        <v>-3.7594533434779872E-3</v>
      </c>
      <c r="K33" s="85">
        <f>I33/'סכום נכסי הקרן'!$C$42</f>
        <v>7.5505102784604998E-6</v>
      </c>
    </row>
    <row r="34" spans="2:11">
      <c r="B34" s="77" t="s">
        <v>2563</v>
      </c>
      <c r="C34" s="74" t="s">
        <v>2564</v>
      </c>
      <c r="D34" s="87" t="s">
        <v>686</v>
      </c>
      <c r="E34" s="87" t="s">
        <v>164</v>
      </c>
      <c r="F34" s="97">
        <v>43886</v>
      </c>
      <c r="G34" s="84">
        <v>101472000.00000001</v>
      </c>
      <c r="H34" s="86">
        <v>-1.7301029999999999</v>
      </c>
      <c r="I34" s="84">
        <v>-1755.5701200000003</v>
      </c>
      <c r="J34" s="85">
        <v>1.5538260805642537E-2</v>
      </c>
      <c r="K34" s="85">
        <f>I34/'סכום נכסי הקרן'!$C$42</f>
        <v>-3.1207142954955749E-5</v>
      </c>
    </row>
    <row r="35" spans="2:11">
      <c r="B35" s="77" t="s">
        <v>2565</v>
      </c>
      <c r="C35" s="74" t="s">
        <v>2566</v>
      </c>
      <c r="D35" s="87" t="s">
        <v>686</v>
      </c>
      <c r="E35" s="87" t="s">
        <v>164</v>
      </c>
      <c r="F35" s="97">
        <v>43788</v>
      </c>
      <c r="G35" s="84">
        <v>20358900.000000004</v>
      </c>
      <c r="H35" s="86">
        <v>-1.3950849999999999</v>
      </c>
      <c r="I35" s="84">
        <v>-284.02392000000003</v>
      </c>
      <c r="J35" s="85">
        <v>2.5138487456148727E-3</v>
      </c>
      <c r="K35" s="85">
        <f>I35/'סכום נכסי הקרן'!$C$42</f>
        <v>-5.0488299915168958E-6</v>
      </c>
    </row>
    <row r="36" spans="2:11">
      <c r="B36" s="77" t="s">
        <v>2567</v>
      </c>
      <c r="C36" s="74" t="s">
        <v>2568</v>
      </c>
      <c r="D36" s="87" t="s">
        <v>686</v>
      </c>
      <c r="E36" s="87" t="s">
        <v>164</v>
      </c>
      <c r="F36" s="97">
        <v>43787</v>
      </c>
      <c r="G36" s="84">
        <v>44151900.000000007</v>
      </c>
      <c r="H36" s="86">
        <v>-1.3041119999999999</v>
      </c>
      <c r="I36" s="84">
        <v>-575.79003</v>
      </c>
      <c r="J36" s="85">
        <v>5.0962223345591799E-3</v>
      </c>
      <c r="K36" s="85">
        <f>I36/'סכום נכסי הקרן'!$C$42</f>
        <v>-1.0235285719176091E-5</v>
      </c>
    </row>
    <row r="37" spans="2:11">
      <c r="B37" s="77" t="s">
        <v>2569</v>
      </c>
      <c r="C37" s="74" t="s">
        <v>2570</v>
      </c>
      <c r="D37" s="87" t="s">
        <v>686</v>
      </c>
      <c r="E37" s="87" t="s">
        <v>164</v>
      </c>
      <c r="F37" s="97">
        <v>43894</v>
      </c>
      <c r="G37" s="84">
        <v>34348373.323920004</v>
      </c>
      <c r="H37" s="86">
        <v>-1.2201690000000001</v>
      </c>
      <c r="I37" s="84">
        <v>-419.10818284600009</v>
      </c>
      <c r="J37" s="85">
        <v>3.7094572165764978E-3</v>
      </c>
      <c r="K37" s="85">
        <f>I37/'סכום נכסי הקרן'!$C$42</f>
        <v>-7.4500977355816787E-6</v>
      </c>
    </row>
    <row r="38" spans="2:11">
      <c r="B38" s="77" t="s">
        <v>2571</v>
      </c>
      <c r="C38" s="74" t="s">
        <v>2572</v>
      </c>
      <c r="D38" s="87" t="s">
        <v>686</v>
      </c>
      <c r="E38" s="87" t="s">
        <v>164</v>
      </c>
      <c r="F38" s="97">
        <v>43887</v>
      </c>
      <c r="G38" s="84">
        <v>35697066.907752007</v>
      </c>
      <c r="H38" s="86">
        <v>-1.2423379999999999</v>
      </c>
      <c r="I38" s="84">
        <v>-443.47838797500009</v>
      </c>
      <c r="J38" s="85">
        <v>3.925153871963529E-3</v>
      </c>
      <c r="K38" s="85">
        <f>I38/'סכום נכסי הקרן'!$C$42</f>
        <v>-7.8833042857719373E-6</v>
      </c>
    </row>
    <row r="39" spans="2:11">
      <c r="B39" s="77" t="s">
        <v>2573</v>
      </c>
      <c r="C39" s="74" t="s">
        <v>2574</v>
      </c>
      <c r="D39" s="87" t="s">
        <v>686</v>
      </c>
      <c r="E39" s="87" t="s">
        <v>164</v>
      </c>
      <c r="F39" s="97">
        <v>43887</v>
      </c>
      <c r="G39" s="84">
        <v>45470399.673165008</v>
      </c>
      <c r="H39" s="86">
        <v>-1.23936</v>
      </c>
      <c r="I39" s="84">
        <v>-563.54172915000015</v>
      </c>
      <c r="J39" s="85">
        <v>4.9878146492920881E-3</v>
      </c>
      <c r="K39" s="85">
        <f>I39/'סכום נכסי הקרן'!$C$42</f>
        <v>-1.0017559026732014E-5</v>
      </c>
    </row>
    <row r="40" spans="2:11">
      <c r="B40" s="77" t="s">
        <v>2575</v>
      </c>
      <c r="C40" s="74" t="s">
        <v>2576</v>
      </c>
      <c r="D40" s="87" t="s">
        <v>686</v>
      </c>
      <c r="E40" s="87" t="s">
        <v>164</v>
      </c>
      <c r="F40" s="97">
        <v>43787</v>
      </c>
      <c r="G40" s="84">
        <v>95152400.000000015</v>
      </c>
      <c r="H40" s="86">
        <v>-1.2444980000000001</v>
      </c>
      <c r="I40" s="84">
        <v>-1184.1698300000003</v>
      </c>
      <c r="J40" s="85">
        <v>1.0480891333872434E-2</v>
      </c>
      <c r="K40" s="85">
        <f>I40/'סכום נכסי הקרן'!$C$42</f>
        <v>-2.1049889575333882E-5</v>
      </c>
    </row>
    <row r="41" spans="2:11">
      <c r="B41" s="77" t="s">
        <v>2577</v>
      </c>
      <c r="C41" s="74" t="s">
        <v>2578</v>
      </c>
      <c r="D41" s="87" t="s">
        <v>686</v>
      </c>
      <c r="E41" s="87" t="s">
        <v>164</v>
      </c>
      <c r="F41" s="97">
        <v>43888</v>
      </c>
      <c r="G41" s="84">
        <v>37808794.71864</v>
      </c>
      <c r="H41" s="86">
        <v>-1.2171989999999999</v>
      </c>
      <c r="I41" s="84">
        <v>-460.20813156700007</v>
      </c>
      <c r="J41" s="85">
        <v>4.0732260658238473E-3</v>
      </c>
      <c r="K41" s="85">
        <f>I41/'סכום נכסי הקרן'!$C$42</f>
        <v>-8.1806934324243637E-6</v>
      </c>
    </row>
    <row r="42" spans="2:11">
      <c r="B42" s="77" t="s">
        <v>2579</v>
      </c>
      <c r="C42" s="74" t="s">
        <v>2580</v>
      </c>
      <c r="D42" s="87" t="s">
        <v>686</v>
      </c>
      <c r="E42" s="87" t="s">
        <v>164</v>
      </c>
      <c r="F42" s="97">
        <v>43887</v>
      </c>
      <c r="G42" s="84">
        <v>68000000.000000015</v>
      </c>
      <c r="H42" s="86">
        <v>-1.186321</v>
      </c>
      <c r="I42" s="84">
        <v>-806.69852000000014</v>
      </c>
      <c r="J42" s="85">
        <v>7.1399551931801176E-3</v>
      </c>
      <c r="K42" s="85">
        <f>I42/'סכום נכסי הקרן'!$C$42</f>
        <v>-1.433993193914193E-5</v>
      </c>
    </row>
    <row r="43" spans="2:11">
      <c r="B43" s="77" t="s">
        <v>2581</v>
      </c>
      <c r="C43" s="74" t="s">
        <v>2582</v>
      </c>
      <c r="D43" s="87" t="s">
        <v>686</v>
      </c>
      <c r="E43" s="87" t="s">
        <v>164</v>
      </c>
      <c r="F43" s="97">
        <v>43893</v>
      </c>
      <c r="G43" s="84">
        <v>44667294.396233007</v>
      </c>
      <c r="H43" s="86">
        <v>-1.0824940000000001</v>
      </c>
      <c r="I43" s="84">
        <v>-483.52073118600003</v>
      </c>
      <c r="J43" s="85">
        <v>4.2795620297428191E-3</v>
      </c>
      <c r="K43" s="85">
        <f>I43/'סכום נכסי הקרן'!$C$42</f>
        <v>-8.5950999096556912E-6</v>
      </c>
    </row>
    <row r="44" spans="2:11">
      <c r="B44" s="77" t="s">
        <v>2583</v>
      </c>
      <c r="C44" s="74" t="s">
        <v>2584</v>
      </c>
      <c r="D44" s="87" t="s">
        <v>686</v>
      </c>
      <c r="E44" s="87" t="s">
        <v>164</v>
      </c>
      <c r="F44" s="97">
        <v>43893</v>
      </c>
      <c r="G44" s="84">
        <v>6049752.0372300008</v>
      </c>
      <c r="H44" s="86">
        <v>-0.993448</v>
      </c>
      <c r="I44" s="84">
        <v>-60.10115277300001</v>
      </c>
      <c r="J44" s="85">
        <v>5.319453639975601E-4</v>
      </c>
      <c r="K44" s="85">
        <f>I44/'סכום נכסי הקרן'!$C$42</f>
        <v>-1.0683624908953487E-6</v>
      </c>
    </row>
    <row r="45" spans="2:11">
      <c r="B45" s="77" t="s">
        <v>2585</v>
      </c>
      <c r="C45" s="74" t="s">
        <v>2586</v>
      </c>
      <c r="D45" s="87" t="s">
        <v>686</v>
      </c>
      <c r="E45" s="87" t="s">
        <v>164</v>
      </c>
      <c r="F45" s="97">
        <v>43888</v>
      </c>
      <c r="G45" s="84">
        <v>45589491.682549998</v>
      </c>
      <c r="H45" s="86">
        <v>-0.97493600000000002</v>
      </c>
      <c r="I45" s="84">
        <v>-444.46830079500006</v>
      </c>
      <c r="J45" s="85">
        <v>3.9339154266270415E-3</v>
      </c>
      <c r="K45" s="85">
        <f>I45/'סכום נכסי הקרן'!$C$42</f>
        <v>-7.9009010485185506E-6</v>
      </c>
    </row>
    <row r="46" spans="2:11">
      <c r="B46" s="77" t="s">
        <v>2587</v>
      </c>
      <c r="C46" s="74" t="s">
        <v>2588</v>
      </c>
      <c r="D46" s="87" t="s">
        <v>686</v>
      </c>
      <c r="E46" s="87" t="s">
        <v>164</v>
      </c>
      <c r="F46" s="97">
        <v>43895</v>
      </c>
      <c r="G46" s="84">
        <v>102240000.00000001</v>
      </c>
      <c r="H46" s="86">
        <v>-0.86854500000000001</v>
      </c>
      <c r="I46" s="84">
        <v>-888.00080000000014</v>
      </c>
      <c r="J46" s="85">
        <v>7.8595482281386842E-3</v>
      </c>
      <c r="K46" s="85">
        <f>I46/'סכום נכסי הקרן'!$C$42</f>
        <v>-1.5785167219475729E-5</v>
      </c>
    </row>
    <row r="47" spans="2:11">
      <c r="B47" s="77" t="s">
        <v>2589</v>
      </c>
      <c r="C47" s="74" t="s">
        <v>2590</v>
      </c>
      <c r="D47" s="87" t="s">
        <v>686</v>
      </c>
      <c r="E47" s="87" t="s">
        <v>164</v>
      </c>
      <c r="F47" s="97">
        <v>43894</v>
      </c>
      <c r="G47" s="84">
        <v>221650000.00000003</v>
      </c>
      <c r="H47" s="86">
        <v>-0.82550400000000002</v>
      </c>
      <c r="I47" s="84">
        <v>-1829.7303100000004</v>
      </c>
      <c r="J47" s="85">
        <v>1.6194640383130451E-2</v>
      </c>
      <c r="K47" s="85">
        <f>I47/'סכום נכסי הקרן'!$C$42</f>
        <v>-3.2525419920672552E-5</v>
      </c>
    </row>
    <row r="48" spans="2:11">
      <c r="B48" s="77" t="s">
        <v>2591</v>
      </c>
      <c r="C48" s="74" t="s">
        <v>2592</v>
      </c>
      <c r="D48" s="87" t="s">
        <v>686</v>
      </c>
      <c r="E48" s="87" t="s">
        <v>164</v>
      </c>
      <c r="F48" s="97">
        <v>43895</v>
      </c>
      <c r="G48" s="84">
        <v>68200000.000000015</v>
      </c>
      <c r="H48" s="86">
        <v>-0.80940599999999996</v>
      </c>
      <c r="I48" s="84">
        <v>-552.01468999999997</v>
      </c>
      <c r="J48" s="85">
        <v>4.8857907320534223E-3</v>
      </c>
      <c r="K48" s="85">
        <f>I48/'סכום נכסי הקרן'!$C$42</f>
        <v>-9.8126535350610649E-6</v>
      </c>
    </row>
    <row r="49" spans="2:11">
      <c r="B49" s="77" t="s">
        <v>2593</v>
      </c>
      <c r="C49" s="74" t="s">
        <v>2594</v>
      </c>
      <c r="D49" s="87" t="s">
        <v>686</v>
      </c>
      <c r="E49" s="87" t="s">
        <v>164</v>
      </c>
      <c r="F49" s="97">
        <v>43894</v>
      </c>
      <c r="G49" s="84">
        <v>102345000.00000001</v>
      </c>
      <c r="H49" s="86">
        <v>-0.77595599999999998</v>
      </c>
      <c r="I49" s="84">
        <v>-794.15206000000012</v>
      </c>
      <c r="J49" s="85">
        <v>7.028908550584286E-3</v>
      </c>
      <c r="K49" s="85">
        <f>I49/'סכום נכסי הקרן'!$C$42</f>
        <v>-1.4116905147823201E-5</v>
      </c>
    </row>
    <row r="50" spans="2:11">
      <c r="B50" s="77" t="s">
        <v>2595</v>
      </c>
      <c r="C50" s="74" t="s">
        <v>2596</v>
      </c>
      <c r="D50" s="87" t="s">
        <v>686</v>
      </c>
      <c r="E50" s="87" t="s">
        <v>164</v>
      </c>
      <c r="F50" s="97">
        <v>44005</v>
      </c>
      <c r="G50" s="84">
        <v>49809792.93771001</v>
      </c>
      <c r="H50" s="86">
        <v>-0.769374</v>
      </c>
      <c r="I50" s="84">
        <v>-383.22373329400006</v>
      </c>
      <c r="J50" s="85">
        <v>3.3918498879635574E-3</v>
      </c>
      <c r="K50" s="85">
        <f>I50/'סכום נכסי הקרן'!$C$42</f>
        <v>-6.8122131337241563E-6</v>
      </c>
    </row>
    <row r="51" spans="2:11">
      <c r="B51" s="77" t="s">
        <v>2597</v>
      </c>
      <c r="C51" s="74" t="s">
        <v>2572</v>
      </c>
      <c r="D51" s="87" t="s">
        <v>686</v>
      </c>
      <c r="E51" s="87" t="s">
        <v>164</v>
      </c>
      <c r="F51" s="97">
        <v>43894</v>
      </c>
      <c r="G51" s="84">
        <v>39356579.928096004</v>
      </c>
      <c r="H51" s="86">
        <v>-0.70218400000000003</v>
      </c>
      <c r="I51" s="84">
        <v>-276.35557680099998</v>
      </c>
      <c r="J51" s="85">
        <v>2.4459775081087124E-3</v>
      </c>
      <c r="K51" s="85">
        <f>I51/'סכום נכסי הקרן'!$C$42</f>
        <v>-4.9125169615145064E-6</v>
      </c>
    </row>
    <row r="52" spans="2:11">
      <c r="B52" s="77" t="s">
        <v>2598</v>
      </c>
      <c r="C52" s="74" t="s">
        <v>2599</v>
      </c>
      <c r="D52" s="87" t="s">
        <v>686</v>
      </c>
      <c r="E52" s="87" t="s">
        <v>164</v>
      </c>
      <c r="F52" s="97">
        <v>43992</v>
      </c>
      <c r="G52" s="84">
        <v>73157284.686480001</v>
      </c>
      <c r="H52" s="86">
        <v>-0.69622499999999998</v>
      </c>
      <c r="I52" s="84">
        <v>-509.33894134200011</v>
      </c>
      <c r="J52" s="85">
        <v>4.5080747381607651E-3</v>
      </c>
      <c r="K52" s="85">
        <f>I52/'סכום נכסי הקרן'!$C$42</f>
        <v>-9.0540463031950073E-6</v>
      </c>
    </row>
    <row r="53" spans="2:11">
      <c r="B53" s="77" t="s">
        <v>2600</v>
      </c>
      <c r="C53" s="74" t="s">
        <v>2601</v>
      </c>
      <c r="D53" s="87" t="s">
        <v>686</v>
      </c>
      <c r="E53" s="87" t="s">
        <v>164</v>
      </c>
      <c r="F53" s="97">
        <v>43895</v>
      </c>
      <c r="G53" s="84">
        <v>41466810.017664008</v>
      </c>
      <c r="H53" s="86">
        <v>-0.60941800000000002</v>
      </c>
      <c r="I53" s="84">
        <v>-252.70628238900002</v>
      </c>
      <c r="J53" s="85">
        <v>2.2366615142576209E-3</v>
      </c>
      <c r="K53" s="85">
        <f>I53/'סכום נכסי הקרן'!$C$42</f>
        <v>-4.4921253729978835E-6</v>
      </c>
    </row>
    <row r="54" spans="2:11">
      <c r="B54" s="77" t="s">
        <v>2602</v>
      </c>
      <c r="C54" s="74" t="s">
        <v>2603</v>
      </c>
      <c r="D54" s="87" t="s">
        <v>686</v>
      </c>
      <c r="E54" s="87" t="s">
        <v>164</v>
      </c>
      <c r="F54" s="97">
        <v>43895</v>
      </c>
      <c r="G54" s="84">
        <v>41476517.804160006</v>
      </c>
      <c r="H54" s="86">
        <v>-0.59105799999999997</v>
      </c>
      <c r="I54" s="84">
        <v>-245.15026115100005</v>
      </c>
      <c r="J54" s="85">
        <v>2.1697844198530877E-3</v>
      </c>
      <c r="K54" s="85">
        <f>I54/'סכום נכסי הקרן'!$C$42</f>
        <v>-4.3578089863958221E-6</v>
      </c>
    </row>
    <row r="55" spans="2:11">
      <c r="B55" s="77" t="s">
        <v>2604</v>
      </c>
      <c r="C55" s="74" t="s">
        <v>2605</v>
      </c>
      <c r="D55" s="87" t="s">
        <v>686</v>
      </c>
      <c r="E55" s="87" t="s">
        <v>164</v>
      </c>
      <c r="F55" s="97">
        <v>43992</v>
      </c>
      <c r="G55" s="84">
        <v>73234359.964464009</v>
      </c>
      <c r="H55" s="86">
        <v>-0.59025700000000003</v>
      </c>
      <c r="I55" s="84">
        <v>-432.27058675200004</v>
      </c>
      <c r="J55" s="85">
        <v>3.8259554768229386E-3</v>
      </c>
      <c r="K55" s="85">
        <f>I55/'סכום נכסי הקרן'!$C$42</f>
        <v>-7.6840735908584873E-6</v>
      </c>
    </row>
    <row r="56" spans="2:11">
      <c r="B56" s="77" t="s">
        <v>2606</v>
      </c>
      <c r="C56" s="74" t="s">
        <v>2607</v>
      </c>
      <c r="D56" s="87" t="s">
        <v>686</v>
      </c>
      <c r="E56" s="87" t="s">
        <v>164</v>
      </c>
      <c r="F56" s="97">
        <v>43889</v>
      </c>
      <c r="G56" s="84">
        <v>91714228.351100013</v>
      </c>
      <c r="H56" s="86">
        <v>-0.381299</v>
      </c>
      <c r="I56" s="84">
        <v>-349.70510022899998</v>
      </c>
      <c r="J56" s="85">
        <v>3.0951820098314071E-3</v>
      </c>
      <c r="K56" s="85">
        <f>I56/'סכום נכסי הקרן'!$C$42</f>
        <v>-6.2163834589093655E-6</v>
      </c>
    </row>
    <row r="57" spans="2:11">
      <c r="B57" s="77" t="s">
        <v>2608</v>
      </c>
      <c r="C57" s="74" t="s">
        <v>2609</v>
      </c>
      <c r="D57" s="87" t="s">
        <v>686</v>
      </c>
      <c r="E57" s="87" t="s">
        <v>164</v>
      </c>
      <c r="F57" s="97">
        <v>44000</v>
      </c>
      <c r="G57" s="84">
        <v>45048112.134728</v>
      </c>
      <c r="H57" s="86">
        <v>-0.29999100000000001</v>
      </c>
      <c r="I57" s="84">
        <v>-135.14044943700003</v>
      </c>
      <c r="J57" s="85">
        <v>1.1961057691867382E-3</v>
      </c>
      <c r="K57" s="85">
        <f>I57/'סכום נכסי הקרן'!$C$42</f>
        <v>-2.4022665210190687E-6</v>
      </c>
    </row>
    <row r="58" spans="2:11">
      <c r="B58" s="77" t="s">
        <v>2610</v>
      </c>
      <c r="C58" s="74" t="s">
        <v>2611</v>
      </c>
      <c r="D58" s="87" t="s">
        <v>686</v>
      </c>
      <c r="E58" s="87" t="s">
        <v>164</v>
      </c>
      <c r="F58" s="97">
        <v>43892</v>
      </c>
      <c r="G58" s="84">
        <v>91834658.472949997</v>
      </c>
      <c r="H58" s="86">
        <v>-0.25815199999999999</v>
      </c>
      <c r="I58" s="84">
        <v>-237.07338810000007</v>
      </c>
      <c r="J58" s="85">
        <v>2.0982973521872839E-3</v>
      </c>
      <c r="K58" s="85">
        <f>I58/'סכום נכסי הקרן'!$C$42</f>
        <v>-4.2142338998412702E-6</v>
      </c>
    </row>
    <row r="59" spans="2:11">
      <c r="B59" s="77" t="s">
        <v>2612</v>
      </c>
      <c r="C59" s="74" t="s">
        <v>2613</v>
      </c>
      <c r="D59" s="87" t="s">
        <v>686</v>
      </c>
      <c r="E59" s="87" t="s">
        <v>164</v>
      </c>
      <c r="F59" s="97">
        <v>43780</v>
      </c>
      <c r="G59" s="84">
        <v>51504000.000000007</v>
      </c>
      <c r="H59" s="86">
        <v>-0.20641899999999999</v>
      </c>
      <c r="I59" s="84">
        <v>-106.31426000000002</v>
      </c>
      <c r="J59" s="85">
        <v>9.409699335956403E-4</v>
      </c>
      <c r="K59" s="85">
        <f>I59/'סכום נכסי הקרן'!$C$42</f>
        <v>-1.889850067606718E-6</v>
      </c>
    </row>
    <row r="60" spans="2:11">
      <c r="B60" s="77" t="s">
        <v>2614</v>
      </c>
      <c r="C60" s="74" t="s">
        <v>2615</v>
      </c>
      <c r="D60" s="87" t="s">
        <v>686</v>
      </c>
      <c r="E60" s="87" t="s">
        <v>164</v>
      </c>
      <c r="F60" s="97">
        <v>44000</v>
      </c>
      <c r="G60" s="84">
        <v>45990925.422050007</v>
      </c>
      <c r="H60" s="86">
        <v>-0.112835</v>
      </c>
      <c r="I60" s="84">
        <v>-51.893655300000006</v>
      </c>
      <c r="J60" s="85">
        <v>4.5930216117457849E-4</v>
      </c>
      <c r="K60" s="85">
        <f>I60/'סכום נכסי הקרן'!$C$42</f>
        <v>-9.2246541505405496E-7</v>
      </c>
    </row>
    <row r="61" spans="2:11">
      <c r="B61" s="77" t="s">
        <v>2616</v>
      </c>
      <c r="C61" s="74" t="s">
        <v>2617</v>
      </c>
      <c r="D61" s="87" t="s">
        <v>686</v>
      </c>
      <c r="E61" s="87" t="s">
        <v>164</v>
      </c>
      <c r="F61" s="97">
        <v>44000</v>
      </c>
      <c r="G61" s="84">
        <v>55177572.164336011</v>
      </c>
      <c r="H61" s="86">
        <v>-8.4116999999999997E-2</v>
      </c>
      <c r="I61" s="84">
        <v>-46.413885043000008</v>
      </c>
      <c r="J61" s="85">
        <v>4.1080162084397137E-4</v>
      </c>
      <c r="K61" s="85">
        <f>I61/'סכום נכסי הקרן'!$C$42</f>
        <v>-8.2505661786484691E-7</v>
      </c>
    </row>
    <row r="62" spans="2:11">
      <c r="B62" s="77" t="s">
        <v>2618</v>
      </c>
      <c r="C62" s="74" t="s">
        <v>2619</v>
      </c>
      <c r="D62" s="87" t="s">
        <v>686</v>
      </c>
      <c r="E62" s="87" t="s">
        <v>164</v>
      </c>
      <c r="F62" s="97">
        <v>44012</v>
      </c>
      <c r="G62" s="84">
        <v>10715186.823527003</v>
      </c>
      <c r="H62" s="86">
        <v>0.14808499999999999</v>
      </c>
      <c r="I62" s="84">
        <v>15.867542686000002</v>
      </c>
      <c r="J62" s="85">
        <v>-1.4044099622733023E-4</v>
      </c>
      <c r="K62" s="85">
        <f>I62/'סכום נכסי הקרן'!$C$42</f>
        <v>2.8206260023716084E-7</v>
      </c>
    </row>
    <row r="63" spans="2:11">
      <c r="B63" s="77" t="s">
        <v>2620</v>
      </c>
      <c r="C63" s="74" t="s">
        <v>2621</v>
      </c>
      <c r="D63" s="87" t="s">
        <v>686</v>
      </c>
      <c r="E63" s="87" t="s">
        <v>164</v>
      </c>
      <c r="F63" s="97">
        <v>44012</v>
      </c>
      <c r="G63" s="84">
        <v>68994000.000000015</v>
      </c>
      <c r="H63" s="86">
        <v>0.26432600000000001</v>
      </c>
      <c r="I63" s="84">
        <v>182.36907000000002</v>
      </c>
      <c r="J63" s="85">
        <v>-1.6141184793817751E-3</v>
      </c>
      <c r="K63" s="85">
        <f>I63/'סכום נכסי הקרן'!$C$42</f>
        <v>3.2418059371233384E-6</v>
      </c>
    </row>
    <row r="64" spans="2:11">
      <c r="B64" s="77" t="s">
        <v>2622</v>
      </c>
      <c r="C64" s="74" t="s">
        <v>2586</v>
      </c>
      <c r="D64" s="87" t="s">
        <v>686</v>
      </c>
      <c r="E64" s="87" t="s">
        <v>164</v>
      </c>
      <c r="F64" s="97">
        <v>44012</v>
      </c>
      <c r="G64" s="84">
        <v>25167529.391955003</v>
      </c>
      <c r="H64" s="86">
        <v>0.26674199999999998</v>
      </c>
      <c r="I64" s="84">
        <v>67.132339764000008</v>
      </c>
      <c r="J64" s="85">
        <v>-5.9417723727608169E-4</v>
      </c>
      <c r="K64" s="85">
        <f>I64/'סכום נכסי הקרן'!$C$42</f>
        <v>1.1933493855066343E-6</v>
      </c>
    </row>
    <row r="65" spans="2:11">
      <c r="B65" s="77" t="s">
        <v>2623</v>
      </c>
      <c r="C65" s="74" t="s">
        <v>2624</v>
      </c>
      <c r="D65" s="87" t="s">
        <v>686</v>
      </c>
      <c r="E65" s="87" t="s">
        <v>164</v>
      </c>
      <c r="F65" s="97">
        <v>44012</v>
      </c>
      <c r="G65" s="84">
        <v>9197506.702746002</v>
      </c>
      <c r="H65" s="86">
        <v>0.29033599999999998</v>
      </c>
      <c r="I65" s="84">
        <v>26.703699673000003</v>
      </c>
      <c r="J65" s="85">
        <v>-2.3635002969555287E-4</v>
      </c>
      <c r="K65" s="85">
        <f>I65/'סכום נכסי הקרן'!$C$42</f>
        <v>4.7468692000836516E-7</v>
      </c>
    </row>
    <row r="66" spans="2:11">
      <c r="B66" s="77" t="s">
        <v>2623</v>
      </c>
      <c r="C66" s="74" t="s">
        <v>2625</v>
      </c>
      <c r="D66" s="87" t="s">
        <v>686</v>
      </c>
      <c r="E66" s="87" t="s">
        <v>164</v>
      </c>
      <c r="F66" s="97">
        <v>44012</v>
      </c>
      <c r="G66" s="84">
        <v>69012000.000000015</v>
      </c>
      <c r="H66" s="86">
        <v>0.29033599999999998</v>
      </c>
      <c r="I66" s="84">
        <v>200.36688000000004</v>
      </c>
      <c r="J66" s="85">
        <v>-1.7734141193134921E-3</v>
      </c>
      <c r="K66" s="85">
        <f>I66/'סכום נכסי הקרן'!$C$42</f>
        <v>3.5617363250625755E-6</v>
      </c>
    </row>
    <row r="67" spans="2:11">
      <c r="B67" s="77" t="s">
        <v>2626</v>
      </c>
      <c r="C67" s="74" t="s">
        <v>2627</v>
      </c>
      <c r="D67" s="87" t="s">
        <v>686</v>
      </c>
      <c r="E67" s="87" t="s">
        <v>164</v>
      </c>
      <c r="F67" s="97">
        <v>43941</v>
      </c>
      <c r="G67" s="84">
        <v>28457162.639712006</v>
      </c>
      <c r="H67" s="86">
        <v>2.2626529999999998</v>
      </c>
      <c r="I67" s="84">
        <v>643.88683201100014</v>
      </c>
      <c r="J67" s="85">
        <v>-5.6989358676860268E-3</v>
      </c>
      <c r="K67" s="85">
        <f>I67/'סכום נכסי הקרן'!$C$42</f>
        <v>1.1445779456180797E-5</v>
      </c>
    </row>
    <row r="68" spans="2:11">
      <c r="B68" s="77" t="s">
        <v>2628</v>
      </c>
      <c r="C68" s="74" t="s">
        <v>2629</v>
      </c>
      <c r="D68" s="87" t="s">
        <v>686</v>
      </c>
      <c r="E68" s="87" t="s">
        <v>164</v>
      </c>
      <c r="F68" s="97">
        <v>43920</v>
      </c>
      <c r="G68" s="84">
        <v>77827200.000000015</v>
      </c>
      <c r="H68" s="86">
        <v>2.8143699999999998</v>
      </c>
      <c r="I68" s="84">
        <v>2190.34555</v>
      </c>
      <c r="J68" s="85">
        <v>-1.9386386235816396E-2</v>
      </c>
      <c r="K68" s="85">
        <f>I68/'סכום נכסי הקרן'!$C$42</f>
        <v>3.8935742822736792E-5</v>
      </c>
    </row>
    <row r="69" spans="2:11">
      <c r="B69" s="77" t="s">
        <v>2628</v>
      </c>
      <c r="C69" s="74" t="s">
        <v>2630</v>
      </c>
      <c r="D69" s="87" t="s">
        <v>686</v>
      </c>
      <c r="E69" s="87" t="s">
        <v>164</v>
      </c>
      <c r="F69" s="97">
        <v>43920</v>
      </c>
      <c r="G69" s="84">
        <v>7226257.3347890023</v>
      </c>
      <c r="H69" s="86">
        <v>2.8143699999999998</v>
      </c>
      <c r="I69" s="84">
        <v>203.37363552500003</v>
      </c>
      <c r="J69" s="85">
        <v>-1.8000264152246669E-3</v>
      </c>
      <c r="K69" s="85">
        <f>I69/'סכום נכסי הקרן'!$C$42</f>
        <v>3.6151846313593795E-6</v>
      </c>
    </row>
    <row r="70" spans="2:11">
      <c r="B70" s="77" t="s">
        <v>2631</v>
      </c>
      <c r="C70" s="74" t="s">
        <v>2632</v>
      </c>
      <c r="D70" s="87" t="s">
        <v>686</v>
      </c>
      <c r="E70" s="87" t="s">
        <v>164</v>
      </c>
      <c r="F70" s="97">
        <v>43920</v>
      </c>
      <c r="G70" s="84">
        <v>74302200.000000015</v>
      </c>
      <c r="H70" s="86">
        <v>2.8308450000000001</v>
      </c>
      <c r="I70" s="84">
        <v>2103.3802599999999</v>
      </c>
      <c r="J70" s="85">
        <v>-1.8616670835865105E-2</v>
      </c>
      <c r="K70" s="85">
        <f>I70/'סכום נכסי הקרן'!$C$42</f>
        <v>3.7389841462129681E-5</v>
      </c>
    </row>
    <row r="71" spans="2:11">
      <c r="B71" s="77" t="s">
        <v>2631</v>
      </c>
      <c r="C71" s="74" t="s">
        <v>2633</v>
      </c>
      <c r="D71" s="87" t="s">
        <v>686</v>
      </c>
      <c r="E71" s="87" t="s">
        <v>164</v>
      </c>
      <c r="F71" s="97">
        <v>43920</v>
      </c>
      <c r="G71" s="84">
        <v>37876076.189304009</v>
      </c>
      <c r="H71" s="86">
        <v>2.8308450000000001</v>
      </c>
      <c r="I71" s="84">
        <v>1072.2130835070002</v>
      </c>
      <c r="J71" s="85">
        <v>-9.4899806854504606E-3</v>
      </c>
      <c r="K71" s="85">
        <f>I71/'סכום נכסי הקרן'!$C$42</f>
        <v>1.9059738254816537E-5</v>
      </c>
    </row>
    <row r="72" spans="2:11">
      <c r="B72" s="77" t="s">
        <v>2634</v>
      </c>
      <c r="C72" s="74" t="s">
        <v>2635</v>
      </c>
      <c r="D72" s="87" t="s">
        <v>686</v>
      </c>
      <c r="E72" s="87" t="s">
        <v>164</v>
      </c>
      <c r="F72" s="97">
        <v>43916</v>
      </c>
      <c r="G72" s="84">
        <v>178510000.00000003</v>
      </c>
      <c r="H72" s="86">
        <v>3.7065389999999998</v>
      </c>
      <c r="I72" s="84">
        <v>6616.5426700000007</v>
      </c>
      <c r="J72" s="85">
        <v>-5.8561924964935279E-2</v>
      </c>
      <c r="K72" s="85">
        <f>I72/'סכום נכסי הקרן'!$C$42</f>
        <v>1.1761614681061819E-4</v>
      </c>
    </row>
    <row r="73" spans="2:11">
      <c r="B73" s="77" t="s">
        <v>2636</v>
      </c>
      <c r="C73" s="74" t="s">
        <v>2637</v>
      </c>
      <c r="D73" s="87" t="s">
        <v>686</v>
      </c>
      <c r="E73" s="87" t="s">
        <v>164</v>
      </c>
      <c r="F73" s="97">
        <v>43916</v>
      </c>
      <c r="G73" s="84">
        <v>142840000.00000003</v>
      </c>
      <c r="H73" s="86">
        <v>3.7281040000000001</v>
      </c>
      <c r="I73" s="84">
        <v>5325.2232500000009</v>
      </c>
      <c r="J73" s="85">
        <v>-4.7132670329779462E-2</v>
      </c>
      <c r="K73" s="85">
        <f>I73/'סכום נכסי הקרן'!$C$42</f>
        <v>9.4661558280454249E-5</v>
      </c>
    </row>
    <row r="74" spans="2:11">
      <c r="B74" s="77" t="s">
        <v>2636</v>
      </c>
      <c r="C74" s="74" t="s">
        <v>2638</v>
      </c>
      <c r="D74" s="87" t="s">
        <v>686</v>
      </c>
      <c r="E74" s="87" t="s">
        <v>164</v>
      </c>
      <c r="F74" s="97">
        <v>43916</v>
      </c>
      <c r="G74" s="84">
        <v>24997000.000000004</v>
      </c>
      <c r="H74" s="86">
        <v>3.7281040000000001</v>
      </c>
      <c r="I74" s="84">
        <v>931.91407000000015</v>
      </c>
      <c r="J74" s="85">
        <v>-8.2482173187749495E-3</v>
      </c>
      <c r="K74" s="85">
        <f>I74/'סכום נכסי הקרן'!$C$42</f>
        <v>1.6565772721299587E-5</v>
      </c>
    </row>
    <row r="75" spans="2:11">
      <c r="B75" s="77" t="s">
        <v>2639</v>
      </c>
      <c r="C75" s="74" t="s">
        <v>2640</v>
      </c>
      <c r="D75" s="87" t="s">
        <v>686</v>
      </c>
      <c r="E75" s="87" t="s">
        <v>164</v>
      </c>
      <c r="F75" s="97">
        <v>43916</v>
      </c>
      <c r="G75" s="84">
        <v>52278542.414850004</v>
      </c>
      <c r="H75" s="86">
        <v>3.9730639999999999</v>
      </c>
      <c r="I75" s="84">
        <v>2077.0600312840002</v>
      </c>
      <c r="J75" s="85">
        <v>-1.8383714844193655E-2</v>
      </c>
      <c r="K75" s="85">
        <f>I75/'סכום נכסי הקרן'!$C$42</f>
        <v>3.6921971149921739E-5</v>
      </c>
    </row>
    <row r="76" spans="2:11">
      <c r="B76" s="77" t="s">
        <v>2641</v>
      </c>
      <c r="C76" s="74" t="s">
        <v>2642</v>
      </c>
      <c r="D76" s="87" t="s">
        <v>686</v>
      </c>
      <c r="E76" s="87" t="s">
        <v>164</v>
      </c>
      <c r="F76" s="97">
        <v>43915</v>
      </c>
      <c r="G76" s="84">
        <v>71910000.000000015</v>
      </c>
      <c r="H76" s="86">
        <v>4.3831519999999999</v>
      </c>
      <c r="I76" s="84">
        <v>3151.9249500000005</v>
      </c>
      <c r="J76" s="85">
        <v>-2.7897166484533137E-2</v>
      </c>
      <c r="K76" s="85">
        <f>I76/'סכום נכסי הקרן'!$C$42</f>
        <v>5.6028848621518895E-5</v>
      </c>
    </row>
    <row r="77" spans="2:11">
      <c r="B77" s="77" t="s">
        <v>2643</v>
      </c>
      <c r="C77" s="74" t="s">
        <v>2644</v>
      </c>
      <c r="D77" s="87" t="s">
        <v>686</v>
      </c>
      <c r="E77" s="87" t="s">
        <v>164</v>
      </c>
      <c r="F77" s="97">
        <v>43908</v>
      </c>
      <c r="G77" s="84">
        <v>56686500.000000007</v>
      </c>
      <c r="H77" s="86">
        <v>8.9557640000000003</v>
      </c>
      <c r="I77" s="84">
        <v>5076.7092900000007</v>
      </c>
      <c r="J77" s="85">
        <v>-4.4933114367683789E-2</v>
      </c>
      <c r="K77" s="85">
        <f>I77/'סכום נכסי הקרן'!$C$42</f>
        <v>9.0243955937107151E-5</v>
      </c>
    </row>
    <row r="78" spans="2:11">
      <c r="B78" s="77" t="s">
        <v>2645</v>
      </c>
      <c r="C78" s="74" t="s">
        <v>2646</v>
      </c>
      <c r="D78" s="87" t="s">
        <v>686</v>
      </c>
      <c r="E78" s="87" t="s">
        <v>164</v>
      </c>
      <c r="F78" s="97">
        <v>43908</v>
      </c>
      <c r="G78" s="84">
        <v>223285500.00000003</v>
      </c>
      <c r="H78" s="86">
        <v>9.0856560000000002</v>
      </c>
      <c r="I78" s="84">
        <v>20286.952430000005</v>
      </c>
      <c r="J78" s="85">
        <v>-0.17955646101393186</v>
      </c>
      <c r="K78" s="85">
        <f>I78/'סכום נכסי הקרן'!$C$42</f>
        <v>3.6062235133245315E-4</v>
      </c>
    </row>
    <row r="79" spans="2:11">
      <c r="B79" s="77" t="s">
        <v>2647</v>
      </c>
      <c r="C79" s="74" t="s">
        <v>2648</v>
      </c>
      <c r="D79" s="87" t="s">
        <v>686</v>
      </c>
      <c r="E79" s="87" t="s">
        <v>164</v>
      </c>
      <c r="F79" s="97">
        <v>44011</v>
      </c>
      <c r="G79" s="84">
        <v>36835559.93652001</v>
      </c>
      <c r="H79" s="86">
        <v>0.41821700000000001</v>
      </c>
      <c r="I79" s="84">
        <v>154.05245359100002</v>
      </c>
      <c r="J79" s="85">
        <v>-1.3634927903911358E-3</v>
      </c>
      <c r="K79" s="85">
        <f>I79/'סכום נכסי הקרן'!$C$42</f>
        <v>2.7384476911557501E-6</v>
      </c>
    </row>
    <row r="80" spans="2:11">
      <c r="B80" s="77" t="s">
        <v>2649</v>
      </c>
      <c r="C80" s="74" t="s">
        <v>2650</v>
      </c>
      <c r="D80" s="87" t="s">
        <v>686</v>
      </c>
      <c r="E80" s="87" t="s">
        <v>164</v>
      </c>
      <c r="F80" s="97">
        <v>43889</v>
      </c>
      <c r="G80" s="84">
        <v>46044449.920650005</v>
      </c>
      <c r="H80" s="86">
        <v>0.186581</v>
      </c>
      <c r="I80" s="84">
        <v>85.910109333000008</v>
      </c>
      <c r="J80" s="85">
        <v>-7.6037617036761769E-4</v>
      </c>
      <c r="K80" s="85">
        <f>I80/'סכום נכסי הקרן'!$C$42</f>
        <v>1.5271443918348354E-6</v>
      </c>
    </row>
    <row r="81" spans="2:11">
      <c r="B81" s="77" t="s">
        <v>2651</v>
      </c>
      <c r="C81" s="74" t="s">
        <v>2652</v>
      </c>
      <c r="D81" s="87" t="s">
        <v>686</v>
      </c>
      <c r="E81" s="87" t="s">
        <v>164</v>
      </c>
      <c r="F81" s="97">
        <v>43985</v>
      </c>
      <c r="G81" s="84">
        <v>92088899.841300011</v>
      </c>
      <c r="H81" s="86">
        <v>-0.39024900000000001</v>
      </c>
      <c r="I81" s="84">
        <v>-359.37602706700005</v>
      </c>
      <c r="J81" s="85">
        <v>3.1807777839501492E-3</v>
      </c>
      <c r="K81" s="85">
        <f>I81/'סכום נכסי הקרן'!$C$42</f>
        <v>-6.3882945622610139E-6</v>
      </c>
    </row>
    <row r="82" spans="2:11">
      <c r="B82" s="77" t="s">
        <v>2653</v>
      </c>
      <c r="C82" s="74" t="s">
        <v>2654</v>
      </c>
      <c r="D82" s="87" t="s">
        <v>686</v>
      </c>
      <c r="E82" s="87" t="s">
        <v>164</v>
      </c>
      <c r="F82" s="97">
        <v>43997</v>
      </c>
      <c r="G82" s="84">
        <v>36835559.93652001</v>
      </c>
      <c r="H82" s="86">
        <v>-0.929477</v>
      </c>
      <c r="I82" s="84">
        <v>-342.37823598900007</v>
      </c>
      <c r="J82" s="85">
        <v>3.0303331461194556E-3</v>
      </c>
      <c r="K82" s="85">
        <f>I82/'סכום נכסי הקרן'!$C$42</f>
        <v>-6.0861405838772758E-6</v>
      </c>
    </row>
    <row r="83" spans="2:11">
      <c r="B83" s="77" t="s">
        <v>2655</v>
      </c>
      <c r="C83" s="74" t="s">
        <v>2656</v>
      </c>
      <c r="D83" s="87" t="s">
        <v>686</v>
      </c>
      <c r="E83" s="87" t="s">
        <v>164</v>
      </c>
      <c r="F83" s="97">
        <v>43997</v>
      </c>
      <c r="G83" s="84">
        <v>223665000.00000003</v>
      </c>
      <c r="H83" s="86">
        <v>-0.98897299999999999</v>
      </c>
      <c r="I83" s="84">
        <v>-2211.9872700000005</v>
      </c>
      <c r="J83" s="85">
        <v>1.9577933520548436E-2</v>
      </c>
      <c r="K83" s="85">
        <f>I83/'סכום נכסי הקרן'!$C$42</f>
        <v>-3.9320447621558007E-5</v>
      </c>
    </row>
    <row r="84" spans="2:11">
      <c r="B84" s="77" t="s">
        <v>2657</v>
      </c>
      <c r="C84" s="74" t="s">
        <v>2658</v>
      </c>
      <c r="D84" s="87" t="s">
        <v>686</v>
      </c>
      <c r="E84" s="87" t="s">
        <v>164</v>
      </c>
      <c r="F84" s="97">
        <v>43997</v>
      </c>
      <c r="G84" s="84">
        <v>92088899.841300011</v>
      </c>
      <c r="H84" s="86">
        <v>-1.015263</v>
      </c>
      <c r="I84" s="84">
        <v>-934.94423736100021</v>
      </c>
      <c r="J84" s="85">
        <v>8.2750368289748414E-3</v>
      </c>
      <c r="K84" s="85">
        <f>I84/'סכום נכסי הקרן'!$C$42</f>
        <v>-1.6619637198106794E-5</v>
      </c>
    </row>
    <row r="85" spans="2:11">
      <c r="B85" s="77" t="s">
        <v>2659</v>
      </c>
      <c r="C85" s="74" t="s">
        <v>2660</v>
      </c>
      <c r="D85" s="87" t="s">
        <v>686</v>
      </c>
      <c r="E85" s="87" t="s">
        <v>164</v>
      </c>
      <c r="F85" s="97">
        <v>43997</v>
      </c>
      <c r="G85" s="84">
        <v>51615000.000000007</v>
      </c>
      <c r="H85" s="86">
        <v>-1.0486150000000001</v>
      </c>
      <c r="I85" s="84">
        <v>-541.2426700000002</v>
      </c>
      <c r="J85" s="85">
        <v>4.790449364450518E-3</v>
      </c>
      <c r="K85" s="85">
        <f>I85/'סכום נכסי הקרן'!$C$42</f>
        <v>-9.6211693190653889E-6</v>
      </c>
    </row>
    <row r="86" spans="2:11">
      <c r="B86" s="77" t="s">
        <v>2661</v>
      </c>
      <c r="C86" s="74" t="s">
        <v>2662</v>
      </c>
      <c r="D86" s="87" t="s">
        <v>686</v>
      </c>
      <c r="E86" s="87" t="s">
        <v>164</v>
      </c>
      <c r="F86" s="97">
        <v>43978</v>
      </c>
      <c r="G86" s="84">
        <v>46044449.920650005</v>
      </c>
      <c r="H86" s="86">
        <v>-1.245919</v>
      </c>
      <c r="I86" s="84">
        <v>-573.67641632900018</v>
      </c>
      <c r="J86" s="85">
        <v>5.0775150894949005E-3</v>
      </c>
      <c r="K86" s="85">
        <f>I86/'סכום נכסי הקרן'!$C$42</f>
        <v>-1.0197713967850977E-5</v>
      </c>
    </row>
    <row r="87" spans="2:11">
      <c r="B87" s="77" t="s">
        <v>2663</v>
      </c>
      <c r="C87" s="74" t="s">
        <v>2664</v>
      </c>
      <c r="D87" s="87" t="s">
        <v>686</v>
      </c>
      <c r="E87" s="87" t="s">
        <v>164</v>
      </c>
      <c r="F87" s="97">
        <v>43913</v>
      </c>
      <c r="G87" s="84">
        <v>86025000.000000015</v>
      </c>
      <c r="H87" s="86">
        <v>-6.4165279999999996</v>
      </c>
      <c r="I87" s="84">
        <v>-5519.8178300000009</v>
      </c>
      <c r="J87" s="85">
        <v>4.8854994776384005E-2</v>
      </c>
      <c r="K87" s="85">
        <f>I87/'סכום נכסי הקרן'!$C$42</f>
        <v>-9.8120685778203853E-5</v>
      </c>
    </row>
    <row r="88" spans="2:11">
      <c r="B88" s="77" t="s">
        <v>2665</v>
      </c>
      <c r="C88" s="74" t="s">
        <v>2666</v>
      </c>
      <c r="D88" s="87" t="s">
        <v>686</v>
      </c>
      <c r="E88" s="87" t="s">
        <v>164</v>
      </c>
      <c r="F88" s="97">
        <v>44075</v>
      </c>
      <c r="G88" s="84">
        <v>36667400.000000007</v>
      </c>
      <c r="H88" s="86">
        <v>-3.0212659999999998</v>
      </c>
      <c r="I88" s="84">
        <v>-1107.8198200000002</v>
      </c>
      <c r="J88" s="85">
        <v>9.8051300217048415E-3</v>
      </c>
      <c r="K88" s="85">
        <f>I88/'סכום נכסי הקרן'!$C$42</f>
        <v>-1.9692686209009612E-5</v>
      </c>
    </row>
    <row r="89" spans="2:11">
      <c r="B89" s="77" t="s">
        <v>2665</v>
      </c>
      <c r="C89" s="74" t="s">
        <v>2667</v>
      </c>
      <c r="D89" s="87" t="s">
        <v>686</v>
      </c>
      <c r="E89" s="87" t="s">
        <v>164</v>
      </c>
      <c r="F89" s="97">
        <v>44075</v>
      </c>
      <c r="G89" s="84">
        <v>43773029.293076999</v>
      </c>
      <c r="H89" s="86">
        <v>-3.0212659999999998</v>
      </c>
      <c r="I89" s="84">
        <v>-1322.4998093710001</v>
      </c>
      <c r="J89" s="85">
        <v>1.1705227105038183E-2</v>
      </c>
      <c r="K89" s="85">
        <f>I89/'סכום נכסי הקרן'!$C$42</f>
        <v>-2.3508853413922608E-5</v>
      </c>
    </row>
    <row r="90" spans="2:11">
      <c r="B90" s="77" t="s">
        <v>2668</v>
      </c>
      <c r="C90" s="74" t="s">
        <v>2669</v>
      </c>
      <c r="D90" s="87" t="s">
        <v>686</v>
      </c>
      <c r="E90" s="87" t="s">
        <v>164</v>
      </c>
      <c r="F90" s="97">
        <v>44076</v>
      </c>
      <c r="G90" s="84">
        <v>35754365.064800002</v>
      </c>
      <c r="H90" s="86">
        <v>-2.8155389999999998</v>
      </c>
      <c r="I90" s="84">
        <v>-1006.6782467520002</v>
      </c>
      <c r="J90" s="85">
        <v>8.9099426831208244E-3</v>
      </c>
      <c r="K90" s="85">
        <f>I90/'סכום נכסי הקרן'!$C$42</f>
        <v>-1.7894786199729741E-5</v>
      </c>
    </row>
    <row r="91" spans="2:11">
      <c r="B91" s="77" t="s">
        <v>2670</v>
      </c>
      <c r="C91" s="74" t="s">
        <v>2671</v>
      </c>
      <c r="D91" s="87" t="s">
        <v>686</v>
      </c>
      <c r="E91" s="87" t="s">
        <v>164</v>
      </c>
      <c r="F91" s="97">
        <v>44074</v>
      </c>
      <c r="G91" s="84">
        <v>15940371.253065001</v>
      </c>
      <c r="H91" s="86">
        <v>-2.8060489999999998</v>
      </c>
      <c r="I91" s="84">
        <v>-447.29462447600008</v>
      </c>
      <c r="J91" s="85">
        <v>3.9589307501257925E-3</v>
      </c>
      <c r="K91" s="85">
        <f>I91/'סכום נכסי הקרן'!$C$42</f>
        <v>-7.9511419851494057E-6</v>
      </c>
    </row>
    <row r="92" spans="2:11">
      <c r="B92" s="77" t="s">
        <v>2672</v>
      </c>
      <c r="C92" s="74" t="s">
        <v>2673</v>
      </c>
      <c r="D92" s="87" t="s">
        <v>686</v>
      </c>
      <c r="E92" s="87" t="s">
        <v>164</v>
      </c>
      <c r="F92" s="97">
        <v>44076</v>
      </c>
      <c r="G92" s="84">
        <v>40247746.722270004</v>
      </c>
      <c r="H92" s="86">
        <v>-2.7540429999999998</v>
      </c>
      <c r="I92" s="84">
        <v>-1108.4401394760002</v>
      </c>
      <c r="J92" s="85">
        <v>9.8106203668019143E-3</v>
      </c>
      <c r="K92" s="85">
        <f>I92/'סכום נכסי הקרן'!$C$42</f>
        <v>-1.9703713053420289E-5</v>
      </c>
    </row>
    <row r="93" spans="2:11">
      <c r="B93" s="77" t="s">
        <v>2674</v>
      </c>
      <c r="C93" s="74" t="s">
        <v>2675</v>
      </c>
      <c r="D93" s="87" t="s">
        <v>686</v>
      </c>
      <c r="E93" s="87" t="s">
        <v>164</v>
      </c>
      <c r="F93" s="97">
        <v>44075</v>
      </c>
      <c r="G93" s="84">
        <v>25080000.000000004</v>
      </c>
      <c r="H93" s="86">
        <v>-2.8528669999999998</v>
      </c>
      <c r="I93" s="84">
        <v>-715.49910000000011</v>
      </c>
      <c r="J93" s="85">
        <v>6.3327642088158295E-3</v>
      </c>
      <c r="K93" s="85">
        <f>I93/'סכום נכסי הקרן'!$C$42</f>
        <v>-1.2718764373730729E-5</v>
      </c>
    </row>
    <row r="94" spans="2:11">
      <c r="B94" s="77" t="s">
        <v>2676</v>
      </c>
      <c r="C94" s="74" t="s">
        <v>2677</v>
      </c>
      <c r="D94" s="87" t="s">
        <v>686</v>
      </c>
      <c r="E94" s="87" t="s">
        <v>164</v>
      </c>
      <c r="F94" s="97">
        <v>44075</v>
      </c>
      <c r="G94" s="84">
        <v>53510400.000000007</v>
      </c>
      <c r="H94" s="86">
        <v>-2.8405680000000002</v>
      </c>
      <c r="I94" s="84">
        <v>-1519.9994400000005</v>
      </c>
      <c r="J94" s="85">
        <v>1.3453263674338802E-2</v>
      </c>
      <c r="K94" s="85">
        <f>I94/'סכום נכסי הקרן'!$C$42</f>
        <v>-2.7019621304293271E-5</v>
      </c>
    </row>
    <row r="95" spans="2:11">
      <c r="B95" s="77" t="s">
        <v>2678</v>
      </c>
      <c r="C95" s="74" t="s">
        <v>2679</v>
      </c>
      <c r="D95" s="87" t="s">
        <v>686</v>
      </c>
      <c r="E95" s="87" t="s">
        <v>164</v>
      </c>
      <c r="F95" s="97">
        <v>44074</v>
      </c>
      <c r="G95" s="84">
        <v>44779933.64122501</v>
      </c>
      <c r="H95" s="86">
        <v>-2.624892</v>
      </c>
      <c r="I95" s="84">
        <v>-1175.4247086860003</v>
      </c>
      <c r="J95" s="85">
        <v>1.0403489711342018E-2</v>
      </c>
      <c r="K95" s="85">
        <f>I95/'סכום נכסי הקרן'!$C$42</f>
        <v>-2.089443565874271E-5</v>
      </c>
    </row>
    <row r="96" spans="2:11">
      <c r="B96" s="77" t="s">
        <v>2680</v>
      </c>
      <c r="C96" s="74" t="s">
        <v>2681</v>
      </c>
      <c r="D96" s="87" t="s">
        <v>686</v>
      </c>
      <c r="E96" s="87" t="s">
        <v>164</v>
      </c>
      <c r="F96" s="97">
        <v>44077</v>
      </c>
      <c r="G96" s="84">
        <v>40310370.385632008</v>
      </c>
      <c r="H96" s="86">
        <v>-2.6023320000000001</v>
      </c>
      <c r="I96" s="84">
        <v>-1049.0098199590002</v>
      </c>
      <c r="J96" s="85">
        <v>9.284612437014516E-3</v>
      </c>
      <c r="K96" s="85">
        <f>I96/'סכום נכסי הקרן'!$C$42</f>
        <v>-1.8647275343586337E-5</v>
      </c>
    </row>
    <row r="97" spans="2:11">
      <c r="B97" s="77" t="s">
        <v>2682</v>
      </c>
      <c r="C97" s="74" t="s">
        <v>2683</v>
      </c>
      <c r="D97" s="87" t="s">
        <v>686</v>
      </c>
      <c r="E97" s="87" t="s">
        <v>164</v>
      </c>
      <c r="F97" s="97">
        <v>44077</v>
      </c>
      <c r="G97" s="84">
        <v>40332047.807565004</v>
      </c>
      <c r="H97" s="86">
        <v>-2.547215</v>
      </c>
      <c r="I97" s="84">
        <v>-1027.3439218510002</v>
      </c>
      <c r="J97" s="85">
        <v>9.0928511558470166E-3</v>
      </c>
      <c r="K97" s="85">
        <f>I97/'סכום נכסי הקרן'!$C$42</f>
        <v>-1.8262140752947565E-5</v>
      </c>
    </row>
    <row r="98" spans="2:11">
      <c r="B98" s="77" t="s">
        <v>2684</v>
      </c>
      <c r="C98" s="74" t="s">
        <v>2685</v>
      </c>
      <c r="D98" s="87" t="s">
        <v>686</v>
      </c>
      <c r="E98" s="87" t="s">
        <v>164</v>
      </c>
      <c r="F98" s="97">
        <v>44074</v>
      </c>
      <c r="G98" s="84">
        <v>134396000.00000003</v>
      </c>
      <c r="H98" s="86">
        <v>-2.3668360000000002</v>
      </c>
      <c r="I98" s="84">
        <v>-3180.9325600000006</v>
      </c>
      <c r="J98" s="85">
        <v>2.8153908043525019E-2</v>
      </c>
      <c r="K98" s="85">
        <f>I98/'סכום נכסי הקרן'!$C$42</f>
        <v>-5.6544490020138506E-5</v>
      </c>
    </row>
    <row r="99" spans="2:11">
      <c r="B99" s="77" t="s">
        <v>2686</v>
      </c>
      <c r="C99" s="74" t="s">
        <v>2687</v>
      </c>
      <c r="D99" s="87" t="s">
        <v>686</v>
      </c>
      <c r="E99" s="87" t="s">
        <v>164</v>
      </c>
      <c r="F99" s="97">
        <v>44074</v>
      </c>
      <c r="G99" s="84">
        <v>110880000.00000001</v>
      </c>
      <c r="H99" s="86">
        <v>-2.3637899999999998</v>
      </c>
      <c r="I99" s="84">
        <v>-2620.9700600000006</v>
      </c>
      <c r="J99" s="85">
        <v>2.3197772559526458E-2</v>
      </c>
      <c r="K99" s="85">
        <f>I99/'סכום נכסי הקרן'!$C$42</f>
        <v>-4.6590555632764448E-5</v>
      </c>
    </row>
    <row r="100" spans="2:11">
      <c r="B100" s="77" t="s">
        <v>2688</v>
      </c>
      <c r="C100" s="74" t="s">
        <v>2689</v>
      </c>
      <c r="D100" s="87" t="s">
        <v>686</v>
      </c>
      <c r="E100" s="87" t="s">
        <v>164</v>
      </c>
      <c r="F100" s="97">
        <v>44082</v>
      </c>
      <c r="G100" s="84">
        <v>68653121.541417018</v>
      </c>
      <c r="H100" s="86">
        <v>-2.170858</v>
      </c>
      <c r="I100" s="84">
        <v>-1490.3614758360002</v>
      </c>
      <c r="J100" s="85">
        <v>1.3190942954885838E-2</v>
      </c>
      <c r="K100" s="85">
        <f>I100/'סכום נכסי הקרן'!$C$42</f>
        <v>-2.6492774683914578E-5</v>
      </c>
    </row>
    <row r="101" spans="2:11">
      <c r="B101" s="77" t="s">
        <v>2690</v>
      </c>
      <c r="C101" s="74" t="s">
        <v>2691</v>
      </c>
      <c r="D101" s="87" t="s">
        <v>686</v>
      </c>
      <c r="E101" s="87" t="s">
        <v>164</v>
      </c>
      <c r="F101" s="97">
        <v>44082</v>
      </c>
      <c r="G101" s="84">
        <v>94810620.595110014</v>
      </c>
      <c r="H101" s="86">
        <v>-1.937943</v>
      </c>
      <c r="I101" s="84">
        <v>-1837.3759921930005</v>
      </c>
      <c r="J101" s="85">
        <v>1.6262311051820057E-2</v>
      </c>
      <c r="K101" s="85">
        <f>I101/'סכום נכסי הקרן'!$C$42</f>
        <v>-3.2661330126973573E-5</v>
      </c>
    </row>
    <row r="102" spans="2:11">
      <c r="B102" s="77" t="s">
        <v>2692</v>
      </c>
      <c r="C102" s="74" t="s">
        <v>2693</v>
      </c>
      <c r="D102" s="87" t="s">
        <v>686</v>
      </c>
      <c r="E102" s="87" t="s">
        <v>164</v>
      </c>
      <c r="F102" s="97">
        <v>44070</v>
      </c>
      <c r="G102" s="84">
        <v>18088604.301870003</v>
      </c>
      <c r="H102" s="86">
        <v>-1.624395</v>
      </c>
      <c r="I102" s="84">
        <v>-293.83030610500009</v>
      </c>
      <c r="J102" s="85">
        <v>2.6006434473043274E-3</v>
      </c>
      <c r="K102" s="85">
        <f>I102/'סכום נכסי הקרן'!$C$42</f>
        <v>-5.2231490287138993E-6</v>
      </c>
    </row>
    <row r="103" spans="2:11">
      <c r="B103" s="77" t="s">
        <v>2694</v>
      </c>
      <c r="C103" s="74" t="s">
        <v>2695</v>
      </c>
      <c r="D103" s="87" t="s">
        <v>686</v>
      </c>
      <c r="E103" s="87" t="s">
        <v>164</v>
      </c>
      <c r="F103" s="97">
        <v>44061</v>
      </c>
      <c r="G103" s="84">
        <v>50703000.000000007</v>
      </c>
      <c r="H103" s="86">
        <v>-1.6033599999999999</v>
      </c>
      <c r="I103" s="84">
        <v>-812.95175000000006</v>
      </c>
      <c r="J103" s="85">
        <v>7.1953014977855223E-3</v>
      </c>
      <c r="K103" s="85">
        <f>I103/'סכום נכסי הקרן'!$C$42</f>
        <v>-1.4451089813337359E-5</v>
      </c>
    </row>
    <row r="104" spans="2:11">
      <c r="B104" s="77" t="s">
        <v>2696</v>
      </c>
      <c r="C104" s="74" t="s">
        <v>2697</v>
      </c>
      <c r="D104" s="87" t="s">
        <v>686</v>
      </c>
      <c r="E104" s="87" t="s">
        <v>164</v>
      </c>
      <c r="F104" s="97">
        <v>44068</v>
      </c>
      <c r="G104" s="84">
        <v>18092351.016772002</v>
      </c>
      <c r="H104" s="86">
        <v>-1.6033599999999999</v>
      </c>
      <c r="I104" s="84">
        <v>-290.0855662570001</v>
      </c>
      <c r="J104" s="85">
        <v>2.5674993741940455E-3</v>
      </c>
      <c r="K104" s="85">
        <f>I104/'סכום נכסי הקרן'!$C$42</f>
        <v>-5.1565822590734733E-6</v>
      </c>
    </row>
    <row r="105" spans="2:11">
      <c r="B105" s="77" t="s">
        <v>2698</v>
      </c>
      <c r="C105" s="74" t="s">
        <v>2699</v>
      </c>
      <c r="D105" s="87" t="s">
        <v>686</v>
      </c>
      <c r="E105" s="87" t="s">
        <v>164</v>
      </c>
      <c r="F105" s="97">
        <v>44083</v>
      </c>
      <c r="G105" s="84">
        <v>44392842.991593011</v>
      </c>
      <c r="H105" s="86">
        <v>-1.573528</v>
      </c>
      <c r="I105" s="84">
        <v>-698.53377928800001</v>
      </c>
      <c r="J105" s="85">
        <v>6.1826069608248305E-3</v>
      </c>
      <c r="K105" s="85">
        <f>I105/'סכום נכסי הקרן'!$C$42</f>
        <v>-1.2417187590949725E-5</v>
      </c>
    </row>
    <row r="106" spans="2:11">
      <c r="B106" s="77" t="s">
        <v>2700</v>
      </c>
      <c r="C106" s="74" t="s">
        <v>2701</v>
      </c>
      <c r="D106" s="87" t="s">
        <v>686</v>
      </c>
      <c r="E106" s="87" t="s">
        <v>164</v>
      </c>
      <c r="F106" s="97">
        <v>44063</v>
      </c>
      <c r="G106" s="84">
        <v>45250949.228905007</v>
      </c>
      <c r="H106" s="86">
        <v>-1.558316</v>
      </c>
      <c r="I106" s="84">
        <v>-705.15282250400003</v>
      </c>
      <c r="J106" s="85">
        <v>6.2411910177088857E-3</v>
      </c>
      <c r="K106" s="85">
        <f>I106/'סכום נכסי הקרן'!$C$42</f>
        <v>-1.2534848187649072E-5</v>
      </c>
    </row>
    <row r="107" spans="2:11">
      <c r="B107" s="77" t="s">
        <v>2702</v>
      </c>
      <c r="C107" s="74" t="s">
        <v>2703</v>
      </c>
      <c r="D107" s="87" t="s">
        <v>686</v>
      </c>
      <c r="E107" s="87" t="s">
        <v>164</v>
      </c>
      <c r="F107" s="97">
        <v>44084</v>
      </c>
      <c r="G107" s="84">
        <v>118591020.98272802</v>
      </c>
      <c r="H107" s="86">
        <v>-1.389114</v>
      </c>
      <c r="I107" s="84">
        <v>-1647.3648525650003</v>
      </c>
      <c r="J107" s="85">
        <v>1.4580553877964064E-2</v>
      </c>
      <c r="K107" s="85">
        <f>I107/'סכום נכסי הקרן'!$C$42</f>
        <v>-2.9283678200769081E-5</v>
      </c>
    </row>
    <row r="108" spans="2:11">
      <c r="B108" s="77" t="s">
        <v>2704</v>
      </c>
      <c r="C108" s="74" t="s">
        <v>2705</v>
      </c>
      <c r="D108" s="87" t="s">
        <v>686</v>
      </c>
      <c r="E108" s="87" t="s">
        <v>164</v>
      </c>
      <c r="F108" s="97">
        <v>44084</v>
      </c>
      <c r="G108" s="84">
        <v>45492107.681946009</v>
      </c>
      <c r="H108" s="86">
        <v>-1.317353</v>
      </c>
      <c r="I108" s="84">
        <v>-599.29182745600019</v>
      </c>
      <c r="J108" s="85">
        <v>5.3042328572449485E-3</v>
      </c>
      <c r="K108" s="85">
        <f>I108/'סכום נכסי הקרן'!$C$42</f>
        <v>-1.0653055391006582E-5</v>
      </c>
    </row>
    <row r="109" spans="2:11">
      <c r="B109" s="77" t="s">
        <v>2706</v>
      </c>
      <c r="C109" s="74" t="s">
        <v>2707</v>
      </c>
      <c r="D109" s="87" t="s">
        <v>686</v>
      </c>
      <c r="E109" s="87" t="s">
        <v>164</v>
      </c>
      <c r="F109" s="97">
        <v>44062</v>
      </c>
      <c r="G109" s="84">
        <v>22676991.944355</v>
      </c>
      <c r="H109" s="86">
        <v>-1.463754</v>
      </c>
      <c r="I109" s="84">
        <v>-331.93530122200002</v>
      </c>
      <c r="J109" s="85">
        <v>2.9379044574915363E-3</v>
      </c>
      <c r="K109" s="85">
        <f>I109/'סכום נכסי הקרן'!$C$42</f>
        <v>-5.9005062110713365E-6</v>
      </c>
    </row>
    <row r="110" spans="2:11">
      <c r="B110" s="77" t="s">
        <v>2708</v>
      </c>
      <c r="C110" s="74" t="s">
        <v>2709</v>
      </c>
      <c r="D110" s="87" t="s">
        <v>686</v>
      </c>
      <c r="E110" s="87" t="s">
        <v>164</v>
      </c>
      <c r="F110" s="97">
        <v>44062</v>
      </c>
      <c r="G110" s="84">
        <v>18149086.985288005</v>
      </c>
      <c r="H110" s="86">
        <v>-1.4218710000000001</v>
      </c>
      <c r="I110" s="84">
        <v>-258.05668560200007</v>
      </c>
      <c r="J110" s="85">
        <v>2.2840170482757911E-3</v>
      </c>
      <c r="K110" s="85">
        <f>I110/'סכום נכסי הקרן'!$C$42</f>
        <v>-4.5872345321437154E-6</v>
      </c>
    </row>
    <row r="111" spans="2:11">
      <c r="B111" s="77" t="s">
        <v>2710</v>
      </c>
      <c r="C111" s="74" t="s">
        <v>2711</v>
      </c>
      <c r="D111" s="87" t="s">
        <v>686</v>
      </c>
      <c r="E111" s="87" t="s">
        <v>164</v>
      </c>
      <c r="F111" s="97">
        <v>44061</v>
      </c>
      <c r="G111" s="84">
        <v>45390112.925265007</v>
      </c>
      <c r="H111" s="86">
        <v>-1.3830119999999999</v>
      </c>
      <c r="I111" s="84">
        <v>-627.7505981490001</v>
      </c>
      <c r="J111" s="85">
        <v>5.5561167302945816E-3</v>
      </c>
      <c r="K111" s="85">
        <f>I111/'סכום נכסי הקרן'!$C$42</f>
        <v>-1.1158940581931767E-5</v>
      </c>
    </row>
    <row r="112" spans="2:11">
      <c r="B112" s="77" t="s">
        <v>2712</v>
      </c>
      <c r="C112" s="74" t="s">
        <v>2713</v>
      </c>
      <c r="D112" s="87" t="s">
        <v>686</v>
      </c>
      <c r="E112" s="87" t="s">
        <v>164</v>
      </c>
      <c r="F112" s="97">
        <v>44083</v>
      </c>
      <c r="G112" s="84">
        <v>39607379.318352006</v>
      </c>
      <c r="H112" s="86">
        <v>-1.3582650000000001</v>
      </c>
      <c r="I112" s="84">
        <v>-537.97329933000003</v>
      </c>
      <c r="J112" s="85">
        <v>4.7615127053207869E-3</v>
      </c>
      <c r="K112" s="85">
        <f>I112/'סכום נכסי הקרן'!$C$42</f>
        <v>-9.5630527467285155E-6</v>
      </c>
    </row>
    <row r="113" spans="2:11">
      <c r="B113" s="77" t="s">
        <v>2714</v>
      </c>
      <c r="C113" s="74" t="s">
        <v>2715</v>
      </c>
      <c r="D113" s="87" t="s">
        <v>686</v>
      </c>
      <c r="E113" s="87" t="s">
        <v>164</v>
      </c>
      <c r="F113" s="97">
        <v>44054</v>
      </c>
      <c r="G113" s="84">
        <v>22703085.137423005</v>
      </c>
      <c r="H113" s="86">
        <v>-1.378053</v>
      </c>
      <c r="I113" s="84">
        <v>-312.86055888200002</v>
      </c>
      <c r="J113" s="85">
        <v>2.7690770675155938E-3</v>
      </c>
      <c r="K113" s="85">
        <f>I113/'סכום נכסי הקרן'!$C$42</f>
        <v>-5.5614321950284296E-6</v>
      </c>
    </row>
    <row r="114" spans="2:11">
      <c r="B114" s="77" t="s">
        <v>2716</v>
      </c>
      <c r="C114" s="74" t="s">
        <v>2717</v>
      </c>
      <c r="D114" s="87" t="s">
        <v>686</v>
      </c>
      <c r="E114" s="87" t="s">
        <v>164</v>
      </c>
      <c r="F114" s="97">
        <v>44054</v>
      </c>
      <c r="G114" s="84">
        <v>18163538.599910002</v>
      </c>
      <c r="H114" s="86">
        <v>-1.372079</v>
      </c>
      <c r="I114" s="84">
        <v>-249.21813430000003</v>
      </c>
      <c r="J114" s="85">
        <v>2.2057884923725223E-3</v>
      </c>
      <c r="K114" s="85">
        <f>I114/'סכום נכסי הקרן'!$C$42</f>
        <v>-4.4301197972470963E-6</v>
      </c>
    </row>
    <row r="115" spans="2:11">
      <c r="B115" s="77" t="s">
        <v>2718</v>
      </c>
      <c r="C115" s="74" t="s">
        <v>2719</v>
      </c>
      <c r="D115" s="87" t="s">
        <v>686</v>
      </c>
      <c r="E115" s="87" t="s">
        <v>164</v>
      </c>
      <c r="F115" s="97">
        <v>44054</v>
      </c>
      <c r="G115" s="84">
        <v>44574059.708532006</v>
      </c>
      <c r="H115" s="86">
        <v>-1.34385</v>
      </c>
      <c r="I115" s="84">
        <v>-599.00851656700002</v>
      </c>
      <c r="J115" s="85">
        <v>5.3017253194187954E-3</v>
      </c>
      <c r="K115" s="85">
        <f>I115/'סכום נכסי הקרן'!$C$42</f>
        <v>-1.0648019235906308E-5</v>
      </c>
    </row>
    <row r="116" spans="2:11">
      <c r="B116" s="77" t="s">
        <v>2718</v>
      </c>
      <c r="C116" s="74" t="s">
        <v>2720</v>
      </c>
      <c r="D116" s="87" t="s">
        <v>686</v>
      </c>
      <c r="E116" s="87" t="s">
        <v>164</v>
      </c>
      <c r="F116" s="97">
        <v>44054</v>
      </c>
      <c r="G116" s="84">
        <v>36336711.609568007</v>
      </c>
      <c r="H116" s="86">
        <v>-1.34385</v>
      </c>
      <c r="I116" s="84">
        <v>-488.31091341700005</v>
      </c>
      <c r="J116" s="85">
        <v>4.3219591404955546E-3</v>
      </c>
      <c r="K116" s="85">
        <f>I116/'סכום נכסי הקרן'!$C$42</f>
        <v>-8.6802505396191971E-6</v>
      </c>
    </row>
    <row r="117" spans="2:11">
      <c r="B117" s="77" t="s">
        <v>2721</v>
      </c>
      <c r="C117" s="74" t="s">
        <v>2722</v>
      </c>
      <c r="D117" s="87" t="s">
        <v>686</v>
      </c>
      <c r="E117" s="87" t="s">
        <v>164</v>
      </c>
      <c r="F117" s="97">
        <v>44055</v>
      </c>
      <c r="G117" s="84">
        <v>27257350.912050005</v>
      </c>
      <c r="H117" s="86">
        <v>-1.2759659999999999</v>
      </c>
      <c r="I117" s="84">
        <v>-347.79455663300001</v>
      </c>
      <c r="J117" s="85">
        <v>3.0782721044183455E-3</v>
      </c>
      <c r="K117" s="85">
        <f>I117/'סכום נכסי הקרן'!$C$42</f>
        <v>-6.1824214961014961E-6</v>
      </c>
    </row>
    <row r="118" spans="2:11">
      <c r="B118" s="77" t="s">
        <v>2723</v>
      </c>
      <c r="C118" s="74" t="s">
        <v>2724</v>
      </c>
      <c r="D118" s="87" t="s">
        <v>686</v>
      </c>
      <c r="E118" s="87" t="s">
        <v>164</v>
      </c>
      <c r="F118" s="97">
        <v>44055</v>
      </c>
      <c r="G118" s="84">
        <v>27257350.912050005</v>
      </c>
      <c r="H118" s="86">
        <v>-1.2759659999999999</v>
      </c>
      <c r="I118" s="84">
        <v>-347.79455663300001</v>
      </c>
      <c r="J118" s="85">
        <v>3.0782721044183455E-3</v>
      </c>
      <c r="K118" s="85">
        <f>I118/'סכום נכסי הקרן'!$C$42</f>
        <v>-6.1824214961014961E-6</v>
      </c>
    </row>
    <row r="119" spans="2:11">
      <c r="B119" s="77" t="s">
        <v>2725</v>
      </c>
      <c r="C119" s="74" t="s">
        <v>2726</v>
      </c>
      <c r="D119" s="87" t="s">
        <v>686</v>
      </c>
      <c r="E119" s="87" t="s">
        <v>164</v>
      </c>
      <c r="F119" s="97">
        <v>44054</v>
      </c>
      <c r="G119" s="84">
        <v>50931000.000000007</v>
      </c>
      <c r="H119" s="86">
        <v>-1.3140080000000001</v>
      </c>
      <c r="I119" s="84">
        <v>-669.23724000000016</v>
      </c>
      <c r="J119" s="85">
        <v>5.9233081364863903E-3</v>
      </c>
      <c r="K119" s="85">
        <f>I119/'סכום נכסי הקרן'!$C$42</f>
        <v>-1.1896410164157973E-5</v>
      </c>
    </row>
    <row r="120" spans="2:11">
      <c r="B120" s="77" t="s">
        <v>2725</v>
      </c>
      <c r="C120" s="74" t="s">
        <v>2727</v>
      </c>
      <c r="D120" s="87" t="s">
        <v>686</v>
      </c>
      <c r="E120" s="87" t="s">
        <v>164</v>
      </c>
      <c r="F120" s="97">
        <v>44054</v>
      </c>
      <c r="G120" s="84">
        <v>31803989.445627004</v>
      </c>
      <c r="H120" s="86">
        <v>-1.3140080000000001</v>
      </c>
      <c r="I120" s="84">
        <v>-417.90685400400008</v>
      </c>
      <c r="J120" s="85">
        <v>3.6988244536650759E-3</v>
      </c>
      <c r="K120" s="85">
        <f>I120/'סכום נכסי הקרן'!$C$42</f>
        <v>-7.4287428261530511E-6</v>
      </c>
    </row>
    <row r="121" spans="2:11">
      <c r="B121" s="77" t="s">
        <v>2725</v>
      </c>
      <c r="C121" s="74" t="s">
        <v>2728</v>
      </c>
      <c r="D121" s="87" t="s">
        <v>686</v>
      </c>
      <c r="E121" s="87" t="s">
        <v>164</v>
      </c>
      <c r="F121" s="97">
        <v>44054</v>
      </c>
      <c r="G121" s="84">
        <v>14862397.118229004</v>
      </c>
      <c r="H121" s="86">
        <v>-1.3140080000000001</v>
      </c>
      <c r="I121" s="84">
        <v>-195.29303621000003</v>
      </c>
      <c r="J121" s="85">
        <v>1.7285063670124277E-3</v>
      </c>
      <c r="K121" s="85">
        <f>I121/'סכום נכסי הקרן'!$C$42</f>
        <v>-3.471543306463213E-6</v>
      </c>
    </row>
    <row r="122" spans="2:11">
      <c r="B122" s="77" t="s">
        <v>2729</v>
      </c>
      <c r="C122" s="74" t="s">
        <v>2730</v>
      </c>
      <c r="D122" s="87" t="s">
        <v>686</v>
      </c>
      <c r="E122" s="87" t="s">
        <v>164</v>
      </c>
      <c r="F122" s="97">
        <v>44055</v>
      </c>
      <c r="G122" s="84">
        <v>105288400.00000001</v>
      </c>
      <c r="H122" s="86">
        <v>-1.2704299999999999</v>
      </c>
      <c r="I122" s="84">
        <v>-1337.6151900000002</v>
      </c>
      <c r="J122" s="85">
        <v>1.1839010839287407E-2</v>
      </c>
      <c r="K122" s="85">
        <f>I122/'סכום נכסי הקרן'!$C$42</f>
        <v>-2.3777545526378803E-5</v>
      </c>
    </row>
    <row r="123" spans="2:11">
      <c r="B123" s="77" t="s">
        <v>2731</v>
      </c>
      <c r="C123" s="74" t="s">
        <v>2732</v>
      </c>
      <c r="D123" s="87" t="s">
        <v>686</v>
      </c>
      <c r="E123" s="87" t="s">
        <v>164</v>
      </c>
      <c r="F123" s="97">
        <v>44055</v>
      </c>
      <c r="G123" s="84">
        <v>247937200.00000003</v>
      </c>
      <c r="H123" s="86">
        <v>-1.2698579999999999</v>
      </c>
      <c r="I123" s="84">
        <v>-3148.4514800000006</v>
      </c>
      <c r="J123" s="85">
        <v>2.7866423375986396E-2</v>
      </c>
      <c r="K123" s="85">
        <f>I123/'סכום נכסי הקרן'!$C$42</f>
        <v>-5.5967103964552558E-5</v>
      </c>
    </row>
    <row r="124" spans="2:11">
      <c r="B124" s="77" t="s">
        <v>2733</v>
      </c>
      <c r="C124" s="74" t="s">
        <v>2734</v>
      </c>
      <c r="D124" s="87" t="s">
        <v>686</v>
      </c>
      <c r="E124" s="87" t="s">
        <v>164</v>
      </c>
      <c r="F124" s="97">
        <v>44054</v>
      </c>
      <c r="G124" s="84">
        <v>122272200.00000001</v>
      </c>
      <c r="H124" s="86">
        <v>-1.2826919999999999</v>
      </c>
      <c r="I124" s="84">
        <v>-1568.3757900000003</v>
      </c>
      <c r="J124" s="85">
        <v>1.3881434747975575E-2</v>
      </c>
      <c r="K124" s="85">
        <f>I124/'סכום נכסי הקרן'!$C$42</f>
        <v>-2.7879562842879588E-5</v>
      </c>
    </row>
    <row r="125" spans="2:11">
      <c r="B125" s="77" t="s">
        <v>2733</v>
      </c>
      <c r="C125" s="74" t="s">
        <v>2735</v>
      </c>
      <c r="D125" s="87" t="s">
        <v>686</v>
      </c>
      <c r="E125" s="87" t="s">
        <v>164</v>
      </c>
      <c r="F125" s="97">
        <v>44054</v>
      </c>
      <c r="G125" s="84">
        <v>23787189.111013003</v>
      </c>
      <c r="H125" s="86">
        <v>-1.2826919999999999</v>
      </c>
      <c r="I125" s="84">
        <v>-305.11638388700004</v>
      </c>
      <c r="J125" s="85">
        <v>2.7005346553236817E-3</v>
      </c>
      <c r="K125" s="85">
        <f>I125/'סכום נכסי הקרן'!$C$42</f>
        <v>-5.4237711734697136E-6</v>
      </c>
    </row>
    <row r="126" spans="2:11">
      <c r="B126" s="77" t="s">
        <v>2736</v>
      </c>
      <c r="C126" s="74" t="s">
        <v>2737</v>
      </c>
      <c r="D126" s="87" t="s">
        <v>686</v>
      </c>
      <c r="E126" s="87" t="s">
        <v>164</v>
      </c>
      <c r="F126" s="97">
        <v>44047</v>
      </c>
      <c r="G126" s="84">
        <v>50947500.000000007</v>
      </c>
      <c r="H126" s="86">
        <v>-1.2680169999999999</v>
      </c>
      <c r="I126" s="84">
        <v>-646.02314000000013</v>
      </c>
      <c r="J126" s="85">
        <v>5.7178439764058652E-3</v>
      </c>
      <c r="K126" s="85">
        <f>I126/'סכום נכסי הקרן'!$C$42</f>
        <v>-1.1483754623363829E-5</v>
      </c>
    </row>
    <row r="127" spans="2:11">
      <c r="B127" s="77" t="s">
        <v>2738</v>
      </c>
      <c r="C127" s="74" t="s">
        <v>2739</v>
      </c>
      <c r="D127" s="87" t="s">
        <v>686</v>
      </c>
      <c r="E127" s="87" t="s">
        <v>164</v>
      </c>
      <c r="F127" s="97">
        <v>44049</v>
      </c>
      <c r="G127" s="84">
        <v>31818039.626510005</v>
      </c>
      <c r="H127" s="86">
        <v>-1.2706310000000001</v>
      </c>
      <c r="I127" s="84">
        <v>-404.28998070000006</v>
      </c>
      <c r="J127" s="85">
        <v>3.578303759934572E-3</v>
      </c>
      <c r="K127" s="85">
        <f>I127/'סכום נכסי הקרן'!$C$42</f>
        <v>-7.1866882895917604E-6</v>
      </c>
    </row>
    <row r="128" spans="2:11">
      <c r="B128" s="77" t="s">
        <v>2740</v>
      </c>
      <c r="C128" s="74" t="s">
        <v>2741</v>
      </c>
      <c r="D128" s="87" t="s">
        <v>686</v>
      </c>
      <c r="E128" s="87" t="s">
        <v>164</v>
      </c>
      <c r="F128" s="97">
        <v>44055</v>
      </c>
      <c r="G128" s="84">
        <v>69398707.228661999</v>
      </c>
      <c r="H128" s="86">
        <v>-1.2406269999999999</v>
      </c>
      <c r="I128" s="84">
        <v>-860.97942669400027</v>
      </c>
      <c r="J128" s="85">
        <v>7.6203865216525586E-3</v>
      </c>
      <c r="K128" s="85">
        <f>I128/'סכום נכסי הקרן'!$C$42</f>
        <v>-1.5304833309714514E-5</v>
      </c>
    </row>
    <row r="129" spans="2:11">
      <c r="B129" s="77" t="s">
        <v>2742</v>
      </c>
      <c r="C129" s="74" t="s">
        <v>2743</v>
      </c>
      <c r="D129" s="87" t="s">
        <v>686</v>
      </c>
      <c r="E129" s="87" t="s">
        <v>164</v>
      </c>
      <c r="F129" s="97">
        <v>44055</v>
      </c>
      <c r="G129" s="84">
        <v>78140200.000000015</v>
      </c>
      <c r="H129" s="86">
        <v>-1.2406269999999999</v>
      </c>
      <c r="I129" s="84">
        <v>-969.42879000000016</v>
      </c>
      <c r="J129" s="85">
        <v>8.5802539015180264E-3</v>
      </c>
      <c r="K129" s="85">
        <f>I129/'סכום נכסי הקרן'!$C$42</f>
        <v>-1.7232637129971076E-5</v>
      </c>
    </row>
    <row r="130" spans="2:11">
      <c r="B130" s="77" t="s">
        <v>2744</v>
      </c>
      <c r="C130" s="74" t="s">
        <v>2745</v>
      </c>
      <c r="D130" s="87" t="s">
        <v>686</v>
      </c>
      <c r="E130" s="87" t="s">
        <v>164</v>
      </c>
      <c r="F130" s="97">
        <v>44047</v>
      </c>
      <c r="G130" s="84">
        <v>33980000.000000007</v>
      </c>
      <c r="H130" s="86">
        <v>-1.2233229999999999</v>
      </c>
      <c r="I130" s="84">
        <v>-415.68507000000005</v>
      </c>
      <c r="J130" s="85">
        <v>3.6791598108720227E-3</v>
      </c>
      <c r="K130" s="85">
        <f>I130/'סכום נכסי הקרן'!$C$42</f>
        <v>-7.3892482310708201E-6</v>
      </c>
    </row>
    <row r="131" spans="2:11">
      <c r="B131" s="77" t="s">
        <v>2746</v>
      </c>
      <c r="C131" s="74" t="s">
        <v>2747</v>
      </c>
      <c r="D131" s="87" t="s">
        <v>686</v>
      </c>
      <c r="E131" s="87" t="s">
        <v>164</v>
      </c>
      <c r="F131" s="97">
        <v>44047</v>
      </c>
      <c r="G131" s="84">
        <v>53562934.134553</v>
      </c>
      <c r="H131" s="86">
        <v>-1.190572</v>
      </c>
      <c r="I131" s="84">
        <v>-637.70518412500019</v>
      </c>
      <c r="J131" s="85">
        <v>5.644223124533782E-3</v>
      </c>
      <c r="K131" s="85">
        <f>I131/'סכום נכסי הקרן'!$C$42</f>
        <v>-1.13358940308834E-5</v>
      </c>
    </row>
    <row r="132" spans="2:11">
      <c r="B132" s="77" t="s">
        <v>2748</v>
      </c>
      <c r="C132" s="74" t="s">
        <v>2749</v>
      </c>
      <c r="D132" s="87" t="s">
        <v>686</v>
      </c>
      <c r="E132" s="87" t="s">
        <v>164</v>
      </c>
      <c r="F132" s="97">
        <v>44090</v>
      </c>
      <c r="G132" s="84">
        <v>118986000.00000001</v>
      </c>
      <c r="H132" s="86">
        <v>-1.008408</v>
      </c>
      <c r="I132" s="84">
        <v>-1199.8645000000001</v>
      </c>
      <c r="J132" s="85">
        <v>1.0619802262544706E-2</v>
      </c>
      <c r="K132" s="85">
        <f>I132/'סכום נכסי הקרן'!$C$42</f>
        <v>-2.1328879178051002E-5</v>
      </c>
    </row>
    <row r="133" spans="2:11">
      <c r="B133" s="77" t="s">
        <v>2750</v>
      </c>
      <c r="C133" s="74" t="s">
        <v>2751</v>
      </c>
      <c r="D133" s="87" t="s">
        <v>686</v>
      </c>
      <c r="E133" s="87" t="s">
        <v>164</v>
      </c>
      <c r="F133" s="97">
        <v>44053</v>
      </c>
      <c r="G133" s="84">
        <v>119000000.00000001</v>
      </c>
      <c r="H133" s="86">
        <v>-1.1776390000000001</v>
      </c>
      <c r="I133" s="84">
        <v>-1401.3906299999999</v>
      </c>
      <c r="J133" s="85">
        <v>1.2403476711897841E-2</v>
      </c>
      <c r="K133" s="85">
        <f>I133/'סכום נכסי הקרן'!$C$42</f>
        <v>-2.4911222415966781E-5</v>
      </c>
    </row>
    <row r="134" spans="2:11">
      <c r="B134" s="77" t="s">
        <v>2752</v>
      </c>
      <c r="C134" s="74" t="s">
        <v>2753</v>
      </c>
      <c r="D134" s="87" t="s">
        <v>686</v>
      </c>
      <c r="E134" s="87" t="s">
        <v>164</v>
      </c>
      <c r="F134" s="97">
        <v>44084</v>
      </c>
      <c r="G134" s="84">
        <v>82516185.216000021</v>
      </c>
      <c r="H134" s="86">
        <v>-1.1549879999999999</v>
      </c>
      <c r="I134" s="84">
        <v>-953.05195842700005</v>
      </c>
      <c r="J134" s="85">
        <v>8.4353052735752377E-3</v>
      </c>
      <c r="K134" s="85">
        <f>I134/'סכום נכסי הקרן'!$C$42</f>
        <v>-1.6941521373200366E-5</v>
      </c>
    </row>
    <row r="135" spans="2:11">
      <c r="B135" s="77" t="s">
        <v>2754</v>
      </c>
      <c r="C135" s="74" t="s">
        <v>2755</v>
      </c>
      <c r="D135" s="87" t="s">
        <v>686</v>
      </c>
      <c r="E135" s="87" t="s">
        <v>164</v>
      </c>
      <c r="F135" s="97">
        <v>44039</v>
      </c>
      <c r="G135" s="84">
        <v>176800000.00000003</v>
      </c>
      <c r="H135" s="86">
        <v>-1.1741569999999999</v>
      </c>
      <c r="I135" s="84">
        <v>-2075.9090900000001</v>
      </c>
      <c r="J135" s="85">
        <v>1.8373528053225275E-2</v>
      </c>
      <c r="K135" s="85">
        <f>I135/'סכום נכסי הקרן'!$C$42</f>
        <v>-3.6901511933412319E-5</v>
      </c>
    </row>
    <row r="136" spans="2:11">
      <c r="B136" s="77" t="s">
        <v>2756</v>
      </c>
      <c r="C136" s="74" t="s">
        <v>2757</v>
      </c>
      <c r="D136" s="87" t="s">
        <v>686</v>
      </c>
      <c r="E136" s="87" t="s">
        <v>164</v>
      </c>
      <c r="F136" s="97">
        <v>44039</v>
      </c>
      <c r="G136" s="84">
        <v>7552194.495000001</v>
      </c>
      <c r="H136" s="86">
        <v>-1.1741569999999999</v>
      </c>
      <c r="I136" s="84">
        <v>-88.67459988100002</v>
      </c>
      <c r="J136" s="85">
        <v>7.8484421903180759E-4</v>
      </c>
      <c r="K136" s="85">
        <f>I136/'סכום נכסי הקרן'!$C$42</f>
        <v>-1.5762861781675057E-6</v>
      </c>
    </row>
    <row r="137" spans="2:11">
      <c r="B137" s="77" t="s">
        <v>2756</v>
      </c>
      <c r="C137" s="74" t="s">
        <v>2758</v>
      </c>
      <c r="D137" s="87" t="s">
        <v>686</v>
      </c>
      <c r="E137" s="87" t="s">
        <v>164</v>
      </c>
      <c r="F137" s="97">
        <v>44039</v>
      </c>
      <c r="G137" s="84">
        <v>108800000.00000001</v>
      </c>
      <c r="H137" s="86">
        <v>-1.1741569999999999</v>
      </c>
      <c r="I137" s="84">
        <v>-1277.4825200000002</v>
      </c>
      <c r="J137" s="85">
        <v>1.1306786521525817E-2</v>
      </c>
      <c r="K137" s="85">
        <f>I137/'סכום נכסי הקרן'!$C$42</f>
        <v>-2.2708622782949346E-5</v>
      </c>
    </row>
    <row r="138" spans="2:11">
      <c r="B138" s="77" t="s">
        <v>2759</v>
      </c>
      <c r="C138" s="74" t="s">
        <v>2760</v>
      </c>
      <c r="D138" s="87" t="s">
        <v>686</v>
      </c>
      <c r="E138" s="87" t="s">
        <v>164</v>
      </c>
      <c r="F138" s="97">
        <v>44039</v>
      </c>
      <c r="G138" s="84">
        <v>29768566.390308004</v>
      </c>
      <c r="H138" s="86">
        <v>-1.1622570000000001</v>
      </c>
      <c r="I138" s="84">
        <v>-345.98735147900004</v>
      </c>
      <c r="J138" s="85">
        <v>3.0622768304658854E-3</v>
      </c>
      <c r="K138" s="85">
        <f>I138/'סכום נכסי הקרן'!$C$42</f>
        <v>-6.1502964850026462E-6</v>
      </c>
    </row>
    <row r="139" spans="2:11">
      <c r="B139" s="77" t="s">
        <v>2759</v>
      </c>
      <c r="C139" s="74" t="s">
        <v>2761</v>
      </c>
      <c r="D139" s="87" t="s">
        <v>686</v>
      </c>
      <c r="E139" s="87" t="s">
        <v>164</v>
      </c>
      <c r="F139" s="97">
        <v>44039</v>
      </c>
      <c r="G139" s="84">
        <v>108812800.00000001</v>
      </c>
      <c r="H139" s="86">
        <v>-1.1622570000000001</v>
      </c>
      <c r="I139" s="84">
        <v>-1264.6847700000003</v>
      </c>
      <c r="J139" s="85">
        <v>1.1193515752696935E-2</v>
      </c>
      <c r="K139" s="85">
        <f>I139/'סכום נכסי הקרן'!$C$42</f>
        <v>-2.2481129042197037E-5</v>
      </c>
    </row>
    <row r="140" spans="2:11">
      <c r="B140" s="77" t="s">
        <v>2762</v>
      </c>
      <c r="C140" s="74" t="s">
        <v>2763</v>
      </c>
      <c r="D140" s="87" t="s">
        <v>686</v>
      </c>
      <c r="E140" s="87" t="s">
        <v>164</v>
      </c>
      <c r="F140" s="97">
        <v>44090</v>
      </c>
      <c r="G140" s="84">
        <v>45502514.372325011</v>
      </c>
      <c r="H140" s="86">
        <v>-1.1085689999999999</v>
      </c>
      <c r="I140" s="84">
        <v>-504.42654850000002</v>
      </c>
      <c r="J140" s="85">
        <v>4.4645959615005832E-3</v>
      </c>
      <c r="K140" s="85">
        <f>I140/'סכום נכסי הקרן'!$C$42</f>
        <v>-8.9667232484649598E-6</v>
      </c>
    </row>
    <row r="141" spans="2:11">
      <c r="B141" s="77" t="s">
        <v>2764</v>
      </c>
      <c r="C141" s="74" t="s">
        <v>2765</v>
      </c>
      <c r="D141" s="87" t="s">
        <v>686</v>
      </c>
      <c r="E141" s="87" t="s">
        <v>164</v>
      </c>
      <c r="F141" s="97">
        <v>44048</v>
      </c>
      <c r="G141" s="84">
        <v>102030000.00000001</v>
      </c>
      <c r="H141" s="86">
        <v>-1.169907</v>
      </c>
      <c r="I141" s="84">
        <v>-1193.6566200000004</v>
      </c>
      <c r="J141" s="85">
        <v>1.0564857343289571E-2</v>
      </c>
      <c r="K141" s="85">
        <f>I141/'סכום נכסי הקרן'!$C$42</f>
        <v>-2.1218527448775044E-5</v>
      </c>
    </row>
    <row r="142" spans="2:11">
      <c r="B142" s="77" t="s">
        <v>2766</v>
      </c>
      <c r="C142" s="74" t="s">
        <v>2767</v>
      </c>
      <c r="D142" s="87" t="s">
        <v>686</v>
      </c>
      <c r="E142" s="87" t="s">
        <v>164</v>
      </c>
      <c r="F142" s="97">
        <v>44041</v>
      </c>
      <c r="G142" s="84">
        <v>51024000.000000007</v>
      </c>
      <c r="H142" s="86">
        <v>-1.158323</v>
      </c>
      <c r="I142" s="84">
        <v>-591.02258000000006</v>
      </c>
      <c r="J142" s="85">
        <v>5.2310431155343029E-3</v>
      </c>
      <c r="K142" s="85">
        <f>I142/'סכום נכסי הקרן'!$C$42</f>
        <v>-1.0506060642947585E-5</v>
      </c>
    </row>
    <row r="143" spans="2:11">
      <c r="B143" s="77" t="s">
        <v>2768</v>
      </c>
      <c r="C143" s="74" t="s">
        <v>2769</v>
      </c>
      <c r="D143" s="87" t="s">
        <v>686</v>
      </c>
      <c r="E143" s="87" t="s">
        <v>164</v>
      </c>
      <c r="F143" s="97">
        <v>44090</v>
      </c>
      <c r="G143" s="84">
        <v>27311143.033142999</v>
      </c>
      <c r="H143" s="86">
        <v>-1.0870660000000001</v>
      </c>
      <c r="I143" s="84">
        <v>-296.89022407900006</v>
      </c>
      <c r="J143" s="85">
        <v>2.627726275259889E-3</v>
      </c>
      <c r="K143" s="85">
        <f>I143/'סכום נכסי הקרן'!$C$42</f>
        <v>-5.2775423545954404E-6</v>
      </c>
    </row>
    <row r="144" spans="2:11">
      <c r="B144" s="77" t="s">
        <v>2770</v>
      </c>
      <c r="C144" s="74" t="s">
        <v>2771</v>
      </c>
      <c r="D144" s="87" t="s">
        <v>686</v>
      </c>
      <c r="E144" s="87" t="s">
        <v>164</v>
      </c>
      <c r="F144" s="97">
        <v>44053</v>
      </c>
      <c r="G144" s="84">
        <v>96957000.000000015</v>
      </c>
      <c r="H144" s="86">
        <v>-1.1181680000000001</v>
      </c>
      <c r="I144" s="84">
        <v>-1084.1419800000001</v>
      </c>
      <c r="J144" s="85">
        <v>9.5955613755750718E-3</v>
      </c>
      <c r="K144" s="85">
        <f>I144/'סכום נכסי הקרן'!$C$42</f>
        <v>-1.9271787192031255E-5</v>
      </c>
    </row>
    <row r="145" spans="2:11">
      <c r="B145" s="77" t="s">
        <v>2772</v>
      </c>
      <c r="C145" s="74" t="s">
        <v>2773</v>
      </c>
      <c r="D145" s="87" t="s">
        <v>686</v>
      </c>
      <c r="E145" s="87" t="s">
        <v>164</v>
      </c>
      <c r="F145" s="97">
        <v>44053</v>
      </c>
      <c r="G145" s="84">
        <v>31865810.241510004</v>
      </c>
      <c r="H145" s="86">
        <v>-1.1181680000000001</v>
      </c>
      <c r="I145" s="84">
        <v>-356.3132375030001</v>
      </c>
      <c r="J145" s="85">
        <v>3.1536695400263852E-3</v>
      </c>
      <c r="K145" s="85">
        <f>I145/'סכום נכסי הקרן'!$C$42</f>
        <v>-6.333850190785443E-6</v>
      </c>
    </row>
    <row r="146" spans="2:11">
      <c r="B146" s="77" t="s">
        <v>2772</v>
      </c>
      <c r="C146" s="74" t="s">
        <v>2760</v>
      </c>
      <c r="D146" s="87" t="s">
        <v>686</v>
      </c>
      <c r="E146" s="87" t="s">
        <v>164</v>
      </c>
      <c r="F146" s="97">
        <v>44053</v>
      </c>
      <c r="G146" s="84">
        <v>6880393.6790400008</v>
      </c>
      <c r="H146" s="86">
        <v>-1.1181680000000001</v>
      </c>
      <c r="I146" s="84">
        <v>-76.934349553000004</v>
      </c>
      <c r="J146" s="85">
        <v>6.8093320491635059E-4</v>
      </c>
      <c r="K146" s="85">
        <f>I146/'סכום נכסי הקרן'!$C$42</f>
        <v>-1.3675906289900893E-6</v>
      </c>
    </row>
    <row r="147" spans="2:11">
      <c r="B147" s="77" t="s">
        <v>2772</v>
      </c>
      <c r="C147" s="74" t="s">
        <v>2774</v>
      </c>
      <c r="D147" s="87" t="s">
        <v>686</v>
      </c>
      <c r="E147" s="87" t="s">
        <v>164</v>
      </c>
      <c r="F147" s="97">
        <v>44053</v>
      </c>
      <c r="G147" s="84">
        <v>129276000.00000001</v>
      </c>
      <c r="H147" s="86">
        <v>-1.1181680000000001</v>
      </c>
      <c r="I147" s="84">
        <v>-1445.5226399999999</v>
      </c>
      <c r="J147" s="85">
        <v>1.2794081834100095E-2</v>
      </c>
      <c r="K147" s="85">
        <f>I147/'סכום נכסי הקרן'!$C$42</f>
        <v>-2.5695716256041671E-5</v>
      </c>
    </row>
    <row r="148" spans="2:11">
      <c r="B148" s="77" t="s">
        <v>2775</v>
      </c>
      <c r="C148" s="74" t="s">
        <v>2776</v>
      </c>
      <c r="D148" s="87" t="s">
        <v>686</v>
      </c>
      <c r="E148" s="87" t="s">
        <v>164</v>
      </c>
      <c r="F148" s="97">
        <v>44041</v>
      </c>
      <c r="G148" s="84">
        <v>85065000.000000015</v>
      </c>
      <c r="H148" s="86">
        <v>-1.128593</v>
      </c>
      <c r="I148" s="84">
        <v>-960.03771000000017</v>
      </c>
      <c r="J148" s="85">
        <v>8.4971350054829017E-3</v>
      </c>
      <c r="K148" s="85">
        <f>I148/'סכום נכסי הקרן'!$C$42</f>
        <v>-1.7065700604495564E-5</v>
      </c>
    </row>
    <row r="149" spans="2:11">
      <c r="B149" s="77" t="s">
        <v>2777</v>
      </c>
      <c r="C149" s="74" t="s">
        <v>2778</v>
      </c>
      <c r="D149" s="87" t="s">
        <v>686</v>
      </c>
      <c r="E149" s="87" t="s">
        <v>164</v>
      </c>
      <c r="F149" s="97">
        <v>44041</v>
      </c>
      <c r="G149" s="84">
        <v>102078000.00000001</v>
      </c>
      <c r="H149" s="86">
        <v>-1.128593</v>
      </c>
      <c r="I149" s="84">
        <v>-1152.0452500000001</v>
      </c>
      <c r="J149" s="85">
        <v>1.0196561988877811E-2</v>
      </c>
      <c r="K149" s="85">
        <f>I149/'סכום נכסי הקרן'!$C$42</f>
        <v>-2.0478840689842532E-5</v>
      </c>
    </row>
    <row r="150" spans="2:11">
      <c r="B150" s="77" t="s">
        <v>2779</v>
      </c>
      <c r="C150" s="74" t="s">
        <v>2780</v>
      </c>
      <c r="D150" s="87" t="s">
        <v>686</v>
      </c>
      <c r="E150" s="87" t="s">
        <v>164</v>
      </c>
      <c r="F150" s="97">
        <v>44090</v>
      </c>
      <c r="G150" s="84">
        <v>36426632.767215997</v>
      </c>
      <c r="H150" s="86">
        <v>-0.919045</v>
      </c>
      <c r="I150" s="84">
        <v>-334.77721659000008</v>
      </c>
      <c r="J150" s="85">
        <v>2.9630577804334582E-3</v>
      </c>
      <c r="K150" s="85">
        <f>I150/'סכום נכסי הקרן'!$C$42</f>
        <v>-5.9510243066715643E-6</v>
      </c>
    </row>
    <row r="151" spans="2:11">
      <c r="B151" s="77" t="s">
        <v>2781</v>
      </c>
      <c r="C151" s="74" t="s">
        <v>2782</v>
      </c>
      <c r="D151" s="87" t="s">
        <v>686</v>
      </c>
      <c r="E151" s="87" t="s">
        <v>164</v>
      </c>
      <c r="F151" s="97">
        <v>44041</v>
      </c>
      <c r="G151" s="84">
        <v>12094173.113640001</v>
      </c>
      <c r="H151" s="86">
        <v>-1.116706</v>
      </c>
      <c r="I151" s="84">
        <v>-135.05637127500003</v>
      </c>
      <c r="J151" s="85">
        <v>1.1953616072792577E-3</v>
      </c>
      <c r="K151" s="85">
        <f>I151/'סכום נכסי הקרן'!$C$42</f>
        <v>-2.4007719414571176E-6</v>
      </c>
    </row>
    <row r="152" spans="2:11">
      <c r="B152" s="77" t="s">
        <v>2781</v>
      </c>
      <c r="C152" s="74" t="s">
        <v>2783</v>
      </c>
      <c r="D152" s="87" t="s">
        <v>686</v>
      </c>
      <c r="E152" s="87" t="s">
        <v>164</v>
      </c>
      <c r="F152" s="97">
        <v>44041</v>
      </c>
      <c r="G152" s="84">
        <v>41686750.000000007</v>
      </c>
      <c r="H152" s="86">
        <v>-1.116706</v>
      </c>
      <c r="I152" s="84">
        <v>-465.51849000000004</v>
      </c>
      <c r="J152" s="85">
        <v>4.1202271701166211E-3</v>
      </c>
      <c r="K152" s="85">
        <f>I152/'סכום נכסי הקרן'!$C$42</f>
        <v>-8.2750907526297708E-6</v>
      </c>
    </row>
    <row r="153" spans="2:11">
      <c r="B153" s="77" t="s">
        <v>2784</v>
      </c>
      <c r="C153" s="74" t="s">
        <v>2785</v>
      </c>
      <c r="D153" s="87" t="s">
        <v>686</v>
      </c>
      <c r="E153" s="87" t="s">
        <v>164</v>
      </c>
      <c r="F153" s="97">
        <v>44090</v>
      </c>
      <c r="G153" s="84">
        <v>29800082.341080002</v>
      </c>
      <c r="H153" s="86">
        <v>-1.0031669999999999</v>
      </c>
      <c r="I153" s="84">
        <v>-298.94449852099996</v>
      </c>
      <c r="J153" s="85">
        <v>2.6459083186214836E-3</v>
      </c>
      <c r="K153" s="85">
        <f>I153/'סכום נכסי הקרן'!$C$42</f>
        <v>-5.3140592874424187E-6</v>
      </c>
    </row>
    <row r="154" spans="2:11">
      <c r="B154" s="77" t="s">
        <v>2786</v>
      </c>
      <c r="C154" s="74" t="s">
        <v>2787</v>
      </c>
      <c r="D154" s="87" t="s">
        <v>686</v>
      </c>
      <c r="E154" s="87" t="s">
        <v>164</v>
      </c>
      <c r="F154" s="97">
        <v>44033</v>
      </c>
      <c r="G154" s="84">
        <v>36449113.056628011</v>
      </c>
      <c r="H154" s="86">
        <v>-1.0407249999999999</v>
      </c>
      <c r="I154" s="84">
        <v>-379.33497806600002</v>
      </c>
      <c r="J154" s="85">
        <v>3.3574311585413625E-3</v>
      </c>
      <c r="K154" s="85">
        <f>I154/'סכום נכסי הקרן'!$C$42</f>
        <v>-6.7430863361474077E-6</v>
      </c>
    </row>
    <row r="155" spans="2:11">
      <c r="B155" s="77" t="s">
        <v>2788</v>
      </c>
      <c r="C155" s="74" t="s">
        <v>2789</v>
      </c>
      <c r="D155" s="87" t="s">
        <v>686</v>
      </c>
      <c r="E155" s="87" t="s">
        <v>164</v>
      </c>
      <c r="F155" s="97">
        <v>44089</v>
      </c>
      <c r="G155" s="84">
        <v>43726047.181277998</v>
      </c>
      <c r="H155" s="86">
        <v>-0.94415499999999997</v>
      </c>
      <c r="I155" s="84">
        <v>-412.84163009500003</v>
      </c>
      <c r="J155" s="85">
        <v>3.6539929945052338E-3</v>
      </c>
      <c r="K155" s="85">
        <f>I155/'סכום נכסי הקרן'!$C$42</f>
        <v>-7.3387030351892897E-6</v>
      </c>
    </row>
    <row r="156" spans="2:11">
      <c r="B156" s="77" t="s">
        <v>2790</v>
      </c>
      <c r="C156" s="74" t="s">
        <v>2791</v>
      </c>
      <c r="D156" s="87" t="s">
        <v>686</v>
      </c>
      <c r="E156" s="87" t="s">
        <v>164</v>
      </c>
      <c r="F156" s="97">
        <v>44089</v>
      </c>
      <c r="G156" s="84">
        <v>85137500.000000015</v>
      </c>
      <c r="H156" s="86">
        <v>-0.94415499999999997</v>
      </c>
      <c r="I156" s="84">
        <v>-803.82991000000015</v>
      </c>
      <c r="J156" s="85">
        <v>7.1145656004649753E-3</v>
      </c>
      <c r="K156" s="85">
        <f>I156/'סכום נכסי הקרן'!$C$42</f>
        <v>-1.4288939317809314E-5</v>
      </c>
    </row>
    <row r="157" spans="2:11">
      <c r="B157" s="77" t="s">
        <v>2792</v>
      </c>
      <c r="C157" s="74" t="s">
        <v>2793</v>
      </c>
      <c r="D157" s="87" t="s">
        <v>686</v>
      </c>
      <c r="E157" s="87" t="s">
        <v>164</v>
      </c>
      <c r="F157" s="97">
        <v>44046</v>
      </c>
      <c r="G157" s="84">
        <v>20665450.503360003</v>
      </c>
      <c r="H157" s="86">
        <v>-1.0217430000000001</v>
      </c>
      <c r="I157" s="84">
        <v>-211.14786727100002</v>
      </c>
      <c r="J157" s="85">
        <v>1.8688348547490612E-3</v>
      </c>
      <c r="K157" s="85">
        <f>I157/'סכום נכסי הקרן'!$C$42</f>
        <v>-3.7533799439239254E-6</v>
      </c>
    </row>
    <row r="158" spans="2:11">
      <c r="B158" s="77" t="s">
        <v>2794</v>
      </c>
      <c r="C158" s="74" t="s">
        <v>2795</v>
      </c>
      <c r="D158" s="87" t="s">
        <v>686</v>
      </c>
      <c r="E158" s="87" t="s">
        <v>164</v>
      </c>
      <c r="F158" s="97">
        <v>44091</v>
      </c>
      <c r="G158" s="84">
        <v>68140000.000000015</v>
      </c>
      <c r="H158" s="86">
        <v>-0.81749300000000003</v>
      </c>
      <c r="I158" s="84">
        <v>-557.03939000000014</v>
      </c>
      <c r="J158" s="85">
        <v>4.930263520796326E-3</v>
      </c>
      <c r="K158" s="85">
        <f>I158/'סכום נכסי הקרן'!$C$42</f>
        <v>-9.9019729700522308E-6</v>
      </c>
    </row>
    <row r="159" spans="2:11">
      <c r="B159" s="77" t="s">
        <v>2796</v>
      </c>
      <c r="C159" s="74" t="s">
        <v>2797</v>
      </c>
      <c r="D159" s="87" t="s">
        <v>686</v>
      </c>
      <c r="E159" s="87" t="s">
        <v>164</v>
      </c>
      <c r="F159" s="97">
        <v>44035</v>
      </c>
      <c r="G159" s="84">
        <v>63825288.355570011</v>
      </c>
      <c r="H159" s="86">
        <v>-0.98295100000000002</v>
      </c>
      <c r="I159" s="84">
        <v>-627.37125932200013</v>
      </c>
      <c r="J159" s="85">
        <v>5.5527592650697621E-3</v>
      </c>
      <c r="K159" s="85">
        <f>I159/'סכום נכסי הקרן'!$C$42</f>
        <v>-1.1152197427176689E-5</v>
      </c>
    </row>
    <row r="160" spans="2:11">
      <c r="B160" s="77" t="s">
        <v>2798</v>
      </c>
      <c r="C160" s="74" t="s">
        <v>2799</v>
      </c>
      <c r="D160" s="87" t="s">
        <v>686</v>
      </c>
      <c r="E160" s="87" t="s">
        <v>164</v>
      </c>
      <c r="F160" s="97">
        <v>44084</v>
      </c>
      <c r="G160" s="84">
        <v>14915361.424388003</v>
      </c>
      <c r="H160" s="86">
        <v>-0.93239300000000003</v>
      </c>
      <c r="I160" s="84">
        <v>-139.06979689800002</v>
      </c>
      <c r="J160" s="85">
        <v>1.2308837737502968E-3</v>
      </c>
      <c r="K160" s="85">
        <f>I160/'סכום נכסי הקרן'!$C$42</f>
        <v>-2.4721148891008398E-6</v>
      </c>
    </row>
    <row r="161" spans="2:11">
      <c r="B161" s="77" t="s">
        <v>2800</v>
      </c>
      <c r="C161" s="74" t="s">
        <v>2801</v>
      </c>
      <c r="D161" s="87" t="s">
        <v>686</v>
      </c>
      <c r="E161" s="87" t="s">
        <v>164</v>
      </c>
      <c r="F161" s="97">
        <v>44048</v>
      </c>
      <c r="G161" s="84">
        <v>34076000.000000007</v>
      </c>
      <c r="H161" s="86">
        <v>-0.95592200000000005</v>
      </c>
      <c r="I161" s="84">
        <v>-325.74012000000005</v>
      </c>
      <c r="J161" s="85">
        <v>2.8830719330204236E-3</v>
      </c>
      <c r="K161" s="85">
        <f>I161/'סכום נכסי הקרן'!$C$42</f>
        <v>-5.7903802162026093E-6</v>
      </c>
    </row>
    <row r="162" spans="2:11">
      <c r="B162" s="77" t="s">
        <v>2802</v>
      </c>
      <c r="C162" s="74" t="s">
        <v>2803</v>
      </c>
      <c r="D162" s="87" t="s">
        <v>686</v>
      </c>
      <c r="E162" s="87" t="s">
        <v>164</v>
      </c>
      <c r="F162" s="97">
        <v>44048</v>
      </c>
      <c r="G162" s="84">
        <v>54707313.324807018</v>
      </c>
      <c r="H162" s="86">
        <v>-0.92630900000000005</v>
      </c>
      <c r="I162" s="84">
        <v>-506.75881321800011</v>
      </c>
      <c r="J162" s="85">
        <v>4.4852384508225606E-3</v>
      </c>
      <c r="K162" s="85">
        <f>I162/'סכום נכסי הקרן'!$C$42</f>
        <v>-9.008181756806072E-6</v>
      </c>
    </row>
    <row r="163" spans="2:11">
      <c r="B163" s="77" t="s">
        <v>2804</v>
      </c>
      <c r="C163" s="74" t="s">
        <v>2805</v>
      </c>
      <c r="D163" s="87" t="s">
        <v>686</v>
      </c>
      <c r="E163" s="87" t="s">
        <v>164</v>
      </c>
      <c r="F163" s="97">
        <v>44046</v>
      </c>
      <c r="G163" s="84">
        <v>98862450.000000015</v>
      </c>
      <c r="H163" s="86">
        <v>-0.91422499999999995</v>
      </c>
      <c r="I163" s="84">
        <v>-903.82515000000012</v>
      </c>
      <c r="J163" s="85">
        <v>7.999606933045196E-3</v>
      </c>
      <c r="K163" s="85">
        <f>I163/'סכום נכסי הקרן'!$C$42</f>
        <v>-1.6066462023364993E-5</v>
      </c>
    </row>
    <row r="164" spans="2:11">
      <c r="B164" s="77" t="s">
        <v>2806</v>
      </c>
      <c r="C164" s="74" t="s">
        <v>2807</v>
      </c>
      <c r="D164" s="87" t="s">
        <v>686</v>
      </c>
      <c r="E164" s="87" t="s">
        <v>164</v>
      </c>
      <c r="F164" s="97">
        <v>44046</v>
      </c>
      <c r="G164" s="84">
        <v>36497285.105368011</v>
      </c>
      <c r="H164" s="86">
        <v>-0.90738200000000002</v>
      </c>
      <c r="I164" s="84">
        <v>-331.16995441700004</v>
      </c>
      <c r="J164" s="85">
        <v>2.9311304994893038E-3</v>
      </c>
      <c r="K164" s="85">
        <f>I164/'סכום נכסי הקרן'!$C$42</f>
        <v>-5.8869013502448412E-6</v>
      </c>
    </row>
    <row r="165" spans="2:11">
      <c r="B165" s="77" t="s">
        <v>2808</v>
      </c>
      <c r="C165" s="74" t="s">
        <v>2809</v>
      </c>
      <c r="D165" s="87" t="s">
        <v>686</v>
      </c>
      <c r="E165" s="87" t="s">
        <v>164</v>
      </c>
      <c r="F165" s="97">
        <v>44046</v>
      </c>
      <c r="G165" s="84">
        <v>34023025.370237008</v>
      </c>
      <c r="H165" s="86">
        <v>-0.91433799999999998</v>
      </c>
      <c r="I165" s="84">
        <v>-311.08553931600005</v>
      </c>
      <c r="J165" s="85">
        <v>2.7533666628798475E-3</v>
      </c>
      <c r="K165" s="85">
        <f>I165/'סכום נכסי הקרן'!$C$42</f>
        <v>-5.5298793172977444E-6</v>
      </c>
    </row>
    <row r="166" spans="2:11">
      <c r="B166" s="77" t="s">
        <v>2810</v>
      </c>
      <c r="C166" s="74" t="s">
        <v>2811</v>
      </c>
      <c r="D166" s="87" t="s">
        <v>686</v>
      </c>
      <c r="E166" s="87" t="s">
        <v>164</v>
      </c>
      <c r="F166" s="97">
        <v>44046</v>
      </c>
      <c r="G166" s="84">
        <v>102300000.00000001</v>
      </c>
      <c r="H166" s="86">
        <v>-0.88963000000000003</v>
      </c>
      <c r="I166" s="84">
        <v>-910.09153000000015</v>
      </c>
      <c r="J166" s="85">
        <v>8.0550696261259269E-3</v>
      </c>
      <c r="K166" s="85">
        <f>I166/'סכום נכסי הקרן'!$C$42</f>
        <v>-1.6177853652922962E-5</v>
      </c>
    </row>
    <row r="167" spans="2:11">
      <c r="B167" s="77" t="s">
        <v>2812</v>
      </c>
      <c r="C167" s="74" t="s">
        <v>2813</v>
      </c>
      <c r="D167" s="87" t="s">
        <v>686</v>
      </c>
      <c r="E167" s="87" t="s">
        <v>164</v>
      </c>
      <c r="F167" s="97">
        <v>44048</v>
      </c>
      <c r="G167" s="84">
        <v>27586293.292800006</v>
      </c>
      <c r="H167" s="86">
        <v>-0.88488</v>
      </c>
      <c r="I167" s="84">
        <v>-244.10548287700007</v>
      </c>
      <c r="J167" s="85">
        <v>2.1605372601295669E-3</v>
      </c>
      <c r="K167" s="85">
        <f>I167/'סכום נכסי הקרן'!$C$42</f>
        <v>-4.3392369313229382E-6</v>
      </c>
    </row>
    <row r="168" spans="2:11">
      <c r="B168" s="77" t="s">
        <v>2812</v>
      </c>
      <c r="C168" s="74" t="s">
        <v>2814</v>
      </c>
      <c r="D168" s="87" t="s">
        <v>686</v>
      </c>
      <c r="E168" s="87" t="s">
        <v>164</v>
      </c>
      <c r="F168" s="97">
        <v>44048</v>
      </c>
      <c r="G168" s="84">
        <v>153450000.00000003</v>
      </c>
      <c r="H168" s="86">
        <v>-0.88488</v>
      </c>
      <c r="I168" s="84">
        <v>-1357.8477500000001</v>
      </c>
      <c r="J168" s="85">
        <v>1.2018085881898528E-2</v>
      </c>
      <c r="K168" s="85">
        <f>I168/'סכום נכסי הקרן'!$C$42</f>
        <v>-2.413720099389423E-5</v>
      </c>
    </row>
    <row r="169" spans="2:11">
      <c r="B169" s="77" t="s">
        <v>2815</v>
      </c>
      <c r="C169" s="74" t="s">
        <v>2816</v>
      </c>
      <c r="D169" s="87" t="s">
        <v>686</v>
      </c>
      <c r="E169" s="87" t="s">
        <v>164</v>
      </c>
      <c r="F169" s="97">
        <v>44091</v>
      </c>
      <c r="G169" s="84">
        <v>102300000.00000001</v>
      </c>
      <c r="H169" s="86">
        <v>-0.72884099999999996</v>
      </c>
      <c r="I169" s="84">
        <v>-745.60457999999994</v>
      </c>
      <c r="J169" s="85">
        <v>6.5992228336180401E-3</v>
      </c>
      <c r="K169" s="85">
        <f>I169/'סכום נכסי הקרן'!$C$42</f>
        <v>-1.3253921589830735E-5</v>
      </c>
    </row>
    <row r="170" spans="2:11">
      <c r="B170" s="77" t="s">
        <v>2817</v>
      </c>
      <c r="C170" s="74" t="s">
        <v>2818</v>
      </c>
      <c r="D170" s="87" t="s">
        <v>686</v>
      </c>
      <c r="E170" s="87" t="s">
        <v>164</v>
      </c>
      <c r="F170" s="97">
        <v>44033</v>
      </c>
      <c r="G170" s="84">
        <v>27384203.973732006</v>
      </c>
      <c r="H170" s="86">
        <v>-0.88207800000000003</v>
      </c>
      <c r="I170" s="84">
        <v>-241.55012899100007</v>
      </c>
      <c r="J170" s="85">
        <v>2.1379202454748746E-3</v>
      </c>
      <c r="K170" s="85">
        <f>I170/'סכום נכסי הקרן'!$C$42</f>
        <v>-4.293812773602082E-6</v>
      </c>
    </row>
    <row r="171" spans="2:11">
      <c r="B171" s="77" t="s">
        <v>2819</v>
      </c>
      <c r="C171" s="74" t="s">
        <v>2820</v>
      </c>
      <c r="D171" s="87" t="s">
        <v>686</v>
      </c>
      <c r="E171" s="87" t="s">
        <v>164</v>
      </c>
      <c r="F171" s="97">
        <v>44047</v>
      </c>
      <c r="G171" s="84">
        <v>27394641.250959005</v>
      </c>
      <c r="H171" s="86">
        <v>-0.82865200000000006</v>
      </c>
      <c r="I171" s="84">
        <v>-227.00632912500001</v>
      </c>
      <c r="J171" s="85">
        <v>2.0091954780340972E-3</v>
      </c>
      <c r="K171" s="85">
        <f>I171/'סכום נכסי הקרן'!$C$42</f>
        <v>-4.035281122626768E-6</v>
      </c>
    </row>
    <row r="172" spans="2:11">
      <c r="B172" s="77" t="s">
        <v>2821</v>
      </c>
      <c r="C172" s="74" t="s">
        <v>2822</v>
      </c>
      <c r="D172" s="87" t="s">
        <v>686</v>
      </c>
      <c r="E172" s="87" t="s">
        <v>164</v>
      </c>
      <c r="F172" s="97">
        <v>44033</v>
      </c>
      <c r="G172" s="84">
        <v>27398655.588354003</v>
      </c>
      <c r="H172" s="86">
        <v>-0.81981599999999999</v>
      </c>
      <c r="I172" s="84">
        <v>-224.61852095600003</v>
      </c>
      <c r="J172" s="85">
        <v>1.9880613828127877E-3</v>
      </c>
      <c r="K172" s="85">
        <f>I172/'סכום נכסי הקרן'!$C$42</f>
        <v>-3.9928352698350864E-6</v>
      </c>
    </row>
    <row r="173" spans="2:11">
      <c r="B173" s="77" t="s">
        <v>2823</v>
      </c>
      <c r="C173" s="74" t="s">
        <v>2824</v>
      </c>
      <c r="D173" s="87" t="s">
        <v>686</v>
      </c>
      <c r="E173" s="87" t="s">
        <v>164</v>
      </c>
      <c r="F173" s="97">
        <v>44047</v>
      </c>
      <c r="G173" s="84">
        <v>20707922.069280002</v>
      </c>
      <c r="H173" s="86">
        <v>-0.80039700000000003</v>
      </c>
      <c r="I173" s="84">
        <v>-165.74550038300004</v>
      </c>
      <c r="J173" s="85">
        <v>1.4669860138157166E-3</v>
      </c>
      <c r="K173" s="85">
        <f>I173/'סכום נכסי הקרן'!$C$42</f>
        <v>-2.94630414682209E-6</v>
      </c>
    </row>
    <row r="174" spans="2:11">
      <c r="B174" s="77" t="s">
        <v>2825</v>
      </c>
      <c r="C174" s="74" t="s">
        <v>2826</v>
      </c>
      <c r="D174" s="87" t="s">
        <v>686</v>
      </c>
      <c r="E174" s="87" t="s">
        <v>164</v>
      </c>
      <c r="F174" s="97">
        <v>44040</v>
      </c>
      <c r="G174" s="84">
        <v>51199500.000000007</v>
      </c>
      <c r="H174" s="86">
        <v>-0.81132800000000005</v>
      </c>
      <c r="I174" s="84">
        <v>-415.39603000000011</v>
      </c>
      <c r="J174" s="85">
        <v>3.6766015656318602E-3</v>
      </c>
      <c r="K174" s="85">
        <f>I174/'סכום נכסי הקרן'!$C$42</f>
        <v>-7.3841102348740641E-6</v>
      </c>
    </row>
    <row r="175" spans="2:11">
      <c r="B175" s="77" t="s">
        <v>2827</v>
      </c>
      <c r="C175" s="74" t="s">
        <v>2828</v>
      </c>
      <c r="D175" s="87" t="s">
        <v>686</v>
      </c>
      <c r="E175" s="87" t="s">
        <v>164</v>
      </c>
      <c r="F175" s="97">
        <v>44035</v>
      </c>
      <c r="G175" s="84">
        <v>27407487.130623005</v>
      </c>
      <c r="H175" s="86">
        <v>-0.79966599999999999</v>
      </c>
      <c r="I175" s="84">
        <v>-219.16827380800004</v>
      </c>
      <c r="J175" s="85">
        <v>1.9398221466375711E-3</v>
      </c>
      <c r="K175" s="85">
        <f>I175/'סכום נכסי הקרן'!$C$42</f>
        <v>-3.8959512775924553E-6</v>
      </c>
    </row>
    <row r="176" spans="2:11">
      <c r="B176" s="77" t="s">
        <v>2829</v>
      </c>
      <c r="C176" s="74" t="s">
        <v>2830</v>
      </c>
      <c r="D176" s="87" t="s">
        <v>686</v>
      </c>
      <c r="E176" s="87" t="s">
        <v>164</v>
      </c>
      <c r="F176" s="97">
        <v>44090</v>
      </c>
      <c r="G176" s="84">
        <v>54831031.610826008</v>
      </c>
      <c r="H176" s="86">
        <v>-0.70699999999999996</v>
      </c>
      <c r="I176" s="84">
        <v>-387.65565843500002</v>
      </c>
      <c r="J176" s="85">
        <v>3.4310761244592787E-3</v>
      </c>
      <c r="K176" s="85">
        <f>I176/'סכום נכסי הקרן'!$C$42</f>
        <v>-6.8909953594326047E-6</v>
      </c>
    </row>
    <row r="177" spans="2:11">
      <c r="B177" s="77" t="s">
        <v>2831</v>
      </c>
      <c r="C177" s="74" t="s">
        <v>2611</v>
      </c>
      <c r="D177" s="87" t="s">
        <v>686</v>
      </c>
      <c r="E177" s="87" t="s">
        <v>164</v>
      </c>
      <c r="F177" s="97">
        <v>44040</v>
      </c>
      <c r="G177" s="84">
        <v>29894630.193396002</v>
      </c>
      <c r="H177" s="86">
        <v>-0.76704600000000001</v>
      </c>
      <c r="I177" s="84">
        <v>-229.30568935600002</v>
      </c>
      <c r="J177" s="85">
        <v>2.0295467351831996E-3</v>
      </c>
      <c r="K177" s="85">
        <f>I177/'סכום נכסי הקרן'!$C$42</f>
        <v>-4.0761547183984692E-6</v>
      </c>
    </row>
    <row r="178" spans="2:11">
      <c r="B178" s="77" t="s">
        <v>2831</v>
      </c>
      <c r="C178" s="74" t="s">
        <v>2832</v>
      </c>
      <c r="D178" s="87" t="s">
        <v>686</v>
      </c>
      <c r="E178" s="87" t="s">
        <v>164</v>
      </c>
      <c r="F178" s="97">
        <v>44040</v>
      </c>
      <c r="G178" s="84">
        <v>68296000.000000015</v>
      </c>
      <c r="H178" s="86">
        <v>-0.76704600000000001</v>
      </c>
      <c r="I178" s="84">
        <v>-523.86202000000003</v>
      </c>
      <c r="J178" s="85">
        <v>4.6366161056162923E-3</v>
      </c>
      <c r="K178" s="85">
        <f>I178/'סכום נכסי הקרן'!$C$42</f>
        <v>-9.312209612460188E-6</v>
      </c>
    </row>
    <row r="179" spans="2:11">
      <c r="B179" s="77" t="s">
        <v>2833</v>
      </c>
      <c r="C179" s="74" t="s">
        <v>2834</v>
      </c>
      <c r="D179" s="87" t="s">
        <v>686</v>
      </c>
      <c r="E179" s="87" t="s">
        <v>164</v>
      </c>
      <c r="F179" s="97">
        <v>44090</v>
      </c>
      <c r="G179" s="84">
        <v>12136110.005424</v>
      </c>
      <c r="H179" s="86">
        <v>-0.70405200000000001</v>
      </c>
      <c r="I179" s="84">
        <v>-85.444540512000017</v>
      </c>
      <c r="J179" s="85">
        <v>7.5625549772614356E-4</v>
      </c>
      <c r="K179" s="85">
        <f>I179/'סכום נכסי הקרן'!$C$42</f>
        <v>-1.5188684063946658E-6</v>
      </c>
    </row>
    <row r="180" spans="2:11">
      <c r="B180" s="77" t="s">
        <v>2835</v>
      </c>
      <c r="C180" s="74" t="s">
        <v>2836</v>
      </c>
      <c r="D180" s="87" t="s">
        <v>686</v>
      </c>
      <c r="E180" s="87" t="s">
        <v>164</v>
      </c>
      <c r="F180" s="97">
        <v>44090</v>
      </c>
      <c r="G180" s="84">
        <v>24919487.186804999</v>
      </c>
      <c r="H180" s="86">
        <v>-0.67457800000000001</v>
      </c>
      <c r="I180" s="84">
        <v>-168.10138904300004</v>
      </c>
      <c r="J180" s="85">
        <v>1.4878375947415391E-3</v>
      </c>
      <c r="K180" s="85">
        <f>I180/'סכום נכסי הקרן'!$C$42</f>
        <v>-2.9881825960853864E-6</v>
      </c>
    </row>
    <row r="181" spans="2:11">
      <c r="B181" s="77" t="s">
        <v>2837</v>
      </c>
      <c r="C181" s="74" t="s">
        <v>2838</v>
      </c>
      <c r="D181" s="87" t="s">
        <v>686</v>
      </c>
      <c r="E181" s="87" t="s">
        <v>164</v>
      </c>
      <c r="F181" s="97">
        <v>44034</v>
      </c>
      <c r="G181" s="84">
        <v>85500000.000000015</v>
      </c>
      <c r="H181" s="86">
        <v>-0.613985</v>
      </c>
      <c r="I181" s="84">
        <v>-524.95726999999999</v>
      </c>
      <c r="J181" s="85">
        <v>4.6463099822399035E-3</v>
      </c>
      <c r="K181" s="85">
        <f>I181/'סכום נכסי הקרן'!$C$42</f>
        <v>-9.3316788566288096E-6</v>
      </c>
    </row>
    <row r="182" spans="2:11">
      <c r="B182" s="77" t="s">
        <v>2839</v>
      </c>
      <c r="C182" s="74" t="s">
        <v>2840</v>
      </c>
      <c r="D182" s="87" t="s">
        <v>686</v>
      </c>
      <c r="E182" s="87" t="s">
        <v>164</v>
      </c>
      <c r="F182" s="97">
        <v>44091</v>
      </c>
      <c r="G182" s="84">
        <v>39920204.311200008</v>
      </c>
      <c r="H182" s="86">
        <v>-0.54630999999999996</v>
      </c>
      <c r="I182" s="84">
        <v>-218.08819948900003</v>
      </c>
      <c r="J182" s="85">
        <v>1.9302625874568198E-3</v>
      </c>
      <c r="K182" s="85">
        <f>I182/'סכום נכסי הקרן'!$C$42</f>
        <v>-3.8767517974400991E-6</v>
      </c>
    </row>
    <row r="183" spans="2:11">
      <c r="B183" s="77" t="s">
        <v>2841</v>
      </c>
      <c r="C183" s="74" t="s">
        <v>2842</v>
      </c>
      <c r="D183" s="87" t="s">
        <v>686</v>
      </c>
      <c r="E183" s="87" t="s">
        <v>164</v>
      </c>
      <c r="F183" s="97">
        <v>44088</v>
      </c>
      <c r="G183" s="84">
        <v>49923600.53772001</v>
      </c>
      <c r="H183" s="86">
        <v>-0.37998300000000002</v>
      </c>
      <c r="I183" s="84">
        <v>-189.70123109900004</v>
      </c>
      <c r="J183" s="85">
        <v>1.6790142247167712E-3</v>
      </c>
      <c r="K183" s="85">
        <f>I183/'סכום נכסי הקרן'!$C$42</f>
        <v>-3.3721429695087261E-6</v>
      </c>
    </row>
    <row r="184" spans="2:11">
      <c r="B184" s="77" t="s">
        <v>2843</v>
      </c>
      <c r="C184" s="74" t="s">
        <v>2844</v>
      </c>
      <c r="D184" s="87" t="s">
        <v>686</v>
      </c>
      <c r="E184" s="87" t="s">
        <v>164</v>
      </c>
      <c r="F184" s="97">
        <v>44027</v>
      </c>
      <c r="G184" s="84">
        <v>41247316.73362501</v>
      </c>
      <c r="H184" s="86">
        <v>-0.467167</v>
      </c>
      <c r="I184" s="84">
        <v>-192.69402913000005</v>
      </c>
      <c r="J184" s="85">
        <v>1.7055029851567652E-3</v>
      </c>
      <c r="K184" s="85">
        <f>I184/'סכום נכסי הקרן'!$C$42</f>
        <v>-3.4253431663705453E-6</v>
      </c>
    </row>
    <row r="185" spans="2:11">
      <c r="B185" s="77" t="s">
        <v>2845</v>
      </c>
      <c r="C185" s="74" t="s">
        <v>2846</v>
      </c>
      <c r="D185" s="87" t="s">
        <v>686</v>
      </c>
      <c r="E185" s="87" t="s">
        <v>164</v>
      </c>
      <c r="F185" s="97">
        <v>44103</v>
      </c>
      <c r="G185" s="84">
        <v>36672845.460776001</v>
      </c>
      <c r="H185" s="86">
        <v>-0.24949099999999999</v>
      </c>
      <c r="I185" s="84">
        <v>-91.495339914000013</v>
      </c>
      <c r="J185" s="85">
        <v>8.0981012258550371E-4</v>
      </c>
      <c r="K185" s="85">
        <f>I185/'סכום נכסי הקרן'!$C$42</f>
        <v>-1.626427859462809E-6</v>
      </c>
    </row>
    <row r="186" spans="2:11">
      <c r="B186" s="77" t="s">
        <v>2847</v>
      </c>
      <c r="C186" s="74" t="s">
        <v>2848</v>
      </c>
      <c r="D186" s="87" t="s">
        <v>686</v>
      </c>
      <c r="E186" s="87" t="s">
        <v>164</v>
      </c>
      <c r="F186" s="97">
        <v>44088</v>
      </c>
      <c r="G186" s="84">
        <v>45859790.40048001</v>
      </c>
      <c r="H186" s="86">
        <v>-0.34807700000000003</v>
      </c>
      <c r="I186" s="84">
        <v>-159.627600156</v>
      </c>
      <c r="J186" s="85">
        <v>1.4128374906510444E-3</v>
      </c>
      <c r="K186" s="85">
        <f>I186/'סכום נכסי הקרן'!$C$42</f>
        <v>-2.8375519045771913E-6</v>
      </c>
    </row>
    <row r="187" spans="2:11">
      <c r="B187" s="77" t="s">
        <v>2849</v>
      </c>
      <c r="C187" s="74" t="s">
        <v>2850</v>
      </c>
      <c r="D187" s="87" t="s">
        <v>686</v>
      </c>
      <c r="E187" s="87" t="s">
        <v>164</v>
      </c>
      <c r="F187" s="97">
        <v>44027</v>
      </c>
      <c r="G187" s="84">
        <v>45010030.360877998</v>
      </c>
      <c r="H187" s="86">
        <v>-0.390959</v>
      </c>
      <c r="I187" s="84">
        <v>-175.97088401500002</v>
      </c>
      <c r="J187" s="85">
        <v>1.5574891933251536E-3</v>
      </c>
      <c r="K187" s="85">
        <f>I187/'סכום נכסי הקרן'!$C$42</f>
        <v>-3.1280713147282561E-6</v>
      </c>
    </row>
    <row r="188" spans="2:11">
      <c r="B188" s="77" t="s">
        <v>2849</v>
      </c>
      <c r="C188" s="74" t="s">
        <v>2851</v>
      </c>
      <c r="D188" s="87" t="s">
        <v>686</v>
      </c>
      <c r="E188" s="87" t="s">
        <v>164</v>
      </c>
      <c r="F188" s="97">
        <v>44027</v>
      </c>
      <c r="G188" s="84">
        <v>154242000.00000003</v>
      </c>
      <c r="H188" s="86">
        <v>-0.390959</v>
      </c>
      <c r="I188" s="84">
        <v>-603.02339000000018</v>
      </c>
      <c r="J188" s="85">
        <v>5.3372603002167151E-3</v>
      </c>
      <c r="K188" s="85">
        <f>I188/'סכום נכסי הקרן'!$C$42</f>
        <v>-1.0719387919926569E-5</v>
      </c>
    </row>
    <row r="189" spans="2:11">
      <c r="B189" s="77" t="s">
        <v>2852</v>
      </c>
      <c r="C189" s="74" t="s">
        <v>2853</v>
      </c>
      <c r="D189" s="87" t="s">
        <v>686</v>
      </c>
      <c r="E189" s="87" t="s">
        <v>164</v>
      </c>
      <c r="F189" s="97">
        <v>44018</v>
      </c>
      <c r="G189" s="84">
        <v>85705000.000000015</v>
      </c>
      <c r="H189" s="86">
        <v>-0.36506</v>
      </c>
      <c r="I189" s="84">
        <v>-312.87468000000007</v>
      </c>
      <c r="J189" s="85">
        <v>2.76920205119574E-3</v>
      </c>
      <c r="K189" s="85">
        <f>I189/'סכום נכסי הקרן'!$C$42</f>
        <v>-5.5616832130556175E-6</v>
      </c>
    </row>
    <row r="190" spans="2:11">
      <c r="B190" s="77" t="s">
        <v>2854</v>
      </c>
      <c r="C190" s="74" t="s">
        <v>2855</v>
      </c>
      <c r="D190" s="87" t="s">
        <v>686</v>
      </c>
      <c r="E190" s="87" t="s">
        <v>164</v>
      </c>
      <c r="F190" s="97">
        <v>44028</v>
      </c>
      <c r="G190" s="84">
        <v>27527114.384994008</v>
      </c>
      <c r="H190" s="86">
        <v>-0.35937999999999998</v>
      </c>
      <c r="I190" s="84">
        <v>-98.926849902000015</v>
      </c>
      <c r="J190" s="85">
        <v>8.7558518850726905E-4</v>
      </c>
      <c r="K190" s="85">
        <f>I190/'סכום נכסי הקרן'!$C$42</f>
        <v>-1.7585309249710654E-6</v>
      </c>
    </row>
    <row r="191" spans="2:11">
      <c r="B191" s="77" t="s">
        <v>2856</v>
      </c>
      <c r="C191" s="74" t="s">
        <v>2586</v>
      </c>
      <c r="D191" s="87" t="s">
        <v>686</v>
      </c>
      <c r="E191" s="87" t="s">
        <v>164</v>
      </c>
      <c r="F191" s="97">
        <v>44018</v>
      </c>
      <c r="G191" s="84">
        <v>48542734.696378015</v>
      </c>
      <c r="H191" s="86">
        <v>-0.346329</v>
      </c>
      <c r="I191" s="84">
        <v>-168.11736947600002</v>
      </c>
      <c r="J191" s="85">
        <v>1.4879790349112661E-3</v>
      </c>
      <c r="K191" s="85">
        <f>I191/'סכום נכסי הקרן'!$C$42</f>
        <v>-2.9884666654321083E-6</v>
      </c>
    </row>
    <row r="192" spans="2:11">
      <c r="B192" s="77" t="s">
        <v>2857</v>
      </c>
      <c r="C192" s="74" t="s">
        <v>2858</v>
      </c>
      <c r="D192" s="87" t="s">
        <v>686</v>
      </c>
      <c r="E192" s="87" t="s">
        <v>164</v>
      </c>
      <c r="F192" s="97">
        <v>44104</v>
      </c>
      <c r="G192" s="84">
        <v>102900000.00000001</v>
      </c>
      <c r="H192" s="86">
        <v>-0.15849299999999999</v>
      </c>
      <c r="I192" s="84">
        <v>-163.08935000000002</v>
      </c>
      <c r="J192" s="85">
        <v>1.4434768660352443E-3</v>
      </c>
      <c r="K192" s="85">
        <f>I192/'סכום נכסי הקרן'!$C$42</f>
        <v>-2.8990882231925959E-6</v>
      </c>
    </row>
    <row r="193" spans="2:11">
      <c r="B193" s="77" t="s">
        <v>2859</v>
      </c>
      <c r="C193" s="74" t="s">
        <v>2860</v>
      </c>
      <c r="D193" s="87" t="s">
        <v>686</v>
      </c>
      <c r="E193" s="87" t="s">
        <v>164</v>
      </c>
      <c r="F193" s="97">
        <v>44097</v>
      </c>
      <c r="G193" s="84">
        <v>120050000.00000001</v>
      </c>
      <c r="H193" s="86">
        <v>-0.14286199999999999</v>
      </c>
      <c r="I193" s="84">
        <v>-171.50529000000003</v>
      </c>
      <c r="J193" s="85">
        <v>1.5179649591936305E-3</v>
      </c>
      <c r="K193" s="85">
        <f>I193/'סכום נכסי הקרן'!$C$42</f>
        <v>-3.0486905886511344E-6</v>
      </c>
    </row>
    <row r="194" spans="2:11">
      <c r="B194" s="77" t="s">
        <v>2861</v>
      </c>
      <c r="C194" s="74" t="s">
        <v>2862</v>
      </c>
      <c r="D194" s="87" t="s">
        <v>686</v>
      </c>
      <c r="E194" s="87" t="s">
        <v>164</v>
      </c>
      <c r="F194" s="97">
        <v>44097</v>
      </c>
      <c r="G194" s="84">
        <v>40050937.144032009</v>
      </c>
      <c r="H194" s="86">
        <v>-0.10785599999999999</v>
      </c>
      <c r="I194" s="84">
        <v>-43.197346680000003</v>
      </c>
      <c r="J194" s="85">
        <v>3.823325717263841E-4</v>
      </c>
      <c r="K194" s="85">
        <f>I194/'סכום נכסי הקרן'!$C$42</f>
        <v>-7.6787919648435516E-7</v>
      </c>
    </row>
    <row r="195" spans="2:11">
      <c r="B195" s="77" t="s">
        <v>2863</v>
      </c>
      <c r="C195" s="74" t="s">
        <v>2864</v>
      </c>
      <c r="D195" s="87" t="s">
        <v>686</v>
      </c>
      <c r="E195" s="87" t="s">
        <v>164</v>
      </c>
      <c r="F195" s="97">
        <v>44104</v>
      </c>
      <c r="G195" s="84">
        <v>85782500.000000015</v>
      </c>
      <c r="H195" s="86">
        <v>-0.12056500000000001</v>
      </c>
      <c r="I195" s="84">
        <v>-103.42331000000001</v>
      </c>
      <c r="J195" s="85">
        <v>9.153826132349632E-4</v>
      </c>
      <c r="K195" s="85">
        <f>I195/'סכום נכסי הקרן'!$C$42</f>
        <v>-1.8384603287988888E-6</v>
      </c>
    </row>
    <row r="196" spans="2:11">
      <c r="B196" s="77" t="s">
        <v>2865</v>
      </c>
      <c r="C196" s="74" t="s">
        <v>2866</v>
      </c>
      <c r="D196" s="87" t="s">
        <v>686</v>
      </c>
      <c r="E196" s="87" t="s">
        <v>164</v>
      </c>
      <c r="F196" s="97">
        <v>44096</v>
      </c>
      <c r="G196" s="84">
        <v>34340000.000000007</v>
      </c>
      <c r="H196" s="86">
        <v>-2.7333E-2</v>
      </c>
      <c r="I196" s="84">
        <v>-9.386140000000001</v>
      </c>
      <c r="J196" s="85">
        <v>8.3075172912075784E-5</v>
      </c>
      <c r="K196" s="85">
        <f>I196/'סכום נכסי הקרן'!$C$42</f>
        <v>-1.6684871167391955E-7</v>
      </c>
    </row>
    <row r="197" spans="2:11">
      <c r="B197" s="77" t="s">
        <v>2867</v>
      </c>
      <c r="C197" s="74" t="s">
        <v>2868</v>
      </c>
      <c r="D197" s="87" t="s">
        <v>686</v>
      </c>
      <c r="E197" s="87" t="s">
        <v>164</v>
      </c>
      <c r="F197" s="97">
        <v>44014</v>
      </c>
      <c r="G197" s="84">
        <v>103020000.00000001</v>
      </c>
      <c r="H197" s="86">
        <v>-0.19969500000000001</v>
      </c>
      <c r="I197" s="84">
        <v>-205.72620000000003</v>
      </c>
      <c r="J197" s="85">
        <v>1.8208485743387895E-3</v>
      </c>
      <c r="K197" s="85">
        <f>I197/'סכום נכסי הקרן'!$C$42</f>
        <v>-3.6570039896667969E-6</v>
      </c>
    </row>
    <row r="198" spans="2:11">
      <c r="B198" s="77" t="s">
        <v>2869</v>
      </c>
      <c r="C198" s="74" t="s">
        <v>2870</v>
      </c>
      <c r="D198" s="87" t="s">
        <v>686</v>
      </c>
      <c r="E198" s="87" t="s">
        <v>164</v>
      </c>
      <c r="F198" s="97">
        <v>44103</v>
      </c>
      <c r="G198" s="84">
        <v>137380000.00000003</v>
      </c>
      <c r="H198" s="86">
        <v>-1.804E-2</v>
      </c>
      <c r="I198" s="84">
        <v>-24.783090000000005</v>
      </c>
      <c r="J198" s="85">
        <v>2.193510310996359E-4</v>
      </c>
      <c r="K198" s="85">
        <f>I198/'סכום נכסי הקרן'!$C$42</f>
        <v>-4.405460218789406E-7</v>
      </c>
    </row>
    <row r="199" spans="2:11">
      <c r="B199" s="77" t="s">
        <v>2869</v>
      </c>
      <c r="C199" s="74" t="s">
        <v>2871</v>
      </c>
      <c r="D199" s="87" t="s">
        <v>686</v>
      </c>
      <c r="E199" s="87" t="s">
        <v>164</v>
      </c>
      <c r="F199" s="97">
        <v>44103</v>
      </c>
      <c r="G199" s="84">
        <v>27784493.933760002</v>
      </c>
      <c r="H199" s="86">
        <v>-1.804E-2</v>
      </c>
      <c r="I199" s="84">
        <v>-5.0122697170000015</v>
      </c>
      <c r="J199" s="85">
        <v>4.4362770363721002E-5</v>
      </c>
      <c r="K199" s="85">
        <f>I199/'סכום נכסי הקרן'!$C$42</f>
        <v>-8.9098473370698877E-8</v>
      </c>
    </row>
    <row r="200" spans="2:11">
      <c r="B200" s="77" t="s">
        <v>2872</v>
      </c>
      <c r="C200" s="74" t="s">
        <v>2873</v>
      </c>
      <c r="D200" s="87" t="s">
        <v>686</v>
      </c>
      <c r="E200" s="87" t="s">
        <v>164</v>
      </c>
      <c r="F200" s="97">
        <v>44014</v>
      </c>
      <c r="G200" s="84">
        <v>34745785.833600007</v>
      </c>
      <c r="H200" s="86">
        <v>-0.13076099999999999</v>
      </c>
      <c r="I200" s="84">
        <v>-45.433905059000004</v>
      </c>
      <c r="J200" s="85">
        <v>4.0212798006925742E-4</v>
      </c>
      <c r="K200" s="85">
        <f>I200/'סכום נכסי הקרן'!$C$42</f>
        <v>-8.0763642193801984E-7</v>
      </c>
    </row>
    <row r="201" spans="2:11">
      <c r="B201" s="77" t="s">
        <v>2874</v>
      </c>
      <c r="C201" s="74" t="s">
        <v>2875</v>
      </c>
      <c r="D201" s="87" t="s">
        <v>686</v>
      </c>
      <c r="E201" s="87" t="s">
        <v>164</v>
      </c>
      <c r="F201" s="97">
        <v>44014</v>
      </c>
      <c r="G201" s="84">
        <v>103083000.00000001</v>
      </c>
      <c r="H201" s="86">
        <v>-0.12837200000000001</v>
      </c>
      <c r="I201" s="84">
        <v>-132.32994000000002</v>
      </c>
      <c r="J201" s="85">
        <v>1.1712304149463586E-3</v>
      </c>
      <c r="K201" s="85">
        <f>I201/'סכום נכסי הקרן'!$C$42</f>
        <v>-2.3523066995471064E-6</v>
      </c>
    </row>
    <row r="202" spans="2:11">
      <c r="B202" s="77" t="s">
        <v>2876</v>
      </c>
      <c r="C202" s="74" t="s">
        <v>2877</v>
      </c>
      <c r="D202" s="87" t="s">
        <v>686</v>
      </c>
      <c r="E202" s="87" t="s">
        <v>164</v>
      </c>
      <c r="F202" s="97">
        <v>44014</v>
      </c>
      <c r="G202" s="84">
        <v>144316200.00000003</v>
      </c>
      <c r="H202" s="86">
        <v>-0.12837200000000001</v>
      </c>
      <c r="I202" s="84">
        <v>-185.26192000000003</v>
      </c>
      <c r="J202" s="85">
        <v>1.6397226163282405E-3</v>
      </c>
      <c r="K202" s="85">
        <f>I202/'סכום נכסי הקרן'!$C$42</f>
        <v>-3.2932294504702413E-6</v>
      </c>
    </row>
    <row r="203" spans="2:11">
      <c r="B203" s="77" t="s">
        <v>2878</v>
      </c>
      <c r="C203" s="74" t="s">
        <v>2879</v>
      </c>
      <c r="D203" s="87" t="s">
        <v>686</v>
      </c>
      <c r="E203" s="87" t="s">
        <v>164</v>
      </c>
      <c r="F203" s="97">
        <v>44097</v>
      </c>
      <c r="G203" s="84">
        <v>50581186.421986006</v>
      </c>
      <c r="H203" s="86">
        <v>-6.2512999999999999E-2</v>
      </c>
      <c r="I203" s="84">
        <v>-31.619669806000008</v>
      </c>
      <c r="J203" s="85">
        <v>2.7986046836678253E-4</v>
      </c>
      <c r="K203" s="85">
        <f>I203/'סכום נכסי הקרן'!$C$42</f>
        <v>-5.6207356492507402E-7</v>
      </c>
    </row>
    <row r="204" spans="2:11">
      <c r="B204" s="77" t="s">
        <v>2880</v>
      </c>
      <c r="C204" s="74" t="s">
        <v>2747</v>
      </c>
      <c r="D204" s="87" t="s">
        <v>686</v>
      </c>
      <c r="E204" s="87" t="s">
        <v>164</v>
      </c>
      <c r="F204" s="97">
        <v>44097</v>
      </c>
      <c r="G204" s="84">
        <v>41704650.786816008</v>
      </c>
      <c r="H204" s="86">
        <v>-5.0869999999999999E-2</v>
      </c>
      <c r="I204" s="84">
        <v>-21.215180206000003</v>
      </c>
      <c r="J204" s="85">
        <v>1.8777205155413171E-4</v>
      </c>
      <c r="K204" s="85">
        <f>I204/'סכום נכסי הקרן'!$C$42</f>
        <v>-3.7712259622178438E-7</v>
      </c>
    </row>
    <row r="205" spans="2:11">
      <c r="B205" s="77" t="s">
        <v>2881</v>
      </c>
      <c r="C205" s="74" t="s">
        <v>2882</v>
      </c>
      <c r="D205" s="87" t="s">
        <v>686</v>
      </c>
      <c r="E205" s="87" t="s">
        <v>164</v>
      </c>
      <c r="F205" s="97">
        <v>44014</v>
      </c>
      <c r="G205" s="84">
        <v>51555000.000000007</v>
      </c>
      <c r="H205" s="86">
        <v>-0.101632</v>
      </c>
      <c r="I205" s="84">
        <v>-52.39614000000001</v>
      </c>
      <c r="J205" s="85">
        <v>4.6374957015613775E-4</v>
      </c>
      <c r="K205" s="85">
        <f>I205/'סכום נכסי הקרן'!$C$42</f>
        <v>-9.3139761986144715E-7</v>
      </c>
    </row>
    <row r="206" spans="2:11">
      <c r="B206" s="77" t="s">
        <v>2883</v>
      </c>
      <c r="C206" s="74" t="s">
        <v>2884</v>
      </c>
      <c r="D206" s="87" t="s">
        <v>686</v>
      </c>
      <c r="E206" s="87" t="s">
        <v>164</v>
      </c>
      <c r="F206" s="97">
        <v>44018</v>
      </c>
      <c r="G206" s="84">
        <v>36820573.076912008</v>
      </c>
      <c r="H206" s="86">
        <v>-3.8443999999999999E-2</v>
      </c>
      <c r="I206" s="84">
        <v>-14.155418075000002</v>
      </c>
      <c r="J206" s="85">
        <v>1.252872644370687E-4</v>
      </c>
      <c r="K206" s="85">
        <f>I206/'סכום נכסי הקרן'!$C$42</f>
        <v>-2.5162774783025446E-7</v>
      </c>
    </row>
    <row r="207" spans="2:11">
      <c r="B207" s="77" t="s">
        <v>2885</v>
      </c>
      <c r="C207" s="74" t="s">
        <v>2886</v>
      </c>
      <c r="D207" s="87" t="s">
        <v>686</v>
      </c>
      <c r="E207" s="87" t="s">
        <v>164</v>
      </c>
      <c r="F207" s="97">
        <v>44019</v>
      </c>
      <c r="G207" s="84">
        <v>20869920.756432004</v>
      </c>
      <c r="H207" s="86">
        <v>-3.3665E-2</v>
      </c>
      <c r="I207" s="84">
        <v>-7.0258385680000011</v>
      </c>
      <c r="J207" s="85">
        <v>6.2184535271041236E-5</v>
      </c>
      <c r="K207" s="85">
        <f>I207/'סכום נכסי הקרן'!$C$42</f>
        <v>-1.248918206525511E-7</v>
      </c>
    </row>
    <row r="208" spans="2:11">
      <c r="B208" s="77" t="s">
        <v>2887</v>
      </c>
      <c r="C208" s="74" t="s">
        <v>2888</v>
      </c>
      <c r="D208" s="87" t="s">
        <v>686</v>
      </c>
      <c r="E208" s="87" t="s">
        <v>164</v>
      </c>
      <c r="F208" s="97">
        <v>44019</v>
      </c>
      <c r="G208" s="84">
        <v>36821643.566884011</v>
      </c>
      <c r="H208" s="86">
        <v>-3.3665E-2</v>
      </c>
      <c r="I208" s="84">
        <v>-12.395971462000002</v>
      </c>
      <c r="J208" s="85">
        <v>1.0971469343295614E-4</v>
      </c>
      <c r="K208" s="85">
        <f>I208/'סכום נכסי הקרן'!$C$42</f>
        <v>-2.2035169605198442E-7</v>
      </c>
    </row>
    <row r="209" spans="2:11">
      <c r="B209" s="77" t="s">
        <v>2889</v>
      </c>
      <c r="C209" s="74" t="s">
        <v>2607</v>
      </c>
      <c r="D209" s="87" t="s">
        <v>686</v>
      </c>
      <c r="E209" s="87" t="s">
        <v>164</v>
      </c>
      <c r="F209" s="97">
        <v>44026</v>
      </c>
      <c r="G209" s="84">
        <v>40153655.798400007</v>
      </c>
      <c r="H209" s="86">
        <v>-2.8126999999999999E-2</v>
      </c>
      <c r="I209" s="84">
        <v>-11.294061955000002</v>
      </c>
      <c r="J209" s="85">
        <v>9.9961874614199424E-5</v>
      </c>
      <c r="K209" s="85">
        <f>I209/'סכום נכסי הקרן'!$C$42</f>
        <v>-2.0076407199947789E-7</v>
      </c>
    </row>
    <row r="210" spans="2:11">
      <c r="B210" s="77" t="s">
        <v>2890</v>
      </c>
      <c r="C210" s="74" t="s">
        <v>2891</v>
      </c>
      <c r="D210" s="87" t="s">
        <v>686</v>
      </c>
      <c r="E210" s="87" t="s">
        <v>164</v>
      </c>
      <c r="F210" s="97">
        <v>44026</v>
      </c>
      <c r="G210" s="84">
        <v>275200000.00000006</v>
      </c>
      <c r="H210" s="86">
        <v>-2.8126999999999999E-2</v>
      </c>
      <c r="I210" s="84">
        <v>-77.405810000000017</v>
      </c>
      <c r="J210" s="85">
        <v>6.8510602336522631E-4</v>
      </c>
      <c r="K210" s="85">
        <f>I210/'סכום נכסי הקרן'!$C$42</f>
        <v>-1.3759713444052827E-6</v>
      </c>
    </row>
    <row r="211" spans="2:11">
      <c r="B211" s="77" t="s">
        <v>2892</v>
      </c>
      <c r="C211" s="74" t="s">
        <v>2893</v>
      </c>
      <c r="D211" s="87" t="s">
        <v>686</v>
      </c>
      <c r="E211" s="87" t="s">
        <v>164</v>
      </c>
      <c r="F211" s="97">
        <v>44104</v>
      </c>
      <c r="G211" s="84">
        <v>12230468.011938002</v>
      </c>
      <c r="H211" s="86">
        <v>6.5048999999999996E-2</v>
      </c>
      <c r="I211" s="84">
        <v>7.9557571140000016</v>
      </c>
      <c r="J211" s="85">
        <v>-7.0415090536900916E-5</v>
      </c>
      <c r="K211" s="85">
        <f>I211/'סכום נכסי הקרן'!$C$42</f>
        <v>1.4142212079316104E-7</v>
      </c>
    </row>
    <row r="212" spans="2:11">
      <c r="B212" s="77" t="s">
        <v>2892</v>
      </c>
      <c r="C212" s="74" t="s">
        <v>2894</v>
      </c>
      <c r="D212" s="87" t="s">
        <v>686</v>
      </c>
      <c r="E212" s="87" t="s">
        <v>164</v>
      </c>
      <c r="F212" s="97">
        <v>44104</v>
      </c>
      <c r="G212" s="84">
        <v>42156537.500000007</v>
      </c>
      <c r="H212" s="86">
        <v>6.5048999999999996E-2</v>
      </c>
      <c r="I212" s="84">
        <v>27.422270000000005</v>
      </c>
      <c r="J212" s="85">
        <v>-2.4270997682664317E-4</v>
      </c>
      <c r="K212" s="85">
        <f>I212/'סכום נכסי הקרן'!$C$42</f>
        <v>4.8746027873805147E-7</v>
      </c>
    </row>
    <row r="213" spans="2:11">
      <c r="B213" s="77" t="s">
        <v>2895</v>
      </c>
      <c r="C213" s="74" t="s">
        <v>2896</v>
      </c>
      <c r="D213" s="87" t="s">
        <v>686</v>
      </c>
      <c r="E213" s="87" t="s">
        <v>164</v>
      </c>
      <c r="F213" s="97">
        <v>44013</v>
      </c>
      <c r="G213" s="84">
        <v>117031400.00000001</v>
      </c>
      <c r="H213" s="86">
        <v>4.2741000000000001E-2</v>
      </c>
      <c r="I213" s="84">
        <v>50.019830000000006</v>
      </c>
      <c r="J213" s="85">
        <v>-4.4271724332714361E-4</v>
      </c>
      <c r="K213" s="85">
        <f>I213/'סכום נכסי הקרן'!$C$42</f>
        <v>8.8915615936353722E-7</v>
      </c>
    </row>
    <row r="214" spans="2:11">
      <c r="B214" s="77" t="s">
        <v>2897</v>
      </c>
      <c r="C214" s="74" t="s">
        <v>2898</v>
      </c>
      <c r="D214" s="87" t="s">
        <v>686</v>
      </c>
      <c r="E214" s="87" t="s">
        <v>164</v>
      </c>
      <c r="F214" s="97">
        <v>44104</v>
      </c>
      <c r="G214" s="84">
        <v>51635250.000000007</v>
      </c>
      <c r="H214" s="86">
        <v>9.4073000000000004E-2</v>
      </c>
      <c r="I214" s="84">
        <v>48.574650000000005</v>
      </c>
      <c r="J214" s="85">
        <v>-4.299261941430196E-4</v>
      </c>
      <c r="K214" s="85">
        <f>I214/'סכום נכסי הקרן'!$C$42</f>
        <v>8.6346653390121565E-7</v>
      </c>
    </row>
    <row r="215" spans="2:11">
      <c r="B215" s="77" t="s">
        <v>2899</v>
      </c>
      <c r="C215" s="74" t="s">
        <v>2900</v>
      </c>
      <c r="D215" s="87" t="s">
        <v>686</v>
      </c>
      <c r="E215" s="87" t="s">
        <v>164</v>
      </c>
      <c r="F215" s="97">
        <v>44013</v>
      </c>
      <c r="G215" s="84">
        <v>120491000.00000001</v>
      </c>
      <c r="H215" s="86">
        <v>5.5522000000000002E-2</v>
      </c>
      <c r="I215" s="84">
        <v>66.899590000000018</v>
      </c>
      <c r="J215" s="85">
        <v>-5.9211720760578648E-4</v>
      </c>
      <c r="K215" s="85">
        <f>I215/'סכום נכסי הקרן'!$C$42</f>
        <v>1.1892120086652695E-6</v>
      </c>
    </row>
    <row r="216" spans="2:11">
      <c r="B216" s="77" t="s">
        <v>2899</v>
      </c>
      <c r="C216" s="74" t="s">
        <v>2901</v>
      </c>
      <c r="D216" s="87" t="s">
        <v>686</v>
      </c>
      <c r="E216" s="87" t="s">
        <v>164</v>
      </c>
      <c r="F216" s="97">
        <v>44013</v>
      </c>
      <c r="G216" s="84">
        <v>3058727.6198220011</v>
      </c>
      <c r="H216" s="86">
        <v>5.5522000000000002E-2</v>
      </c>
      <c r="I216" s="84">
        <v>1.6982815230000006</v>
      </c>
      <c r="J216" s="85">
        <v>-1.5031208907666884E-5</v>
      </c>
      <c r="K216" s="85">
        <f>I216/'סכום נכסי הקרן'!$C$42</f>
        <v>3.0188776661350892E-8</v>
      </c>
    </row>
    <row r="217" spans="2:11">
      <c r="B217" s="77" t="s">
        <v>2902</v>
      </c>
      <c r="C217" s="74" t="s">
        <v>2903</v>
      </c>
      <c r="D217" s="87" t="s">
        <v>686</v>
      </c>
      <c r="E217" s="87" t="s">
        <v>164</v>
      </c>
      <c r="F217" s="97">
        <v>44013</v>
      </c>
      <c r="G217" s="84">
        <v>86080000.000000015</v>
      </c>
      <c r="H217" s="86">
        <v>7.467E-2</v>
      </c>
      <c r="I217" s="84">
        <v>64.276110000000003</v>
      </c>
      <c r="J217" s="85">
        <v>-5.6889721998239987E-4</v>
      </c>
      <c r="K217" s="85">
        <f>I217/'סכום נכסי הקרן'!$C$42</f>
        <v>1.1425768361553458E-6</v>
      </c>
    </row>
    <row r="218" spans="2:11">
      <c r="B218" s="77" t="s">
        <v>2904</v>
      </c>
      <c r="C218" s="74" t="s">
        <v>2905</v>
      </c>
      <c r="D218" s="87" t="s">
        <v>686</v>
      </c>
      <c r="E218" s="87" t="s">
        <v>164</v>
      </c>
      <c r="F218" s="97">
        <v>44103</v>
      </c>
      <c r="G218" s="84">
        <v>13929864.639552003</v>
      </c>
      <c r="H218" s="86">
        <v>0.157307</v>
      </c>
      <c r="I218" s="84">
        <v>21.912670508000001</v>
      </c>
      <c r="J218" s="85">
        <v>-1.9394542287004492E-4</v>
      </c>
      <c r="K218" s="85">
        <f>I218/'סכום נכסי הקרן'!$C$42</f>
        <v>3.8952123488408358E-7</v>
      </c>
    </row>
    <row r="219" spans="2:11">
      <c r="B219" s="77" t="s">
        <v>2906</v>
      </c>
      <c r="C219" s="74" t="s">
        <v>2907</v>
      </c>
      <c r="D219" s="87" t="s">
        <v>686</v>
      </c>
      <c r="E219" s="87" t="s">
        <v>164</v>
      </c>
      <c r="F219" s="97">
        <v>44013</v>
      </c>
      <c r="G219" s="84">
        <v>30160764.888804004</v>
      </c>
      <c r="H219" s="86">
        <v>0.13267200000000001</v>
      </c>
      <c r="I219" s="84">
        <v>40.014865971000006</v>
      </c>
      <c r="J219" s="85">
        <v>-3.5416496127208441E-4</v>
      </c>
      <c r="K219" s="85">
        <f>I219/'סכום נכסי הקרן'!$C$42</f>
        <v>7.113071864542735E-7</v>
      </c>
    </row>
    <row r="220" spans="2:11">
      <c r="B220" s="77" t="s">
        <v>2908</v>
      </c>
      <c r="C220" s="74" t="s">
        <v>2909</v>
      </c>
      <c r="D220" s="87" t="s">
        <v>686</v>
      </c>
      <c r="E220" s="87" t="s">
        <v>164</v>
      </c>
      <c r="F220" s="97">
        <v>44013</v>
      </c>
      <c r="G220" s="84">
        <v>55302760.524347007</v>
      </c>
      <c r="H220" s="86">
        <v>0.14543</v>
      </c>
      <c r="I220" s="84">
        <v>80.42685043100002</v>
      </c>
      <c r="J220" s="85">
        <v>-7.1184475261704843E-4</v>
      </c>
      <c r="K220" s="85">
        <f>I220/'סכום נכסי הקרן'!$C$42</f>
        <v>1.4296735802367505E-6</v>
      </c>
    </row>
    <row r="221" spans="2:11">
      <c r="B221" s="77" t="s">
        <v>2910</v>
      </c>
      <c r="C221" s="74" t="s">
        <v>2911</v>
      </c>
      <c r="D221" s="87" t="s">
        <v>686</v>
      </c>
      <c r="E221" s="87" t="s">
        <v>164</v>
      </c>
      <c r="F221" s="97">
        <v>44096</v>
      </c>
      <c r="G221" s="84">
        <v>51690000.000000007</v>
      </c>
      <c r="H221" s="86">
        <v>0.21344399999999999</v>
      </c>
      <c r="I221" s="84">
        <v>110.32935000000002</v>
      </c>
      <c r="J221" s="85">
        <v>-9.765068311922611E-4</v>
      </c>
      <c r="K221" s="85">
        <f>I221/'סכום נכסי הקרן'!$C$42</f>
        <v>1.9612226013378193E-6</v>
      </c>
    </row>
    <row r="222" spans="2:11">
      <c r="B222" s="77" t="s">
        <v>2912</v>
      </c>
      <c r="C222" s="74" t="s">
        <v>2913</v>
      </c>
      <c r="D222" s="87" t="s">
        <v>686</v>
      </c>
      <c r="E222" s="87" t="s">
        <v>164</v>
      </c>
      <c r="F222" s="97">
        <v>44096</v>
      </c>
      <c r="G222" s="84">
        <v>35210028.742581002</v>
      </c>
      <c r="H222" s="86">
        <v>0.25395600000000002</v>
      </c>
      <c r="I222" s="84">
        <v>89.41815566999999</v>
      </c>
      <c r="J222" s="85">
        <v>-7.9142530835510209E-4</v>
      </c>
      <c r="K222" s="85">
        <f>I222/'סכום נכסי הקרן'!$C$42</f>
        <v>1.5895036802985552E-6</v>
      </c>
    </row>
    <row r="223" spans="2:11">
      <c r="B223" s="77" t="s">
        <v>2912</v>
      </c>
      <c r="C223" s="74" t="s">
        <v>2914</v>
      </c>
      <c r="D223" s="87" t="s">
        <v>686</v>
      </c>
      <c r="E223" s="87" t="s">
        <v>164</v>
      </c>
      <c r="F223" s="97">
        <v>44096</v>
      </c>
      <c r="G223" s="84">
        <v>51711000.000000007</v>
      </c>
      <c r="H223" s="86">
        <v>0.25395699999999999</v>
      </c>
      <c r="I223" s="84">
        <v>131.32345000000004</v>
      </c>
      <c r="J223" s="85">
        <v>-1.1623221384041086E-3</v>
      </c>
      <c r="K223" s="85">
        <f>I223/'סכום נכסי הקרן'!$C$42</f>
        <v>2.3344152596354192E-6</v>
      </c>
    </row>
    <row r="224" spans="2:11">
      <c r="B224" s="77" t="s">
        <v>2915</v>
      </c>
      <c r="C224" s="74" t="s">
        <v>2916</v>
      </c>
      <c r="D224" s="87" t="s">
        <v>686</v>
      </c>
      <c r="E224" s="87" t="s">
        <v>164</v>
      </c>
      <c r="F224" s="97">
        <v>44020</v>
      </c>
      <c r="G224" s="84">
        <v>86200000.000000015</v>
      </c>
      <c r="H224" s="86">
        <v>0.207117</v>
      </c>
      <c r="I224" s="84">
        <v>178.53498999999999</v>
      </c>
      <c r="J224" s="85">
        <v>-1.5801836713607211E-3</v>
      </c>
      <c r="K224" s="85">
        <f>I224/'סכום נכסי הקרן'!$C$42</f>
        <v>3.1736510504015608E-6</v>
      </c>
    </row>
    <row r="225" spans="2:11">
      <c r="B225" s="77" t="s">
        <v>2917</v>
      </c>
      <c r="C225" s="74" t="s">
        <v>2918</v>
      </c>
      <c r="D225" s="87" t="s">
        <v>686</v>
      </c>
      <c r="E225" s="87" t="s">
        <v>164</v>
      </c>
      <c r="F225" s="97">
        <v>44025</v>
      </c>
      <c r="G225" s="84">
        <v>40258708.967640005</v>
      </c>
      <c r="H225" s="86">
        <v>0.235183</v>
      </c>
      <c r="I225" s="84">
        <v>94.681678381000012</v>
      </c>
      <c r="J225" s="85">
        <v>-8.3801187741788666E-4</v>
      </c>
      <c r="K225" s="85">
        <f>I225/'סכום נכסי הקרן'!$C$42</f>
        <v>1.6830684452814737E-6</v>
      </c>
    </row>
    <row r="226" spans="2:11">
      <c r="B226" s="77" t="s">
        <v>2919</v>
      </c>
      <c r="C226" s="74" t="s">
        <v>2920</v>
      </c>
      <c r="D226" s="87" t="s">
        <v>686</v>
      </c>
      <c r="E226" s="87" t="s">
        <v>164</v>
      </c>
      <c r="F226" s="97">
        <v>44025</v>
      </c>
      <c r="G226" s="84">
        <v>34887357.720000006</v>
      </c>
      <c r="H226" s="86">
        <v>0.264098</v>
      </c>
      <c r="I226" s="84">
        <v>92.136971743000018</v>
      </c>
      <c r="J226" s="85">
        <v>-8.1548909979445934E-4</v>
      </c>
      <c r="K226" s="85">
        <f>I226/'סכום נכסי הקרן'!$C$42</f>
        <v>1.6378335538204076E-6</v>
      </c>
    </row>
    <row r="227" spans="2:11">
      <c r="B227" s="77" t="s">
        <v>2919</v>
      </c>
      <c r="C227" s="74" t="s">
        <v>2921</v>
      </c>
      <c r="D227" s="87" t="s">
        <v>686</v>
      </c>
      <c r="E227" s="87" t="s">
        <v>164</v>
      </c>
      <c r="F227" s="97">
        <v>44025</v>
      </c>
      <c r="G227" s="84">
        <v>46164880.042499997</v>
      </c>
      <c r="H227" s="86">
        <v>0.264098</v>
      </c>
      <c r="I227" s="84">
        <v>121.92073364000002</v>
      </c>
      <c r="J227" s="85">
        <v>-1.0791002508709795E-3</v>
      </c>
      <c r="K227" s="85">
        <f>I227/'סכום נכסי הקרן'!$C$42</f>
        <v>2.1672718853728058E-6</v>
      </c>
    </row>
    <row r="228" spans="2:11">
      <c r="B228" s="77" t="s">
        <v>2922</v>
      </c>
      <c r="C228" s="74" t="s">
        <v>2923</v>
      </c>
      <c r="D228" s="87" t="s">
        <v>686</v>
      </c>
      <c r="E228" s="87" t="s">
        <v>164</v>
      </c>
      <c r="F228" s="97">
        <v>44019</v>
      </c>
      <c r="G228" s="84">
        <v>34506000.000000007</v>
      </c>
      <c r="H228" s="86">
        <v>0.28200500000000001</v>
      </c>
      <c r="I228" s="84">
        <v>97.308630000000022</v>
      </c>
      <c r="J228" s="85">
        <v>-8.6126259176692508E-4</v>
      </c>
      <c r="K228" s="85">
        <f>I228/'סכום נכסי הקרן'!$C$42</f>
        <v>1.7297653295448523E-6</v>
      </c>
    </row>
    <row r="229" spans="2:11">
      <c r="B229" s="77" t="s">
        <v>2924</v>
      </c>
      <c r="C229" s="74" t="s">
        <v>2925</v>
      </c>
      <c r="D229" s="87" t="s">
        <v>686</v>
      </c>
      <c r="E229" s="87" t="s">
        <v>164</v>
      </c>
      <c r="F229" s="97">
        <v>44019</v>
      </c>
      <c r="G229" s="84">
        <v>20145112.459206</v>
      </c>
      <c r="H229" s="86">
        <v>0.31378099999999998</v>
      </c>
      <c r="I229" s="84">
        <v>63.211557054000004</v>
      </c>
      <c r="J229" s="85">
        <v>-5.5947503790723272E-4</v>
      </c>
      <c r="K229" s="85">
        <f>I229/'סכום נכסי הקרן'!$C$42</f>
        <v>1.1236532650655499E-6</v>
      </c>
    </row>
    <row r="230" spans="2:11">
      <c r="B230" s="77" t="s">
        <v>2924</v>
      </c>
      <c r="C230" s="74" t="s">
        <v>2926</v>
      </c>
      <c r="D230" s="87" t="s">
        <v>686</v>
      </c>
      <c r="E230" s="87" t="s">
        <v>164</v>
      </c>
      <c r="F230" s="97">
        <v>44019</v>
      </c>
      <c r="G230" s="84">
        <v>75937400.000000015</v>
      </c>
      <c r="H230" s="86">
        <v>0.31378099999999998</v>
      </c>
      <c r="I230" s="84">
        <v>238.27721000000005</v>
      </c>
      <c r="J230" s="85">
        <v>-2.1089521807427757E-3</v>
      </c>
      <c r="K230" s="85">
        <f>I230/'סכום נכסי הקרן'!$C$42</f>
        <v>4.2356331260513893E-6</v>
      </c>
    </row>
    <row r="231" spans="2:11">
      <c r="B231" s="77" t="s">
        <v>2927</v>
      </c>
      <c r="C231" s="74" t="s">
        <v>2928</v>
      </c>
      <c r="D231" s="87" t="s">
        <v>686</v>
      </c>
      <c r="E231" s="87" t="s">
        <v>164</v>
      </c>
      <c r="F231" s="97">
        <v>44098</v>
      </c>
      <c r="G231" s="84">
        <v>74219210.738704011</v>
      </c>
      <c r="H231" s="86">
        <v>0.79216600000000004</v>
      </c>
      <c r="I231" s="84">
        <v>587.93902256600006</v>
      </c>
      <c r="J231" s="85">
        <v>-5.2037510586276448E-3</v>
      </c>
      <c r="K231" s="85">
        <f>I231/'סכום נכסי הקרן'!$C$42</f>
        <v>1.0451247100294755E-5</v>
      </c>
    </row>
    <row r="232" spans="2:11">
      <c r="B232" s="77" t="s">
        <v>2929</v>
      </c>
      <c r="C232" s="74" t="s">
        <v>2930</v>
      </c>
      <c r="D232" s="87" t="s">
        <v>686</v>
      </c>
      <c r="E232" s="87" t="s">
        <v>164</v>
      </c>
      <c r="F232" s="97">
        <v>44098</v>
      </c>
      <c r="G232" s="84">
        <v>46404402.173735008</v>
      </c>
      <c r="H232" s="86">
        <v>0.84748900000000005</v>
      </c>
      <c r="I232" s="84">
        <v>393.27231057200004</v>
      </c>
      <c r="J232" s="85">
        <v>-3.4807881836729977E-3</v>
      </c>
      <c r="K232" s="85">
        <f>I232/'סכום נכסי הקרן'!$C$42</f>
        <v>6.9908373789399871E-6</v>
      </c>
    </row>
    <row r="233" spans="2:11">
      <c r="B233" s="77" t="s">
        <v>2931</v>
      </c>
      <c r="C233" s="74" t="s">
        <v>2932</v>
      </c>
      <c r="D233" s="87" t="s">
        <v>686</v>
      </c>
      <c r="E233" s="87" t="s">
        <v>164</v>
      </c>
      <c r="F233" s="97">
        <v>44098</v>
      </c>
      <c r="G233" s="84">
        <v>69398000.000000015</v>
      </c>
      <c r="H233" s="86">
        <v>0.90462200000000004</v>
      </c>
      <c r="I233" s="84">
        <v>627.78989000000013</v>
      </c>
      <c r="J233" s="85">
        <v>-5.5564644959699133E-3</v>
      </c>
      <c r="K233" s="85">
        <f>I233/'סכום נכסי הקרן'!$C$42</f>
        <v>1.1159639036751176E-5</v>
      </c>
    </row>
    <row r="234" spans="2:11">
      <c r="B234" s="77" t="s">
        <v>2933</v>
      </c>
      <c r="C234" s="74" t="s">
        <v>2934</v>
      </c>
      <c r="D234" s="87" t="s">
        <v>686</v>
      </c>
      <c r="E234" s="87" t="s">
        <v>164</v>
      </c>
      <c r="F234" s="97">
        <v>44098</v>
      </c>
      <c r="G234" s="84">
        <v>65018617.051857017</v>
      </c>
      <c r="H234" s="86">
        <v>0.88240399999999997</v>
      </c>
      <c r="I234" s="84">
        <v>573.72687119800003</v>
      </c>
      <c r="J234" s="85">
        <v>-5.0779616571964706E-3</v>
      </c>
      <c r="K234" s="85">
        <f>I234/'סכום נכסי הקרן'!$C$42</f>
        <v>1.0198610857295446E-5</v>
      </c>
    </row>
    <row r="235" spans="2:11">
      <c r="B235" s="77" t="s">
        <v>2935</v>
      </c>
      <c r="C235" s="74" t="s">
        <v>2936</v>
      </c>
      <c r="D235" s="87" t="s">
        <v>686</v>
      </c>
      <c r="E235" s="87" t="s">
        <v>164</v>
      </c>
      <c r="F235" s="97">
        <v>44098</v>
      </c>
      <c r="G235" s="84">
        <v>23220934.661378004</v>
      </c>
      <c r="H235" s="86">
        <v>0.92745699999999998</v>
      </c>
      <c r="I235" s="84">
        <v>215.36425557800001</v>
      </c>
      <c r="J235" s="85">
        <v>-1.9061534103713381E-3</v>
      </c>
      <c r="K235" s="85">
        <f>I235/'סכום נכסי הקרן'!$C$42</f>
        <v>3.828330771094618E-6</v>
      </c>
    </row>
    <row r="236" spans="2:11">
      <c r="B236" s="77" t="s">
        <v>2937</v>
      </c>
      <c r="C236" s="74" t="s">
        <v>2938</v>
      </c>
      <c r="D236" s="87" t="s">
        <v>686</v>
      </c>
      <c r="E236" s="87" t="s">
        <v>164</v>
      </c>
      <c r="F236" s="97">
        <v>44104</v>
      </c>
      <c r="G236" s="84">
        <v>42152250.000000007</v>
      </c>
      <c r="H236" s="86">
        <v>-0.26150400000000001</v>
      </c>
      <c r="I236" s="84">
        <v>-110.22993</v>
      </c>
      <c r="J236" s="85">
        <v>9.7562688121379069E-4</v>
      </c>
      <c r="K236" s="85">
        <f>I236/'סכום נכסי הקרן'!$C$42</f>
        <v>-1.9594553041406089E-6</v>
      </c>
    </row>
    <row r="237" spans="2:11">
      <c r="B237" s="77" t="s">
        <v>2937</v>
      </c>
      <c r="C237" s="74" t="s">
        <v>2939</v>
      </c>
      <c r="D237" s="87" t="s">
        <v>686</v>
      </c>
      <c r="E237" s="87" t="s">
        <v>164</v>
      </c>
      <c r="F237" s="97">
        <v>44104</v>
      </c>
      <c r="G237" s="84">
        <v>103230000.00000001</v>
      </c>
      <c r="H237" s="86">
        <v>-0.25278600000000001</v>
      </c>
      <c r="I237" s="84">
        <v>-260.95088000000004</v>
      </c>
      <c r="J237" s="85">
        <v>2.3096330842666251E-3</v>
      </c>
      <c r="K237" s="85">
        <f>I237/'סכום נכסי הקרן'!$C$42</f>
        <v>-4.6386819436078711E-6</v>
      </c>
    </row>
    <row r="238" spans="2:11">
      <c r="B238" s="77" t="s">
        <v>2937</v>
      </c>
      <c r="C238" s="74" t="s">
        <v>2940</v>
      </c>
      <c r="D238" s="87" t="s">
        <v>686</v>
      </c>
      <c r="E238" s="87" t="s">
        <v>164</v>
      </c>
      <c r="F238" s="97">
        <v>44104</v>
      </c>
      <c r="G238" s="84">
        <v>12229224.121080004</v>
      </c>
      <c r="H238" s="86">
        <v>-0.26150400000000001</v>
      </c>
      <c r="I238" s="84">
        <v>-31.979943511000005</v>
      </c>
      <c r="J238" s="85">
        <v>2.8304919134966464E-4</v>
      </c>
      <c r="K238" s="85">
        <f>I238/'סכום נכסי הקרן'!$C$42</f>
        <v>-5.6847781667597902E-7</v>
      </c>
    </row>
    <row r="239" spans="2:11">
      <c r="B239" s="77" t="s">
        <v>2937</v>
      </c>
      <c r="C239" s="74" t="s">
        <v>2941</v>
      </c>
      <c r="D239" s="87" t="s">
        <v>686</v>
      </c>
      <c r="E239" s="87" t="s">
        <v>164</v>
      </c>
      <c r="F239" s="97">
        <v>44104</v>
      </c>
      <c r="G239" s="84">
        <v>51615000.000000007</v>
      </c>
      <c r="H239" s="86">
        <v>-0.29056599999999999</v>
      </c>
      <c r="I239" s="84">
        <v>-149.97539000000003</v>
      </c>
      <c r="J239" s="85">
        <v>1.327407374789424E-3</v>
      </c>
      <c r="K239" s="85">
        <f>I239/'סכום נכסי הקרן'!$C$42</f>
        <v>-2.6659735103347743E-6</v>
      </c>
    </row>
    <row r="240" spans="2:11">
      <c r="B240" s="77" t="s">
        <v>2937</v>
      </c>
      <c r="C240" s="74" t="s">
        <v>2942</v>
      </c>
      <c r="D240" s="87" t="s">
        <v>686</v>
      </c>
      <c r="E240" s="87" t="s">
        <v>164</v>
      </c>
      <c r="F240" s="97">
        <v>44104</v>
      </c>
      <c r="G240" s="84">
        <v>86025000.000000015</v>
      </c>
      <c r="H240" s="86">
        <v>-0.29056599999999999</v>
      </c>
      <c r="I240" s="84">
        <v>-249.95898000000005</v>
      </c>
      <c r="J240" s="85">
        <v>2.2123455951462579E-3</v>
      </c>
      <c r="K240" s="85">
        <f>I240/'סכום נכסי הקרן'!$C$42</f>
        <v>-4.4432891246377136E-6</v>
      </c>
    </row>
    <row r="241" spans="2:11">
      <c r="B241" s="73"/>
      <c r="C241" s="74"/>
      <c r="D241" s="74"/>
      <c r="E241" s="74"/>
      <c r="F241" s="74"/>
      <c r="G241" s="84"/>
      <c r="H241" s="86"/>
      <c r="I241" s="74"/>
      <c r="J241" s="85"/>
      <c r="K241" s="74"/>
    </row>
    <row r="242" spans="2:11">
      <c r="B242" s="92" t="s">
        <v>233</v>
      </c>
      <c r="C242" s="72"/>
      <c r="D242" s="72"/>
      <c r="E242" s="72"/>
      <c r="F242" s="72"/>
      <c r="G242" s="81"/>
      <c r="H242" s="83"/>
      <c r="I242" s="81">
        <v>-60811.145885553015</v>
      </c>
      <c r="J242" s="82">
        <v>0.53822939562203231</v>
      </c>
      <c r="K242" s="82">
        <f>I242/'סכום נכסי הקרן'!$C$42</f>
        <v>-1.0809833804332019E-3</v>
      </c>
    </row>
    <row r="243" spans="2:11">
      <c r="B243" s="77" t="s">
        <v>2943</v>
      </c>
      <c r="C243" s="74" t="s">
        <v>2944</v>
      </c>
      <c r="D243" s="87" t="s">
        <v>686</v>
      </c>
      <c r="E243" s="87" t="s">
        <v>167</v>
      </c>
      <c r="F243" s="97">
        <v>43983</v>
      </c>
      <c r="G243" s="84">
        <v>23608585.842488002</v>
      </c>
      <c r="H243" s="86">
        <v>2.8192560000000002</v>
      </c>
      <c r="I243" s="84">
        <v>665.58651490700015</v>
      </c>
      <c r="J243" s="85">
        <v>-5.8909961724249735E-3</v>
      </c>
      <c r="K243" s="85">
        <f>I243/'סכום נכסי הקרן'!$C$42</f>
        <v>1.1831514607683991E-5</v>
      </c>
    </row>
    <row r="244" spans="2:11">
      <c r="B244" s="77" t="s">
        <v>2945</v>
      </c>
      <c r="C244" s="74" t="s">
        <v>2946</v>
      </c>
      <c r="D244" s="87" t="s">
        <v>686</v>
      </c>
      <c r="E244" s="87" t="s">
        <v>168</v>
      </c>
      <c r="F244" s="97">
        <v>44007</v>
      </c>
      <c r="G244" s="84">
        <v>37801449.600000001</v>
      </c>
      <c r="H244" s="86">
        <v>-3.647624</v>
      </c>
      <c r="I244" s="84">
        <v>-1378.8546000000003</v>
      </c>
      <c r="J244" s="85">
        <v>1.2204014037251854E-2</v>
      </c>
      <c r="K244" s="85">
        <f>I244/'סכום נכסי הקרן'!$C$42</f>
        <v>-2.4510620297125091E-5</v>
      </c>
    </row>
    <row r="245" spans="2:11">
      <c r="B245" s="77" t="s">
        <v>2947</v>
      </c>
      <c r="C245" s="74" t="s">
        <v>2948</v>
      </c>
      <c r="D245" s="87" t="s">
        <v>686</v>
      </c>
      <c r="E245" s="87" t="s">
        <v>164</v>
      </c>
      <c r="F245" s="97">
        <v>43976</v>
      </c>
      <c r="G245" s="84">
        <v>15742992.570000002</v>
      </c>
      <c r="H245" s="86">
        <v>-4.4449639999999997</v>
      </c>
      <c r="I245" s="84">
        <v>-699.77030000000013</v>
      </c>
      <c r="J245" s="85">
        <v>6.1935512011577869E-3</v>
      </c>
      <c r="K245" s="85">
        <f>I245/'סכום נכסי הקרן'!$C$42</f>
        <v>-1.2439168073635402E-5</v>
      </c>
    </row>
    <row r="246" spans="2:11">
      <c r="B246" s="77" t="s">
        <v>2949</v>
      </c>
      <c r="C246" s="74" t="s">
        <v>2950</v>
      </c>
      <c r="D246" s="87" t="s">
        <v>686</v>
      </c>
      <c r="E246" s="87" t="s">
        <v>164</v>
      </c>
      <c r="F246" s="97">
        <v>43976</v>
      </c>
      <c r="G246" s="84">
        <v>9450721.6400000025</v>
      </c>
      <c r="H246" s="86">
        <v>-4.447203</v>
      </c>
      <c r="I246" s="84">
        <v>-420.29280000000006</v>
      </c>
      <c r="J246" s="85">
        <v>3.719942067101118E-3</v>
      </c>
      <c r="K246" s="85">
        <f>I246/'סכום נכסי הקרן'!$C$42</f>
        <v>-7.4711555768211785E-6</v>
      </c>
    </row>
    <row r="247" spans="2:11">
      <c r="B247" s="77" t="s">
        <v>2951</v>
      </c>
      <c r="C247" s="74" t="s">
        <v>2952</v>
      </c>
      <c r="D247" s="87" t="s">
        <v>686</v>
      </c>
      <c r="E247" s="87" t="s">
        <v>164</v>
      </c>
      <c r="F247" s="97">
        <v>43976</v>
      </c>
      <c r="G247" s="84">
        <v>27077673.989999998</v>
      </c>
      <c r="H247" s="86">
        <v>-4.447203</v>
      </c>
      <c r="I247" s="84">
        <v>-1204.1992300000002</v>
      </c>
      <c r="J247" s="85">
        <v>1.0658168240921031E-2</v>
      </c>
      <c r="K247" s="85">
        <f>I247/'סכום נכסי הקרן'!$C$42</f>
        <v>-2.1405933655818679E-5</v>
      </c>
    </row>
    <row r="248" spans="2:11">
      <c r="B248" s="77" t="s">
        <v>2953</v>
      </c>
      <c r="C248" s="74" t="s">
        <v>2954</v>
      </c>
      <c r="D248" s="87" t="s">
        <v>686</v>
      </c>
      <c r="E248" s="87" t="s">
        <v>166</v>
      </c>
      <c r="F248" s="97">
        <v>43958</v>
      </c>
      <c r="G248" s="84">
        <v>29928247.826124005</v>
      </c>
      <c r="H248" s="86">
        <v>-8.0348269999999999</v>
      </c>
      <c r="I248" s="84">
        <v>-2404.6830600940002</v>
      </c>
      <c r="J248" s="85">
        <v>2.1283452091706342E-2</v>
      </c>
      <c r="K248" s="85">
        <f>I248/'סכום נכסי הקרן'!$C$42</f>
        <v>-4.274582209095351E-5</v>
      </c>
    </row>
    <row r="249" spans="2:11">
      <c r="B249" s="77" t="s">
        <v>2955</v>
      </c>
      <c r="C249" s="74" t="s">
        <v>2956</v>
      </c>
      <c r="D249" s="87" t="s">
        <v>686</v>
      </c>
      <c r="E249" s="87" t="s">
        <v>166</v>
      </c>
      <c r="F249" s="97">
        <v>43941</v>
      </c>
      <c r="G249" s="84">
        <v>37560235.500000007</v>
      </c>
      <c r="H249" s="86">
        <v>-7.2465960000000003</v>
      </c>
      <c r="I249" s="84">
        <v>-2721.8385499999999</v>
      </c>
      <c r="J249" s="85">
        <v>2.4090542883443419E-2</v>
      </c>
      <c r="K249" s="85">
        <f>I249/'סכום נכסי הקרן'!$C$42</f>
        <v>-4.8383601294239078E-5</v>
      </c>
    </row>
    <row r="250" spans="2:11">
      <c r="B250" s="77" t="s">
        <v>2957</v>
      </c>
      <c r="C250" s="74" t="s">
        <v>2958</v>
      </c>
      <c r="D250" s="87" t="s">
        <v>686</v>
      </c>
      <c r="E250" s="87" t="s">
        <v>166</v>
      </c>
      <c r="F250" s="97">
        <v>43941</v>
      </c>
      <c r="G250" s="84">
        <v>7888372.0700000012</v>
      </c>
      <c r="H250" s="86">
        <v>-7.2367730000000003</v>
      </c>
      <c r="I250" s="84">
        <v>-570.86359000000004</v>
      </c>
      <c r="J250" s="85">
        <v>5.0526192288265822E-3</v>
      </c>
      <c r="K250" s="85">
        <f>I250/'סכום נכסי הקרן'!$C$42</f>
        <v>-1.0147712961137232E-5</v>
      </c>
    </row>
    <row r="251" spans="2:11">
      <c r="B251" s="77" t="s">
        <v>2959</v>
      </c>
      <c r="C251" s="74" t="s">
        <v>2960</v>
      </c>
      <c r="D251" s="87" t="s">
        <v>686</v>
      </c>
      <c r="E251" s="87" t="s">
        <v>166</v>
      </c>
      <c r="F251" s="97">
        <v>43915</v>
      </c>
      <c r="G251" s="84">
        <v>131490933.00000001</v>
      </c>
      <c r="H251" s="86">
        <v>-7.1947840000000003</v>
      </c>
      <c r="I251" s="84">
        <v>-9460.489050000002</v>
      </c>
      <c r="J251" s="85">
        <v>8.3733224058191086E-2</v>
      </c>
      <c r="K251" s="85">
        <f>I251/'סכום נכסי הקרן'!$C$42</f>
        <v>-1.6817034582882029E-4</v>
      </c>
    </row>
    <row r="252" spans="2:11">
      <c r="B252" s="77" t="s">
        <v>2961</v>
      </c>
      <c r="C252" s="74" t="s">
        <v>2962</v>
      </c>
      <c r="D252" s="87" t="s">
        <v>686</v>
      </c>
      <c r="E252" s="87" t="s">
        <v>166</v>
      </c>
      <c r="F252" s="97">
        <v>43941</v>
      </c>
      <c r="G252" s="84">
        <v>71979587.280000016</v>
      </c>
      <c r="H252" s="86">
        <v>-7.1974989999999996</v>
      </c>
      <c r="I252" s="84">
        <v>-5180.7301500000012</v>
      </c>
      <c r="J252" s="85">
        <v>4.5853785797149244E-2</v>
      </c>
      <c r="K252" s="85">
        <f>I252/'סכום נכסי הקרן'!$C$42</f>
        <v>-9.2093038358444704E-5</v>
      </c>
    </row>
    <row r="253" spans="2:11">
      <c r="B253" s="77" t="s">
        <v>2963</v>
      </c>
      <c r="C253" s="74" t="s">
        <v>2964</v>
      </c>
      <c r="D253" s="87" t="s">
        <v>686</v>
      </c>
      <c r="E253" s="87" t="s">
        <v>166</v>
      </c>
      <c r="F253" s="97">
        <v>43941</v>
      </c>
      <c r="G253" s="84">
        <v>33888137.940000005</v>
      </c>
      <c r="H253" s="86">
        <v>-6.9810280000000002</v>
      </c>
      <c r="I253" s="84">
        <v>-2365.7403800000002</v>
      </c>
      <c r="J253" s="85">
        <v>2.0938776870319416E-2</v>
      </c>
      <c r="K253" s="85">
        <f>I253/'סכום נכסי הקרן'!$C$42</f>
        <v>-4.2053574159129189E-5</v>
      </c>
    </row>
    <row r="254" spans="2:11">
      <c r="B254" s="77" t="s">
        <v>2965</v>
      </c>
      <c r="C254" s="74" t="s">
        <v>2966</v>
      </c>
      <c r="D254" s="87" t="s">
        <v>686</v>
      </c>
      <c r="E254" s="87" t="s">
        <v>166</v>
      </c>
      <c r="F254" s="97">
        <v>43955</v>
      </c>
      <c r="G254" s="84">
        <v>30339608.941715002</v>
      </c>
      <c r="H254" s="86">
        <v>-6.5972629999999999</v>
      </c>
      <c r="I254" s="84">
        <v>-2001.5838549720004</v>
      </c>
      <c r="J254" s="85">
        <v>1.7715687689488772E-2</v>
      </c>
      <c r="K254" s="85">
        <f>I254/'סכום נכסי הקרן'!$C$42</f>
        <v>-3.5580301115197055E-5</v>
      </c>
    </row>
    <row r="255" spans="2:11">
      <c r="B255" s="77" t="s">
        <v>2967</v>
      </c>
      <c r="C255" s="74" t="s">
        <v>2968</v>
      </c>
      <c r="D255" s="87" t="s">
        <v>686</v>
      </c>
      <c r="E255" s="87" t="s">
        <v>166</v>
      </c>
      <c r="F255" s="97">
        <v>43978</v>
      </c>
      <c r="G255" s="84">
        <v>93028811.400000021</v>
      </c>
      <c r="H255" s="86">
        <v>-6.5453260000000002</v>
      </c>
      <c r="I255" s="84">
        <v>-6089.0391</v>
      </c>
      <c r="J255" s="85">
        <v>5.3893078102488376E-2</v>
      </c>
      <c r="K255" s="85">
        <f>I255/'סכום נכסי הקרן'!$C$42</f>
        <v>-1.0823920473880877E-4</v>
      </c>
    </row>
    <row r="256" spans="2:11">
      <c r="B256" s="77" t="s">
        <v>2969</v>
      </c>
      <c r="C256" s="74" t="s">
        <v>2970</v>
      </c>
      <c r="D256" s="87" t="s">
        <v>686</v>
      </c>
      <c r="E256" s="87" t="s">
        <v>166</v>
      </c>
      <c r="F256" s="97">
        <v>43978</v>
      </c>
      <c r="G256" s="84">
        <v>73673420.390000015</v>
      </c>
      <c r="H256" s="86">
        <v>-6.5356350000000001</v>
      </c>
      <c r="I256" s="84">
        <v>-4815.025740000001</v>
      </c>
      <c r="J256" s="85">
        <v>4.2616996542412078E-2</v>
      </c>
      <c r="K256" s="85">
        <f>I256/'סכום נכסי הקרן'!$C$42</f>
        <v>-8.5592249997950296E-5</v>
      </c>
    </row>
    <row r="257" spans="2:11">
      <c r="B257" s="77" t="s">
        <v>2971</v>
      </c>
      <c r="C257" s="74" t="s">
        <v>2972</v>
      </c>
      <c r="D257" s="87" t="s">
        <v>686</v>
      </c>
      <c r="E257" s="87" t="s">
        <v>166</v>
      </c>
      <c r="F257" s="97">
        <v>43977</v>
      </c>
      <c r="G257" s="84">
        <v>25353225.237558004</v>
      </c>
      <c r="H257" s="86">
        <v>-6.2749860000000002</v>
      </c>
      <c r="I257" s="84">
        <v>-1590.9113936090002</v>
      </c>
      <c r="J257" s="85">
        <v>1.408089364870534E-2</v>
      </c>
      <c r="K257" s="85">
        <f>I257/'סכום נכסי הקרן'!$C$42</f>
        <v>-2.8280157382163657E-5</v>
      </c>
    </row>
    <row r="258" spans="2:11">
      <c r="B258" s="77" t="s">
        <v>2973</v>
      </c>
      <c r="C258" s="74" t="s">
        <v>2974</v>
      </c>
      <c r="D258" s="87" t="s">
        <v>686</v>
      </c>
      <c r="E258" s="87" t="s">
        <v>166</v>
      </c>
      <c r="F258" s="97">
        <v>43986</v>
      </c>
      <c r="G258" s="84">
        <v>102828221.95999999</v>
      </c>
      <c r="H258" s="86">
        <v>-4.1808249999999996</v>
      </c>
      <c r="I258" s="84">
        <v>-4299.0683400000007</v>
      </c>
      <c r="J258" s="85">
        <v>3.8050342921193442E-2</v>
      </c>
      <c r="K258" s="85">
        <f>I258/'סכום נכסי הקרן'!$C$42</f>
        <v>-7.642055348920174E-5</v>
      </c>
    </row>
    <row r="259" spans="2:11">
      <c r="B259" s="77" t="s">
        <v>2975</v>
      </c>
      <c r="C259" s="74" t="s">
        <v>2976</v>
      </c>
      <c r="D259" s="87" t="s">
        <v>686</v>
      </c>
      <c r="E259" s="87" t="s">
        <v>166</v>
      </c>
      <c r="F259" s="97">
        <v>43986</v>
      </c>
      <c r="G259" s="84">
        <v>15526188.513243001</v>
      </c>
      <c r="H259" s="86">
        <v>-4.1279969999999997</v>
      </c>
      <c r="I259" s="84">
        <v>-640.92063555800007</v>
      </c>
      <c r="J259" s="85">
        <v>5.6726825534136882E-3</v>
      </c>
      <c r="K259" s="85">
        <f>I259/'סכום נכסי הקרן'!$C$42</f>
        <v>-1.1393052130916651E-5</v>
      </c>
    </row>
    <row r="260" spans="2:11">
      <c r="B260" s="77" t="s">
        <v>2977</v>
      </c>
      <c r="C260" s="74" t="s">
        <v>2978</v>
      </c>
      <c r="D260" s="87" t="s">
        <v>686</v>
      </c>
      <c r="E260" s="87" t="s">
        <v>166</v>
      </c>
      <c r="F260" s="97">
        <v>44004</v>
      </c>
      <c r="G260" s="84">
        <v>51811056.828712009</v>
      </c>
      <c r="H260" s="86">
        <v>-4.0675540000000003</v>
      </c>
      <c r="I260" s="84">
        <v>-2107.4424646470006</v>
      </c>
      <c r="J260" s="85">
        <v>1.8652624737410771E-2</v>
      </c>
      <c r="K260" s="85">
        <f>I260/'סכום נכסי הקרן'!$C$42</f>
        <v>-3.7462051509274502E-5</v>
      </c>
    </row>
    <row r="261" spans="2:11">
      <c r="B261" s="77" t="s">
        <v>2979</v>
      </c>
      <c r="C261" s="74" t="s">
        <v>2980</v>
      </c>
      <c r="D261" s="87" t="s">
        <v>686</v>
      </c>
      <c r="E261" s="87" t="s">
        <v>166</v>
      </c>
      <c r="F261" s="97">
        <v>44004</v>
      </c>
      <c r="G261" s="84">
        <v>31097408.498509005</v>
      </c>
      <c r="H261" s="86">
        <v>-4.0315079999999996</v>
      </c>
      <c r="I261" s="84">
        <v>-1253.6946347450003</v>
      </c>
      <c r="J261" s="85">
        <v>1.1096243883042719E-2</v>
      </c>
      <c r="K261" s="85">
        <f>I261/'סכום נכסי הקרן'!$C$42</f>
        <v>-2.2285767593463171E-5</v>
      </c>
    </row>
    <row r="262" spans="2:11">
      <c r="B262" s="77" t="s">
        <v>2981</v>
      </c>
      <c r="C262" s="74" t="s">
        <v>2982</v>
      </c>
      <c r="D262" s="87" t="s">
        <v>686</v>
      </c>
      <c r="E262" s="87" t="s">
        <v>166</v>
      </c>
      <c r="F262" s="97">
        <v>43895</v>
      </c>
      <c r="G262" s="84">
        <v>41507782.35886801</v>
      </c>
      <c r="H262" s="86">
        <v>-3.8616830000000002</v>
      </c>
      <c r="I262" s="84">
        <v>-1602.8991497770003</v>
      </c>
      <c r="J262" s="85">
        <v>1.418699529607949E-2</v>
      </c>
      <c r="K262" s="85">
        <f>I262/'סכום נכסי הקרן'!$C$42</f>
        <v>-2.8493252613269512E-5</v>
      </c>
    </row>
    <row r="263" spans="2:11">
      <c r="B263" s="77" t="s">
        <v>2983</v>
      </c>
      <c r="C263" s="74" t="s">
        <v>2984</v>
      </c>
      <c r="D263" s="87" t="s">
        <v>686</v>
      </c>
      <c r="E263" s="87" t="s">
        <v>166</v>
      </c>
      <c r="F263" s="97">
        <v>43999</v>
      </c>
      <c r="G263" s="84">
        <v>14356010.289999999</v>
      </c>
      <c r="H263" s="86">
        <v>-3.8455189999999999</v>
      </c>
      <c r="I263" s="84">
        <v>-552.06304000000011</v>
      </c>
      <c r="J263" s="85">
        <v>4.8862186699075673E-3</v>
      </c>
      <c r="K263" s="85">
        <f>I263/'סכום נכסי הקרן'!$C$42</f>
        <v>-9.813513008200125E-6</v>
      </c>
    </row>
    <row r="264" spans="2:11">
      <c r="B264" s="77" t="s">
        <v>2985</v>
      </c>
      <c r="C264" s="74" t="s">
        <v>2986</v>
      </c>
      <c r="D264" s="87" t="s">
        <v>686</v>
      </c>
      <c r="E264" s="87" t="s">
        <v>166</v>
      </c>
      <c r="F264" s="97">
        <v>44007</v>
      </c>
      <c r="G264" s="84">
        <v>15521800.440000003</v>
      </c>
      <c r="H264" s="86">
        <v>-3.8767580000000001</v>
      </c>
      <c r="I264" s="84">
        <v>-601.74263000000008</v>
      </c>
      <c r="J264" s="85">
        <v>5.3259245052617206E-3</v>
      </c>
      <c r="K264" s="85">
        <f>I264/'סכום נכסי הקרן'!$C$42</f>
        <v>-1.0696621036419236E-5</v>
      </c>
    </row>
    <row r="265" spans="2:11">
      <c r="B265" s="77" t="s">
        <v>2987</v>
      </c>
      <c r="C265" s="74" t="s">
        <v>2988</v>
      </c>
      <c r="D265" s="87" t="s">
        <v>686</v>
      </c>
      <c r="E265" s="87" t="s">
        <v>166</v>
      </c>
      <c r="F265" s="97">
        <v>44007</v>
      </c>
      <c r="G265" s="84">
        <v>64045595.300000012</v>
      </c>
      <c r="H265" s="86">
        <v>-3.847302</v>
      </c>
      <c r="I265" s="84">
        <v>-2464.0276800000006</v>
      </c>
      <c r="J265" s="85">
        <v>2.1808701508409311E-2</v>
      </c>
      <c r="K265" s="85">
        <f>I265/'סכום נכסי הקרן'!$C$42</f>
        <v>-4.380073639822941E-5</v>
      </c>
    </row>
    <row r="266" spans="2:11">
      <c r="B266" s="77" t="s">
        <v>2989</v>
      </c>
      <c r="C266" s="74" t="s">
        <v>2990</v>
      </c>
      <c r="D266" s="87" t="s">
        <v>686</v>
      </c>
      <c r="E266" s="87" t="s">
        <v>166</v>
      </c>
      <c r="F266" s="97">
        <v>44007</v>
      </c>
      <c r="G266" s="84">
        <v>45029586.670000009</v>
      </c>
      <c r="H266" s="86">
        <v>-3.8390209999999998</v>
      </c>
      <c r="I266" s="84">
        <v>-1728.6952600000002</v>
      </c>
      <c r="J266" s="85">
        <v>1.5300395864198254E-2</v>
      </c>
      <c r="K266" s="85">
        <f>I266/'סכום נכסי הקרן'!$C$42</f>
        <v>-3.0729413476446268E-5</v>
      </c>
    </row>
    <row r="267" spans="2:11">
      <c r="B267" s="77" t="s">
        <v>2991</v>
      </c>
      <c r="C267" s="74" t="s">
        <v>2735</v>
      </c>
      <c r="D267" s="87" t="s">
        <v>686</v>
      </c>
      <c r="E267" s="87" t="s">
        <v>166</v>
      </c>
      <c r="F267" s="97">
        <v>43895</v>
      </c>
      <c r="G267" s="84">
        <v>41583663.612337008</v>
      </c>
      <c r="H267" s="86">
        <v>-3.6760619999999999</v>
      </c>
      <c r="I267" s="84">
        <v>-1528.6411605390003</v>
      </c>
      <c r="J267" s="85">
        <v>1.3529750113709538E-2</v>
      </c>
      <c r="K267" s="85">
        <f>I267/'סכום נכסי הקרן'!$C$42</f>
        <v>-2.7173237161139447E-5</v>
      </c>
    </row>
    <row r="268" spans="2:11">
      <c r="B268" s="77" t="s">
        <v>2992</v>
      </c>
      <c r="C268" s="74" t="s">
        <v>2993</v>
      </c>
      <c r="D268" s="87" t="s">
        <v>686</v>
      </c>
      <c r="E268" s="87" t="s">
        <v>166</v>
      </c>
      <c r="F268" s="97">
        <v>43895</v>
      </c>
      <c r="G268" s="84">
        <v>78277784.207591012</v>
      </c>
      <c r="H268" s="86">
        <v>-3.6668790000000002</v>
      </c>
      <c r="I268" s="84">
        <v>-2870.3519785600006</v>
      </c>
      <c r="J268" s="85">
        <v>2.5405010679298505E-2</v>
      </c>
      <c r="K268" s="85">
        <f>I268/'סכום נכסי הקרן'!$C$42</f>
        <v>-5.1023586871005761E-5</v>
      </c>
    </row>
    <row r="269" spans="2:11">
      <c r="B269" s="77" t="s">
        <v>2994</v>
      </c>
      <c r="C269" s="74" t="s">
        <v>2995</v>
      </c>
      <c r="D269" s="87" t="s">
        <v>686</v>
      </c>
      <c r="E269" s="87" t="s">
        <v>166</v>
      </c>
      <c r="F269" s="97">
        <v>43990</v>
      </c>
      <c r="G269" s="84">
        <v>37546965.105574004</v>
      </c>
      <c r="H269" s="86">
        <v>-3.353898</v>
      </c>
      <c r="I269" s="84">
        <v>-1259.2870269030002</v>
      </c>
      <c r="J269" s="85">
        <v>1.1145741221194289E-2</v>
      </c>
      <c r="K269" s="85">
        <f>I269/'סכום נכסי הקרן'!$C$42</f>
        <v>-2.2385178365808099E-5</v>
      </c>
    </row>
    <row r="270" spans="2:11">
      <c r="B270" s="77" t="s">
        <v>2996</v>
      </c>
      <c r="C270" s="74" t="s">
        <v>2997</v>
      </c>
      <c r="D270" s="87" t="s">
        <v>686</v>
      </c>
      <c r="E270" s="87" t="s">
        <v>166</v>
      </c>
      <c r="F270" s="97">
        <v>44005</v>
      </c>
      <c r="G270" s="84">
        <v>15685870.665568002</v>
      </c>
      <c r="H270" s="86">
        <v>-3.115958</v>
      </c>
      <c r="I270" s="84">
        <v>-488.76521330400004</v>
      </c>
      <c r="J270" s="85">
        <v>4.3259800736657888E-3</v>
      </c>
      <c r="K270" s="85">
        <f>I270/'סכום נכסי הקרן'!$C$42</f>
        <v>-8.6883262076637344E-6</v>
      </c>
    </row>
    <row r="271" spans="2:11">
      <c r="B271" s="77" t="s">
        <v>2998</v>
      </c>
      <c r="C271" s="74" t="s">
        <v>2999</v>
      </c>
      <c r="D271" s="87" t="s">
        <v>686</v>
      </c>
      <c r="E271" s="87" t="s">
        <v>167</v>
      </c>
      <c r="F271" s="97">
        <v>43969</v>
      </c>
      <c r="G271" s="84">
        <v>8432546.7856830005</v>
      </c>
      <c r="H271" s="86">
        <v>-5.8002919999999998</v>
      </c>
      <c r="I271" s="84">
        <v>-489.11230137000013</v>
      </c>
      <c r="J271" s="85">
        <v>4.3290520927384505E-3</v>
      </c>
      <c r="K271" s="85">
        <f>I271/'סכום נכסי הקרן'!$C$42</f>
        <v>-8.694496070530633E-6</v>
      </c>
    </row>
    <row r="272" spans="2:11">
      <c r="B272" s="77" t="s">
        <v>2998</v>
      </c>
      <c r="C272" s="74" t="s">
        <v>3000</v>
      </c>
      <c r="D272" s="87" t="s">
        <v>686</v>
      </c>
      <c r="E272" s="87" t="s">
        <v>167</v>
      </c>
      <c r="F272" s="97">
        <v>43969</v>
      </c>
      <c r="G272" s="84">
        <v>22316823.987541005</v>
      </c>
      <c r="H272" s="86">
        <v>-5.8002919999999998</v>
      </c>
      <c r="I272" s="84">
        <v>-1294.4408631510003</v>
      </c>
      <c r="J272" s="85">
        <v>1.1456882012278314E-2</v>
      </c>
      <c r="K272" s="85">
        <f>I272/'סכום נכסי הקרן'!$C$42</f>
        <v>-2.3010075532095279E-5</v>
      </c>
    </row>
    <row r="273" spans="2:11">
      <c r="B273" s="77" t="s">
        <v>3001</v>
      </c>
      <c r="C273" s="74" t="s">
        <v>3002</v>
      </c>
      <c r="D273" s="87" t="s">
        <v>686</v>
      </c>
      <c r="E273" s="87" t="s">
        <v>167</v>
      </c>
      <c r="F273" s="97">
        <v>43965</v>
      </c>
      <c r="G273" s="84">
        <v>44124011.820000008</v>
      </c>
      <c r="H273" s="86">
        <v>-4.973948</v>
      </c>
      <c r="I273" s="84">
        <v>-2194.7054800000005</v>
      </c>
      <c r="J273" s="85">
        <v>1.9424975255225289E-2</v>
      </c>
      <c r="K273" s="85">
        <f>I273/'סכום נכסי הקרן'!$C$42</f>
        <v>-3.9013245257549032E-5</v>
      </c>
    </row>
    <row r="274" spans="2:11">
      <c r="B274" s="77" t="s">
        <v>3003</v>
      </c>
      <c r="C274" s="74" t="s">
        <v>3004</v>
      </c>
      <c r="D274" s="87" t="s">
        <v>686</v>
      </c>
      <c r="E274" s="87" t="s">
        <v>167</v>
      </c>
      <c r="F274" s="97">
        <v>43928</v>
      </c>
      <c r="G274" s="84">
        <v>11258067.660000002</v>
      </c>
      <c r="H274" s="86">
        <v>-3.826781</v>
      </c>
      <c r="I274" s="84">
        <v>-430.8215800000001</v>
      </c>
      <c r="J274" s="85">
        <v>3.81313055768971E-3</v>
      </c>
      <c r="K274" s="85">
        <f>I274/'סכום נכסי הקרן'!$C$42</f>
        <v>-7.6583159407725083E-6</v>
      </c>
    </row>
    <row r="275" spans="2:11">
      <c r="B275" s="77" t="s">
        <v>3005</v>
      </c>
      <c r="C275" s="74" t="s">
        <v>3006</v>
      </c>
      <c r="D275" s="87" t="s">
        <v>686</v>
      </c>
      <c r="E275" s="87" t="s">
        <v>167</v>
      </c>
      <c r="F275" s="97">
        <v>43928</v>
      </c>
      <c r="G275" s="84">
        <v>125326673.99000002</v>
      </c>
      <c r="H275" s="86">
        <v>-3.8259400000000001</v>
      </c>
      <c r="I275" s="84">
        <v>-4794.9233400000012</v>
      </c>
      <c r="J275" s="85">
        <v>4.2439073524435822E-2</v>
      </c>
      <c r="K275" s="85">
        <f>I275/'סכום נכסי הקרן'!$C$42</f>
        <v>-8.5234908264122147E-5</v>
      </c>
    </row>
    <row r="276" spans="2:11">
      <c r="B276" s="77" t="s">
        <v>3007</v>
      </c>
      <c r="C276" s="74" t="s">
        <v>3008</v>
      </c>
      <c r="D276" s="87" t="s">
        <v>686</v>
      </c>
      <c r="E276" s="87" t="s">
        <v>167</v>
      </c>
      <c r="F276" s="97">
        <v>43928</v>
      </c>
      <c r="G276" s="84">
        <v>13852688.330000002</v>
      </c>
      <c r="H276" s="86">
        <v>-3.8032400000000002</v>
      </c>
      <c r="I276" s="84">
        <v>-526.85102000000006</v>
      </c>
      <c r="J276" s="85">
        <v>4.6630712503120024E-3</v>
      </c>
      <c r="K276" s="85">
        <f>I276/'סכום נכסי הקרן'!$C$42</f>
        <v>-9.3653422952449481E-6</v>
      </c>
    </row>
    <row r="277" spans="2:11">
      <c r="B277" s="77" t="s">
        <v>3009</v>
      </c>
      <c r="C277" s="74" t="s">
        <v>3010</v>
      </c>
      <c r="D277" s="87" t="s">
        <v>686</v>
      </c>
      <c r="E277" s="87" t="s">
        <v>164</v>
      </c>
      <c r="F277" s="97">
        <v>43976</v>
      </c>
      <c r="G277" s="84">
        <v>37522696.080000006</v>
      </c>
      <c r="H277" s="86">
        <v>-1.685106</v>
      </c>
      <c r="I277" s="84">
        <v>-632.29708000000005</v>
      </c>
      <c r="J277" s="85">
        <v>5.5963568892857573E-3</v>
      </c>
      <c r="K277" s="85">
        <f>I277/'סכום נכסי הקרן'!$C$42</f>
        <v>-1.1239759176102342E-5</v>
      </c>
    </row>
    <row r="278" spans="2:11">
      <c r="B278" s="77" t="s">
        <v>3011</v>
      </c>
      <c r="C278" s="74" t="s">
        <v>3012</v>
      </c>
      <c r="D278" s="87" t="s">
        <v>686</v>
      </c>
      <c r="E278" s="87" t="s">
        <v>164</v>
      </c>
      <c r="F278" s="97">
        <v>43976</v>
      </c>
      <c r="G278" s="84">
        <v>7227726.4900000012</v>
      </c>
      <c r="H278" s="86">
        <v>-1.686051</v>
      </c>
      <c r="I278" s="84">
        <v>-121.86319000000002</v>
      </c>
      <c r="J278" s="85">
        <v>1.0785909416295885E-3</v>
      </c>
      <c r="K278" s="85">
        <f>I278/'סכום נכסי הקרן'!$C$42</f>
        <v>-2.1662489854161645E-6</v>
      </c>
    </row>
    <row r="279" spans="2:11">
      <c r="B279" s="77" t="s">
        <v>3013</v>
      </c>
      <c r="C279" s="74" t="s">
        <v>3014</v>
      </c>
      <c r="D279" s="87" t="s">
        <v>686</v>
      </c>
      <c r="E279" s="87" t="s">
        <v>166</v>
      </c>
      <c r="F279" s="97">
        <v>44098</v>
      </c>
      <c r="G279" s="84">
        <v>43095785.292776011</v>
      </c>
      <c r="H279" s="86">
        <v>0.45792899999999997</v>
      </c>
      <c r="I279" s="84">
        <v>197.34797893100003</v>
      </c>
      <c r="J279" s="85">
        <v>-1.7466943252009361E-3</v>
      </c>
      <c r="K279" s="85">
        <f>I279/'סכום נכסי הקרן'!$C$42</f>
        <v>3.5080721186866136E-6</v>
      </c>
    </row>
    <row r="280" spans="2:11">
      <c r="B280" s="77" t="s">
        <v>3015</v>
      </c>
      <c r="C280" s="74" t="s">
        <v>3016</v>
      </c>
      <c r="D280" s="87" t="s">
        <v>686</v>
      </c>
      <c r="E280" s="87" t="s">
        <v>166</v>
      </c>
      <c r="F280" s="97">
        <v>44098</v>
      </c>
      <c r="G280" s="84">
        <v>16160919.484791003</v>
      </c>
      <c r="H280" s="86">
        <v>0.45743899999999998</v>
      </c>
      <c r="I280" s="84">
        <v>73.926297919999996</v>
      </c>
      <c r="J280" s="85">
        <v>-6.5430943736761093E-4</v>
      </c>
      <c r="K280" s="85">
        <f>I280/'סכום נכסי הקרן'!$C$42</f>
        <v>1.314119282982606E-6</v>
      </c>
    </row>
    <row r="281" spans="2:11">
      <c r="B281" s="77" t="s">
        <v>3017</v>
      </c>
      <c r="C281" s="74" t="s">
        <v>3018</v>
      </c>
      <c r="D281" s="87" t="s">
        <v>686</v>
      </c>
      <c r="E281" s="87" t="s">
        <v>166</v>
      </c>
      <c r="F281" s="97">
        <v>44098</v>
      </c>
      <c r="G281" s="84">
        <v>38786206.763498008</v>
      </c>
      <c r="H281" s="86">
        <v>0.45548</v>
      </c>
      <c r="I281" s="84">
        <v>176.66329460700001</v>
      </c>
      <c r="J281" s="85">
        <v>-1.5636176049679113E-3</v>
      </c>
      <c r="K281" s="85">
        <f>I281/'סכום נכסי הקרן'!$C$42</f>
        <v>3.1403796560937775E-6</v>
      </c>
    </row>
    <row r="282" spans="2:11">
      <c r="B282" s="77" t="s">
        <v>3019</v>
      </c>
      <c r="C282" s="74" t="s">
        <v>3020</v>
      </c>
      <c r="D282" s="87" t="s">
        <v>686</v>
      </c>
      <c r="E282" s="87" t="s">
        <v>166</v>
      </c>
      <c r="F282" s="97">
        <v>44104</v>
      </c>
      <c r="G282" s="84">
        <v>38245100.000000007</v>
      </c>
      <c r="H282" s="86">
        <v>-0.12808800000000001</v>
      </c>
      <c r="I282" s="84">
        <v>-48.987410000000011</v>
      </c>
      <c r="J282" s="85">
        <v>4.335794646430536E-4</v>
      </c>
      <c r="K282" s="85">
        <f>I282/'סכום נכסי הקרן'!$C$42</f>
        <v>-8.7080378587386129E-7</v>
      </c>
    </row>
    <row r="283" spans="2:11">
      <c r="B283" s="77" t="s">
        <v>3021</v>
      </c>
      <c r="C283" s="74" t="s">
        <v>3022</v>
      </c>
      <c r="D283" s="87" t="s">
        <v>686</v>
      </c>
      <c r="E283" s="87" t="s">
        <v>166</v>
      </c>
      <c r="F283" s="97">
        <v>44049</v>
      </c>
      <c r="G283" s="84">
        <v>27247310.251358002</v>
      </c>
      <c r="H283" s="86">
        <v>-1.2946390000000001</v>
      </c>
      <c r="I283" s="84">
        <v>-352.75429992300002</v>
      </c>
      <c r="J283" s="85">
        <v>3.1221699720632196E-3</v>
      </c>
      <c r="K283" s="85">
        <f>I283/'סכום נכסי הקרן'!$C$42</f>
        <v>-6.2705862558610856E-6</v>
      </c>
    </row>
    <row r="284" spans="2:11">
      <c r="B284" s="77" t="s">
        <v>3023</v>
      </c>
      <c r="C284" s="74" t="s">
        <v>3024</v>
      </c>
      <c r="D284" s="87" t="s">
        <v>686</v>
      </c>
      <c r="E284" s="87" t="s">
        <v>167</v>
      </c>
      <c r="F284" s="97">
        <v>44019</v>
      </c>
      <c r="G284" s="84">
        <v>39697200.000000007</v>
      </c>
      <c r="H284" s="86">
        <v>2.2584749999999998</v>
      </c>
      <c r="I284" s="84">
        <v>896.55142000000012</v>
      </c>
      <c r="J284" s="85">
        <v>-7.9352283517044372E-3</v>
      </c>
      <c r="K284" s="85">
        <f>I284/'סכום נכסי הקרן'!$C$42</f>
        <v>1.593716366647239E-5</v>
      </c>
    </row>
    <row r="285" spans="2:11">
      <c r="B285" s="77" t="s">
        <v>3025</v>
      </c>
      <c r="C285" s="74" t="s">
        <v>3026</v>
      </c>
      <c r="D285" s="87" t="s">
        <v>686</v>
      </c>
      <c r="E285" s="87" t="s">
        <v>164</v>
      </c>
      <c r="F285" s="97">
        <v>44096</v>
      </c>
      <c r="G285" s="84">
        <v>15680001.864870002</v>
      </c>
      <c r="H285" s="86">
        <v>-1.2744450000000001</v>
      </c>
      <c r="I285" s="84">
        <v>-199.83300632300003</v>
      </c>
      <c r="J285" s="85">
        <v>1.7686888916874414E-3</v>
      </c>
      <c r="K285" s="85">
        <f>I285/'סכום נכסי הקרן'!$C$42</f>
        <v>-3.5522461475024636E-6</v>
      </c>
    </row>
    <row r="286" spans="2:11">
      <c r="B286" s="77" t="s">
        <v>3027</v>
      </c>
      <c r="C286" s="74" t="s">
        <v>3028</v>
      </c>
      <c r="D286" s="87" t="s">
        <v>686</v>
      </c>
      <c r="E286" s="87" t="s">
        <v>164</v>
      </c>
      <c r="F286" s="97">
        <v>44096</v>
      </c>
      <c r="G286" s="84">
        <v>11324445.791295001</v>
      </c>
      <c r="H286" s="86">
        <v>-1.1899679999999999</v>
      </c>
      <c r="I286" s="84">
        <v>-134.75725722200002</v>
      </c>
      <c r="J286" s="85">
        <v>1.1927141982619825E-3</v>
      </c>
      <c r="K286" s="85">
        <f>I286/'סכום נכסי הקרן'!$C$42</f>
        <v>-2.3954548681568455E-6</v>
      </c>
    </row>
    <row r="287" spans="2:11">
      <c r="B287" s="77" t="s">
        <v>3029</v>
      </c>
      <c r="C287" s="74" t="s">
        <v>3030</v>
      </c>
      <c r="D287" s="87" t="s">
        <v>686</v>
      </c>
      <c r="E287" s="87" t="s">
        <v>164</v>
      </c>
      <c r="F287" s="97">
        <v>44096</v>
      </c>
      <c r="G287" s="84">
        <v>11324445.791295001</v>
      </c>
      <c r="H287" s="86">
        <v>-0.907142</v>
      </c>
      <c r="I287" s="84">
        <v>-102.72878067700002</v>
      </c>
      <c r="J287" s="85">
        <v>9.0923544905450863E-4</v>
      </c>
      <c r="K287" s="85">
        <f>I287/'סכום נכסי הקרן'!$C$42</f>
        <v>-1.8261143247160273E-6</v>
      </c>
    </row>
    <row r="288" spans="2:11">
      <c r="B288" s="77" t="s">
        <v>3031</v>
      </c>
      <c r="C288" s="74" t="s">
        <v>3032</v>
      </c>
      <c r="D288" s="87" t="s">
        <v>686</v>
      </c>
      <c r="E288" s="87" t="s">
        <v>166</v>
      </c>
      <c r="F288" s="97">
        <v>44021</v>
      </c>
      <c r="G288" s="84">
        <v>9420059.0403560027</v>
      </c>
      <c r="H288" s="86">
        <v>-3.0225390000000001</v>
      </c>
      <c r="I288" s="84">
        <v>-284.724927149</v>
      </c>
      <c r="J288" s="85">
        <v>2.520053243961986E-3</v>
      </c>
      <c r="K288" s="85">
        <f>I288/'סכום נכסי הקרן'!$C$42</f>
        <v>-5.0612911459088872E-6</v>
      </c>
    </row>
    <row r="289" spans="2:11">
      <c r="B289" s="77" t="s">
        <v>3033</v>
      </c>
      <c r="C289" s="74" t="s">
        <v>3034</v>
      </c>
      <c r="D289" s="87" t="s">
        <v>686</v>
      </c>
      <c r="E289" s="87" t="s">
        <v>166</v>
      </c>
      <c r="F289" s="97">
        <v>44025</v>
      </c>
      <c r="G289" s="84">
        <v>20591078.200000003</v>
      </c>
      <c r="H289" s="86">
        <v>-2.9695299999999998</v>
      </c>
      <c r="I289" s="84">
        <v>-611.45820000000003</v>
      </c>
      <c r="J289" s="85">
        <v>5.4119154086244839E-3</v>
      </c>
      <c r="K289" s="85">
        <f>I289/'סכום נכסי הקרן'!$C$42</f>
        <v>-1.0869325719886325E-5</v>
      </c>
    </row>
    <row r="290" spans="2:11">
      <c r="B290" s="77" t="s">
        <v>3035</v>
      </c>
      <c r="C290" s="74" t="s">
        <v>3036</v>
      </c>
      <c r="D290" s="87" t="s">
        <v>686</v>
      </c>
      <c r="E290" s="87" t="s">
        <v>166</v>
      </c>
      <c r="F290" s="97">
        <v>44028</v>
      </c>
      <c r="G290" s="84">
        <v>78843633.000000015</v>
      </c>
      <c r="H290" s="86">
        <v>-2.252367</v>
      </c>
      <c r="I290" s="84">
        <v>-1775.8480900000004</v>
      </c>
      <c r="J290" s="85">
        <v>1.5717737764654006E-2</v>
      </c>
      <c r="K290" s="85">
        <f>I290/'סכום נכסי הקרן'!$C$42</f>
        <v>-3.1567605633955039E-5</v>
      </c>
    </row>
    <row r="291" spans="2:11">
      <c r="B291" s="77" t="s">
        <v>3037</v>
      </c>
      <c r="C291" s="74" t="s">
        <v>3038</v>
      </c>
      <c r="D291" s="87" t="s">
        <v>686</v>
      </c>
      <c r="E291" s="87" t="s">
        <v>166</v>
      </c>
      <c r="F291" s="97">
        <v>44028</v>
      </c>
      <c r="G291" s="84">
        <v>63313144.596690007</v>
      </c>
      <c r="H291" s="86">
        <v>-2.232748</v>
      </c>
      <c r="I291" s="84">
        <v>-1413.6229382100003</v>
      </c>
      <c r="J291" s="85">
        <v>1.2511742848953072E-2</v>
      </c>
      <c r="K291" s="85">
        <f>I291/'סכום נכסי הקרן'!$C$42</f>
        <v>-2.5128664822071618E-5</v>
      </c>
    </row>
    <row r="292" spans="2:11">
      <c r="B292" s="77" t="s">
        <v>3039</v>
      </c>
      <c r="C292" s="74" t="s">
        <v>3040</v>
      </c>
      <c r="D292" s="87" t="s">
        <v>686</v>
      </c>
      <c r="E292" s="87" t="s">
        <v>166</v>
      </c>
      <c r="F292" s="97">
        <v>44040</v>
      </c>
      <c r="G292" s="84">
        <v>21624683.816333003</v>
      </c>
      <c r="H292" s="86">
        <v>0.269598</v>
      </c>
      <c r="I292" s="84">
        <v>58.299769706000006</v>
      </c>
      <c r="J292" s="85">
        <v>-5.1600162037431234E-4</v>
      </c>
      <c r="K292" s="85">
        <f>I292/'סכום נכסי הקרן'!$C$42</f>
        <v>1.0363409736411671E-6</v>
      </c>
    </row>
    <row r="293" spans="2:11">
      <c r="B293" s="77" t="s">
        <v>3041</v>
      </c>
      <c r="C293" s="74" t="s">
        <v>3042</v>
      </c>
      <c r="D293" s="87" t="s">
        <v>686</v>
      </c>
      <c r="E293" s="87" t="s">
        <v>166</v>
      </c>
      <c r="F293" s="97">
        <v>44095</v>
      </c>
      <c r="G293" s="84">
        <v>59937648.996570006</v>
      </c>
      <c r="H293" s="86">
        <v>1.084514</v>
      </c>
      <c r="I293" s="84">
        <v>650.03234646200019</v>
      </c>
      <c r="J293" s="85">
        <v>-5.7533287997806361E-3</v>
      </c>
      <c r="K293" s="85">
        <f>I293/'סכום נכסי הקרן'!$C$42</f>
        <v>1.1555022570892789E-5</v>
      </c>
    </row>
    <row r="294" spans="2:11">
      <c r="B294" s="77" t="s">
        <v>3043</v>
      </c>
      <c r="C294" s="74" t="s">
        <v>3044</v>
      </c>
      <c r="D294" s="87" t="s">
        <v>686</v>
      </c>
      <c r="E294" s="87" t="s">
        <v>166</v>
      </c>
      <c r="F294" s="97">
        <v>44084</v>
      </c>
      <c r="G294" s="84">
        <v>40838476.20000001</v>
      </c>
      <c r="H294" s="86">
        <v>1.4309670000000001</v>
      </c>
      <c r="I294" s="84">
        <v>584.38511000000005</v>
      </c>
      <c r="J294" s="85">
        <v>-5.1722959662323835E-3</v>
      </c>
      <c r="K294" s="85">
        <f>I294/'סכום נכסי הקרן'!$C$42</f>
        <v>1.0388072490387077E-5</v>
      </c>
    </row>
    <row r="295" spans="2:11">
      <c r="B295" s="77" t="s">
        <v>3045</v>
      </c>
      <c r="C295" s="74" t="s">
        <v>3046</v>
      </c>
      <c r="D295" s="87" t="s">
        <v>686</v>
      </c>
      <c r="E295" s="87" t="s">
        <v>166</v>
      </c>
      <c r="F295" s="97">
        <v>44084</v>
      </c>
      <c r="G295" s="84">
        <v>63335906.250000007</v>
      </c>
      <c r="H295" s="86">
        <v>1.487363</v>
      </c>
      <c r="I295" s="84">
        <v>942.03460000000007</v>
      </c>
      <c r="J295" s="85">
        <v>-8.337792456127667E-3</v>
      </c>
      <c r="K295" s="85">
        <f>I295/'סכום נכסי הקרן'!$C$42</f>
        <v>1.6745676003368385E-5</v>
      </c>
    </row>
    <row r="296" spans="2:11">
      <c r="B296" s="77" t="s">
        <v>3047</v>
      </c>
      <c r="C296" s="74" t="s">
        <v>3048</v>
      </c>
      <c r="D296" s="87" t="s">
        <v>686</v>
      </c>
      <c r="E296" s="87" t="s">
        <v>166</v>
      </c>
      <c r="F296" s="97">
        <v>44060</v>
      </c>
      <c r="G296" s="84">
        <v>32808051.901961002</v>
      </c>
      <c r="H296" s="86">
        <v>1.391073</v>
      </c>
      <c r="I296" s="84">
        <v>456.38406116100003</v>
      </c>
      <c r="J296" s="85">
        <v>-4.0393798510639563E-3</v>
      </c>
      <c r="K296" s="85">
        <f>I296/'סכום נכסי הקרן'!$C$42</f>
        <v>8.1127164769781997E-6</v>
      </c>
    </row>
    <row r="297" spans="2:11">
      <c r="B297" s="77" t="s">
        <v>3049</v>
      </c>
      <c r="C297" s="74" t="s">
        <v>3050</v>
      </c>
      <c r="D297" s="87" t="s">
        <v>686</v>
      </c>
      <c r="E297" s="87" t="s">
        <v>166</v>
      </c>
      <c r="F297" s="97">
        <v>44084</v>
      </c>
      <c r="G297" s="84">
        <v>52716257.640000008</v>
      </c>
      <c r="H297" s="86">
        <v>1.4956510000000001</v>
      </c>
      <c r="I297" s="84">
        <v>788.45105000000012</v>
      </c>
      <c r="J297" s="85">
        <v>-6.9784498538757907E-3</v>
      </c>
      <c r="K297" s="85">
        <f>I297/'סכום נכסי הקרן'!$C$42</f>
        <v>1.4015563576768419E-5</v>
      </c>
    </row>
    <row r="298" spans="2:11">
      <c r="B298" s="77" t="s">
        <v>3051</v>
      </c>
      <c r="C298" s="74" t="s">
        <v>3052</v>
      </c>
      <c r="D298" s="87" t="s">
        <v>686</v>
      </c>
      <c r="E298" s="87" t="s">
        <v>166</v>
      </c>
      <c r="F298" s="97">
        <v>44049</v>
      </c>
      <c r="G298" s="84">
        <v>65504527.680000007</v>
      </c>
      <c r="H298" s="86">
        <v>1.6281669999999999</v>
      </c>
      <c r="I298" s="84">
        <v>1066.5234300000002</v>
      </c>
      <c r="J298" s="85">
        <v>-9.4396225031834341E-3</v>
      </c>
      <c r="K298" s="85">
        <f>I298/'סכום נכסי הקרן'!$C$42</f>
        <v>1.895859855761258E-5</v>
      </c>
    </row>
    <row r="299" spans="2:11">
      <c r="B299" s="77" t="s">
        <v>3053</v>
      </c>
      <c r="C299" s="74" t="s">
        <v>3054</v>
      </c>
      <c r="D299" s="87" t="s">
        <v>686</v>
      </c>
      <c r="E299" s="87" t="s">
        <v>166</v>
      </c>
      <c r="F299" s="97">
        <v>44049</v>
      </c>
      <c r="G299" s="84">
        <v>70574126.830000013</v>
      </c>
      <c r="H299" s="86">
        <v>1.62982</v>
      </c>
      <c r="I299" s="84">
        <v>1150.2310900000002</v>
      </c>
      <c r="J299" s="85">
        <v>-1.018050515873356E-2</v>
      </c>
      <c r="K299" s="85">
        <f>I299/'סכום נכסי הקרן'!$C$42</f>
        <v>2.0446592048892114E-5</v>
      </c>
    </row>
    <row r="300" spans="2:11">
      <c r="B300" s="77" t="s">
        <v>3055</v>
      </c>
      <c r="C300" s="74" t="s">
        <v>2611</v>
      </c>
      <c r="D300" s="87" t="s">
        <v>686</v>
      </c>
      <c r="E300" s="87" t="s">
        <v>166</v>
      </c>
      <c r="F300" s="97">
        <v>44076</v>
      </c>
      <c r="G300" s="84">
        <v>17398229.284956001</v>
      </c>
      <c r="H300" s="86">
        <v>1.7373959999999999</v>
      </c>
      <c r="I300" s="84">
        <v>302.27615954800007</v>
      </c>
      <c r="J300" s="85">
        <v>-2.6753962993997862E-3</v>
      </c>
      <c r="K300" s="85">
        <f>I300/'סכום נכסי הקרן'!$C$42</f>
        <v>5.3732831377247688E-6</v>
      </c>
    </row>
    <row r="301" spans="2:11">
      <c r="B301" s="77" t="s">
        <v>3055</v>
      </c>
      <c r="C301" s="74" t="s">
        <v>3056</v>
      </c>
      <c r="D301" s="87" t="s">
        <v>686</v>
      </c>
      <c r="E301" s="87" t="s">
        <v>166</v>
      </c>
      <c r="F301" s="97">
        <v>44076</v>
      </c>
      <c r="G301" s="84">
        <v>99290782.360000014</v>
      </c>
      <c r="H301" s="86">
        <v>1.7373959999999999</v>
      </c>
      <c r="I301" s="84">
        <v>1725.0741800000003</v>
      </c>
      <c r="J301" s="85">
        <v>-1.526834628395244E-2</v>
      </c>
      <c r="K301" s="85">
        <f>I301/'סכום נכסי הקרן'!$C$42</f>
        <v>3.0665044893315382E-5</v>
      </c>
    </row>
    <row r="302" spans="2:11">
      <c r="B302" s="77" t="s">
        <v>3057</v>
      </c>
      <c r="C302" s="74" t="s">
        <v>3058</v>
      </c>
      <c r="D302" s="87" t="s">
        <v>686</v>
      </c>
      <c r="E302" s="87" t="s">
        <v>166</v>
      </c>
      <c r="F302" s="97">
        <v>44076</v>
      </c>
      <c r="G302" s="84">
        <v>45061615.500000007</v>
      </c>
      <c r="H302" s="86">
        <v>1.739045</v>
      </c>
      <c r="I302" s="84">
        <v>783.64193999999998</v>
      </c>
      <c r="J302" s="85">
        <v>-6.9358852165698048E-3</v>
      </c>
      <c r="K302" s="85">
        <f>I302/'סכום נכסי הקרן'!$C$42</f>
        <v>1.3930076485397719E-5</v>
      </c>
    </row>
    <row r="303" spans="2:11">
      <c r="B303" s="77" t="s">
        <v>3059</v>
      </c>
      <c r="C303" s="74" t="s">
        <v>3060</v>
      </c>
      <c r="D303" s="87" t="s">
        <v>686</v>
      </c>
      <c r="E303" s="87" t="s">
        <v>167</v>
      </c>
      <c r="F303" s="97">
        <v>44014</v>
      </c>
      <c r="G303" s="84">
        <v>13077754.750724003</v>
      </c>
      <c r="H303" s="86">
        <v>-2.3307579999999999</v>
      </c>
      <c r="I303" s="84">
        <v>-304.81083226500004</v>
      </c>
      <c r="J303" s="85">
        <v>2.697830268447797E-3</v>
      </c>
      <c r="K303" s="85">
        <f>I303/'סכום נכסי הקרן'!$C$42</f>
        <v>-5.4183396654716894E-6</v>
      </c>
    </row>
    <row r="304" spans="2:11">
      <c r="B304" s="77" t="s">
        <v>3061</v>
      </c>
      <c r="C304" s="74" t="s">
        <v>3062</v>
      </c>
      <c r="D304" s="87" t="s">
        <v>686</v>
      </c>
      <c r="E304" s="87" t="s">
        <v>167</v>
      </c>
      <c r="F304" s="97">
        <v>44088</v>
      </c>
      <c r="G304" s="84">
        <v>23720811.354521003</v>
      </c>
      <c r="H304" s="86">
        <v>0.41470200000000002</v>
      </c>
      <c r="I304" s="84">
        <v>98.370770504999996</v>
      </c>
      <c r="J304" s="85">
        <v>-8.7066342172575722E-4</v>
      </c>
      <c r="K304" s="85">
        <f>I304/'סכום נכסי הקרן'!$C$42</f>
        <v>1.7486460169068491E-6</v>
      </c>
    </row>
    <row r="305" spans="2:11">
      <c r="B305" s="77" t="s">
        <v>3063</v>
      </c>
      <c r="C305" s="74" t="s">
        <v>3064</v>
      </c>
      <c r="D305" s="87" t="s">
        <v>686</v>
      </c>
      <c r="E305" s="87" t="s">
        <v>167</v>
      </c>
      <c r="F305" s="97">
        <v>44090</v>
      </c>
      <c r="G305" s="84">
        <v>35689237.31129501</v>
      </c>
      <c r="H305" s="86">
        <v>0.76197400000000004</v>
      </c>
      <c r="I305" s="84">
        <v>271.94284065799997</v>
      </c>
      <c r="J305" s="85">
        <v>-2.4069211102609187E-3</v>
      </c>
      <c r="K305" s="85">
        <f>I305/'סכום נכסי הקרן'!$C$42</f>
        <v>4.8340758408390755E-6</v>
      </c>
    </row>
    <row r="306" spans="2:11">
      <c r="B306" s="77" t="s">
        <v>3065</v>
      </c>
      <c r="C306" s="74" t="s">
        <v>3066</v>
      </c>
      <c r="D306" s="87" t="s">
        <v>686</v>
      </c>
      <c r="E306" s="87" t="s">
        <v>167</v>
      </c>
      <c r="F306" s="97">
        <v>44090</v>
      </c>
      <c r="G306" s="84">
        <v>2762672.2300000004</v>
      </c>
      <c r="H306" s="86">
        <v>1.000265</v>
      </c>
      <c r="I306" s="84">
        <v>27.634040000000006</v>
      </c>
      <c r="J306" s="85">
        <v>-2.4458431807529175E-4</v>
      </c>
      <c r="K306" s="85">
        <f>I306/'סכום נכסי הקרן'!$C$42</f>
        <v>4.9122471775890408E-7</v>
      </c>
    </row>
    <row r="307" spans="2:11">
      <c r="B307" s="77" t="s">
        <v>3067</v>
      </c>
      <c r="C307" s="74" t="s">
        <v>3068</v>
      </c>
      <c r="D307" s="87" t="s">
        <v>686</v>
      </c>
      <c r="E307" s="87" t="s">
        <v>167</v>
      </c>
      <c r="F307" s="97">
        <v>44091</v>
      </c>
      <c r="G307" s="84">
        <v>23887492.263234004</v>
      </c>
      <c r="H307" s="86">
        <v>1.068811</v>
      </c>
      <c r="I307" s="84">
        <v>255.31215270700002</v>
      </c>
      <c r="J307" s="85">
        <v>-2.2597256414978173E-3</v>
      </c>
      <c r="K307" s="85">
        <f>I307/'סכום נכסי הקרן'!$C$42</f>
        <v>4.538447514511606E-6</v>
      </c>
    </row>
    <row r="308" spans="2:11">
      <c r="B308" s="77" t="s">
        <v>3069</v>
      </c>
      <c r="C308" s="74" t="s">
        <v>3070</v>
      </c>
      <c r="D308" s="87" t="s">
        <v>686</v>
      </c>
      <c r="E308" s="87" t="s">
        <v>167</v>
      </c>
      <c r="F308" s="97">
        <v>44090</v>
      </c>
      <c r="G308" s="84">
        <v>11946508.798612</v>
      </c>
      <c r="H308" s="86">
        <v>1.187962</v>
      </c>
      <c r="I308" s="84">
        <v>141.91996985400002</v>
      </c>
      <c r="J308" s="85">
        <v>-1.256110183238012E-3</v>
      </c>
      <c r="K308" s="85">
        <f>I308/'סכום נכסי הקרן'!$C$42</f>
        <v>2.5227797721897821E-6</v>
      </c>
    </row>
    <row r="309" spans="2:11">
      <c r="B309" s="77" t="s">
        <v>3071</v>
      </c>
      <c r="C309" s="74" t="s">
        <v>3072</v>
      </c>
      <c r="D309" s="87" t="s">
        <v>686</v>
      </c>
      <c r="E309" s="87" t="s">
        <v>167</v>
      </c>
      <c r="F309" s="97">
        <v>44090</v>
      </c>
      <c r="G309" s="84">
        <v>23896701.153218001</v>
      </c>
      <c r="H309" s="86">
        <v>1.203193</v>
      </c>
      <c r="I309" s="84">
        <v>287.52334315700006</v>
      </c>
      <c r="J309" s="85">
        <v>-2.5448215612622312E-3</v>
      </c>
      <c r="K309" s="85">
        <f>I309/'סכום נכסי הקרן'!$C$42</f>
        <v>5.1110359937017485E-6</v>
      </c>
    </row>
    <row r="310" spans="2:11">
      <c r="B310" s="77" t="s">
        <v>3073</v>
      </c>
      <c r="C310" s="74" t="s">
        <v>3074</v>
      </c>
      <c r="D310" s="87" t="s">
        <v>686</v>
      </c>
      <c r="E310" s="87" t="s">
        <v>167</v>
      </c>
      <c r="F310" s="97">
        <v>44069</v>
      </c>
      <c r="G310" s="84">
        <v>14626034.160000002</v>
      </c>
      <c r="H310" s="86">
        <v>2.5798220000000001</v>
      </c>
      <c r="I310" s="84">
        <v>377.3256100000001</v>
      </c>
      <c r="J310" s="85">
        <v>-3.3396465740873752E-3</v>
      </c>
      <c r="K310" s="85">
        <f>I310/'סכום נכסי הקרן'!$C$42</f>
        <v>6.7073676623271997E-6</v>
      </c>
    </row>
    <row r="311" spans="2:11">
      <c r="B311" s="77" t="s">
        <v>3075</v>
      </c>
      <c r="C311" s="74" t="s">
        <v>3076</v>
      </c>
      <c r="D311" s="87" t="s">
        <v>686</v>
      </c>
      <c r="E311" s="87" t="s">
        <v>167</v>
      </c>
      <c r="F311" s="97">
        <v>44081</v>
      </c>
      <c r="G311" s="84">
        <v>9356058.3500000015</v>
      </c>
      <c r="H311" s="86">
        <v>2.8247960000000001</v>
      </c>
      <c r="I311" s="84">
        <v>264.28953999999999</v>
      </c>
      <c r="J311" s="85">
        <v>-2.3391830117974978E-3</v>
      </c>
      <c r="K311" s="85">
        <f>I311/'סכום נכסי הקרן'!$C$42</f>
        <v>4.6980302081465672E-6</v>
      </c>
    </row>
    <row r="312" spans="2:11">
      <c r="B312" s="77" t="s">
        <v>3077</v>
      </c>
      <c r="C312" s="74" t="s">
        <v>3078</v>
      </c>
      <c r="D312" s="87" t="s">
        <v>686</v>
      </c>
      <c r="E312" s="87" t="s">
        <v>167</v>
      </c>
      <c r="F312" s="97">
        <v>44081</v>
      </c>
      <c r="G312" s="84">
        <v>27719526.060000006</v>
      </c>
      <c r="H312" s="86">
        <v>2.876261</v>
      </c>
      <c r="I312" s="84">
        <v>797.28580000000011</v>
      </c>
      <c r="J312" s="85">
        <v>-7.0566447650836951E-3</v>
      </c>
      <c r="K312" s="85">
        <f>I312/'סכום נכסי הקרן'!$C$42</f>
        <v>1.4172610739442444E-5</v>
      </c>
    </row>
    <row r="313" spans="2:11">
      <c r="B313" s="77" t="s">
        <v>3079</v>
      </c>
      <c r="C313" s="74" t="s">
        <v>3080</v>
      </c>
      <c r="D313" s="87" t="s">
        <v>686</v>
      </c>
      <c r="E313" s="87" t="s">
        <v>167</v>
      </c>
      <c r="F313" s="97">
        <v>44081</v>
      </c>
      <c r="G313" s="84">
        <v>18386389.871893004</v>
      </c>
      <c r="H313" s="86">
        <v>2.9056449999999998</v>
      </c>
      <c r="I313" s="84">
        <v>534.24313338000002</v>
      </c>
      <c r="J313" s="85">
        <v>-4.7284976233715522E-3</v>
      </c>
      <c r="K313" s="85">
        <f>I313/'סכום נכסי הקרן'!$C$42</f>
        <v>9.4967450437656975E-6</v>
      </c>
    </row>
    <row r="314" spans="2:11">
      <c r="B314" s="77" t="s">
        <v>3079</v>
      </c>
      <c r="C314" s="74" t="s">
        <v>3081</v>
      </c>
      <c r="D314" s="87" t="s">
        <v>686</v>
      </c>
      <c r="E314" s="87" t="s">
        <v>167</v>
      </c>
      <c r="F314" s="97">
        <v>44081</v>
      </c>
      <c r="G314" s="84">
        <v>101366010.30000001</v>
      </c>
      <c r="H314" s="86">
        <v>2.9056449999999998</v>
      </c>
      <c r="I314" s="84">
        <v>2945.3359400000004</v>
      </c>
      <c r="J314" s="85">
        <v>-2.6068681321571092E-2</v>
      </c>
      <c r="K314" s="85">
        <f>I314/'סכום נכסי הקרן'!$C$42</f>
        <v>5.2356507258137301E-5</v>
      </c>
    </row>
    <row r="315" spans="2:11">
      <c r="B315" s="77" t="s">
        <v>3082</v>
      </c>
      <c r="C315" s="74" t="s">
        <v>3083</v>
      </c>
      <c r="D315" s="87" t="s">
        <v>686</v>
      </c>
      <c r="E315" s="87" t="s">
        <v>164</v>
      </c>
      <c r="F315" s="97">
        <v>44091</v>
      </c>
      <c r="G315" s="84">
        <v>35276345.467303008</v>
      </c>
      <c r="H315" s="86">
        <v>1.182099</v>
      </c>
      <c r="I315" s="84">
        <v>417.00144964300011</v>
      </c>
      <c r="J315" s="85">
        <v>-3.6908108693966312E-3</v>
      </c>
      <c r="K315" s="85">
        <f>I315/'סכום נכסי הקרן'!$C$42</f>
        <v>7.4126482919593571E-6</v>
      </c>
    </row>
    <row r="316" spans="2:11">
      <c r="B316" s="77" t="s">
        <v>3084</v>
      </c>
      <c r="C316" s="74" t="s">
        <v>3085</v>
      </c>
      <c r="D316" s="87" t="s">
        <v>686</v>
      </c>
      <c r="E316" s="87" t="s">
        <v>164</v>
      </c>
      <c r="F316" s="97">
        <v>44091</v>
      </c>
      <c r="G316" s="84">
        <v>61846478.577954009</v>
      </c>
      <c r="H316" s="86">
        <v>1.161019</v>
      </c>
      <c r="I316" s="84">
        <v>718.04949959300018</v>
      </c>
      <c r="J316" s="85">
        <v>-6.3553373738424925E-3</v>
      </c>
      <c r="K316" s="85">
        <f>I316/'סכום נכסי הקרן'!$C$42</f>
        <v>1.276410046357658E-5</v>
      </c>
    </row>
    <row r="317" spans="2:11">
      <c r="B317" s="77" t="s">
        <v>3086</v>
      </c>
      <c r="C317" s="74" t="s">
        <v>3087</v>
      </c>
      <c r="D317" s="87" t="s">
        <v>686</v>
      </c>
      <c r="E317" s="87" t="s">
        <v>164</v>
      </c>
      <c r="F317" s="97">
        <v>44103</v>
      </c>
      <c r="G317" s="84">
        <v>41074832.187615007</v>
      </c>
      <c r="H317" s="86">
        <v>0.20193900000000001</v>
      </c>
      <c r="I317" s="84">
        <v>82.945935982000009</v>
      </c>
      <c r="J317" s="85">
        <v>-7.3414076223651239E-4</v>
      </c>
      <c r="K317" s="85">
        <f>I317/'סכום נכסי הקרן'!$C$42</f>
        <v>1.4744530293799269E-6</v>
      </c>
    </row>
    <row r="318" spans="2:11">
      <c r="B318" s="77" t="s">
        <v>3088</v>
      </c>
      <c r="C318" s="74" t="s">
        <v>3089</v>
      </c>
      <c r="D318" s="87" t="s">
        <v>686</v>
      </c>
      <c r="E318" s="87" t="s">
        <v>164</v>
      </c>
      <c r="F318" s="97">
        <v>44089</v>
      </c>
      <c r="G318" s="84">
        <v>34882159.03322801</v>
      </c>
      <c r="H318" s="86">
        <v>8.8013999999999995E-2</v>
      </c>
      <c r="I318" s="84">
        <v>30.701208144000002</v>
      </c>
      <c r="J318" s="85">
        <v>-2.7173131608653069E-4</v>
      </c>
      <c r="K318" s="85">
        <f>I318/'סכום נכסי הקרן'!$C$42</f>
        <v>5.457469231930534E-7</v>
      </c>
    </row>
    <row r="319" spans="2:11">
      <c r="B319" s="77" t="s">
        <v>3090</v>
      </c>
      <c r="C319" s="74" t="s">
        <v>3091</v>
      </c>
      <c r="D319" s="87" t="s">
        <v>686</v>
      </c>
      <c r="E319" s="87" t="s">
        <v>164</v>
      </c>
      <c r="F319" s="97">
        <v>44084</v>
      </c>
      <c r="G319" s="84">
        <v>39449269.831128009</v>
      </c>
      <c r="H319" s="86">
        <v>-0.20934900000000001</v>
      </c>
      <c r="I319" s="84">
        <v>-82.586842797000017</v>
      </c>
      <c r="J319" s="85">
        <v>7.3096248784092254E-4</v>
      </c>
      <c r="K319" s="85">
        <f>I319/'סכום נכסי הקרן'!$C$42</f>
        <v>-1.4680697626389521E-6</v>
      </c>
    </row>
    <row r="320" spans="2:11">
      <c r="B320" s="77" t="s">
        <v>3092</v>
      </c>
      <c r="C320" s="74" t="s">
        <v>3093</v>
      </c>
      <c r="D320" s="87" t="s">
        <v>686</v>
      </c>
      <c r="E320" s="87" t="s">
        <v>164</v>
      </c>
      <c r="F320" s="97">
        <v>44028</v>
      </c>
      <c r="G320" s="84">
        <v>8016350.1506370008</v>
      </c>
      <c r="H320" s="86">
        <v>-1.1024350000000001</v>
      </c>
      <c r="I320" s="84">
        <v>-88.375027572000022</v>
      </c>
      <c r="J320" s="85">
        <v>7.8219275406646034E-4</v>
      </c>
      <c r="K320" s="85">
        <f>I320/'סכום נכסי הקרן'!$C$42</f>
        <v>-1.5709609588750349E-6</v>
      </c>
    </row>
    <row r="321" spans="2:11">
      <c r="B321" s="77" t="s">
        <v>3094</v>
      </c>
      <c r="C321" s="74" t="s">
        <v>3095</v>
      </c>
      <c r="D321" s="87" t="s">
        <v>686</v>
      </c>
      <c r="E321" s="87" t="s">
        <v>164</v>
      </c>
      <c r="F321" s="97">
        <v>44032</v>
      </c>
      <c r="G321" s="84">
        <v>6879814.715489001</v>
      </c>
      <c r="H321" s="86">
        <v>-1.291623</v>
      </c>
      <c r="I321" s="84">
        <v>-88.861294965000013</v>
      </c>
      <c r="J321" s="85">
        <v>7.8649662634569105E-4</v>
      </c>
      <c r="K321" s="85">
        <f>I321/'סכום נכסי הקרן'!$C$42</f>
        <v>-1.5796048836461427E-6</v>
      </c>
    </row>
    <row r="322" spans="2:11">
      <c r="B322" s="77" t="s">
        <v>3096</v>
      </c>
      <c r="C322" s="74" t="s">
        <v>3097</v>
      </c>
      <c r="D322" s="87" t="s">
        <v>686</v>
      </c>
      <c r="E322" s="87" t="s">
        <v>164</v>
      </c>
      <c r="F322" s="97">
        <v>44019</v>
      </c>
      <c r="G322" s="84">
        <v>17998500.606948003</v>
      </c>
      <c r="H322" s="86">
        <v>-1.6804269999999999</v>
      </c>
      <c r="I322" s="84">
        <v>-302.45158808600007</v>
      </c>
      <c r="J322" s="85">
        <v>2.6769489883782232E-3</v>
      </c>
      <c r="K322" s="85">
        <f>I322/'סכום נכסי הקרן'!$C$42</f>
        <v>-5.3764015682570369E-6</v>
      </c>
    </row>
    <row r="323" spans="2:11">
      <c r="B323" s="73"/>
      <c r="C323" s="74"/>
      <c r="D323" s="74"/>
      <c r="E323" s="74"/>
      <c r="F323" s="74"/>
      <c r="G323" s="84"/>
      <c r="H323" s="86"/>
      <c r="I323" s="74"/>
      <c r="J323" s="85"/>
      <c r="K323" s="74"/>
    </row>
    <row r="324" spans="2:11">
      <c r="B324" s="92" t="s">
        <v>231</v>
      </c>
      <c r="C324" s="72"/>
      <c r="D324" s="72"/>
      <c r="E324" s="72"/>
      <c r="F324" s="72"/>
      <c r="G324" s="81"/>
      <c r="H324" s="83"/>
      <c r="I324" s="81">
        <v>2.0979457740000003</v>
      </c>
      <c r="J324" s="82">
        <v>-1.8568571099004349E-5</v>
      </c>
      <c r="K324" s="82">
        <f>I324/'סכום נכסי הקרן'!$C$42</f>
        <v>3.7293237641207569E-8</v>
      </c>
    </row>
    <row r="325" spans="2:11">
      <c r="B325" s="77" t="s">
        <v>3098</v>
      </c>
      <c r="C325" s="74" t="s">
        <v>3099</v>
      </c>
      <c r="D325" s="87" t="s">
        <v>686</v>
      </c>
      <c r="E325" s="87" t="s">
        <v>165</v>
      </c>
      <c r="F325" s="97">
        <v>43626</v>
      </c>
      <c r="G325" s="84">
        <v>248054.40000000002</v>
      </c>
      <c r="H325" s="86">
        <v>0.84575999999999996</v>
      </c>
      <c r="I325" s="84">
        <v>2.0979457740000003</v>
      </c>
      <c r="J325" s="85">
        <v>-1.8568571099004349E-5</v>
      </c>
      <c r="K325" s="85">
        <f>I325/'סכום נכסי הקרן'!$C$42</f>
        <v>3.7293237641207569E-8</v>
      </c>
    </row>
    <row r="326" spans="2:11">
      <c r="B326" s="73"/>
      <c r="C326" s="74"/>
      <c r="D326" s="74"/>
      <c r="E326" s="74"/>
      <c r="F326" s="74"/>
      <c r="G326" s="84"/>
      <c r="H326" s="86"/>
      <c r="I326" s="74"/>
      <c r="J326" s="85"/>
      <c r="K326" s="74"/>
    </row>
    <row r="327" spans="2:11">
      <c r="B327" s="71" t="s">
        <v>241</v>
      </c>
      <c r="C327" s="72"/>
      <c r="D327" s="72"/>
      <c r="E327" s="72"/>
      <c r="F327" s="72"/>
      <c r="G327" s="81"/>
      <c r="H327" s="83"/>
      <c r="I327" s="81">
        <v>-12052.169341039</v>
      </c>
      <c r="J327" s="82">
        <v>0.10667175771642372</v>
      </c>
      <c r="K327" s="82">
        <f>I327/'סכום נכסי הקרן'!$C$42</f>
        <v>-2.1424024438462125E-4</v>
      </c>
    </row>
    <row r="328" spans="2:11">
      <c r="B328" s="92" t="s">
        <v>230</v>
      </c>
      <c r="C328" s="72"/>
      <c r="D328" s="72"/>
      <c r="E328" s="72"/>
      <c r="F328" s="72"/>
      <c r="G328" s="81"/>
      <c r="H328" s="83"/>
      <c r="I328" s="81">
        <v>-11281.074924869999</v>
      </c>
      <c r="J328" s="82">
        <v>9.9846928558241996E-2</v>
      </c>
      <c r="K328" s="82">
        <f>I328/'סכום נכסי הקרן'!$C$42</f>
        <v>-2.0053321360127997E-4</v>
      </c>
    </row>
    <row r="329" spans="2:11">
      <c r="B329" s="77" t="s">
        <v>3100</v>
      </c>
      <c r="C329" s="74" t="s">
        <v>3101</v>
      </c>
      <c r="D329" s="87" t="s">
        <v>686</v>
      </c>
      <c r="E329" s="87" t="s">
        <v>166</v>
      </c>
      <c r="F329" s="97">
        <v>43955</v>
      </c>
      <c r="G329" s="84">
        <v>107739463.23194002</v>
      </c>
      <c r="H329" s="86">
        <v>-0.326463</v>
      </c>
      <c r="I329" s="84">
        <v>-351.72927901300005</v>
      </c>
      <c r="J329" s="85">
        <v>3.113097681501099E-3</v>
      </c>
      <c r="K329" s="85">
        <f>I329/'סכום נכסי הקרן'!$C$42</f>
        <v>-6.252365409136838E-6</v>
      </c>
    </row>
    <row r="330" spans="2:11">
      <c r="B330" s="77" t="s">
        <v>3100</v>
      </c>
      <c r="C330" s="74" t="s">
        <v>3102</v>
      </c>
      <c r="D330" s="87" t="s">
        <v>686</v>
      </c>
      <c r="E330" s="87" t="s">
        <v>166</v>
      </c>
      <c r="F330" s="97">
        <v>43962</v>
      </c>
      <c r="G330" s="84">
        <v>163385279.89928904</v>
      </c>
      <c r="H330" s="86">
        <v>-0.73458000000000001</v>
      </c>
      <c r="I330" s="84">
        <v>-1200.1958038180003</v>
      </c>
      <c r="J330" s="85">
        <v>1.0622734577848632E-2</v>
      </c>
      <c r="K330" s="85">
        <f>I330/'סכום נכסי הקרן'!$C$42</f>
        <v>-2.1334768458970102E-5</v>
      </c>
    </row>
    <row r="331" spans="2:11">
      <c r="B331" s="77" t="s">
        <v>3100</v>
      </c>
      <c r="C331" s="74" t="s">
        <v>3103</v>
      </c>
      <c r="D331" s="87" t="s">
        <v>686</v>
      </c>
      <c r="E331" s="87" t="s">
        <v>164</v>
      </c>
      <c r="F331" s="97">
        <v>43969</v>
      </c>
      <c r="G331" s="84">
        <v>184738891.83363304</v>
      </c>
      <c r="H331" s="86">
        <v>-0.43234099999999998</v>
      </c>
      <c r="I331" s="84">
        <v>-798.70179038000015</v>
      </c>
      <c r="J331" s="85">
        <v>7.0691774617684172E-3</v>
      </c>
      <c r="K331" s="85">
        <f>I331/'סכום נכסי הקרן'!$C$42</f>
        <v>-1.4197781488083064E-5</v>
      </c>
    </row>
    <row r="332" spans="2:11">
      <c r="B332" s="77" t="s">
        <v>3100</v>
      </c>
      <c r="C332" s="74" t="s">
        <v>3104</v>
      </c>
      <c r="D332" s="87" t="s">
        <v>686</v>
      </c>
      <c r="E332" s="87" t="s">
        <v>164</v>
      </c>
      <c r="F332" s="97">
        <v>43971</v>
      </c>
      <c r="G332" s="84">
        <v>322311520.57271808</v>
      </c>
      <c r="H332" s="86">
        <v>-0.22836899999999999</v>
      </c>
      <c r="I332" s="84">
        <v>-736.0602792740001</v>
      </c>
      <c r="J332" s="85">
        <v>6.5147478062758859E-3</v>
      </c>
      <c r="K332" s="85">
        <f>I332/'סכום נכסי הקרן'!$C$42</f>
        <v>-1.3084261401514609E-5</v>
      </c>
    </row>
    <row r="333" spans="2:11">
      <c r="B333" s="77" t="s">
        <v>3100</v>
      </c>
      <c r="C333" s="74" t="s">
        <v>3105</v>
      </c>
      <c r="D333" s="87" t="s">
        <v>686</v>
      </c>
      <c r="E333" s="87" t="s">
        <v>166</v>
      </c>
      <c r="F333" s="97">
        <v>43956</v>
      </c>
      <c r="G333" s="84">
        <v>163065185.95402604</v>
      </c>
      <c r="H333" s="86">
        <v>-0.84021000000000001</v>
      </c>
      <c r="I333" s="84">
        <v>-1370.0906900700002</v>
      </c>
      <c r="J333" s="85">
        <v>1.2126446119788378E-2</v>
      </c>
      <c r="K333" s="85">
        <f>I333/'סכום נכסי הקרן'!$C$42</f>
        <v>-2.4354832392720639E-5</v>
      </c>
    </row>
    <row r="334" spans="2:11">
      <c r="B334" s="77" t="s">
        <v>3100</v>
      </c>
      <c r="C334" s="74" t="s">
        <v>3106</v>
      </c>
      <c r="D334" s="87" t="s">
        <v>686</v>
      </c>
      <c r="E334" s="87" t="s">
        <v>164</v>
      </c>
      <c r="F334" s="97">
        <v>43983</v>
      </c>
      <c r="G334" s="84">
        <v>462193958.68873805</v>
      </c>
      <c r="H334" s="86">
        <v>-5.2683739999999997</v>
      </c>
      <c r="I334" s="84">
        <v>-24350.104683941005</v>
      </c>
      <c r="J334" s="85">
        <v>0.21551874967191467</v>
      </c>
      <c r="K334" s="85">
        <f>I334/'סכום נכסי הקרן'!$C$42</f>
        <v>-4.3284924320760506E-4</v>
      </c>
    </row>
    <row r="335" spans="2:11">
      <c r="B335" s="77" t="s">
        <v>3100</v>
      </c>
      <c r="C335" s="74" t="s">
        <v>3107</v>
      </c>
      <c r="D335" s="87" t="s">
        <v>686</v>
      </c>
      <c r="E335" s="87" t="s">
        <v>164</v>
      </c>
      <c r="F335" s="97">
        <v>44014</v>
      </c>
      <c r="G335" s="84">
        <v>56412443.548680998</v>
      </c>
      <c r="H335" s="86">
        <v>12.557271999999999</v>
      </c>
      <c r="I335" s="84">
        <v>7083.8641944770015</v>
      </c>
      <c r="J335" s="85">
        <v>-6.2698110495031961E-2</v>
      </c>
      <c r="K335" s="85">
        <f>I335/'סכום נכסי הקרן'!$C$42</f>
        <v>1.259232884360872E-4</v>
      </c>
    </row>
    <row r="336" spans="2:11">
      <c r="B336" s="77" t="s">
        <v>3100</v>
      </c>
      <c r="C336" s="74" t="s">
        <v>3108</v>
      </c>
      <c r="D336" s="87" t="s">
        <v>686</v>
      </c>
      <c r="E336" s="87" t="s">
        <v>164</v>
      </c>
      <c r="F336" s="97">
        <v>44027</v>
      </c>
      <c r="G336" s="84">
        <v>155187185.17802802</v>
      </c>
      <c r="H336" s="86">
        <v>4.5111850000000002</v>
      </c>
      <c r="I336" s="84">
        <v>7000.7815890399997</v>
      </c>
      <c r="J336" s="85">
        <v>-6.196276009405087E-2</v>
      </c>
      <c r="K336" s="85">
        <f>I336/'סכום נכסי הקרן'!$C$42</f>
        <v>1.2444640596047141E-4</v>
      </c>
    </row>
    <row r="337" spans="2:11">
      <c r="B337" s="77" t="s">
        <v>3100</v>
      </c>
      <c r="C337" s="74" t="s">
        <v>3109</v>
      </c>
      <c r="D337" s="87" t="s">
        <v>686</v>
      </c>
      <c r="E337" s="87" t="s">
        <v>164</v>
      </c>
      <c r="F337" s="97">
        <v>44025</v>
      </c>
      <c r="G337" s="84">
        <v>63793069.580699004</v>
      </c>
      <c r="H337" s="86">
        <v>4.7183130000000002</v>
      </c>
      <c r="I337" s="84">
        <v>3009.9566418540003</v>
      </c>
      <c r="J337" s="85">
        <v>-2.6640628467066548E-2</v>
      </c>
      <c r="K337" s="85">
        <f>I337/'סכום נכסי הקרן'!$C$42</f>
        <v>5.3505209584312311E-5</v>
      </c>
    </row>
    <row r="338" spans="2:11">
      <c r="B338" s="77" t="s">
        <v>3100</v>
      </c>
      <c r="C338" s="74" t="s">
        <v>3110</v>
      </c>
      <c r="D338" s="87" t="s">
        <v>686</v>
      </c>
      <c r="E338" s="87" t="s">
        <v>164</v>
      </c>
      <c r="F338" s="97">
        <v>44056</v>
      </c>
      <c r="G338" s="84">
        <v>46044449.920650005</v>
      </c>
      <c r="H338" s="86">
        <v>0.67537000000000003</v>
      </c>
      <c r="I338" s="84">
        <v>310.9704000910001</v>
      </c>
      <c r="J338" s="85">
        <v>-2.7523475846404611E-3</v>
      </c>
      <c r="K338" s="85">
        <f>I338/'סכום נכסי הקרן'!$C$42</f>
        <v>5.527832594006341E-6</v>
      </c>
    </row>
    <row r="339" spans="2:11">
      <c r="B339" s="77" t="s">
        <v>3100</v>
      </c>
      <c r="C339" s="74" t="s">
        <v>3111</v>
      </c>
      <c r="D339" s="87" t="s">
        <v>686</v>
      </c>
      <c r="E339" s="87" t="s">
        <v>164</v>
      </c>
      <c r="F339" s="97">
        <v>44090</v>
      </c>
      <c r="G339" s="84">
        <v>91490964.313077018</v>
      </c>
      <c r="H339" s="86">
        <v>0.13141700000000001</v>
      </c>
      <c r="I339" s="84">
        <v>120.23477616400001</v>
      </c>
      <c r="J339" s="85">
        <v>-1.0641781200652269E-3</v>
      </c>
      <c r="K339" s="85">
        <f>I339/'סכום נכסי הקרן'!$C$42</f>
        <v>2.1373021818730055E-6</v>
      </c>
    </row>
    <row r="340" spans="2:11">
      <c r="B340" s="73"/>
      <c r="C340" s="74"/>
      <c r="D340" s="74"/>
      <c r="E340" s="74"/>
      <c r="F340" s="74"/>
      <c r="G340" s="84"/>
      <c r="H340" s="86"/>
      <c r="I340" s="74"/>
      <c r="J340" s="85"/>
      <c r="K340" s="74"/>
    </row>
    <row r="341" spans="2:11" s="90" customFormat="1">
      <c r="B341" s="112" t="s">
        <v>231</v>
      </c>
      <c r="C341" s="113"/>
      <c r="D341" s="113"/>
      <c r="E341" s="113"/>
      <c r="F341" s="113"/>
      <c r="G341" s="114"/>
      <c r="H341" s="116"/>
      <c r="I341" s="114">
        <v>-771.09441616900006</v>
      </c>
      <c r="J341" s="115">
        <v>6.8248291581817231E-3</v>
      </c>
      <c r="K341" s="115">
        <f>I341/'סכום נכסי הקרן'!$C$42</f>
        <v>-1.3707030783341268E-5</v>
      </c>
    </row>
    <row r="342" spans="2:11">
      <c r="B342" s="77" t="s">
        <v>3100</v>
      </c>
      <c r="C342" s="74" t="s">
        <v>3112</v>
      </c>
      <c r="D342" s="87" t="s">
        <v>686</v>
      </c>
      <c r="E342" s="87" t="s">
        <v>164</v>
      </c>
      <c r="F342" s="97">
        <v>44089</v>
      </c>
      <c r="G342" s="84">
        <v>69424462.455102012</v>
      </c>
      <c r="H342" s="86">
        <v>-1.1106959999999999</v>
      </c>
      <c r="I342" s="84">
        <v>-771.09441616900006</v>
      </c>
      <c r="J342" s="85">
        <v>6.8248291581817231E-3</v>
      </c>
      <c r="K342" s="85">
        <f>I342/'סכום נכסי הקרן'!$C$42</f>
        <v>-1.3707030783341268E-5</v>
      </c>
    </row>
    <row r="343" spans="2:11">
      <c r="C343" s="1"/>
      <c r="D343" s="1"/>
    </row>
    <row r="344" spans="2:11">
      <c r="C344" s="1"/>
      <c r="D344" s="1"/>
    </row>
    <row r="345" spans="2:11">
      <c r="C345" s="1"/>
      <c r="D345" s="1"/>
    </row>
    <row r="346" spans="2:11">
      <c r="B346" s="89" t="s">
        <v>260</v>
      </c>
      <c r="C346" s="1"/>
      <c r="D346" s="1"/>
    </row>
    <row r="347" spans="2:11">
      <c r="B347" s="89" t="s">
        <v>115</v>
      </c>
      <c r="C347" s="1"/>
      <c r="D347" s="1"/>
    </row>
    <row r="348" spans="2:11">
      <c r="B348" s="89" t="s">
        <v>243</v>
      </c>
      <c r="C348" s="1"/>
      <c r="D348" s="1"/>
    </row>
    <row r="349" spans="2:11">
      <c r="B349" s="89" t="s">
        <v>251</v>
      </c>
      <c r="C349" s="1"/>
      <c r="D349" s="1"/>
    </row>
    <row r="350" spans="2:11">
      <c r="C350" s="1"/>
      <c r="D350" s="1"/>
    </row>
    <row r="351" spans="2:11">
      <c r="C351" s="1"/>
      <c r="D351" s="1"/>
    </row>
    <row r="352" spans="2:11">
      <c r="C352" s="1"/>
      <c r="D352" s="1"/>
    </row>
    <row r="353" spans="3:4">
      <c r="C353" s="1"/>
      <c r="D353" s="1"/>
    </row>
    <row r="354" spans="3:4">
      <c r="C354" s="1"/>
      <c r="D354" s="1"/>
    </row>
    <row r="355" spans="3:4">
      <c r="C355" s="1"/>
      <c r="D355" s="1"/>
    </row>
    <row r="356" spans="3:4">
      <c r="C356" s="1"/>
      <c r="D356" s="1"/>
    </row>
    <row r="357" spans="3:4">
      <c r="C357" s="1"/>
      <c r="D357" s="1"/>
    </row>
    <row r="358" spans="3:4">
      <c r="C358" s="1"/>
      <c r="D358" s="1"/>
    </row>
    <row r="359" spans="3:4">
      <c r="C359" s="1"/>
      <c r="D359" s="1"/>
    </row>
    <row r="360" spans="3:4">
      <c r="C360" s="1"/>
      <c r="D360" s="1"/>
    </row>
    <row r="361" spans="3:4">
      <c r="C361" s="1"/>
      <c r="D361" s="1"/>
    </row>
    <row r="362" spans="3:4">
      <c r="C362" s="1"/>
      <c r="D362" s="1"/>
    </row>
    <row r="363" spans="3:4">
      <c r="C363" s="1"/>
      <c r="D363" s="1"/>
    </row>
    <row r="364" spans="3:4">
      <c r="C364" s="1"/>
      <c r="D364" s="1"/>
    </row>
    <row r="365" spans="3:4">
      <c r="C365" s="1"/>
      <c r="D365" s="1"/>
    </row>
    <row r="366" spans="3:4">
      <c r="C366" s="1"/>
      <c r="D366" s="1"/>
    </row>
    <row r="367" spans="3:4">
      <c r="C367" s="1"/>
      <c r="D367" s="1"/>
    </row>
    <row r="368" spans="3:4">
      <c r="C368" s="1"/>
      <c r="D368" s="1"/>
    </row>
    <row r="369" spans="3:4">
      <c r="C369" s="1"/>
      <c r="D369" s="1"/>
    </row>
    <row r="370" spans="3:4">
      <c r="C370" s="1"/>
      <c r="D370" s="1"/>
    </row>
    <row r="371" spans="3:4">
      <c r="C371" s="1"/>
      <c r="D371" s="1"/>
    </row>
    <row r="372" spans="3:4">
      <c r="C372" s="1"/>
      <c r="D372" s="1"/>
    </row>
    <row r="373" spans="3:4">
      <c r="C373" s="1"/>
      <c r="D373" s="1"/>
    </row>
    <row r="374" spans="3:4">
      <c r="C374" s="1"/>
      <c r="D374" s="1"/>
    </row>
    <row r="375" spans="3:4">
      <c r="C375" s="1"/>
      <c r="D375" s="1"/>
    </row>
    <row r="376" spans="3:4">
      <c r="C376" s="1"/>
      <c r="D376" s="1"/>
    </row>
    <row r="377" spans="3:4">
      <c r="C377" s="1"/>
      <c r="D377" s="1"/>
    </row>
    <row r="378" spans="3:4">
      <c r="C378" s="1"/>
      <c r="D378" s="1"/>
    </row>
    <row r="379" spans="3:4">
      <c r="C379" s="1"/>
      <c r="D379" s="1"/>
    </row>
    <row r="380" spans="3:4">
      <c r="C380" s="1"/>
      <c r="D380" s="1"/>
    </row>
    <row r="381" spans="3:4">
      <c r="C381" s="1"/>
      <c r="D381" s="1"/>
    </row>
    <row r="382" spans="3:4">
      <c r="C382" s="1"/>
      <c r="D382" s="1"/>
    </row>
    <row r="383" spans="3:4">
      <c r="C383" s="1"/>
      <c r="D383" s="1"/>
    </row>
    <row r="384" spans="3:4">
      <c r="C384" s="1"/>
      <c r="D384" s="1"/>
    </row>
    <row r="385" spans="3:4">
      <c r="C385" s="1"/>
      <c r="D385" s="1"/>
    </row>
    <row r="386" spans="3:4">
      <c r="C386" s="1"/>
      <c r="D386" s="1"/>
    </row>
    <row r="387" spans="3:4">
      <c r="C387" s="1"/>
      <c r="D387" s="1"/>
    </row>
    <row r="388" spans="3:4">
      <c r="C388" s="1"/>
      <c r="D388" s="1"/>
    </row>
    <row r="389" spans="3:4">
      <c r="C389" s="1"/>
      <c r="D389" s="1"/>
    </row>
    <row r="390" spans="3:4">
      <c r="C390" s="1"/>
      <c r="D390" s="1"/>
    </row>
    <row r="391" spans="3:4">
      <c r="C391" s="1"/>
      <c r="D391" s="1"/>
    </row>
    <row r="392" spans="3:4">
      <c r="C392" s="1"/>
      <c r="D392" s="1"/>
    </row>
    <row r="393" spans="3:4">
      <c r="C393" s="1"/>
      <c r="D393" s="1"/>
    </row>
    <row r="394" spans="3:4">
      <c r="C394" s="1"/>
      <c r="D394" s="1"/>
    </row>
    <row r="395" spans="3:4">
      <c r="C395" s="1"/>
      <c r="D395" s="1"/>
    </row>
    <row r="396" spans="3:4">
      <c r="C396" s="1"/>
      <c r="D396" s="1"/>
    </row>
    <row r="397" spans="3:4">
      <c r="C397" s="1"/>
      <c r="D397" s="1"/>
    </row>
    <row r="398" spans="3:4">
      <c r="C398" s="1"/>
      <c r="D398" s="1"/>
    </row>
    <row r="399" spans="3:4">
      <c r="C399" s="1"/>
      <c r="D399" s="1"/>
    </row>
    <row r="400" spans="3:4">
      <c r="C400" s="1"/>
      <c r="D400" s="1"/>
    </row>
    <row r="401" spans="3:4">
      <c r="C401" s="1"/>
      <c r="D401" s="1"/>
    </row>
    <row r="402" spans="3:4">
      <c r="C402" s="1"/>
      <c r="D402" s="1"/>
    </row>
    <row r="403" spans="3:4">
      <c r="C403" s="1"/>
      <c r="D403" s="1"/>
    </row>
    <row r="404" spans="3:4">
      <c r="C404" s="1"/>
      <c r="D404" s="1"/>
    </row>
    <row r="405" spans="3:4">
      <c r="C405" s="1"/>
      <c r="D405" s="1"/>
    </row>
    <row r="406" spans="3:4">
      <c r="C406" s="1"/>
      <c r="D406" s="1"/>
    </row>
    <row r="407" spans="3:4">
      <c r="C407" s="1"/>
      <c r="D407" s="1"/>
    </row>
    <row r="408" spans="3:4">
      <c r="C408" s="1"/>
      <c r="D408" s="1"/>
    </row>
    <row r="409" spans="3:4">
      <c r="C409" s="1"/>
      <c r="D409" s="1"/>
    </row>
    <row r="410" spans="3:4">
      <c r="C410" s="1"/>
      <c r="D410" s="1"/>
    </row>
    <row r="411" spans="3:4">
      <c r="C411" s="1"/>
      <c r="D411" s="1"/>
    </row>
    <row r="412" spans="3:4">
      <c r="C412" s="1"/>
      <c r="D412" s="1"/>
    </row>
    <row r="413" spans="3:4">
      <c r="C413" s="1"/>
      <c r="D413" s="1"/>
    </row>
    <row r="414" spans="3:4">
      <c r="C414" s="1"/>
      <c r="D414" s="1"/>
    </row>
    <row r="415" spans="3:4">
      <c r="C415" s="1"/>
      <c r="D415" s="1"/>
    </row>
    <row r="416" spans="3:4">
      <c r="C416" s="1"/>
      <c r="D416" s="1"/>
    </row>
    <row r="417" spans="3:4">
      <c r="C417" s="1"/>
      <c r="D417" s="1"/>
    </row>
    <row r="418" spans="3:4">
      <c r="C418" s="1"/>
      <c r="D418" s="1"/>
    </row>
    <row r="419" spans="3:4">
      <c r="C419" s="1"/>
      <c r="D419" s="1"/>
    </row>
    <row r="420" spans="3:4">
      <c r="C420" s="1"/>
      <c r="D420" s="1"/>
    </row>
    <row r="421" spans="3:4">
      <c r="C421" s="1"/>
      <c r="D421" s="1"/>
    </row>
    <row r="422" spans="3:4">
      <c r="C422" s="1"/>
      <c r="D422" s="1"/>
    </row>
    <row r="423" spans="3:4">
      <c r="C423" s="1"/>
      <c r="D423" s="1"/>
    </row>
    <row r="424" spans="3:4">
      <c r="C424" s="1"/>
      <c r="D424" s="1"/>
    </row>
    <row r="425" spans="3:4">
      <c r="C425" s="1"/>
      <c r="D425" s="1"/>
    </row>
    <row r="426" spans="3:4">
      <c r="C426" s="1"/>
      <c r="D426" s="1"/>
    </row>
    <row r="427" spans="3:4">
      <c r="C427" s="1"/>
      <c r="D427" s="1"/>
    </row>
    <row r="428" spans="3:4">
      <c r="C428" s="1"/>
      <c r="D428" s="1"/>
    </row>
    <row r="429" spans="3:4">
      <c r="C429" s="1"/>
      <c r="D429" s="1"/>
    </row>
    <row r="430" spans="3:4">
      <c r="C430" s="1"/>
      <c r="D430" s="1"/>
    </row>
    <row r="431" spans="3:4">
      <c r="C431" s="1"/>
      <c r="D431" s="1"/>
    </row>
    <row r="432" spans="3:4">
      <c r="C432" s="1"/>
      <c r="D432" s="1"/>
    </row>
    <row r="433" spans="3:4">
      <c r="C433" s="1"/>
      <c r="D433" s="1"/>
    </row>
    <row r="434" spans="3:4">
      <c r="C434" s="1"/>
      <c r="D434" s="1"/>
    </row>
    <row r="435" spans="3:4">
      <c r="C435" s="1"/>
      <c r="D435" s="1"/>
    </row>
    <row r="436" spans="3:4">
      <c r="C436" s="1"/>
      <c r="D436" s="1"/>
    </row>
    <row r="437" spans="3:4">
      <c r="C437" s="1"/>
      <c r="D437" s="1"/>
    </row>
    <row r="438" spans="3:4">
      <c r="C438" s="1"/>
      <c r="D438" s="1"/>
    </row>
    <row r="439" spans="3:4">
      <c r="C439" s="1"/>
      <c r="D439" s="1"/>
    </row>
    <row r="440" spans="3:4">
      <c r="C440" s="1"/>
      <c r="D440" s="1"/>
    </row>
    <row r="441" spans="3:4">
      <c r="C441" s="1"/>
      <c r="D441" s="1"/>
    </row>
    <row r="442" spans="3:4">
      <c r="C442" s="1"/>
      <c r="D442" s="1"/>
    </row>
    <row r="443" spans="3:4">
      <c r="C443" s="1"/>
      <c r="D443" s="1"/>
    </row>
    <row r="444" spans="3:4">
      <c r="C444" s="1"/>
      <c r="D444" s="1"/>
    </row>
    <row r="445" spans="3:4">
      <c r="C445" s="1"/>
      <c r="D445" s="1"/>
    </row>
    <row r="446" spans="3:4">
      <c r="C446" s="1"/>
      <c r="D446" s="1"/>
    </row>
    <row r="447" spans="3:4">
      <c r="C447" s="1"/>
      <c r="D447" s="1"/>
    </row>
    <row r="448" spans="3:4">
      <c r="C448" s="1"/>
      <c r="D448" s="1"/>
    </row>
    <row r="449" spans="3:4">
      <c r="C449" s="1"/>
      <c r="D449" s="1"/>
    </row>
    <row r="450" spans="3:4">
      <c r="C450" s="1"/>
      <c r="D450" s="1"/>
    </row>
    <row r="451" spans="3:4">
      <c r="C451" s="1"/>
      <c r="D451" s="1"/>
    </row>
    <row r="452" spans="3:4">
      <c r="C452" s="1"/>
      <c r="D452" s="1"/>
    </row>
    <row r="453" spans="3:4">
      <c r="C453" s="1"/>
      <c r="D453" s="1"/>
    </row>
    <row r="454" spans="3:4">
      <c r="C454" s="1"/>
      <c r="D454" s="1"/>
    </row>
    <row r="455" spans="3:4">
      <c r="C455" s="1"/>
      <c r="D455" s="1"/>
    </row>
    <row r="456" spans="3:4">
      <c r="C456" s="1"/>
      <c r="D456" s="1"/>
    </row>
    <row r="457" spans="3:4">
      <c r="C457" s="1"/>
      <c r="D457" s="1"/>
    </row>
    <row r="458" spans="3:4">
      <c r="C458" s="1"/>
      <c r="D458" s="1"/>
    </row>
    <row r="459" spans="3:4">
      <c r="C459" s="1"/>
      <c r="D459" s="1"/>
    </row>
    <row r="460" spans="3:4">
      <c r="C460" s="1"/>
      <c r="D460" s="1"/>
    </row>
    <row r="461" spans="3:4">
      <c r="C461" s="1"/>
      <c r="D461" s="1"/>
    </row>
    <row r="462" spans="3:4">
      <c r="C462" s="1"/>
      <c r="D462" s="1"/>
    </row>
    <row r="463" spans="3:4">
      <c r="C463" s="1"/>
      <c r="D463" s="1"/>
    </row>
    <row r="464" spans="3:4">
      <c r="C464" s="1"/>
      <c r="D464" s="1"/>
    </row>
    <row r="465" spans="3:4">
      <c r="C465" s="1"/>
      <c r="D465" s="1"/>
    </row>
    <row r="466" spans="3:4">
      <c r="C466" s="1"/>
      <c r="D466" s="1"/>
    </row>
    <row r="467" spans="3:4">
      <c r="C467" s="1"/>
      <c r="D467" s="1"/>
    </row>
    <row r="468" spans="3:4">
      <c r="C468" s="1"/>
      <c r="D468" s="1"/>
    </row>
    <row r="469" spans="3:4">
      <c r="C469" s="1"/>
      <c r="D469" s="1"/>
    </row>
    <row r="470" spans="3:4">
      <c r="C470" s="1"/>
      <c r="D470" s="1"/>
    </row>
    <row r="471" spans="3:4">
      <c r="C471" s="1"/>
      <c r="D471" s="1"/>
    </row>
    <row r="472" spans="3:4">
      <c r="C472" s="1"/>
      <c r="D472" s="1"/>
    </row>
    <row r="473" spans="3:4">
      <c r="C473" s="1"/>
      <c r="D473" s="1"/>
    </row>
    <row r="474" spans="3:4">
      <c r="C474" s="1"/>
      <c r="D474" s="1"/>
    </row>
    <row r="475" spans="3:4">
      <c r="C475" s="1"/>
      <c r="D475" s="1"/>
    </row>
    <row r="476" spans="3:4">
      <c r="C476" s="1"/>
      <c r="D476" s="1"/>
    </row>
    <row r="477" spans="3:4">
      <c r="C477" s="1"/>
      <c r="D477" s="1"/>
    </row>
    <row r="478" spans="3:4">
      <c r="C478" s="1"/>
      <c r="D478" s="1"/>
    </row>
    <row r="479" spans="3:4">
      <c r="C479" s="1"/>
      <c r="D479" s="1"/>
    </row>
    <row r="480" spans="3:4">
      <c r="C480" s="1"/>
      <c r="D480" s="1"/>
    </row>
    <row r="481" spans="3:4">
      <c r="C481" s="1"/>
      <c r="D481" s="1"/>
    </row>
    <row r="482" spans="3:4">
      <c r="C482" s="1"/>
      <c r="D482" s="1"/>
    </row>
    <row r="483" spans="3:4">
      <c r="C483" s="1"/>
      <c r="D483" s="1"/>
    </row>
    <row r="484" spans="3:4">
      <c r="C484" s="1"/>
      <c r="D484" s="1"/>
    </row>
    <row r="485" spans="3:4">
      <c r="C485" s="1"/>
      <c r="D485" s="1"/>
    </row>
    <row r="486" spans="3:4">
      <c r="C486" s="1"/>
      <c r="D486" s="1"/>
    </row>
    <row r="487" spans="3:4">
      <c r="C487" s="1"/>
      <c r="D487" s="1"/>
    </row>
    <row r="488" spans="3:4">
      <c r="C488" s="1"/>
      <c r="D488" s="1"/>
    </row>
    <row r="489" spans="3:4">
      <c r="C489" s="1"/>
      <c r="D489" s="1"/>
    </row>
    <row r="490" spans="3:4">
      <c r="C490" s="1"/>
      <c r="D490" s="1"/>
    </row>
    <row r="491" spans="3:4">
      <c r="C491" s="1"/>
      <c r="D491" s="1"/>
    </row>
    <row r="492" spans="3:4">
      <c r="C492" s="1"/>
      <c r="D492" s="1"/>
    </row>
    <row r="493" spans="3:4">
      <c r="C493" s="1"/>
      <c r="D493" s="1"/>
    </row>
    <row r="494" spans="3:4">
      <c r="C494" s="1"/>
      <c r="D494" s="1"/>
    </row>
    <row r="495" spans="3:4">
      <c r="C495" s="1"/>
      <c r="D495" s="1"/>
    </row>
    <row r="496" spans="3:4">
      <c r="C496" s="1"/>
      <c r="D496" s="1"/>
    </row>
    <row r="497" spans="3:4">
      <c r="C497" s="1"/>
      <c r="D497" s="1"/>
    </row>
    <row r="498" spans="3:4">
      <c r="C498" s="1"/>
      <c r="D498" s="1"/>
    </row>
    <row r="499" spans="3:4">
      <c r="C499" s="1"/>
      <c r="D499" s="1"/>
    </row>
    <row r="500" spans="3:4">
      <c r="C500" s="1"/>
      <c r="D500" s="1"/>
    </row>
    <row r="501" spans="3:4">
      <c r="C501" s="1"/>
      <c r="D501" s="1"/>
    </row>
    <row r="502" spans="3:4">
      <c r="C502" s="1"/>
      <c r="D502" s="1"/>
    </row>
    <row r="503" spans="3:4">
      <c r="C503" s="1"/>
      <c r="D503" s="1"/>
    </row>
    <row r="504" spans="3:4">
      <c r="C504" s="1"/>
      <c r="D504" s="1"/>
    </row>
    <row r="505" spans="3:4">
      <c r="C505" s="1"/>
      <c r="D505" s="1"/>
    </row>
    <row r="506" spans="3:4">
      <c r="C506" s="1"/>
      <c r="D506" s="1"/>
    </row>
    <row r="507" spans="3:4">
      <c r="C507" s="1"/>
      <c r="D507" s="1"/>
    </row>
    <row r="508" spans="3:4">
      <c r="C508" s="1"/>
      <c r="D508" s="1"/>
    </row>
    <row r="509" spans="3:4">
      <c r="C509" s="1"/>
      <c r="D509" s="1"/>
    </row>
    <row r="510" spans="3:4">
      <c r="C510" s="1"/>
      <c r="D510" s="1"/>
    </row>
    <row r="511" spans="3:4">
      <c r="C511" s="1"/>
      <c r="D511" s="1"/>
    </row>
    <row r="512" spans="3:4">
      <c r="C512" s="1"/>
      <c r="D512" s="1"/>
    </row>
    <row r="513" spans="3:4">
      <c r="C513" s="1"/>
      <c r="D513" s="1"/>
    </row>
    <row r="514" spans="3:4">
      <c r="C514" s="1"/>
      <c r="D514" s="1"/>
    </row>
    <row r="515" spans="3:4">
      <c r="C515" s="1"/>
      <c r="D515" s="1"/>
    </row>
    <row r="516" spans="3:4">
      <c r="C516" s="1"/>
      <c r="D516" s="1"/>
    </row>
    <row r="517" spans="3:4">
      <c r="C517" s="1"/>
      <c r="D517" s="1"/>
    </row>
    <row r="518" spans="3:4">
      <c r="C518" s="1"/>
      <c r="D518" s="1"/>
    </row>
    <row r="519" spans="3:4">
      <c r="C519" s="1"/>
      <c r="D519" s="1"/>
    </row>
    <row r="520" spans="3:4">
      <c r="C520" s="1"/>
      <c r="D520" s="1"/>
    </row>
    <row r="521" spans="3:4">
      <c r="C521" s="1"/>
      <c r="D521" s="1"/>
    </row>
    <row r="522" spans="3:4">
      <c r="C522" s="1"/>
      <c r="D522" s="1"/>
    </row>
    <row r="523" spans="3:4">
      <c r="C523" s="1"/>
      <c r="D523" s="1"/>
    </row>
    <row r="524" spans="3:4">
      <c r="C524" s="1"/>
      <c r="D524" s="1"/>
    </row>
    <row r="525" spans="3:4">
      <c r="C525" s="1"/>
      <c r="D525" s="1"/>
    </row>
    <row r="526" spans="3:4">
      <c r="C526" s="1"/>
      <c r="D526" s="1"/>
    </row>
    <row r="527" spans="3:4">
      <c r="C527" s="1"/>
      <c r="D527" s="1"/>
    </row>
    <row r="528" spans="3:4">
      <c r="C528" s="1"/>
      <c r="D528" s="1"/>
    </row>
    <row r="529" spans="3:4">
      <c r="C529" s="1"/>
      <c r="D529" s="1"/>
    </row>
    <row r="530" spans="3:4">
      <c r="C530" s="1"/>
      <c r="D530" s="1"/>
    </row>
    <row r="531" spans="3:4">
      <c r="C531" s="1"/>
      <c r="D531" s="1"/>
    </row>
    <row r="532" spans="3:4">
      <c r="C532" s="1"/>
      <c r="D532" s="1"/>
    </row>
    <row r="533" spans="3:4">
      <c r="C533" s="1"/>
      <c r="D533" s="1"/>
    </row>
    <row r="534" spans="3:4">
      <c r="C534" s="1"/>
      <c r="D534" s="1"/>
    </row>
    <row r="535" spans="3:4">
      <c r="C535" s="1"/>
      <c r="D535" s="1"/>
    </row>
    <row r="536" spans="3:4">
      <c r="C536" s="1"/>
      <c r="D536" s="1"/>
    </row>
    <row r="537" spans="3:4">
      <c r="C537" s="1"/>
      <c r="D537" s="1"/>
    </row>
    <row r="538" spans="3:4">
      <c r="C538" s="1"/>
      <c r="D538" s="1"/>
    </row>
    <row r="539" spans="3:4">
      <c r="C539" s="1"/>
      <c r="D539" s="1"/>
    </row>
    <row r="540" spans="3:4">
      <c r="C540" s="1"/>
      <c r="D540" s="1"/>
    </row>
    <row r="541" spans="3:4">
      <c r="C541" s="1"/>
      <c r="D541" s="1"/>
    </row>
    <row r="542" spans="3:4">
      <c r="C542" s="1"/>
      <c r="D542" s="1"/>
    </row>
    <row r="543" spans="3:4">
      <c r="C543" s="1"/>
      <c r="D543" s="1"/>
    </row>
    <row r="544" spans="3:4">
      <c r="C544" s="1"/>
      <c r="D544" s="1"/>
    </row>
    <row r="545" spans="3:4">
      <c r="C545" s="1"/>
      <c r="D545" s="1"/>
    </row>
    <row r="546" spans="3:4">
      <c r="C546" s="1"/>
      <c r="D546" s="1"/>
    </row>
    <row r="547" spans="3:4">
      <c r="C547" s="1"/>
      <c r="D547" s="1"/>
    </row>
    <row r="548" spans="3:4">
      <c r="C548" s="1"/>
      <c r="D548" s="1"/>
    </row>
    <row r="549" spans="3:4">
      <c r="C549" s="1"/>
      <c r="D549" s="1"/>
    </row>
    <row r="550" spans="3:4">
      <c r="C550" s="1"/>
      <c r="D550" s="1"/>
    </row>
    <row r="551" spans="3:4">
      <c r="C551" s="1"/>
      <c r="D551" s="1"/>
    </row>
    <row r="552" spans="3:4">
      <c r="C552" s="1"/>
      <c r="D552" s="1"/>
    </row>
    <row r="553" spans="3:4">
      <c r="C553" s="1"/>
      <c r="D553" s="1"/>
    </row>
    <row r="554" spans="3:4">
      <c r="C554" s="1"/>
      <c r="D554" s="1"/>
    </row>
    <row r="555" spans="3:4">
      <c r="C555" s="1"/>
      <c r="D555" s="1"/>
    </row>
    <row r="556" spans="3:4">
      <c r="C556" s="1"/>
      <c r="D556" s="1"/>
    </row>
    <row r="557" spans="3:4">
      <c r="C557" s="1"/>
      <c r="D557" s="1"/>
    </row>
    <row r="558" spans="3:4">
      <c r="C558" s="1"/>
      <c r="D558" s="1"/>
    </row>
    <row r="559" spans="3:4">
      <c r="C559" s="1"/>
      <c r="D559" s="1"/>
    </row>
    <row r="560" spans="3:4">
      <c r="C560" s="1"/>
      <c r="D560" s="1"/>
    </row>
    <row r="561" spans="3:4">
      <c r="C561" s="1"/>
      <c r="D561" s="1"/>
    </row>
    <row r="562" spans="3:4">
      <c r="C562" s="1"/>
      <c r="D562" s="1"/>
    </row>
  </sheetData>
  <sheetProtection sheet="1" objects="1" scenarios="1"/>
  <mergeCells count="2">
    <mergeCell ref="B6:K6"/>
    <mergeCell ref="B7:K7"/>
  </mergeCells>
  <phoneticPr fontId="4" type="noConversion"/>
  <dataValidations count="1">
    <dataValidation allowBlank="1" showInputMessage="1" showErrorMessage="1" sqref="D1:XFD40 D41:AF44 AH41:XFD44 C5:C1048576 A1:B1048576 D45:XFD1048576"/>
  </dataValidations>
  <pageMargins left="0" right="0" top="0.5" bottom="0.5" header="0" footer="0.25"/>
  <pageSetup paperSize="9" scale="64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>
    <tabColor indexed="43"/>
    <pageSetUpPr fitToPage="1"/>
  </sheetPr>
  <dimension ref="B1:BZ566"/>
  <sheetViews>
    <sheetView rightToLeft="1" workbookViewId="0">
      <selection activeCell="N11" sqref="N11"/>
    </sheetView>
  </sheetViews>
  <sheetFormatPr defaultColWidth="9.140625" defaultRowHeight="18"/>
  <cols>
    <col min="1" max="1" width="6.28515625" style="1" customWidth="1"/>
    <col min="2" max="2" width="22" style="2" bestFit="1" customWidth="1"/>
    <col min="3" max="3" width="48.42578125" style="2" bestFit="1" customWidth="1"/>
    <col min="4" max="4" width="5.5703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7.5703125" style="1" bestFit="1" customWidth="1"/>
    <col min="12" max="12" width="7" style="1" bestFit="1" customWidth="1"/>
    <col min="13" max="13" width="6.42578125" style="1" bestFit="1" customWidth="1"/>
    <col min="14" max="14" width="8" style="1" bestFit="1" customWidth="1"/>
    <col min="15" max="15" width="11.28515625" style="1" bestFit="1" customWidth="1"/>
    <col min="16" max="16" width="11.85546875" style="1" bestFit="1" customWidth="1"/>
    <col min="17" max="17" width="11.5703125" style="1" bestFit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47" t="s">
        <v>180</v>
      </c>
      <c r="C1" s="68" t="s" vm="1">
        <v>269</v>
      </c>
    </row>
    <row r="2" spans="2:78">
      <c r="B2" s="47" t="s">
        <v>179</v>
      </c>
      <c r="C2" s="68" t="s">
        <v>270</v>
      </c>
    </row>
    <row r="3" spans="2:78">
      <c r="B3" s="47" t="s">
        <v>181</v>
      </c>
      <c r="C3" s="68" t="s">
        <v>271</v>
      </c>
    </row>
    <row r="4" spans="2:78">
      <c r="B4" s="47" t="s">
        <v>182</v>
      </c>
      <c r="C4" s="68">
        <v>2102</v>
      </c>
    </row>
    <row r="6" spans="2:78" ht="26.25" customHeight="1">
      <c r="B6" s="169" t="s">
        <v>211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1"/>
    </row>
    <row r="7" spans="2:78" ht="26.25" customHeight="1">
      <c r="B7" s="169" t="s">
        <v>105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1"/>
    </row>
    <row r="8" spans="2:78" s="3" customFormat="1" ht="63">
      <c r="B8" s="22" t="s">
        <v>119</v>
      </c>
      <c r="C8" s="30" t="s">
        <v>47</v>
      </c>
      <c r="D8" s="30" t="s">
        <v>53</v>
      </c>
      <c r="E8" s="30" t="s">
        <v>14</v>
      </c>
      <c r="F8" s="30" t="s">
        <v>69</v>
      </c>
      <c r="G8" s="30" t="s">
        <v>107</v>
      </c>
      <c r="H8" s="30" t="s">
        <v>17</v>
      </c>
      <c r="I8" s="30" t="s">
        <v>106</v>
      </c>
      <c r="J8" s="30" t="s">
        <v>16</v>
      </c>
      <c r="K8" s="30" t="s">
        <v>18</v>
      </c>
      <c r="L8" s="30" t="s">
        <v>245</v>
      </c>
      <c r="M8" s="30" t="s">
        <v>244</v>
      </c>
      <c r="N8" s="30" t="s">
        <v>114</v>
      </c>
      <c r="O8" s="30" t="s">
        <v>61</v>
      </c>
      <c r="P8" s="30" t="s">
        <v>183</v>
      </c>
      <c r="Q8" s="31" t="s">
        <v>185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21</v>
      </c>
      <c r="H9" s="16" t="s">
        <v>20</v>
      </c>
      <c r="I9" s="16"/>
      <c r="J9" s="16" t="s">
        <v>19</v>
      </c>
      <c r="K9" s="16" t="s">
        <v>19</v>
      </c>
      <c r="L9" s="16" t="s">
        <v>252</v>
      </c>
      <c r="M9" s="16"/>
      <c r="N9" s="16" t="s">
        <v>248</v>
      </c>
      <c r="O9" s="16" t="s">
        <v>19</v>
      </c>
      <c r="P9" s="32" t="s">
        <v>19</v>
      </c>
      <c r="Q9" s="17" t="s">
        <v>19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19" t="s">
        <v>10</v>
      </c>
      <c r="N10" s="19" t="s">
        <v>11</v>
      </c>
      <c r="O10" s="19" t="s">
        <v>12</v>
      </c>
      <c r="P10" s="19" t="s">
        <v>13</v>
      </c>
      <c r="Q10" s="20" t="s">
        <v>116</v>
      </c>
      <c r="R10" s="1"/>
      <c r="S10" s="1"/>
      <c r="T10" s="1"/>
      <c r="U10" s="1"/>
      <c r="V10" s="1"/>
    </row>
    <row r="11" spans="2:78" s="4" customFormat="1" ht="18" customHeight="1">
      <c r="B11" s="122" t="s">
        <v>3353</v>
      </c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123">
        <v>0</v>
      </c>
      <c r="O11" s="91"/>
      <c r="P11" s="91"/>
      <c r="Q11" s="91"/>
      <c r="R11" s="1"/>
      <c r="S11" s="1"/>
      <c r="T11" s="1"/>
      <c r="U11" s="1"/>
      <c r="V11" s="1"/>
      <c r="BZ11" s="1"/>
    </row>
    <row r="12" spans="2:78" ht="18" customHeight="1">
      <c r="B12" s="89" t="s">
        <v>260</v>
      </c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</row>
    <row r="13" spans="2:78">
      <c r="B13" s="89" t="s">
        <v>115</v>
      </c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</row>
    <row r="14" spans="2:78">
      <c r="B14" s="89" t="s">
        <v>243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</row>
    <row r="15" spans="2:78">
      <c r="B15" s="89" t="s">
        <v>251</v>
      </c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</row>
    <row r="16" spans="2:78"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</row>
    <row r="17" spans="2:17"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</row>
    <row r="18" spans="2:17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</row>
    <row r="19" spans="2:17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</row>
    <row r="20" spans="2:17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</row>
    <row r="21" spans="2:17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</row>
    <row r="22" spans="2:17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</row>
    <row r="23" spans="2:17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</row>
    <row r="24" spans="2:17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</row>
    <row r="25" spans="2:17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</row>
    <row r="26" spans="2:17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</row>
    <row r="27" spans="2:17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</row>
    <row r="28" spans="2:17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</row>
    <row r="29" spans="2:17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</row>
    <row r="30" spans="2:17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</row>
    <row r="31" spans="2:17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</row>
    <row r="32" spans="2:17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</row>
    <row r="33" spans="2:17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</row>
    <row r="34" spans="2:17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</row>
    <row r="35" spans="2:17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</row>
    <row r="36" spans="2:17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</row>
    <row r="37" spans="2:17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</row>
    <row r="38" spans="2:17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</row>
    <row r="39" spans="2:17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</row>
    <row r="40" spans="2:17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</row>
    <row r="41" spans="2:17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</row>
    <row r="42" spans="2:17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</row>
    <row r="43" spans="2:17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</row>
    <row r="44" spans="2:17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</row>
    <row r="45" spans="2:17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</row>
    <row r="46" spans="2:17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</row>
    <row r="47" spans="2:17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</row>
    <row r="48" spans="2:17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</row>
    <row r="49" spans="2:17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</row>
    <row r="50" spans="2:17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</row>
    <row r="51" spans="2:17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</row>
    <row r="52" spans="2:17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</row>
    <row r="53" spans="2:17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</row>
    <row r="54" spans="2:17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</row>
    <row r="55" spans="2:17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</row>
    <row r="56" spans="2:17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</row>
    <row r="57" spans="2:17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</row>
    <row r="58" spans="2:17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</row>
    <row r="59" spans="2:17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</row>
    <row r="60" spans="2:17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</row>
    <row r="61" spans="2:17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</row>
    <row r="62" spans="2:17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</row>
    <row r="63" spans="2:17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</row>
    <row r="64" spans="2:17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</row>
    <row r="65" spans="2:17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</row>
    <row r="66" spans="2:17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</row>
    <row r="67" spans="2:17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</row>
    <row r="68" spans="2:17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</row>
    <row r="69" spans="2:17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</row>
    <row r="70" spans="2:17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</row>
    <row r="71" spans="2:17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</row>
    <row r="72" spans="2:17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</row>
    <row r="73" spans="2:17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</row>
    <row r="74" spans="2:17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</row>
    <row r="75" spans="2:17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</row>
    <row r="76" spans="2:17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</row>
    <row r="77" spans="2:17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</row>
    <row r="78" spans="2:17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</row>
    <row r="79" spans="2:17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</row>
    <row r="80" spans="2:17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</row>
    <row r="81" spans="2:17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</row>
    <row r="82" spans="2:17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</row>
    <row r="83" spans="2:17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</row>
    <row r="84" spans="2:17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</row>
    <row r="85" spans="2:17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</row>
    <row r="86" spans="2:17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</row>
    <row r="87" spans="2:17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</row>
    <row r="88" spans="2:17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</row>
    <row r="89" spans="2:17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</row>
    <row r="90" spans="2:17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</row>
    <row r="91" spans="2:17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</row>
    <row r="92" spans="2:17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</row>
    <row r="93" spans="2:17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</row>
    <row r="94" spans="2:17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</row>
    <row r="95" spans="2:17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</row>
    <row r="96" spans="2:17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</row>
    <row r="97" spans="2:17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</row>
    <row r="98" spans="2:17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</row>
    <row r="99" spans="2:17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</row>
    <row r="100" spans="2:17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</row>
    <row r="101" spans="2:17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</row>
    <row r="102" spans="2:17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</row>
    <row r="103" spans="2:17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</row>
    <row r="104" spans="2:17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</row>
    <row r="105" spans="2:17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</row>
    <row r="106" spans="2:17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</row>
    <row r="107" spans="2:17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</row>
    <row r="108" spans="2:17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</row>
    <row r="109" spans="2:17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</row>
    <row r="110" spans="2:17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</row>
    <row r="111" spans="2:17">
      <c r="D111" s="1"/>
    </row>
    <row r="112" spans="2:17">
      <c r="D112" s="1"/>
    </row>
    <row r="113" spans="4:4">
      <c r="D113" s="1"/>
    </row>
    <row r="114" spans="4:4">
      <c r="D114" s="1"/>
    </row>
    <row r="115" spans="4:4">
      <c r="D115" s="1"/>
    </row>
    <row r="116" spans="4:4">
      <c r="D116" s="1"/>
    </row>
    <row r="117" spans="4:4">
      <c r="D117" s="1"/>
    </row>
    <row r="118" spans="4:4">
      <c r="D118" s="1"/>
    </row>
    <row r="119" spans="4:4">
      <c r="D119" s="1"/>
    </row>
    <row r="120" spans="4:4">
      <c r="D120" s="1"/>
    </row>
    <row r="121" spans="4:4">
      <c r="D121" s="1"/>
    </row>
    <row r="122" spans="4:4">
      <c r="D122" s="1"/>
    </row>
    <row r="123" spans="4:4">
      <c r="D123" s="1"/>
    </row>
    <row r="124" spans="4:4">
      <c r="D124" s="1"/>
    </row>
    <row r="125" spans="4:4">
      <c r="D125" s="1"/>
    </row>
    <row r="126" spans="4:4">
      <c r="D126" s="1"/>
    </row>
    <row r="127" spans="4:4">
      <c r="D127" s="1"/>
    </row>
    <row r="128" spans="4:4">
      <c r="D128" s="1"/>
    </row>
    <row r="129" spans="4:4">
      <c r="D129" s="1"/>
    </row>
    <row r="130" spans="4:4">
      <c r="D130" s="1"/>
    </row>
    <row r="131" spans="4:4">
      <c r="D131" s="1"/>
    </row>
    <row r="132" spans="4:4">
      <c r="D132" s="1"/>
    </row>
    <row r="133" spans="4:4">
      <c r="D133" s="1"/>
    </row>
    <row r="134" spans="4:4">
      <c r="D134" s="1"/>
    </row>
    <row r="135" spans="4:4">
      <c r="D135" s="1"/>
    </row>
    <row r="136" spans="4:4">
      <c r="D136" s="1"/>
    </row>
    <row r="137" spans="4:4">
      <c r="D137" s="1"/>
    </row>
    <row r="138" spans="4:4">
      <c r="D138" s="1"/>
    </row>
    <row r="139" spans="4:4">
      <c r="D139" s="1"/>
    </row>
    <row r="140" spans="4:4">
      <c r="D140" s="1"/>
    </row>
    <row r="141" spans="4:4">
      <c r="D141" s="1"/>
    </row>
    <row r="142" spans="4:4">
      <c r="D142" s="1"/>
    </row>
    <row r="143" spans="4:4">
      <c r="D143" s="1"/>
    </row>
    <row r="144" spans="4:4">
      <c r="D144" s="1"/>
    </row>
    <row r="145" spans="4:4">
      <c r="D145" s="1"/>
    </row>
    <row r="146" spans="4:4">
      <c r="D146" s="1"/>
    </row>
    <row r="147" spans="4:4">
      <c r="D147" s="1"/>
    </row>
    <row r="148" spans="4:4">
      <c r="D148" s="1"/>
    </row>
    <row r="149" spans="4:4">
      <c r="D149" s="1"/>
    </row>
    <row r="150" spans="4:4">
      <c r="D150" s="1"/>
    </row>
    <row r="151" spans="4:4">
      <c r="D151" s="1"/>
    </row>
    <row r="152" spans="4:4">
      <c r="D152" s="1"/>
    </row>
    <row r="153" spans="4:4">
      <c r="D153" s="1"/>
    </row>
    <row r="154" spans="4:4">
      <c r="D154" s="1"/>
    </row>
    <row r="155" spans="4:4">
      <c r="D155" s="1"/>
    </row>
    <row r="156" spans="4:4">
      <c r="D156" s="1"/>
    </row>
    <row r="157" spans="4:4">
      <c r="D157" s="1"/>
    </row>
    <row r="158" spans="4:4">
      <c r="D158" s="1"/>
    </row>
    <row r="159" spans="4:4">
      <c r="D159" s="1"/>
    </row>
    <row r="160" spans="4:4">
      <c r="D160" s="1"/>
    </row>
    <row r="161" spans="4:4">
      <c r="D161" s="1"/>
    </row>
    <row r="162" spans="4:4">
      <c r="D162" s="1"/>
    </row>
    <row r="163" spans="4:4">
      <c r="D163" s="1"/>
    </row>
    <row r="164" spans="4:4">
      <c r="D164" s="1"/>
    </row>
    <row r="165" spans="4:4">
      <c r="D165" s="1"/>
    </row>
    <row r="166" spans="4:4">
      <c r="D166" s="1"/>
    </row>
    <row r="167" spans="4:4">
      <c r="D167" s="1"/>
    </row>
    <row r="168" spans="4:4">
      <c r="D168" s="1"/>
    </row>
    <row r="169" spans="4:4">
      <c r="D169" s="1"/>
    </row>
    <row r="170" spans="4:4">
      <c r="D170" s="1"/>
    </row>
    <row r="171" spans="4:4">
      <c r="D171" s="1"/>
    </row>
    <row r="172" spans="4:4">
      <c r="D172" s="1"/>
    </row>
    <row r="173" spans="4:4">
      <c r="D173" s="1"/>
    </row>
    <row r="174" spans="4:4">
      <c r="D174" s="1"/>
    </row>
    <row r="175" spans="4:4">
      <c r="D175" s="1"/>
    </row>
    <row r="176" spans="4:4">
      <c r="D176" s="1"/>
    </row>
    <row r="177" spans="4:4">
      <c r="D177" s="1"/>
    </row>
    <row r="178" spans="4:4">
      <c r="D178" s="1"/>
    </row>
    <row r="179" spans="4:4">
      <c r="D179" s="1"/>
    </row>
    <row r="180" spans="4:4">
      <c r="D180" s="1"/>
    </row>
    <row r="181" spans="4:4">
      <c r="D181" s="1"/>
    </row>
    <row r="182" spans="4:4">
      <c r="D182" s="1"/>
    </row>
    <row r="183" spans="4:4">
      <c r="D183" s="1"/>
    </row>
    <row r="184" spans="4:4">
      <c r="D184" s="1"/>
    </row>
    <row r="185" spans="4:4">
      <c r="D185" s="1"/>
    </row>
    <row r="186" spans="4:4">
      <c r="D186" s="1"/>
    </row>
    <row r="187" spans="4:4">
      <c r="D187" s="1"/>
    </row>
    <row r="188" spans="4:4">
      <c r="D188" s="1"/>
    </row>
    <row r="189" spans="4:4">
      <c r="D189" s="1"/>
    </row>
    <row r="190" spans="4:4">
      <c r="D190" s="1"/>
    </row>
    <row r="191" spans="4:4">
      <c r="D191" s="1"/>
    </row>
    <row r="192" spans="4:4">
      <c r="D192" s="1"/>
    </row>
    <row r="193" spans="4:4">
      <c r="D193" s="1"/>
    </row>
    <row r="194" spans="4:4">
      <c r="D194" s="1"/>
    </row>
    <row r="195" spans="4:4">
      <c r="D195" s="1"/>
    </row>
    <row r="196" spans="4:4">
      <c r="D196" s="1"/>
    </row>
    <row r="197" spans="4:4">
      <c r="D197" s="1"/>
    </row>
    <row r="198" spans="4:4">
      <c r="D198" s="1"/>
    </row>
    <row r="199" spans="4:4">
      <c r="D199" s="1"/>
    </row>
    <row r="200" spans="4:4">
      <c r="D200" s="1"/>
    </row>
    <row r="201" spans="4:4">
      <c r="D201" s="1"/>
    </row>
    <row r="202" spans="4:4">
      <c r="D202" s="1"/>
    </row>
    <row r="203" spans="4:4">
      <c r="D203" s="1"/>
    </row>
    <row r="204" spans="4:4">
      <c r="D204" s="1"/>
    </row>
    <row r="205" spans="4:4">
      <c r="D205" s="1"/>
    </row>
    <row r="206" spans="4:4">
      <c r="D206" s="1"/>
    </row>
    <row r="207" spans="4:4">
      <c r="D207" s="1"/>
    </row>
    <row r="208" spans="4:4">
      <c r="D208" s="1"/>
    </row>
    <row r="209" spans="4:4">
      <c r="D209" s="1"/>
    </row>
    <row r="210" spans="4:4">
      <c r="D210" s="1"/>
    </row>
    <row r="211" spans="4:4">
      <c r="D211" s="1"/>
    </row>
    <row r="212" spans="4:4">
      <c r="D212" s="1"/>
    </row>
    <row r="213" spans="4:4">
      <c r="D213" s="1"/>
    </row>
    <row r="214" spans="4:4">
      <c r="D214" s="1"/>
    </row>
    <row r="215" spans="4:4">
      <c r="D215" s="1"/>
    </row>
    <row r="216" spans="4:4">
      <c r="D216" s="1"/>
    </row>
    <row r="217" spans="4:4">
      <c r="D217" s="1"/>
    </row>
    <row r="218" spans="4:4">
      <c r="D218" s="1"/>
    </row>
    <row r="219" spans="4:4">
      <c r="D219" s="1"/>
    </row>
    <row r="220" spans="4:4">
      <c r="D220" s="1"/>
    </row>
    <row r="221" spans="4:4">
      <c r="D221" s="1"/>
    </row>
    <row r="222" spans="4:4">
      <c r="D222" s="1"/>
    </row>
    <row r="223" spans="4:4">
      <c r="D223" s="1"/>
    </row>
    <row r="224" spans="4:4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4:4">
      <c r="D385" s="1"/>
    </row>
    <row r="386" spans="4:4">
      <c r="D386" s="1"/>
    </row>
    <row r="387" spans="4:4">
      <c r="D387" s="1"/>
    </row>
    <row r="388" spans="4:4">
      <c r="D388" s="1"/>
    </row>
    <row r="389" spans="4:4">
      <c r="D389" s="1"/>
    </row>
    <row r="390" spans="4:4">
      <c r="D390" s="1"/>
    </row>
    <row r="391" spans="4:4">
      <c r="D391" s="1"/>
    </row>
    <row r="392" spans="4:4">
      <c r="D392" s="1"/>
    </row>
    <row r="393" spans="4:4">
      <c r="D393" s="1"/>
    </row>
    <row r="394" spans="4:4">
      <c r="D394" s="1"/>
    </row>
    <row r="395" spans="4:4">
      <c r="D395" s="1"/>
    </row>
    <row r="396" spans="4:4">
      <c r="D396" s="1"/>
    </row>
    <row r="397" spans="4:4">
      <c r="D397" s="1"/>
    </row>
    <row r="398" spans="4:4">
      <c r="D398" s="1"/>
    </row>
    <row r="399" spans="4:4">
      <c r="D399" s="1"/>
    </row>
    <row r="400" spans="4:4">
      <c r="D400" s="1"/>
    </row>
    <row r="401" spans="4:4">
      <c r="D401" s="1"/>
    </row>
    <row r="402" spans="4:4">
      <c r="D402" s="1"/>
    </row>
    <row r="403" spans="4:4">
      <c r="D403" s="1"/>
    </row>
    <row r="404" spans="4:4">
      <c r="D404" s="1"/>
    </row>
    <row r="405" spans="4:4">
      <c r="D405" s="1"/>
    </row>
    <row r="406" spans="4:4">
      <c r="D406" s="1"/>
    </row>
    <row r="407" spans="4:4">
      <c r="D407" s="1"/>
    </row>
    <row r="408" spans="4:4">
      <c r="D408" s="1"/>
    </row>
    <row r="409" spans="4:4">
      <c r="D409" s="1"/>
    </row>
    <row r="410" spans="4:4">
      <c r="D410" s="1"/>
    </row>
    <row r="411" spans="4:4">
      <c r="D411" s="1"/>
    </row>
    <row r="412" spans="4:4">
      <c r="D412" s="1"/>
    </row>
    <row r="413" spans="4:4">
      <c r="D413" s="1"/>
    </row>
    <row r="414" spans="4:4">
      <c r="D414" s="1"/>
    </row>
    <row r="415" spans="4:4">
      <c r="D415" s="1"/>
    </row>
    <row r="416" spans="4:4">
      <c r="D416" s="1"/>
    </row>
    <row r="417" spans="4:4">
      <c r="D417" s="1"/>
    </row>
    <row r="418" spans="4:4">
      <c r="D418" s="1"/>
    </row>
    <row r="419" spans="4:4">
      <c r="D419" s="1"/>
    </row>
    <row r="420" spans="4:4">
      <c r="D420" s="1"/>
    </row>
    <row r="421" spans="4:4">
      <c r="D421" s="1"/>
    </row>
    <row r="422" spans="4:4">
      <c r="D422" s="1"/>
    </row>
    <row r="423" spans="4:4">
      <c r="D423" s="1"/>
    </row>
    <row r="424" spans="4:4">
      <c r="D424" s="1"/>
    </row>
    <row r="425" spans="4:4">
      <c r="D425" s="1"/>
    </row>
    <row r="426" spans="4:4">
      <c r="D426" s="1"/>
    </row>
    <row r="427" spans="4:4">
      <c r="D427" s="1"/>
    </row>
    <row r="428" spans="4:4">
      <c r="D428" s="1"/>
    </row>
    <row r="429" spans="4:4">
      <c r="D429" s="1"/>
    </row>
    <row r="430" spans="4:4">
      <c r="D430" s="1"/>
    </row>
    <row r="431" spans="4:4">
      <c r="D431" s="1"/>
    </row>
    <row r="432" spans="4:4">
      <c r="D432" s="1"/>
    </row>
    <row r="433" spans="4:4">
      <c r="D433" s="1"/>
    </row>
    <row r="434" spans="4:4">
      <c r="D434" s="1"/>
    </row>
    <row r="435" spans="4:4">
      <c r="D435" s="1"/>
    </row>
    <row r="436" spans="4:4">
      <c r="D436" s="1"/>
    </row>
    <row r="437" spans="4:4">
      <c r="D437" s="1"/>
    </row>
    <row r="438" spans="4:4">
      <c r="D438" s="1"/>
    </row>
    <row r="439" spans="4:4">
      <c r="D439" s="1"/>
    </row>
    <row r="440" spans="4:4">
      <c r="D440" s="1"/>
    </row>
    <row r="441" spans="4:4">
      <c r="D441" s="1"/>
    </row>
    <row r="442" spans="4:4">
      <c r="D442" s="1"/>
    </row>
    <row r="443" spans="4:4">
      <c r="D443" s="1"/>
    </row>
    <row r="444" spans="4:4">
      <c r="D444" s="1"/>
    </row>
    <row r="445" spans="4:4">
      <c r="D445" s="1"/>
    </row>
    <row r="446" spans="4:4">
      <c r="D446" s="1"/>
    </row>
    <row r="447" spans="4:4">
      <c r="D447" s="1"/>
    </row>
    <row r="448" spans="4:4">
      <c r="D448" s="1"/>
    </row>
    <row r="449" spans="4:4">
      <c r="D449" s="1"/>
    </row>
    <row r="450" spans="4:4">
      <c r="D450" s="1"/>
    </row>
    <row r="451" spans="4:4">
      <c r="D451" s="1"/>
    </row>
    <row r="452" spans="4:4">
      <c r="D452" s="1"/>
    </row>
    <row r="453" spans="4:4">
      <c r="D453" s="1"/>
    </row>
    <row r="454" spans="4:4">
      <c r="D454" s="1"/>
    </row>
    <row r="455" spans="4:4">
      <c r="D455" s="1"/>
    </row>
    <row r="456" spans="4:4">
      <c r="D456" s="1"/>
    </row>
    <row r="457" spans="4:4">
      <c r="D457" s="1"/>
    </row>
    <row r="458" spans="4:4">
      <c r="D458" s="1"/>
    </row>
    <row r="459" spans="4:4">
      <c r="D459" s="1"/>
    </row>
    <row r="460" spans="4:4">
      <c r="D460" s="1"/>
    </row>
    <row r="461" spans="4:4">
      <c r="D461" s="1"/>
    </row>
    <row r="462" spans="4:4">
      <c r="D462" s="1"/>
    </row>
    <row r="463" spans="4:4">
      <c r="D463" s="1"/>
    </row>
    <row r="464" spans="4:4">
      <c r="D464" s="1"/>
    </row>
    <row r="465" spans="4:4">
      <c r="D465" s="1"/>
    </row>
    <row r="466" spans="4:4">
      <c r="D466" s="1"/>
    </row>
    <row r="467" spans="4:4">
      <c r="D467" s="1"/>
    </row>
    <row r="468" spans="4:4">
      <c r="D468" s="1"/>
    </row>
    <row r="469" spans="4:4">
      <c r="D469" s="1"/>
    </row>
    <row r="470" spans="4:4">
      <c r="D470" s="1"/>
    </row>
    <row r="471" spans="4:4">
      <c r="D471" s="1"/>
    </row>
    <row r="472" spans="4:4">
      <c r="D472" s="1"/>
    </row>
    <row r="473" spans="4:4">
      <c r="D473" s="1"/>
    </row>
    <row r="474" spans="4:4">
      <c r="D474" s="1"/>
    </row>
    <row r="475" spans="4:4">
      <c r="D475" s="1"/>
    </row>
    <row r="476" spans="4:4">
      <c r="D476" s="1"/>
    </row>
    <row r="477" spans="4:4">
      <c r="D477" s="1"/>
    </row>
    <row r="478" spans="4:4">
      <c r="D478" s="1"/>
    </row>
    <row r="479" spans="4:4">
      <c r="D479" s="1"/>
    </row>
    <row r="480" spans="4:4">
      <c r="D480" s="1"/>
    </row>
    <row r="481" spans="4:4">
      <c r="D481" s="1"/>
    </row>
    <row r="482" spans="4:4">
      <c r="D482" s="1"/>
    </row>
    <row r="483" spans="4:4">
      <c r="D483" s="1"/>
    </row>
    <row r="484" spans="4:4">
      <c r="D484" s="1"/>
    </row>
    <row r="485" spans="4:4">
      <c r="D485" s="1"/>
    </row>
    <row r="486" spans="4:4">
      <c r="D486" s="1"/>
    </row>
    <row r="487" spans="4:4">
      <c r="D487" s="1"/>
    </row>
    <row r="488" spans="4:4">
      <c r="D488" s="1"/>
    </row>
    <row r="489" spans="4:4">
      <c r="D489" s="1"/>
    </row>
    <row r="490" spans="4:4">
      <c r="D490" s="1"/>
    </row>
    <row r="491" spans="4:4">
      <c r="D491" s="1"/>
    </row>
    <row r="492" spans="4:4">
      <c r="D492" s="1"/>
    </row>
    <row r="493" spans="4:4">
      <c r="D493" s="1"/>
    </row>
    <row r="494" spans="4:4">
      <c r="D494" s="1"/>
    </row>
    <row r="495" spans="4:4">
      <c r="D495" s="1"/>
    </row>
    <row r="496" spans="4:4">
      <c r="D496" s="1"/>
    </row>
    <row r="497" spans="4:4">
      <c r="D497" s="1"/>
    </row>
    <row r="498" spans="4:4">
      <c r="D498" s="1"/>
    </row>
    <row r="499" spans="4:4">
      <c r="D499" s="1"/>
    </row>
    <row r="500" spans="4:4">
      <c r="D500" s="1"/>
    </row>
    <row r="501" spans="4:4">
      <c r="D501" s="1"/>
    </row>
    <row r="502" spans="4:4">
      <c r="D502" s="1"/>
    </row>
    <row r="503" spans="4:4">
      <c r="D503" s="1"/>
    </row>
    <row r="504" spans="4:4">
      <c r="D504" s="1"/>
    </row>
    <row r="505" spans="4:4">
      <c r="D505" s="1"/>
    </row>
    <row r="506" spans="4:4">
      <c r="D506" s="1"/>
    </row>
    <row r="507" spans="4:4">
      <c r="D507" s="1"/>
    </row>
    <row r="508" spans="4:4">
      <c r="D508" s="1"/>
    </row>
    <row r="509" spans="4:4">
      <c r="D509" s="1"/>
    </row>
    <row r="510" spans="4:4">
      <c r="D510" s="1"/>
    </row>
    <row r="511" spans="4:4">
      <c r="D511" s="1"/>
    </row>
    <row r="512" spans="4:4">
      <c r="D512" s="1"/>
    </row>
    <row r="513" spans="4:4">
      <c r="D513" s="1"/>
    </row>
    <row r="514" spans="4:4">
      <c r="D514" s="1"/>
    </row>
    <row r="515" spans="4:4">
      <c r="D515" s="1"/>
    </row>
    <row r="516" spans="4:4">
      <c r="D516" s="1"/>
    </row>
    <row r="517" spans="4:4">
      <c r="D517" s="1"/>
    </row>
    <row r="518" spans="4:4">
      <c r="D518" s="1"/>
    </row>
    <row r="519" spans="4:4">
      <c r="D519" s="1"/>
    </row>
    <row r="520" spans="4:4">
      <c r="D520" s="1"/>
    </row>
    <row r="521" spans="4:4">
      <c r="D521" s="1"/>
    </row>
    <row r="522" spans="4:4">
      <c r="D522" s="1"/>
    </row>
    <row r="523" spans="4:4">
      <c r="D523" s="1"/>
    </row>
    <row r="524" spans="4:4">
      <c r="D524" s="1"/>
    </row>
    <row r="525" spans="4:4">
      <c r="D525" s="1"/>
    </row>
    <row r="526" spans="4:4">
      <c r="D526" s="1"/>
    </row>
    <row r="527" spans="4:4">
      <c r="D527" s="1"/>
    </row>
    <row r="528" spans="4:4">
      <c r="D528" s="1"/>
    </row>
    <row r="529" spans="4:4">
      <c r="D529" s="1"/>
    </row>
    <row r="530" spans="4:4">
      <c r="D530" s="1"/>
    </row>
    <row r="531" spans="4:4">
      <c r="D531" s="1"/>
    </row>
    <row r="532" spans="4:4">
      <c r="D532" s="1"/>
    </row>
    <row r="533" spans="4:4">
      <c r="D533" s="1"/>
    </row>
    <row r="534" spans="4:4">
      <c r="D534" s="1"/>
    </row>
    <row r="535" spans="4:4">
      <c r="D535" s="1"/>
    </row>
    <row r="536" spans="4:4">
      <c r="D536" s="1"/>
    </row>
    <row r="537" spans="4:4">
      <c r="D537" s="1"/>
    </row>
    <row r="538" spans="4:4">
      <c r="D538" s="1"/>
    </row>
    <row r="539" spans="4:4">
      <c r="D539" s="1"/>
    </row>
    <row r="540" spans="4:4">
      <c r="D540" s="1"/>
    </row>
    <row r="541" spans="4:4">
      <c r="D541" s="1"/>
    </row>
    <row r="542" spans="4:4">
      <c r="D542" s="1"/>
    </row>
    <row r="543" spans="4:4">
      <c r="D543" s="1"/>
    </row>
    <row r="544" spans="4:4">
      <c r="D544" s="1"/>
    </row>
    <row r="545" spans="4:4">
      <c r="D545" s="1"/>
    </row>
    <row r="546" spans="4:4">
      <c r="D546" s="1"/>
    </row>
    <row r="547" spans="4:4">
      <c r="D547" s="1"/>
    </row>
    <row r="548" spans="4:4">
      <c r="D548" s="1"/>
    </row>
    <row r="549" spans="4:4">
      <c r="D549" s="1"/>
    </row>
    <row r="550" spans="4:4">
      <c r="D550" s="1"/>
    </row>
    <row r="551" spans="4:4">
      <c r="D551" s="1"/>
    </row>
    <row r="552" spans="4:4">
      <c r="D552" s="1"/>
    </row>
    <row r="553" spans="4:4">
      <c r="D553" s="1"/>
    </row>
    <row r="554" spans="4:4">
      <c r="D554" s="1"/>
    </row>
    <row r="555" spans="4:4">
      <c r="D555" s="1"/>
    </row>
    <row r="556" spans="4:4">
      <c r="D556" s="1"/>
    </row>
    <row r="557" spans="4:4">
      <c r="D557" s="1"/>
    </row>
    <row r="558" spans="4:4">
      <c r="D558" s="1"/>
    </row>
    <row r="559" spans="4:4">
      <c r="D559" s="1"/>
    </row>
    <row r="560" spans="4:4">
      <c r="D560" s="1"/>
    </row>
    <row r="561" spans="4:4">
      <c r="D561" s="1"/>
    </row>
    <row r="562" spans="4:4">
      <c r="D562" s="1"/>
    </row>
    <row r="563" spans="4:4">
      <c r="D563" s="1"/>
    </row>
    <row r="564" spans="4:4">
      <c r="D564" s="1"/>
    </row>
    <row r="565" spans="4:4">
      <c r="D565" s="1"/>
    </row>
    <row r="566" spans="4:4">
      <c r="D566" s="1"/>
    </row>
  </sheetData>
  <sheetProtection sheet="1" objects="1" scenarios="1"/>
  <mergeCells count="2">
    <mergeCell ref="B6:Q6"/>
    <mergeCell ref="B7:Q7"/>
  </mergeCells>
  <phoneticPr fontId="4" type="noConversion"/>
  <conditionalFormatting sqref="B16:B110">
    <cfRule type="cellIs" dxfId="13" priority="1" operator="equal">
      <formula>"NR3"</formula>
    </cfRule>
  </conditionalFormatting>
  <dataValidations count="1">
    <dataValidation allowBlank="1" showInputMessage="1" showErrorMessage="1" sqref="C5:C1048576 AH36:XFD39 A1:B1048576 D40:XFD1048576 D36:AF39 D1:XFD35"/>
  </dataValidations>
  <pageMargins left="0" right="0" top="0.5" bottom="0.5" header="0" footer="0.25"/>
  <pageSetup paperSize="9" scale="56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52"/>
    <pageSetUpPr fitToPage="1"/>
  </sheetPr>
  <dimension ref="B1:R460"/>
  <sheetViews>
    <sheetView rightToLeft="1" zoomScale="70" zoomScaleNormal="70" workbookViewId="0">
      <selection activeCell="P10" sqref="P10"/>
    </sheetView>
  </sheetViews>
  <sheetFormatPr defaultColWidth="9.140625" defaultRowHeight="18"/>
  <cols>
    <col min="1" max="1" width="6.28515625" style="1" customWidth="1"/>
    <col min="2" max="2" width="46.7109375" style="2" bestFit="1" customWidth="1"/>
    <col min="3" max="3" width="48.42578125" style="2" bestFit="1" customWidth="1"/>
    <col min="4" max="4" width="11.28515625" style="2" bestFit="1" customWidth="1"/>
    <col min="5" max="5" width="12.42578125" style="2" bestFit="1" customWidth="1"/>
    <col min="6" max="6" width="7.28515625" style="1" bestFit="1" customWidth="1"/>
    <col min="7" max="7" width="12.28515625" style="1" bestFit="1" customWidth="1"/>
    <col min="8" max="8" width="11.140625" style="1" bestFit="1" customWidth="1"/>
    <col min="9" max="9" width="6.85546875" style="1" bestFit="1" customWidth="1"/>
    <col min="10" max="10" width="35.7109375" style="1" bestFit="1" customWidth="1"/>
    <col min="11" max="11" width="12.28515625" style="1" bestFit="1" customWidth="1"/>
    <col min="12" max="12" width="7.42578125" style="1" bestFit="1" customWidth="1"/>
    <col min="13" max="13" width="8" style="1" bestFit="1" customWidth="1"/>
    <col min="14" max="14" width="16.85546875" style="1" bestFit="1" customWidth="1"/>
    <col min="15" max="15" width="8" style="1" bestFit="1" customWidth="1"/>
    <col min="16" max="16" width="14.28515625" style="1" bestFit="1" customWidth="1"/>
    <col min="17" max="17" width="10" style="1" bestFit="1" customWidth="1"/>
    <col min="18" max="18" width="9" style="1" customWidth="1"/>
    <col min="19" max="16384" width="9.140625" style="1"/>
  </cols>
  <sheetData>
    <row r="1" spans="2:18">
      <c r="B1" s="47" t="s">
        <v>180</v>
      </c>
      <c r="C1" s="68" t="s" vm="1">
        <v>269</v>
      </c>
    </row>
    <row r="2" spans="2:18">
      <c r="B2" s="47" t="s">
        <v>179</v>
      </c>
      <c r="C2" s="68" t="s">
        <v>270</v>
      </c>
    </row>
    <row r="3" spans="2:18">
      <c r="B3" s="47" t="s">
        <v>181</v>
      </c>
      <c r="C3" s="68" t="s">
        <v>271</v>
      </c>
    </row>
    <row r="4" spans="2:18">
      <c r="B4" s="47" t="s">
        <v>182</v>
      </c>
      <c r="C4" s="68">
        <v>2102</v>
      </c>
    </row>
    <row r="6" spans="2:18" ht="26.25" customHeight="1">
      <c r="B6" s="169" t="s">
        <v>212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1"/>
    </row>
    <row r="7" spans="2:18" s="3" customFormat="1" ht="78.75">
      <c r="B7" s="48" t="s">
        <v>119</v>
      </c>
      <c r="C7" s="49" t="s">
        <v>226</v>
      </c>
      <c r="D7" s="49" t="s">
        <v>47</v>
      </c>
      <c r="E7" s="49" t="s">
        <v>120</v>
      </c>
      <c r="F7" s="49" t="s">
        <v>14</v>
      </c>
      <c r="G7" s="49" t="s">
        <v>107</v>
      </c>
      <c r="H7" s="49" t="s">
        <v>69</v>
      </c>
      <c r="I7" s="49" t="s">
        <v>17</v>
      </c>
      <c r="J7" s="49" t="s">
        <v>268</v>
      </c>
      <c r="K7" s="49" t="s">
        <v>106</v>
      </c>
      <c r="L7" s="49" t="s">
        <v>36</v>
      </c>
      <c r="M7" s="49" t="s">
        <v>18</v>
      </c>
      <c r="N7" s="49" t="s">
        <v>245</v>
      </c>
      <c r="O7" s="49" t="s">
        <v>244</v>
      </c>
      <c r="P7" s="49" t="s">
        <v>114</v>
      </c>
      <c r="Q7" s="49" t="s">
        <v>183</v>
      </c>
      <c r="R7" s="51" t="s">
        <v>185</v>
      </c>
    </row>
    <row r="8" spans="2:18" s="3" customFormat="1" ht="24" customHeight="1">
      <c r="B8" s="15"/>
      <c r="C8" s="58"/>
      <c r="D8" s="16"/>
      <c r="E8" s="16"/>
      <c r="F8" s="16"/>
      <c r="G8" s="16" t="s">
        <v>21</v>
      </c>
      <c r="H8" s="16"/>
      <c r="I8" s="16" t="s">
        <v>20</v>
      </c>
      <c r="J8" s="16"/>
      <c r="K8" s="16"/>
      <c r="L8" s="16" t="s">
        <v>19</v>
      </c>
      <c r="M8" s="16" t="s">
        <v>19</v>
      </c>
      <c r="N8" s="16" t="s">
        <v>252</v>
      </c>
      <c r="O8" s="16"/>
      <c r="P8" s="16" t="s">
        <v>248</v>
      </c>
      <c r="Q8" s="16" t="s">
        <v>19</v>
      </c>
      <c r="R8" s="17" t="s">
        <v>19</v>
      </c>
    </row>
    <row r="9" spans="2:18" s="4" customFormat="1" ht="18" customHeight="1">
      <c r="B9" s="18"/>
      <c r="C9" s="13" t="s">
        <v>0</v>
      </c>
      <c r="D9" s="13" t="s">
        <v>1</v>
      </c>
      <c r="E9" s="13" t="s">
        <v>2</v>
      </c>
      <c r="F9" s="13" t="s">
        <v>3</v>
      </c>
      <c r="G9" s="19" t="s">
        <v>4</v>
      </c>
      <c r="H9" s="19" t="s">
        <v>5</v>
      </c>
      <c r="I9" s="19" t="s">
        <v>6</v>
      </c>
      <c r="J9" s="19" t="s">
        <v>7</v>
      </c>
      <c r="K9" s="19" t="s">
        <v>8</v>
      </c>
      <c r="L9" s="19" t="s">
        <v>9</v>
      </c>
      <c r="M9" s="19" t="s">
        <v>10</v>
      </c>
      <c r="N9" s="19" t="s">
        <v>11</v>
      </c>
      <c r="O9" s="19" t="s">
        <v>12</v>
      </c>
      <c r="P9" s="19" t="s">
        <v>13</v>
      </c>
      <c r="Q9" s="19" t="s">
        <v>116</v>
      </c>
      <c r="R9" s="20" t="s">
        <v>117</v>
      </c>
    </row>
    <row r="10" spans="2:18" s="128" customFormat="1" ht="18" customHeight="1">
      <c r="B10" s="69" t="s">
        <v>41</v>
      </c>
      <c r="C10" s="70"/>
      <c r="D10" s="70"/>
      <c r="E10" s="70"/>
      <c r="F10" s="70"/>
      <c r="G10" s="70"/>
      <c r="H10" s="70"/>
      <c r="I10" s="78">
        <v>5.0672161388706023</v>
      </c>
      <c r="J10" s="70"/>
      <c r="K10" s="70"/>
      <c r="L10" s="70"/>
      <c r="M10" s="93">
        <v>2.372811219545139E-2</v>
      </c>
      <c r="N10" s="78"/>
      <c r="O10" s="80"/>
      <c r="P10" s="78">
        <f>P11+P241</f>
        <v>5275856.7228025217</v>
      </c>
      <c r="Q10" s="79">
        <f>P10/$P$10</f>
        <v>1</v>
      </c>
      <c r="R10" s="79">
        <f>P10/'סכום נכסי הקרן'!$C$42</f>
        <v>9.3784015279527899E-2</v>
      </c>
    </row>
    <row r="11" spans="2:18" s="121" customFormat="1" ht="21.75" customHeight="1">
      <c r="B11" s="71" t="s">
        <v>39</v>
      </c>
      <c r="C11" s="72"/>
      <c r="D11" s="72"/>
      <c r="E11" s="72"/>
      <c r="F11" s="72"/>
      <c r="G11" s="72"/>
      <c r="H11" s="72"/>
      <c r="I11" s="81">
        <v>5.8194090715602309</v>
      </c>
      <c r="J11" s="72"/>
      <c r="K11" s="72"/>
      <c r="L11" s="72"/>
      <c r="M11" s="94">
        <v>1.7601183015788922E-2</v>
      </c>
      <c r="N11" s="81"/>
      <c r="O11" s="83"/>
      <c r="P11" s="81">
        <f>P12+P16+P37</f>
        <v>2874050.0217325222</v>
      </c>
      <c r="Q11" s="82">
        <f t="shared" ref="Q11:Q14" si="0">P11/$P$10</f>
        <v>0.544755131296635</v>
      </c>
      <c r="R11" s="82">
        <f>P11/'סכום נכסי הקרן'!$C$42</f>
        <v>5.1089323557124845E-2</v>
      </c>
    </row>
    <row r="12" spans="2:18" s="121" customFormat="1">
      <c r="B12" s="92" t="s">
        <v>88</v>
      </c>
      <c r="C12" s="72"/>
      <c r="D12" s="72"/>
      <c r="E12" s="72"/>
      <c r="F12" s="72"/>
      <c r="G12" s="72"/>
      <c r="H12" s="72"/>
      <c r="I12" s="81">
        <v>2.6480021541813215</v>
      </c>
      <c r="J12" s="72"/>
      <c r="K12" s="72"/>
      <c r="L12" s="72"/>
      <c r="M12" s="94">
        <v>2.2772418459364396E-2</v>
      </c>
      <c r="N12" s="81"/>
      <c r="O12" s="83"/>
      <c r="P12" s="81">
        <f>P13+P14</f>
        <v>285044.25927000004</v>
      </c>
      <c r="Q12" s="82">
        <f t="shared" si="0"/>
        <v>5.4028051603074098E-2</v>
      </c>
      <c r="R12" s="82">
        <f>P12/'סכום נכסי הקרן'!$C$42</f>
        <v>5.0669676170658224E-3</v>
      </c>
    </row>
    <row r="13" spans="2:18" s="121" customFormat="1">
      <c r="B13" s="77" t="s">
        <v>3126</v>
      </c>
      <c r="C13" s="87" t="s">
        <v>3127</v>
      </c>
      <c r="D13" s="74">
        <v>333360107</v>
      </c>
      <c r="E13" s="74"/>
      <c r="F13" s="74" t="s">
        <v>3128</v>
      </c>
      <c r="G13" s="97"/>
      <c r="H13" s="74" t="s">
        <v>3123</v>
      </c>
      <c r="I13" s="84">
        <v>3.0599999999999992</v>
      </c>
      <c r="J13" s="87" t="s">
        <v>28</v>
      </c>
      <c r="K13" s="87" t="s">
        <v>165</v>
      </c>
      <c r="L13" s="74"/>
      <c r="M13" s="88">
        <v>2.0099999999999996E-2</v>
      </c>
      <c r="N13" s="84">
        <v>122609995.92000006</v>
      </c>
      <c r="O13" s="86">
        <f>P13/N13*100000</f>
        <v>102.67027491146494</v>
      </c>
      <c r="P13" s="84">
        <v>125884.01988000002</v>
      </c>
      <c r="Q13" s="85">
        <f t="shared" si="0"/>
        <v>2.3860393959510475E-2</v>
      </c>
      <c r="R13" s="85">
        <f>P13/'סכום נכסי הקרן'!$C$42</f>
        <v>2.2377235516742857E-3</v>
      </c>
    </row>
    <row r="14" spans="2:18" s="121" customFormat="1">
      <c r="B14" s="77" t="s">
        <v>3129</v>
      </c>
      <c r="C14" s="87" t="s">
        <v>3127</v>
      </c>
      <c r="D14" s="74">
        <v>333360307</v>
      </c>
      <c r="E14" s="74"/>
      <c r="F14" s="74" t="s">
        <v>3128</v>
      </c>
      <c r="G14" s="97"/>
      <c r="H14" s="74" t="s">
        <v>3123</v>
      </c>
      <c r="I14" s="84">
        <v>2.3199999999999998</v>
      </c>
      <c r="J14" s="87" t="s">
        <v>28</v>
      </c>
      <c r="K14" s="87" t="s">
        <v>165</v>
      </c>
      <c r="L14" s="74"/>
      <c r="M14" s="88">
        <v>2.4900000000000002E-2</v>
      </c>
      <c r="N14" s="84">
        <v>143834683.66999942</v>
      </c>
      <c r="O14" s="86">
        <f>P14/N14*100000</f>
        <v>110.65497926436302</v>
      </c>
      <c r="P14" s="84">
        <v>159160.23939</v>
      </c>
      <c r="Q14" s="85">
        <f t="shared" si="0"/>
        <v>3.016765764356362E-2</v>
      </c>
      <c r="R14" s="85">
        <f>P14/'סכום נכסי הקרן'!$C$42</f>
        <v>2.8292440653915371E-3</v>
      </c>
    </row>
    <row r="15" spans="2:18" s="121" customFormat="1">
      <c r="B15" s="73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84"/>
      <c r="O15" s="86"/>
      <c r="P15" s="74"/>
      <c r="Q15" s="85"/>
      <c r="R15" s="74"/>
    </row>
    <row r="16" spans="2:18" s="121" customFormat="1">
      <c r="B16" s="92" t="s">
        <v>37</v>
      </c>
      <c r="C16" s="72"/>
      <c r="D16" s="72"/>
      <c r="E16" s="72"/>
      <c r="F16" s="72"/>
      <c r="G16" s="72"/>
      <c r="H16" s="72"/>
      <c r="I16" s="81">
        <v>7.9694429469328867</v>
      </c>
      <c r="J16" s="72"/>
      <c r="K16" s="72"/>
      <c r="L16" s="72"/>
      <c r="M16" s="94">
        <v>1.7778635365842583E-2</v>
      </c>
      <c r="N16" s="81"/>
      <c r="O16" s="83"/>
      <c r="P16" s="81">
        <f>SUM(P17:P35)</f>
        <v>578883.51751740207</v>
      </c>
      <c r="Q16" s="82">
        <f t="shared" ref="Q16:Q35" si="1">P16/$P$10</f>
        <v>0.10972313084535408</v>
      </c>
      <c r="R16" s="82">
        <f>P16/'סכום נכסי הקרן'!$C$42</f>
        <v>1.0290275779718326E-2</v>
      </c>
    </row>
    <row r="17" spans="2:18" s="121" customFormat="1">
      <c r="B17" s="140" t="s">
        <v>3388</v>
      </c>
      <c r="C17" s="87" t="s">
        <v>3127</v>
      </c>
      <c r="D17" s="74">
        <v>6028</v>
      </c>
      <c r="E17" s="74"/>
      <c r="F17" s="74" t="s">
        <v>687</v>
      </c>
      <c r="G17" s="97">
        <v>43100</v>
      </c>
      <c r="H17" s="74"/>
      <c r="I17" s="84">
        <v>9.3199999999999079</v>
      </c>
      <c r="J17" s="87" t="s">
        <v>28</v>
      </c>
      <c r="K17" s="87" t="s">
        <v>165</v>
      </c>
      <c r="L17" s="88">
        <v>3.0999999999999358E-2</v>
      </c>
      <c r="M17" s="88">
        <v>3.0999999999999358E-2</v>
      </c>
      <c r="N17" s="84">
        <v>15290486.699880002</v>
      </c>
      <c r="O17" s="86">
        <v>101.75</v>
      </c>
      <c r="P17" s="84">
        <v>15558.070217520004</v>
      </c>
      <c r="Q17" s="85">
        <f t="shared" si="1"/>
        <v>2.948918258200082E-3</v>
      </c>
      <c r="R17" s="85">
        <f>P17/'סכום נכסי הקרן'!$C$42</f>
        <v>2.7656139498511524E-4</v>
      </c>
    </row>
    <row r="18" spans="2:18" s="121" customFormat="1">
      <c r="B18" s="140" t="s">
        <v>3388</v>
      </c>
      <c r="C18" s="87" t="s">
        <v>3127</v>
      </c>
      <c r="D18" s="74">
        <v>6869</v>
      </c>
      <c r="E18" s="74"/>
      <c r="F18" s="74" t="s">
        <v>687</v>
      </c>
      <c r="G18" s="97">
        <v>43555</v>
      </c>
      <c r="H18" s="74"/>
      <c r="I18" s="84">
        <v>4.7000000000004354</v>
      </c>
      <c r="J18" s="87" t="s">
        <v>28</v>
      </c>
      <c r="K18" s="87" t="s">
        <v>165</v>
      </c>
      <c r="L18" s="88">
        <v>3.1000000000002179E-2</v>
      </c>
      <c r="M18" s="88">
        <v>3.1000000000002179E-2</v>
      </c>
      <c r="N18" s="84">
        <v>4083253.8578590006</v>
      </c>
      <c r="O18" s="86">
        <v>112.56</v>
      </c>
      <c r="P18" s="84">
        <v>4596.1105415900001</v>
      </c>
      <c r="Q18" s="85">
        <f t="shared" si="1"/>
        <v>8.7115908999677266E-4</v>
      </c>
      <c r="R18" s="85">
        <f>P18/'סכום נכסי הקרן'!$C$42</f>
        <v>8.1700797407156941E-5</v>
      </c>
    </row>
    <row r="19" spans="2:18" s="121" customFormat="1">
      <c r="B19" s="140" t="s">
        <v>3388</v>
      </c>
      <c r="C19" s="87" t="s">
        <v>3127</v>
      </c>
      <c r="D19" s="74">
        <v>6870</v>
      </c>
      <c r="E19" s="74"/>
      <c r="F19" s="74" t="s">
        <v>687</v>
      </c>
      <c r="G19" s="97">
        <v>43555</v>
      </c>
      <c r="H19" s="74"/>
      <c r="I19" s="84">
        <v>6.6300000000000381</v>
      </c>
      <c r="J19" s="87" t="s">
        <v>28</v>
      </c>
      <c r="K19" s="87" t="s">
        <v>165</v>
      </c>
      <c r="L19" s="88">
        <v>1.2200000000000108E-2</v>
      </c>
      <c r="M19" s="88">
        <v>1.2200000000000108E-2</v>
      </c>
      <c r="N19" s="84">
        <v>41824890.617490008</v>
      </c>
      <c r="O19" s="86">
        <v>101.72</v>
      </c>
      <c r="P19" s="84">
        <v>42544.278734907006</v>
      </c>
      <c r="Q19" s="85">
        <f t="shared" si="1"/>
        <v>8.0639564283519049E-3</v>
      </c>
      <c r="R19" s="85">
        <f>P19/'סכום נכסי הקרן'!$C$42</f>
        <v>7.5627021289000214E-4</v>
      </c>
    </row>
    <row r="20" spans="2:18" s="121" customFormat="1">
      <c r="B20" s="140" t="s">
        <v>3388</v>
      </c>
      <c r="C20" s="87" t="s">
        <v>3127</v>
      </c>
      <c r="D20" s="74">
        <v>6868</v>
      </c>
      <c r="E20" s="74"/>
      <c r="F20" s="74" t="s">
        <v>687</v>
      </c>
      <c r="G20" s="97">
        <v>43555</v>
      </c>
      <c r="H20" s="74"/>
      <c r="I20" s="84">
        <v>6.3600000000002979</v>
      </c>
      <c r="J20" s="87" t="s">
        <v>28</v>
      </c>
      <c r="K20" s="87" t="s">
        <v>165</v>
      </c>
      <c r="L20" s="88">
        <v>2.6300000000001825E-2</v>
      </c>
      <c r="M20" s="88">
        <v>2.6300000000001825E-2</v>
      </c>
      <c r="N20" s="84">
        <v>6696282.2244220022</v>
      </c>
      <c r="O20" s="86">
        <v>110.38</v>
      </c>
      <c r="P20" s="84">
        <v>7391.3554606550006</v>
      </c>
      <c r="Q20" s="85">
        <f t="shared" si="1"/>
        <v>1.4009772912727493E-3</v>
      </c>
      <c r="R20" s="85">
        <f>P20/'סכום נכסי הקרן'!$C$42</f>
        <v>1.3138927569099511E-4</v>
      </c>
    </row>
    <row r="21" spans="2:18" s="121" customFormat="1">
      <c r="B21" s="140" t="s">
        <v>3388</v>
      </c>
      <c r="C21" s="87" t="s">
        <v>3127</v>
      </c>
      <c r="D21" s="74">
        <v>6867</v>
      </c>
      <c r="E21" s="74"/>
      <c r="F21" s="74" t="s">
        <v>687</v>
      </c>
      <c r="G21" s="97">
        <v>43555</v>
      </c>
      <c r="H21" s="74"/>
      <c r="I21" s="84">
        <v>6.409999999999962</v>
      </c>
      <c r="J21" s="87" t="s">
        <v>28</v>
      </c>
      <c r="K21" s="87" t="s">
        <v>165</v>
      </c>
      <c r="L21" s="88">
        <v>1.7400000000000183E-2</v>
      </c>
      <c r="M21" s="88">
        <v>1.7400000000000183E-2</v>
      </c>
      <c r="N21" s="84">
        <v>17047407.353749</v>
      </c>
      <c r="O21" s="86">
        <v>106.89</v>
      </c>
      <c r="P21" s="84">
        <v>18221.971570909005</v>
      </c>
      <c r="Q21" s="85">
        <f t="shared" si="1"/>
        <v>3.4538412485981122E-3</v>
      </c>
      <c r="R21" s="85">
        <f>P21/'סכום נכסי הקרן'!$C$42</f>
        <v>3.2391510043158902E-4</v>
      </c>
    </row>
    <row r="22" spans="2:18" s="121" customFormat="1">
      <c r="B22" s="140" t="s">
        <v>3388</v>
      </c>
      <c r="C22" s="87" t="s">
        <v>3127</v>
      </c>
      <c r="D22" s="74">
        <v>6866</v>
      </c>
      <c r="E22" s="74"/>
      <c r="F22" s="74" t="s">
        <v>687</v>
      </c>
      <c r="G22" s="97">
        <v>43555</v>
      </c>
      <c r="H22" s="74"/>
      <c r="I22" s="84">
        <v>7.2200000000001383</v>
      </c>
      <c r="J22" s="87" t="s">
        <v>28</v>
      </c>
      <c r="K22" s="87" t="s">
        <v>165</v>
      </c>
      <c r="L22" s="88">
        <v>4.3999999999999213E-3</v>
      </c>
      <c r="M22" s="88">
        <v>4.3999999999999213E-3</v>
      </c>
      <c r="N22" s="84">
        <v>23751804.250791002</v>
      </c>
      <c r="O22" s="86">
        <v>104.96</v>
      </c>
      <c r="P22" s="84">
        <f>24929.89085473-0.001658084</f>
        <v>24929.889196646003</v>
      </c>
      <c r="Q22" s="85">
        <f t="shared" si="1"/>
        <v>4.7252779039464341E-3</v>
      </c>
      <c r="R22" s="85">
        <f>P22/'סכום נכסי הקרן'!$C$42</f>
        <v>4.4315553514372792E-4</v>
      </c>
    </row>
    <row r="23" spans="2:18" s="121" customFormat="1">
      <c r="B23" s="140" t="s">
        <v>3388</v>
      </c>
      <c r="C23" s="87" t="s">
        <v>3127</v>
      </c>
      <c r="D23" s="74">
        <v>6865</v>
      </c>
      <c r="E23" s="74"/>
      <c r="F23" s="74" t="s">
        <v>687</v>
      </c>
      <c r="G23" s="97">
        <v>43555</v>
      </c>
      <c r="H23" s="74"/>
      <c r="I23" s="84">
        <v>4.8000000000000433</v>
      </c>
      <c r="J23" s="87" t="s">
        <v>28</v>
      </c>
      <c r="K23" s="87" t="s">
        <v>165</v>
      </c>
      <c r="L23" s="88">
        <v>1.8500000000000055E-2</v>
      </c>
      <c r="M23" s="88">
        <v>1.8500000000000055E-2</v>
      </c>
      <c r="N23" s="84">
        <v>15853686.164471002</v>
      </c>
      <c r="O23" s="86">
        <v>115.15</v>
      </c>
      <c r="P23" s="84">
        <v>18255.521434174007</v>
      </c>
      <c r="Q23" s="85">
        <f t="shared" si="1"/>
        <v>3.4602003794516846E-3</v>
      </c>
      <c r="R23" s="85">
        <f>P23/'סכום נכסי הקרן'!$C$42</f>
        <v>3.2451148525672503E-4</v>
      </c>
    </row>
    <row r="24" spans="2:18" s="121" customFormat="1">
      <c r="B24" s="140" t="s">
        <v>3388</v>
      </c>
      <c r="C24" s="87" t="s">
        <v>3127</v>
      </c>
      <c r="D24" s="74">
        <v>5212</v>
      </c>
      <c r="E24" s="74"/>
      <c r="F24" s="74" t="s">
        <v>687</v>
      </c>
      <c r="G24" s="97">
        <v>42643</v>
      </c>
      <c r="H24" s="74"/>
      <c r="I24" s="84">
        <v>8.4899999999998812</v>
      </c>
      <c r="J24" s="87" t="s">
        <v>28</v>
      </c>
      <c r="K24" s="87" t="s">
        <v>165</v>
      </c>
      <c r="L24" s="88">
        <v>1.7099999999999716E-2</v>
      </c>
      <c r="M24" s="88">
        <v>1.7099999999999716E-2</v>
      </c>
      <c r="N24" s="84">
        <v>38195030.472348005</v>
      </c>
      <c r="O24" s="86">
        <v>100</v>
      </c>
      <c r="P24" s="84">
        <v>38195.030472348008</v>
      </c>
      <c r="Q24" s="85">
        <f t="shared" si="1"/>
        <v>7.239588275259095E-3</v>
      </c>
      <c r="R24" s="85">
        <f>P24/'סכום נכסי הקרן'!$C$42</f>
        <v>6.7895765742438999E-4</v>
      </c>
    </row>
    <row r="25" spans="2:18" s="121" customFormat="1">
      <c r="B25" s="140" t="s">
        <v>3388</v>
      </c>
      <c r="C25" s="87" t="s">
        <v>3127</v>
      </c>
      <c r="D25" s="74">
        <v>5211</v>
      </c>
      <c r="E25" s="74"/>
      <c r="F25" s="74" t="s">
        <v>687</v>
      </c>
      <c r="G25" s="97">
        <v>42643</v>
      </c>
      <c r="H25" s="74"/>
      <c r="I25" s="84">
        <v>5.6499999999999417</v>
      </c>
      <c r="J25" s="87" t="s">
        <v>28</v>
      </c>
      <c r="K25" s="87" t="s">
        <v>165</v>
      </c>
      <c r="L25" s="88">
        <v>2.4599999999999768E-2</v>
      </c>
      <c r="M25" s="88">
        <v>2.4599999999999768E-2</v>
      </c>
      <c r="N25" s="84">
        <v>34968377.90778701</v>
      </c>
      <c r="O25" s="86">
        <v>108.03</v>
      </c>
      <c r="P25" s="84">
        <v>37776.338653791012</v>
      </c>
      <c r="Q25" s="85">
        <f t="shared" si="1"/>
        <v>7.1602283076641852E-3</v>
      </c>
      <c r="R25" s="85">
        <f>P25/'סכום נכסי הקרן'!$C$42</f>
        <v>6.7151496101088611E-4</v>
      </c>
    </row>
    <row r="26" spans="2:18" s="121" customFormat="1">
      <c r="B26" s="140" t="s">
        <v>3388</v>
      </c>
      <c r="C26" s="87" t="s">
        <v>3127</v>
      </c>
      <c r="D26" s="74">
        <v>6027</v>
      </c>
      <c r="E26" s="74"/>
      <c r="F26" s="74" t="s">
        <v>687</v>
      </c>
      <c r="G26" s="97">
        <v>43100</v>
      </c>
      <c r="H26" s="74"/>
      <c r="I26" s="84">
        <v>10.070000000000023</v>
      </c>
      <c r="J26" s="87" t="s">
        <v>28</v>
      </c>
      <c r="K26" s="87" t="s">
        <v>165</v>
      </c>
      <c r="L26" s="88">
        <v>1.6799999999999985E-2</v>
      </c>
      <c r="M26" s="88">
        <v>1.6799999999999985E-2</v>
      </c>
      <c r="N26" s="84">
        <v>59075391.329402007</v>
      </c>
      <c r="O26" s="86">
        <v>101.83</v>
      </c>
      <c r="P26" s="84">
        <f>60156.470990581-5.359859094</f>
        <v>60151.111131487</v>
      </c>
      <c r="Q26" s="85">
        <f t="shared" si="1"/>
        <v>1.1401202551902297E-2</v>
      </c>
      <c r="R26" s="85">
        <f>P26/'סכום נכסי הקרן'!$C$42</f>
        <v>1.0692505543325975E-3</v>
      </c>
    </row>
    <row r="27" spans="2:18" s="121" customFormat="1">
      <c r="B27" s="140" t="s">
        <v>3388</v>
      </c>
      <c r="C27" s="87" t="s">
        <v>3127</v>
      </c>
      <c r="D27" s="74">
        <v>5025</v>
      </c>
      <c r="E27" s="74"/>
      <c r="F27" s="74" t="s">
        <v>687</v>
      </c>
      <c r="G27" s="97">
        <v>42551</v>
      </c>
      <c r="H27" s="74"/>
      <c r="I27" s="84">
        <v>9.4499999999999584</v>
      </c>
      <c r="J27" s="87" t="s">
        <v>28</v>
      </c>
      <c r="K27" s="87" t="s">
        <v>165</v>
      </c>
      <c r="L27" s="88">
        <v>1.9599999999999975E-2</v>
      </c>
      <c r="M27" s="88">
        <v>1.9599999999999975E-2</v>
      </c>
      <c r="N27" s="84">
        <v>38159825.324351005</v>
      </c>
      <c r="O27" s="86">
        <v>98.52</v>
      </c>
      <c r="P27" s="84">
        <f>37595.059910197-0.001457923</f>
        <v>37595.058452274003</v>
      </c>
      <c r="Q27" s="85">
        <f t="shared" si="1"/>
        <v>7.1258679732120554E-3</v>
      </c>
      <c r="R27" s="85">
        <f>P27/'סכום נכסי הקרן'!$C$42</f>
        <v>6.6829251087961792E-4</v>
      </c>
    </row>
    <row r="28" spans="2:18" s="121" customFormat="1">
      <c r="B28" s="140" t="s">
        <v>3388</v>
      </c>
      <c r="C28" s="87" t="s">
        <v>3127</v>
      </c>
      <c r="D28" s="74">
        <v>5024</v>
      </c>
      <c r="E28" s="74"/>
      <c r="F28" s="74" t="s">
        <v>687</v>
      </c>
      <c r="G28" s="97">
        <v>42551</v>
      </c>
      <c r="H28" s="74"/>
      <c r="I28" s="84">
        <v>6.8300000000000329</v>
      </c>
      <c r="J28" s="87" t="s">
        <v>28</v>
      </c>
      <c r="K28" s="87" t="s">
        <v>165</v>
      </c>
      <c r="L28" s="88">
        <v>2.5600000000000192E-2</v>
      </c>
      <c r="M28" s="88">
        <v>2.5600000000000192E-2</v>
      </c>
      <c r="N28" s="84">
        <v>28037741.399333004</v>
      </c>
      <c r="O28" s="86">
        <v>112.64</v>
      </c>
      <c r="P28" s="84">
        <v>31581.711911065006</v>
      </c>
      <c r="Q28" s="85">
        <f t="shared" si="1"/>
        <v>5.9860821797087923E-3</v>
      </c>
      <c r="R28" s="85">
        <f>P28/'סכום נכסי הקרן'!$C$42</f>
        <v>5.6139882260631906E-4</v>
      </c>
    </row>
    <row r="29" spans="2:18" s="121" customFormat="1">
      <c r="B29" s="140" t="s">
        <v>3388</v>
      </c>
      <c r="C29" s="87" t="s">
        <v>3127</v>
      </c>
      <c r="D29" s="74">
        <v>6026</v>
      </c>
      <c r="E29" s="74"/>
      <c r="F29" s="74" t="s">
        <v>687</v>
      </c>
      <c r="G29" s="97">
        <v>43100</v>
      </c>
      <c r="H29" s="74"/>
      <c r="I29" s="84">
        <v>7.6199999999999797</v>
      </c>
      <c r="J29" s="87" t="s">
        <v>28</v>
      </c>
      <c r="K29" s="87" t="s">
        <v>165</v>
      </c>
      <c r="L29" s="88">
        <v>2.3500000000000007E-2</v>
      </c>
      <c r="M29" s="88">
        <v>2.3500000000000007E-2</v>
      </c>
      <c r="N29" s="84">
        <v>77419358.304683015</v>
      </c>
      <c r="O29" s="86">
        <v>111.13</v>
      </c>
      <c r="P29" s="84">
        <f>86036.132884777-3.956357937</f>
        <v>86032.176526840005</v>
      </c>
      <c r="Q29" s="85">
        <f t="shared" si="1"/>
        <v>1.6306768937640888E-2</v>
      </c>
      <c r="R29" s="85">
        <f>P29/'סכום נכסי הקרן'!$C$42</f>
        <v>1.5293142672074438E-3</v>
      </c>
    </row>
    <row r="30" spans="2:18" s="121" customFormat="1">
      <c r="B30" s="140" t="s">
        <v>3388</v>
      </c>
      <c r="C30" s="87" t="s">
        <v>3127</v>
      </c>
      <c r="D30" s="74">
        <v>5023</v>
      </c>
      <c r="E30" s="74"/>
      <c r="F30" s="74" t="s">
        <v>687</v>
      </c>
      <c r="G30" s="97">
        <v>42551</v>
      </c>
      <c r="H30" s="74"/>
      <c r="I30" s="84">
        <v>9.4700000000000184</v>
      </c>
      <c r="J30" s="87" t="s">
        <v>28</v>
      </c>
      <c r="K30" s="87" t="s">
        <v>165</v>
      </c>
      <c r="L30" s="88">
        <v>1.3999999999999999E-2</v>
      </c>
      <c r="M30" s="88">
        <v>1.3999999999999999E-2</v>
      </c>
      <c r="N30" s="84">
        <v>30315722.137216005</v>
      </c>
      <c r="O30" s="86">
        <v>99.69</v>
      </c>
      <c r="P30" s="84">
        <v>30221.729761335006</v>
      </c>
      <c r="Q30" s="85">
        <f t="shared" si="1"/>
        <v>5.7283075241060183E-3</v>
      </c>
      <c r="R30" s="85">
        <f>P30/'סכום נכסי הקרן'!$C$42</f>
        <v>5.3722368036659344E-4</v>
      </c>
    </row>
    <row r="31" spans="2:18" s="121" customFormat="1">
      <c r="B31" s="140" t="s">
        <v>3388</v>
      </c>
      <c r="C31" s="87" t="s">
        <v>3127</v>
      </c>
      <c r="D31" s="74">
        <v>5210</v>
      </c>
      <c r="E31" s="74"/>
      <c r="F31" s="74" t="s">
        <v>687</v>
      </c>
      <c r="G31" s="97">
        <v>42643</v>
      </c>
      <c r="H31" s="74"/>
      <c r="I31" s="84">
        <v>8.6000000000000369</v>
      </c>
      <c r="J31" s="87" t="s">
        <v>28</v>
      </c>
      <c r="K31" s="87" t="s">
        <v>165</v>
      </c>
      <c r="L31" s="88">
        <v>7.1999999999999998E-3</v>
      </c>
      <c r="M31" s="88">
        <v>7.1999999999999998E-3</v>
      </c>
      <c r="N31" s="84">
        <v>24631076.450225007</v>
      </c>
      <c r="O31" s="86">
        <v>105.4</v>
      </c>
      <c r="P31" s="84">
        <v>25961.143631050007</v>
      </c>
      <c r="Q31" s="85">
        <f t="shared" si="1"/>
        <v>4.9207446288002136E-3</v>
      </c>
      <c r="R31" s="85">
        <f>P31/'סכום נכסי הקרן'!$C$42</f>
        <v>4.6148718945405407E-4</v>
      </c>
    </row>
    <row r="32" spans="2:18" s="121" customFormat="1">
      <c r="B32" s="140" t="s">
        <v>3388</v>
      </c>
      <c r="C32" s="87" t="s">
        <v>3127</v>
      </c>
      <c r="D32" s="74">
        <v>6025</v>
      </c>
      <c r="E32" s="74"/>
      <c r="F32" s="74" t="s">
        <v>687</v>
      </c>
      <c r="G32" s="97">
        <v>43100</v>
      </c>
      <c r="H32" s="74"/>
      <c r="I32" s="84">
        <v>10.040000000000145</v>
      </c>
      <c r="J32" s="87" t="s">
        <v>28</v>
      </c>
      <c r="K32" s="87" t="s">
        <v>165</v>
      </c>
      <c r="L32" s="88">
        <v>1.1000000000000097E-2</v>
      </c>
      <c r="M32" s="88">
        <v>1.1000000000000097E-2</v>
      </c>
      <c r="N32" s="84">
        <v>29047156.256390005</v>
      </c>
      <c r="O32" s="86">
        <v>107.92</v>
      </c>
      <c r="P32" s="84">
        <f>31347.687317037-6.180713116</f>
        <v>31341.506603921003</v>
      </c>
      <c r="Q32" s="85">
        <f t="shared" si="1"/>
        <v>5.9405530230685405E-3</v>
      </c>
      <c r="R32" s="85">
        <f>P32/'סכום נכסי הקרן'!$C$42</f>
        <v>5.571289154843056E-4</v>
      </c>
    </row>
    <row r="33" spans="2:18" s="121" customFormat="1">
      <c r="B33" s="140" t="s">
        <v>3388</v>
      </c>
      <c r="C33" s="87" t="s">
        <v>3127</v>
      </c>
      <c r="D33" s="74">
        <v>5022</v>
      </c>
      <c r="E33" s="74"/>
      <c r="F33" s="74" t="s">
        <v>687</v>
      </c>
      <c r="G33" s="97">
        <v>42551</v>
      </c>
      <c r="H33" s="74"/>
      <c r="I33" s="84">
        <v>7.9500000000001512</v>
      </c>
      <c r="J33" s="87" t="s">
        <v>28</v>
      </c>
      <c r="K33" s="87" t="s">
        <v>165</v>
      </c>
      <c r="L33" s="88">
        <v>1.8500000000000336E-2</v>
      </c>
      <c r="M33" s="88">
        <v>1.8500000000000336E-2</v>
      </c>
      <c r="N33" s="84">
        <v>22068802.732667003</v>
      </c>
      <c r="O33" s="86">
        <v>107.78</v>
      </c>
      <c r="P33" s="84">
        <v>23785.749338572004</v>
      </c>
      <c r="Q33" s="85">
        <f t="shared" si="1"/>
        <v>4.5084145738395025E-3</v>
      </c>
      <c r="R33" s="85">
        <f>P33/'סכום נכסי הקרן'!$C$42</f>
        <v>4.2281722127941013E-4</v>
      </c>
    </row>
    <row r="34" spans="2:18" s="121" customFormat="1">
      <c r="B34" s="140" t="s">
        <v>3388</v>
      </c>
      <c r="C34" s="87" t="s">
        <v>3127</v>
      </c>
      <c r="D34" s="74">
        <v>6024</v>
      </c>
      <c r="E34" s="74"/>
      <c r="F34" s="74" t="s">
        <v>687</v>
      </c>
      <c r="G34" s="97">
        <v>43100</v>
      </c>
      <c r="H34" s="74"/>
      <c r="I34" s="84">
        <v>8.6099999999998698</v>
      </c>
      <c r="J34" s="87" t="s">
        <v>28</v>
      </c>
      <c r="K34" s="87" t="s">
        <v>165</v>
      </c>
      <c r="L34" s="88">
        <v>1.299999999999976E-2</v>
      </c>
      <c r="M34" s="88">
        <v>1.299999999999976E-2</v>
      </c>
      <c r="N34" s="84">
        <v>22316258.965034999</v>
      </c>
      <c r="O34" s="86">
        <v>113.35</v>
      </c>
      <c r="P34" s="84">
        <f>25295.481988412-2.419647598</f>
        <v>25293.062340814002</v>
      </c>
      <c r="Q34" s="85">
        <f t="shared" si="1"/>
        <v>4.7941147134447559E-3</v>
      </c>
      <c r="R34" s="85">
        <f>P34/'סכום נכסי הקרן'!$C$42</f>
        <v>4.4961132753751251E-4</v>
      </c>
    </row>
    <row r="35" spans="2:18" s="121" customFormat="1">
      <c r="B35" s="140" t="s">
        <v>3388</v>
      </c>
      <c r="C35" s="87" t="s">
        <v>3127</v>
      </c>
      <c r="D35" s="74">
        <v>5209</v>
      </c>
      <c r="E35" s="74"/>
      <c r="F35" s="74" t="s">
        <v>687</v>
      </c>
      <c r="G35" s="97">
        <v>42643</v>
      </c>
      <c r="H35" s="74"/>
      <c r="I35" s="84">
        <v>6.799999999999887</v>
      </c>
      <c r="J35" s="87" t="s">
        <v>28</v>
      </c>
      <c r="K35" s="87" t="s">
        <v>165</v>
      </c>
      <c r="L35" s="88">
        <v>1.569999999999986E-2</v>
      </c>
      <c r="M35" s="88">
        <v>1.569999999999986E-2</v>
      </c>
      <c r="N35" s="84">
        <v>18000829.047623001</v>
      </c>
      <c r="O35" s="86">
        <v>108.06</v>
      </c>
      <c r="P35" s="84">
        <v>19451.701537504003</v>
      </c>
      <c r="Q35" s="85">
        <f t="shared" si="1"/>
        <v>3.6869275568900037E-3</v>
      </c>
      <c r="R35" s="85">
        <f>P35/'סכום נכסי הקרן'!$C$42</f>
        <v>3.4577487032988458E-4</v>
      </c>
    </row>
    <row r="36" spans="2:18" s="121" customFormat="1">
      <c r="B36" s="73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84"/>
      <c r="O36" s="86"/>
      <c r="P36" s="74"/>
      <c r="Q36" s="85"/>
      <c r="R36" s="74"/>
    </row>
    <row r="37" spans="2:18" s="121" customFormat="1">
      <c r="B37" s="92" t="s">
        <v>38</v>
      </c>
      <c r="C37" s="72"/>
      <c r="D37" s="72"/>
      <c r="E37" s="72"/>
      <c r="F37" s="72"/>
      <c r="G37" s="72"/>
      <c r="H37" s="72"/>
      <c r="I37" s="81">
        <v>5.6482920703385444</v>
      </c>
      <c r="J37" s="72"/>
      <c r="K37" s="72"/>
      <c r="L37" s="72"/>
      <c r="M37" s="94">
        <v>1.6819441039737527E-2</v>
      </c>
      <c r="N37" s="81"/>
      <c r="O37" s="83"/>
      <c r="P37" s="81">
        <f>SUM(P38:P239)</f>
        <v>2010122.2449451201</v>
      </c>
      <c r="Q37" s="82">
        <f t="shared" ref="Q37:Q100" si="2">P37/$P$10</f>
        <v>0.38100394884820682</v>
      </c>
      <c r="R37" s="82">
        <f>P37/'סכום נכסי הקרן'!$C$42</f>
        <v>3.5732080160340692E-2</v>
      </c>
    </row>
    <row r="38" spans="2:18" s="121" customFormat="1">
      <c r="B38" s="77" t="s">
        <v>3389</v>
      </c>
      <c r="C38" s="87" t="s">
        <v>3130</v>
      </c>
      <c r="D38" s="74">
        <v>90148620</v>
      </c>
      <c r="E38" s="74"/>
      <c r="F38" s="74" t="s">
        <v>410</v>
      </c>
      <c r="G38" s="97">
        <v>42368</v>
      </c>
      <c r="H38" s="74" t="s">
        <v>357</v>
      </c>
      <c r="I38" s="84">
        <v>8.91</v>
      </c>
      <c r="J38" s="87" t="s">
        <v>159</v>
      </c>
      <c r="K38" s="87" t="s">
        <v>165</v>
      </c>
      <c r="L38" s="88">
        <v>3.1699999999999999E-2</v>
      </c>
      <c r="M38" s="88">
        <v>7.0999999999999995E-3</v>
      </c>
      <c r="N38" s="84">
        <v>3703807.4900000007</v>
      </c>
      <c r="O38" s="86">
        <v>124.85</v>
      </c>
      <c r="P38" s="84">
        <v>4624.2033800000008</v>
      </c>
      <c r="Q38" s="85">
        <f t="shared" si="2"/>
        <v>8.7648388175781157E-4</v>
      </c>
      <c r="R38" s="85">
        <f>P38/'סכום נכסי הקרן'!$C$42</f>
        <v>8.2200177759034521E-5</v>
      </c>
    </row>
    <row r="39" spans="2:18" s="121" customFormat="1">
      <c r="B39" s="77" t="s">
        <v>3389</v>
      </c>
      <c r="C39" s="87" t="s">
        <v>3130</v>
      </c>
      <c r="D39" s="74">
        <v>90148621</v>
      </c>
      <c r="E39" s="74"/>
      <c r="F39" s="74" t="s">
        <v>410</v>
      </c>
      <c r="G39" s="97">
        <v>42388</v>
      </c>
      <c r="H39" s="74" t="s">
        <v>357</v>
      </c>
      <c r="I39" s="84">
        <v>8.9000000000000021</v>
      </c>
      <c r="J39" s="87" t="s">
        <v>159</v>
      </c>
      <c r="K39" s="87" t="s">
        <v>165</v>
      </c>
      <c r="L39" s="88">
        <v>3.1899999999999998E-2</v>
      </c>
      <c r="M39" s="88">
        <v>7.3000000000000001E-3</v>
      </c>
      <c r="N39" s="84">
        <v>5185330.4700000007</v>
      </c>
      <c r="O39" s="86">
        <v>124.99</v>
      </c>
      <c r="P39" s="84">
        <v>6481.1443899999995</v>
      </c>
      <c r="Q39" s="85">
        <f t="shared" si="2"/>
        <v>1.2284534494631295E-3</v>
      </c>
      <c r="R39" s="85">
        <f>P39/'סכום נכסי הקרן'!$C$42</f>
        <v>1.1520929707463888E-4</v>
      </c>
    </row>
    <row r="40" spans="2:18" s="121" customFormat="1">
      <c r="B40" s="77" t="s">
        <v>3389</v>
      </c>
      <c r="C40" s="87" t="s">
        <v>3130</v>
      </c>
      <c r="D40" s="74">
        <v>90148622</v>
      </c>
      <c r="E40" s="74"/>
      <c r="F40" s="74" t="s">
        <v>410</v>
      </c>
      <c r="G40" s="97">
        <v>42509</v>
      </c>
      <c r="H40" s="74" t="s">
        <v>357</v>
      </c>
      <c r="I40" s="84">
        <v>8.99</v>
      </c>
      <c r="J40" s="87" t="s">
        <v>159</v>
      </c>
      <c r="K40" s="87" t="s">
        <v>165</v>
      </c>
      <c r="L40" s="88">
        <v>2.7400000000000001E-2</v>
      </c>
      <c r="M40" s="88">
        <v>8.8000000000000005E-3</v>
      </c>
      <c r="N40" s="84">
        <v>5185330.4700000007</v>
      </c>
      <c r="O40" s="86">
        <v>119.65</v>
      </c>
      <c r="P40" s="84">
        <v>6204.2480300000016</v>
      </c>
      <c r="Q40" s="85">
        <f t="shared" si="2"/>
        <v>1.1759697724892577E-3</v>
      </c>
      <c r="R40" s="85">
        <f>P40/'סכום נכסי הקרן'!$C$42</f>
        <v>1.1028716711139548E-4</v>
      </c>
    </row>
    <row r="41" spans="2:18" s="121" customFormat="1">
      <c r="B41" s="77" t="s">
        <v>3389</v>
      </c>
      <c r="C41" s="87" t="s">
        <v>3130</v>
      </c>
      <c r="D41" s="74">
        <v>90148623</v>
      </c>
      <c r="E41" s="74"/>
      <c r="F41" s="74" t="s">
        <v>410</v>
      </c>
      <c r="G41" s="97">
        <v>42723</v>
      </c>
      <c r="H41" s="74" t="s">
        <v>357</v>
      </c>
      <c r="I41" s="84">
        <v>8.8000000000000007</v>
      </c>
      <c r="J41" s="87" t="s">
        <v>159</v>
      </c>
      <c r="K41" s="87" t="s">
        <v>165</v>
      </c>
      <c r="L41" s="88">
        <v>3.15E-2</v>
      </c>
      <c r="M41" s="88">
        <v>1.3300000000000001E-2</v>
      </c>
      <c r="N41" s="84">
        <v>740761.49000000011</v>
      </c>
      <c r="O41" s="86">
        <v>118.37</v>
      </c>
      <c r="P41" s="84">
        <v>876.83937000000014</v>
      </c>
      <c r="Q41" s="85">
        <f t="shared" si="2"/>
        <v>1.6619848037386151E-4</v>
      </c>
      <c r="R41" s="85">
        <f>P41/'סכום נכסי הקרן'!$C$42</f>
        <v>1.5586760822816545E-5</v>
      </c>
    </row>
    <row r="42" spans="2:18" s="121" customFormat="1">
      <c r="B42" s="77" t="s">
        <v>3389</v>
      </c>
      <c r="C42" s="87" t="s">
        <v>3130</v>
      </c>
      <c r="D42" s="74">
        <v>90148624</v>
      </c>
      <c r="E42" s="74"/>
      <c r="F42" s="74" t="s">
        <v>410</v>
      </c>
      <c r="G42" s="97">
        <v>42918</v>
      </c>
      <c r="H42" s="74" t="s">
        <v>357</v>
      </c>
      <c r="I42" s="84">
        <v>8.7300000000000022</v>
      </c>
      <c r="J42" s="87" t="s">
        <v>159</v>
      </c>
      <c r="K42" s="87" t="s">
        <v>165</v>
      </c>
      <c r="L42" s="88">
        <v>3.1899999999999998E-2</v>
      </c>
      <c r="M42" s="88">
        <v>1.66E-2</v>
      </c>
      <c r="N42" s="84">
        <v>3703807.4900000007</v>
      </c>
      <c r="O42" s="86">
        <v>114.65</v>
      </c>
      <c r="P42" s="84">
        <v>4246.4151400000001</v>
      </c>
      <c r="Q42" s="85">
        <f t="shared" si="2"/>
        <v>8.0487688788946393E-4</v>
      </c>
      <c r="R42" s="85">
        <f>P42/'סכום נכסי הקרן'!$C$42</f>
        <v>7.5484586351964349E-5</v>
      </c>
    </row>
    <row r="43" spans="2:18" s="121" customFormat="1">
      <c r="B43" s="77" t="s">
        <v>3390</v>
      </c>
      <c r="C43" s="87" t="s">
        <v>3130</v>
      </c>
      <c r="D43" s="74">
        <v>90148625</v>
      </c>
      <c r="E43" s="74"/>
      <c r="F43" s="74" t="s">
        <v>410</v>
      </c>
      <c r="G43" s="97">
        <v>43915</v>
      </c>
      <c r="H43" s="74" t="s">
        <v>357</v>
      </c>
      <c r="I43" s="84">
        <v>8.8599999999999959</v>
      </c>
      <c r="J43" s="87" t="s">
        <v>159</v>
      </c>
      <c r="K43" s="87" t="s">
        <v>165</v>
      </c>
      <c r="L43" s="88">
        <v>2.6600000000000002E-2</v>
      </c>
      <c r="M43" s="88">
        <v>1.6399999999999998E-2</v>
      </c>
      <c r="N43" s="84">
        <v>7797489.4000000013</v>
      </c>
      <c r="O43" s="86">
        <v>109.41</v>
      </c>
      <c r="P43" s="84">
        <v>8531.232890000003</v>
      </c>
      <c r="Q43" s="85">
        <f t="shared" si="2"/>
        <v>1.6170327092332852E-3</v>
      </c>
      <c r="R43" s="85">
        <f>P43/'סכום נכסי הקרן'!$C$42</f>
        <v>1.5165182031023081E-4</v>
      </c>
    </row>
    <row r="44" spans="2:18" s="121" customFormat="1">
      <c r="B44" s="77" t="s">
        <v>3391</v>
      </c>
      <c r="C44" s="87" t="s">
        <v>3130</v>
      </c>
      <c r="D44" s="74">
        <v>91102700</v>
      </c>
      <c r="E44" s="74"/>
      <c r="F44" s="74" t="s">
        <v>445</v>
      </c>
      <c r="G44" s="97">
        <v>43093</v>
      </c>
      <c r="H44" s="74" t="s">
        <v>163</v>
      </c>
      <c r="I44" s="84">
        <v>3.22</v>
      </c>
      <c r="J44" s="87" t="s">
        <v>701</v>
      </c>
      <c r="K44" s="87" t="s">
        <v>165</v>
      </c>
      <c r="L44" s="88">
        <v>2.6089999999999999E-2</v>
      </c>
      <c r="M44" s="88">
        <v>2.5500000000000002E-2</v>
      </c>
      <c r="N44" s="84">
        <v>12888010.800000003</v>
      </c>
      <c r="O44" s="86">
        <v>103.11</v>
      </c>
      <c r="P44" s="84">
        <v>13288.827660000003</v>
      </c>
      <c r="Q44" s="85">
        <f t="shared" si="2"/>
        <v>2.5187999519708359E-3</v>
      </c>
      <c r="R44" s="85">
        <f>P44/'סכום נכסי הקרן'!$C$42</f>
        <v>2.3622317318170699E-4</v>
      </c>
    </row>
    <row r="45" spans="2:18" s="121" customFormat="1">
      <c r="B45" s="77" t="s">
        <v>3391</v>
      </c>
      <c r="C45" s="87" t="s">
        <v>3130</v>
      </c>
      <c r="D45" s="74">
        <v>91102701</v>
      </c>
      <c r="E45" s="74"/>
      <c r="F45" s="74" t="s">
        <v>445</v>
      </c>
      <c r="G45" s="97">
        <v>43363</v>
      </c>
      <c r="H45" s="74" t="s">
        <v>163</v>
      </c>
      <c r="I45" s="84">
        <v>3.2199999999999998</v>
      </c>
      <c r="J45" s="87" t="s">
        <v>701</v>
      </c>
      <c r="K45" s="87" t="s">
        <v>165</v>
      </c>
      <c r="L45" s="88">
        <v>2.6849999999999999E-2</v>
      </c>
      <c r="M45" s="88">
        <v>2.4399999999999998E-2</v>
      </c>
      <c r="N45" s="84">
        <v>18043215.120000005</v>
      </c>
      <c r="O45" s="86">
        <v>102.83</v>
      </c>
      <c r="P45" s="84">
        <v>18553.837220000001</v>
      </c>
      <c r="Q45" s="85">
        <f t="shared" si="2"/>
        <v>3.5167439517091834E-3</v>
      </c>
      <c r="R45" s="85">
        <f>P45/'סכום נכסי הקרן'!$C$42</f>
        <v>3.2981436850128135E-4</v>
      </c>
    </row>
    <row r="46" spans="2:18" s="121" customFormat="1">
      <c r="B46" s="77" t="s">
        <v>3392</v>
      </c>
      <c r="C46" s="87" t="s">
        <v>3130</v>
      </c>
      <c r="D46" s="74">
        <v>90150400</v>
      </c>
      <c r="E46" s="74"/>
      <c r="F46" s="74" t="s">
        <v>445</v>
      </c>
      <c r="G46" s="97">
        <v>42186</v>
      </c>
      <c r="H46" s="74" t="s">
        <v>163</v>
      </c>
      <c r="I46" s="84">
        <v>3.4399999999999991</v>
      </c>
      <c r="J46" s="87" t="s">
        <v>159</v>
      </c>
      <c r="K46" s="87" t="s">
        <v>164</v>
      </c>
      <c r="L46" s="88">
        <v>9.8519999999999996E-2</v>
      </c>
      <c r="M46" s="88">
        <v>1.4499999999999999E-2</v>
      </c>
      <c r="N46" s="84">
        <v>6795900.9800000014</v>
      </c>
      <c r="O46" s="86">
        <v>133.91999999999999</v>
      </c>
      <c r="P46" s="84">
        <v>31316.783900000006</v>
      </c>
      <c r="Q46" s="85">
        <f t="shared" si="2"/>
        <v>5.9358670156161118E-3</v>
      </c>
      <c r="R46" s="85">
        <f>P46/'סכום נכסי הקרן'!$C$42</f>
        <v>5.566894428897871E-4</v>
      </c>
    </row>
    <row r="47" spans="2:18" s="121" customFormat="1">
      <c r="B47" s="77" t="s">
        <v>3392</v>
      </c>
      <c r="C47" s="87" t="s">
        <v>3130</v>
      </c>
      <c r="D47" s="74">
        <v>520300</v>
      </c>
      <c r="E47" s="74"/>
      <c r="F47" s="74" t="s">
        <v>445</v>
      </c>
      <c r="G47" s="97">
        <v>43100</v>
      </c>
      <c r="H47" s="74" t="s">
        <v>163</v>
      </c>
      <c r="I47" s="84">
        <v>3.44</v>
      </c>
      <c r="J47" s="87" t="s">
        <v>159</v>
      </c>
      <c r="K47" s="87" t="s">
        <v>164</v>
      </c>
      <c r="L47" s="88">
        <v>9.8519999999999996E-2</v>
      </c>
      <c r="M47" s="88">
        <v>1.4499999999999999E-2</v>
      </c>
      <c r="N47" s="84">
        <v>13976001.490000002</v>
      </c>
      <c r="O47" s="86">
        <v>133.91999999999999</v>
      </c>
      <c r="P47" s="84">
        <v>64404.031160000013</v>
      </c>
      <c r="Q47" s="85">
        <f t="shared" si="2"/>
        <v>1.2207312393765832E-2</v>
      </c>
      <c r="R47" s="85">
        <f>P47/'סכום נכסי הקרן'!$C$42</f>
        <v>1.1448507720589051E-3</v>
      </c>
    </row>
    <row r="48" spans="2:18" s="121" customFormat="1">
      <c r="B48" s="77" t="s">
        <v>3392</v>
      </c>
      <c r="C48" s="87" t="s">
        <v>3130</v>
      </c>
      <c r="D48" s="74">
        <v>90150520</v>
      </c>
      <c r="E48" s="74"/>
      <c r="F48" s="74" t="s">
        <v>445</v>
      </c>
      <c r="G48" s="97">
        <v>38533</v>
      </c>
      <c r="H48" s="74" t="s">
        <v>163</v>
      </c>
      <c r="I48" s="84">
        <v>3.3499999999999996</v>
      </c>
      <c r="J48" s="87" t="s">
        <v>159</v>
      </c>
      <c r="K48" s="87" t="s">
        <v>165</v>
      </c>
      <c r="L48" s="88">
        <v>3.8450999999999999E-2</v>
      </c>
      <c r="M48" s="88">
        <v>3.3999999999999989E-3</v>
      </c>
      <c r="N48" s="84">
        <v>47242759.119999997</v>
      </c>
      <c r="O48" s="86">
        <v>144.9</v>
      </c>
      <c r="P48" s="84">
        <v>68454.785180000021</v>
      </c>
      <c r="Q48" s="85">
        <f t="shared" si="2"/>
        <v>1.297510314943447E-2</v>
      </c>
      <c r="R48" s="85">
        <f>P48/'סכום נכסי הקרן'!$C$42</f>
        <v>1.2168572720200129E-3</v>
      </c>
    </row>
    <row r="49" spans="2:18" s="121" customFormat="1">
      <c r="B49" s="77" t="s">
        <v>3391</v>
      </c>
      <c r="C49" s="87" t="s">
        <v>3130</v>
      </c>
      <c r="D49" s="74">
        <v>91102799</v>
      </c>
      <c r="E49" s="74"/>
      <c r="F49" s="74" t="s">
        <v>445</v>
      </c>
      <c r="G49" s="97">
        <v>41339</v>
      </c>
      <c r="H49" s="74" t="s">
        <v>163</v>
      </c>
      <c r="I49" s="84">
        <v>1.24</v>
      </c>
      <c r="J49" s="87" t="s">
        <v>701</v>
      </c>
      <c r="K49" s="87" t="s">
        <v>165</v>
      </c>
      <c r="L49" s="88">
        <v>4.7500000000000001E-2</v>
      </c>
      <c r="M49" s="88">
        <v>9.0000000000000011E-3</v>
      </c>
      <c r="N49" s="84">
        <v>4145268.5400000005</v>
      </c>
      <c r="O49" s="86">
        <v>110.41</v>
      </c>
      <c r="P49" s="84">
        <v>4576.7908400000006</v>
      </c>
      <c r="Q49" s="85">
        <f t="shared" si="2"/>
        <v>8.6749718206312863E-4</v>
      </c>
      <c r="R49" s="85">
        <f>P49/'סכום נכסי הקרן'!$C$42</f>
        <v>8.1357368977555853E-5</v>
      </c>
    </row>
    <row r="50" spans="2:18" s="121" customFormat="1">
      <c r="B50" s="77" t="s">
        <v>3391</v>
      </c>
      <c r="C50" s="87" t="s">
        <v>3130</v>
      </c>
      <c r="D50" s="74">
        <v>91102798</v>
      </c>
      <c r="E50" s="74"/>
      <c r="F50" s="74" t="s">
        <v>445</v>
      </c>
      <c r="G50" s="97">
        <v>41339</v>
      </c>
      <c r="H50" s="74" t="s">
        <v>163</v>
      </c>
      <c r="I50" s="84">
        <v>1.24</v>
      </c>
      <c r="J50" s="87" t="s">
        <v>701</v>
      </c>
      <c r="K50" s="87" t="s">
        <v>165</v>
      </c>
      <c r="L50" s="88">
        <v>4.4999999999999998E-2</v>
      </c>
      <c r="M50" s="88">
        <v>8.0000000000000002E-3</v>
      </c>
      <c r="N50" s="84">
        <v>7050595.7600000016</v>
      </c>
      <c r="O50" s="86">
        <v>110.03</v>
      </c>
      <c r="P50" s="84">
        <v>7757.7709700000014</v>
      </c>
      <c r="Q50" s="85">
        <f t="shared" si="2"/>
        <v>1.470428667342409E-3</v>
      </c>
      <c r="R50" s="85">
        <f>P50/'סכום נכסי הקרן'!$C$42</f>
        <v>1.3790270460549634E-4</v>
      </c>
    </row>
    <row r="51" spans="2:18" s="121" customFormat="1">
      <c r="B51" s="77" t="s">
        <v>3393</v>
      </c>
      <c r="C51" s="87" t="s">
        <v>3127</v>
      </c>
      <c r="D51" s="74">
        <v>6686</v>
      </c>
      <c r="E51" s="74"/>
      <c r="F51" s="74" t="s">
        <v>1899</v>
      </c>
      <c r="G51" s="97">
        <v>43471</v>
      </c>
      <c r="H51" s="74" t="s">
        <v>3123</v>
      </c>
      <c r="I51" s="84">
        <v>0.27000000000000657</v>
      </c>
      <c r="J51" s="87" t="s">
        <v>159</v>
      </c>
      <c r="K51" s="87" t="s">
        <v>165</v>
      </c>
      <c r="L51" s="88">
        <v>2.2970000000000001E-2</v>
      </c>
      <c r="M51" s="88">
        <v>1.3700000000000106E-2</v>
      </c>
      <c r="N51" s="84">
        <v>51385671.617831014</v>
      </c>
      <c r="O51" s="86">
        <v>100.79</v>
      </c>
      <c r="P51" s="84">
        <v>51791.620537258008</v>
      </c>
      <c r="Q51" s="85">
        <f t="shared" si="2"/>
        <v>9.8167223369451991E-3</v>
      </c>
      <c r="R51" s="85">
        <f>P51/'סכום נכסי הקרן'!$C$42</f>
        <v>9.2065163764295133E-4</v>
      </c>
    </row>
    <row r="52" spans="2:18" s="121" customFormat="1">
      <c r="B52" s="77" t="s">
        <v>3394</v>
      </c>
      <c r="C52" s="87" t="s">
        <v>3127</v>
      </c>
      <c r="D52" s="74">
        <v>14811160</v>
      </c>
      <c r="E52" s="74"/>
      <c r="F52" s="74" t="s">
        <v>1899</v>
      </c>
      <c r="G52" s="97">
        <v>42201</v>
      </c>
      <c r="H52" s="74" t="s">
        <v>3123</v>
      </c>
      <c r="I52" s="84">
        <v>6.5200000000000005</v>
      </c>
      <c r="J52" s="87" t="s">
        <v>409</v>
      </c>
      <c r="K52" s="87" t="s">
        <v>165</v>
      </c>
      <c r="L52" s="88">
        <v>4.2030000000000005E-2</v>
      </c>
      <c r="M52" s="88">
        <v>1.34E-2</v>
      </c>
      <c r="N52" s="84">
        <v>2492384.4000000004</v>
      </c>
      <c r="O52" s="86">
        <v>121.1</v>
      </c>
      <c r="P52" s="84">
        <v>3018.2774200000003</v>
      </c>
      <c r="Q52" s="85">
        <f t="shared" si="2"/>
        <v>5.7209237827760776E-4</v>
      </c>
      <c r="R52" s="85">
        <f>P52/'סכום נכסי הקרן'!$C$42</f>
        <v>5.3653120345688618E-5</v>
      </c>
    </row>
    <row r="53" spans="2:18" s="121" customFormat="1">
      <c r="B53" s="77" t="s">
        <v>3394</v>
      </c>
      <c r="C53" s="87" t="s">
        <v>3130</v>
      </c>
      <c r="D53" s="74">
        <v>14760843</v>
      </c>
      <c r="E53" s="74"/>
      <c r="F53" s="74" t="s">
        <v>1899</v>
      </c>
      <c r="G53" s="97">
        <v>40742</v>
      </c>
      <c r="H53" s="74" t="s">
        <v>3123</v>
      </c>
      <c r="I53" s="84">
        <v>4.5699999999999994</v>
      </c>
      <c r="J53" s="87" t="s">
        <v>409</v>
      </c>
      <c r="K53" s="87" t="s">
        <v>165</v>
      </c>
      <c r="L53" s="88">
        <v>4.4999999999999998E-2</v>
      </c>
      <c r="M53" s="88">
        <v>1.3999999999999998E-3</v>
      </c>
      <c r="N53" s="84">
        <v>29576189.500000004</v>
      </c>
      <c r="O53" s="86">
        <v>126.14</v>
      </c>
      <c r="P53" s="84">
        <v>37307.40413000001</v>
      </c>
      <c r="Q53" s="85">
        <f t="shared" si="2"/>
        <v>7.0713452032833846E-3</v>
      </c>
      <c r="R53" s="85">
        <f>P53/'סכום נכסי הקרן'!$C$42</f>
        <v>6.6317914659154529E-4</v>
      </c>
    </row>
    <row r="54" spans="2:18" s="121" customFormat="1">
      <c r="B54" s="77" t="s">
        <v>3395</v>
      </c>
      <c r="C54" s="87" t="s">
        <v>3130</v>
      </c>
      <c r="D54" s="74">
        <v>11898602</v>
      </c>
      <c r="E54" s="74"/>
      <c r="F54" s="74" t="s">
        <v>526</v>
      </c>
      <c r="G54" s="97">
        <v>43431</v>
      </c>
      <c r="H54" s="74" t="s">
        <v>357</v>
      </c>
      <c r="I54" s="84">
        <v>9.4099999999999984</v>
      </c>
      <c r="J54" s="87" t="s">
        <v>473</v>
      </c>
      <c r="K54" s="87" t="s">
        <v>165</v>
      </c>
      <c r="L54" s="88">
        <v>3.9599999999999996E-2</v>
      </c>
      <c r="M54" s="88">
        <v>2.4900000000000002E-2</v>
      </c>
      <c r="N54" s="84">
        <v>2662442.9600000004</v>
      </c>
      <c r="O54" s="86">
        <v>114.56</v>
      </c>
      <c r="P54" s="84">
        <v>3050.0946400000007</v>
      </c>
      <c r="Q54" s="85">
        <f t="shared" si="2"/>
        <v>5.781230992906491E-4</v>
      </c>
      <c r="R54" s="85">
        <f>P54/'סכום נכסי הקרן'!$C$42</f>
        <v>5.4218705577322258E-5</v>
      </c>
    </row>
    <row r="55" spans="2:18" s="121" customFormat="1">
      <c r="B55" s="77" t="s">
        <v>3395</v>
      </c>
      <c r="C55" s="87" t="s">
        <v>3130</v>
      </c>
      <c r="D55" s="74">
        <v>11898601</v>
      </c>
      <c r="E55" s="74"/>
      <c r="F55" s="74" t="s">
        <v>526</v>
      </c>
      <c r="G55" s="97">
        <v>43276</v>
      </c>
      <c r="H55" s="74" t="s">
        <v>357</v>
      </c>
      <c r="I55" s="84">
        <v>9.4800000000000022</v>
      </c>
      <c r="J55" s="87" t="s">
        <v>473</v>
      </c>
      <c r="K55" s="87" t="s">
        <v>165</v>
      </c>
      <c r="L55" s="88">
        <v>3.56E-2</v>
      </c>
      <c r="M55" s="88">
        <v>2.6000000000000006E-2</v>
      </c>
      <c r="N55" s="84">
        <v>2655384.3200000003</v>
      </c>
      <c r="O55" s="86">
        <v>109.51</v>
      </c>
      <c r="P55" s="84">
        <v>2907.9112999999998</v>
      </c>
      <c r="Q55" s="85">
        <f t="shared" si="2"/>
        <v>5.5117328858303883E-4</v>
      </c>
      <c r="R55" s="85">
        <f>P55/'סכום נכסי הקרן'!$C$42</f>
        <v>5.1691244118139349E-5</v>
      </c>
    </row>
    <row r="56" spans="2:18" s="121" customFormat="1">
      <c r="B56" s="77" t="s">
        <v>3395</v>
      </c>
      <c r="C56" s="87" t="s">
        <v>3130</v>
      </c>
      <c r="D56" s="74">
        <v>11898600</v>
      </c>
      <c r="E56" s="74"/>
      <c r="F56" s="74" t="s">
        <v>526</v>
      </c>
      <c r="G56" s="97">
        <v>43222</v>
      </c>
      <c r="H56" s="74" t="s">
        <v>357</v>
      </c>
      <c r="I56" s="84">
        <v>9.48</v>
      </c>
      <c r="J56" s="87" t="s">
        <v>473</v>
      </c>
      <c r="K56" s="87" t="s">
        <v>165</v>
      </c>
      <c r="L56" s="88">
        <v>3.5200000000000002E-2</v>
      </c>
      <c r="M56" s="88">
        <v>2.6099999999999995E-2</v>
      </c>
      <c r="N56" s="84">
        <v>12690466.740000002</v>
      </c>
      <c r="O56" s="86">
        <v>110.03</v>
      </c>
      <c r="P56" s="84">
        <v>13963.319860000003</v>
      </c>
      <c r="Q56" s="85">
        <f t="shared" si="2"/>
        <v>2.6466450083168147E-3</v>
      </c>
      <c r="R56" s="85">
        <f>P56/'סכום נכסי הקרן'!$C$42</f>
        <v>2.4821299589947041E-4</v>
      </c>
    </row>
    <row r="57" spans="2:18" s="121" customFormat="1">
      <c r="B57" s="77" t="s">
        <v>3395</v>
      </c>
      <c r="C57" s="87" t="s">
        <v>3130</v>
      </c>
      <c r="D57" s="74">
        <v>11898611</v>
      </c>
      <c r="E57" s="74"/>
      <c r="F57" s="74" t="s">
        <v>526</v>
      </c>
      <c r="G57" s="97">
        <v>43922</v>
      </c>
      <c r="H57" s="74" t="s">
        <v>357</v>
      </c>
      <c r="I57" s="84">
        <v>9.7799999999999994</v>
      </c>
      <c r="J57" s="87" t="s">
        <v>473</v>
      </c>
      <c r="K57" s="87" t="s">
        <v>165</v>
      </c>
      <c r="L57" s="88">
        <v>3.0699999999999998E-2</v>
      </c>
      <c r="M57" s="88">
        <v>1.9899999999999998E-2</v>
      </c>
      <c r="N57" s="84">
        <v>3056742.9900000007</v>
      </c>
      <c r="O57" s="86">
        <v>111</v>
      </c>
      <c r="P57" s="84">
        <v>3392.9846600000005</v>
      </c>
      <c r="Q57" s="85">
        <f t="shared" si="2"/>
        <v>6.4311539116203591E-4</v>
      </c>
      <c r="R57" s="85">
        <f>P57/'סכום נכסי הקרן'!$C$42</f>
        <v>6.0313943671239936E-5</v>
      </c>
    </row>
    <row r="58" spans="2:18" s="121" customFormat="1">
      <c r="B58" s="77" t="s">
        <v>3395</v>
      </c>
      <c r="C58" s="87" t="s">
        <v>3130</v>
      </c>
      <c r="D58" s="74">
        <v>11898612</v>
      </c>
      <c r="E58" s="74"/>
      <c r="F58" s="74" t="s">
        <v>526</v>
      </c>
      <c r="G58" s="97">
        <v>43978</v>
      </c>
      <c r="H58" s="74" t="s">
        <v>357</v>
      </c>
      <c r="I58" s="84">
        <v>9.7100000000000009</v>
      </c>
      <c r="J58" s="87" t="s">
        <v>473</v>
      </c>
      <c r="K58" s="87" t="s">
        <v>165</v>
      </c>
      <c r="L58" s="88">
        <v>2.6000000000000002E-2</v>
      </c>
      <c r="M58" s="88">
        <v>2.6699999999999995E-2</v>
      </c>
      <c r="N58" s="84">
        <v>1283791.6100000003</v>
      </c>
      <c r="O58" s="86">
        <v>99.58</v>
      </c>
      <c r="P58" s="84">
        <v>1278.3997400000003</v>
      </c>
      <c r="Q58" s="85">
        <f t="shared" si="2"/>
        <v>2.4231130737017393E-4</v>
      </c>
      <c r="R58" s="85">
        <f>P58/'סכום נכסי הקרן'!$C$42</f>
        <v>2.272492735280677E-5</v>
      </c>
    </row>
    <row r="59" spans="2:18" s="121" customFormat="1">
      <c r="B59" s="77" t="s">
        <v>3395</v>
      </c>
      <c r="C59" s="87" t="s">
        <v>3130</v>
      </c>
      <c r="D59" s="74">
        <v>11898613</v>
      </c>
      <c r="E59" s="74"/>
      <c r="F59" s="74" t="s">
        <v>526</v>
      </c>
      <c r="G59" s="97">
        <v>44010</v>
      </c>
      <c r="H59" s="74" t="s">
        <v>357</v>
      </c>
      <c r="I59" s="84">
        <v>9.8299999999999983</v>
      </c>
      <c r="J59" s="87" t="s">
        <v>473</v>
      </c>
      <c r="K59" s="87" t="s">
        <v>165</v>
      </c>
      <c r="L59" s="88">
        <v>2.5000000000000001E-2</v>
      </c>
      <c r="M59" s="88">
        <v>2.3700000000000002E-2</v>
      </c>
      <c r="N59" s="84">
        <v>2013481.1300000004</v>
      </c>
      <c r="O59" s="86">
        <v>101.54</v>
      </c>
      <c r="P59" s="84">
        <v>2044.4886800000004</v>
      </c>
      <c r="Q59" s="85">
        <f t="shared" si="2"/>
        <v>3.8751785490375736E-4</v>
      </c>
      <c r="R59" s="85">
        <f>P59/'סכום נכסי הקרן'!$C$42</f>
        <v>3.6342980425383855E-5</v>
      </c>
    </row>
    <row r="60" spans="2:18" s="121" customFormat="1">
      <c r="B60" s="77" t="s">
        <v>3395</v>
      </c>
      <c r="C60" s="87" t="s">
        <v>3130</v>
      </c>
      <c r="D60" s="74">
        <v>11898603</v>
      </c>
      <c r="E60" s="74"/>
      <c r="F60" s="74" t="s">
        <v>526</v>
      </c>
      <c r="G60" s="97">
        <v>43500</v>
      </c>
      <c r="H60" s="74" t="s">
        <v>357</v>
      </c>
      <c r="I60" s="84">
        <v>9.5299999999999994</v>
      </c>
      <c r="J60" s="87" t="s">
        <v>473</v>
      </c>
      <c r="K60" s="87" t="s">
        <v>165</v>
      </c>
      <c r="L60" s="88">
        <v>3.7499999999999999E-2</v>
      </c>
      <c r="M60" s="88">
        <v>2.2799999999999997E-2</v>
      </c>
      <c r="N60" s="84">
        <v>5000157.370000001</v>
      </c>
      <c r="O60" s="86">
        <v>114.69</v>
      </c>
      <c r="P60" s="84">
        <v>5734.6802900000012</v>
      </c>
      <c r="Q60" s="85">
        <f t="shared" si="2"/>
        <v>1.0869666466138894E-3</v>
      </c>
      <c r="R60" s="85">
        <f>P60/'סכום נכסי הקרן'!$C$42</f>
        <v>1.019400965943742E-4</v>
      </c>
    </row>
    <row r="61" spans="2:18" s="121" customFormat="1">
      <c r="B61" s="77" t="s">
        <v>3395</v>
      </c>
      <c r="C61" s="87" t="s">
        <v>3130</v>
      </c>
      <c r="D61" s="74">
        <v>11898604</v>
      </c>
      <c r="E61" s="74"/>
      <c r="F61" s="74" t="s">
        <v>526</v>
      </c>
      <c r="G61" s="97">
        <v>43556</v>
      </c>
      <c r="H61" s="74" t="s">
        <v>357</v>
      </c>
      <c r="I61" s="84">
        <v>9.6199999999999992</v>
      </c>
      <c r="J61" s="87" t="s">
        <v>473</v>
      </c>
      <c r="K61" s="87" t="s">
        <v>165</v>
      </c>
      <c r="L61" s="88">
        <v>3.3500000000000002E-2</v>
      </c>
      <c r="M61" s="88">
        <v>2.3000000000000003E-2</v>
      </c>
      <c r="N61" s="84">
        <v>5047315.4800000014</v>
      </c>
      <c r="O61" s="86">
        <v>110.59</v>
      </c>
      <c r="P61" s="84">
        <v>5581.8263400000005</v>
      </c>
      <c r="Q61" s="85">
        <f t="shared" si="2"/>
        <v>1.0579942999352243E-3</v>
      </c>
      <c r="R61" s="85">
        <f>P61/'סכום נכסי הקרן'!$C$42</f>
        <v>9.9222953590778491E-5</v>
      </c>
    </row>
    <row r="62" spans="2:18" s="121" customFormat="1">
      <c r="B62" s="77" t="s">
        <v>3395</v>
      </c>
      <c r="C62" s="87" t="s">
        <v>3130</v>
      </c>
      <c r="D62" s="74">
        <v>11898606</v>
      </c>
      <c r="E62" s="74"/>
      <c r="F62" s="74" t="s">
        <v>526</v>
      </c>
      <c r="G62" s="97">
        <v>43647</v>
      </c>
      <c r="H62" s="74" t="s">
        <v>357</v>
      </c>
      <c r="I62" s="84">
        <v>9.5700000000000038</v>
      </c>
      <c r="J62" s="87" t="s">
        <v>473</v>
      </c>
      <c r="K62" s="87" t="s">
        <v>165</v>
      </c>
      <c r="L62" s="88">
        <v>3.2000000000000001E-2</v>
      </c>
      <c r="M62" s="88">
        <v>2.6400000000000007E-2</v>
      </c>
      <c r="N62" s="84">
        <v>4687193.0599999996</v>
      </c>
      <c r="O62" s="86">
        <v>105.67</v>
      </c>
      <c r="P62" s="84">
        <v>4952.9570599999997</v>
      </c>
      <c r="Q62" s="85">
        <f t="shared" si="2"/>
        <v>9.3879673392059096E-4</v>
      </c>
      <c r="R62" s="85">
        <f>P62/'סכום נכסי הקרן'!$C$42</f>
        <v>8.8044127238379581E-5</v>
      </c>
    </row>
    <row r="63" spans="2:18" s="121" customFormat="1">
      <c r="B63" s="77" t="s">
        <v>3395</v>
      </c>
      <c r="C63" s="87" t="s">
        <v>3130</v>
      </c>
      <c r="D63" s="74">
        <v>11898607</v>
      </c>
      <c r="E63" s="74"/>
      <c r="F63" s="74" t="s">
        <v>526</v>
      </c>
      <c r="G63" s="97">
        <v>43703</v>
      </c>
      <c r="H63" s="74" t="s">
        <v>357</v>
      </c>
      <c r="I63" s="84">
        <v>9.73</v>
      </c>
      <c r="J63" s="87" t="s">
        <v>473</v>
      </c>
      <c r="K63" s="87" t="s">
        <v>165</v>
      </c>
      <c r="L63" s="88">
        <v>2.6800000000000001E-2</v>
      </c>
      <c r="M63" s="88">
        <v>2.53E-2</v>
      </c>
      <c r="N63" s="84">
        <v>333275.06000000006</v>
      </c>
      <c r="O63" s="86">
        <v>101.71</v>
      </c>
      <c r="P63" s="84">
        <v>338.97407000000004</v>
      </c>
      <c r="Q63" s="85">
        <f t="shared" si="2"/>
        <v>6.4250052230367983E-5</v>
      </c>
      <c r="R63" s="85">
        <f>P63/'סכום נכסי הקרן'!$C$42</f>
        <v>6.0256278800832954E-6</v>
      </c>
    </row>
    <row r="64" spans="2:18" s="121" customFormat="1">
      <c r="B64" s="77" t="s">
        <v>3395</v>
      </c>
      <c r="C64" s="87" t="s">
        <v>3130</v>
      </c>
      <c r="D64" s="74">
        <v>11898608</v>
      </c>
      <c r="E64" s="74"/>
      <c r="F64" s="74" t="s">
        <v>526</v>
      </c>
      <c r="G64" s="97">
        <v>43740</v>
      </c>
      <c r="H64" s="74" t="s">
        <v>357</v>
      </c>
      <c r="I64" s="84">
        <v>9.620000000000001</v>
      </c>
      <c r="J64" s="87" t="s">
        <v>473</v>
      </c>
      <c r="K64" s="87" t="s">
        <v>165</v>
      </c>
      <c r="L64" s="88">
        <v>2.7300000000000001E-2</v>
      </c>
      <c r="M64" s="88">
        <v>2.9099999999999997E-2</v>
      </c>
      <c r="N64" s="84">
        <v>4924541.7400000012</v>
      </c>
      <c r="O64" s="86">
        <v>98.59</v>
      </c>
      <c r="P64" s="84">
        <v>4855.1056500000013</v>
      </c>
      <c r="Q64" s="85">
        <f t="shared" si="2"/>
        <v>9.2024971584538811E-4</v>
      </c>
      <c r="R64" s="85">
        <f>P64/'סכום נכסי הקרן'!$C$42</f>
        <v>8.6304713411825091E-5</v>
      </c>
    </row>
    <row r="65" spans="2:18" s="121" customFormat="1">
      <c r="B65" s="77" t="s">
        <v>3395</v>
      </c>
      <c r="C65" s="87" t="s">
        <v>3130</v>
      </c>
      <c r="D65" s="74">
        <v>11898609</v>
      </c>
      <c r="E65" s="74"/>
      <c r="F65" s="74" t="s">
        <v>526</v>
      </c>
      <c r="G65" s="97">
        <v>43831</v>
      </c>
      <c r="H65" s="74" t="s">
        <v>357</v>
      </c>
      <c r="I65" s="84">
        <v>9.5599999999999987</v>
      </c>
      <c r="J65" s="87" t="s">
        <v>473</v>
      </c>
      <c r="K65" s="87" t="s">
        <v>165</v>
      </c>
      <c r="L65" s="88">
        <v>2.6800000000000001E-2</v>
      </c>
      <c r="M65" s="88">
        <v>3.15E-2</v>
      </c>
      <c r="N65" s="84">
        <v>5111810.080000001</v>
      </c>
      <c r="O65" s="86">
        <v>95.93</v>
      </c>
      <c r="P65" s="84">
        <v>4903.7595400000009</v>
      </c>
      <c r="Q65" s="85">
        <f t="shared" si="2"/>
        <v>9.2947170434058647E-4</v>
      </c>
      <c r="R65" s="85">
        <f>P65/'סכום נכסי הקרן'!$C$42</f>
        <v>8.71695885217664E-5</v>
      </c>
    </row>
    <row r="66" spans="2:18" s="121" customFormat="1">
      <c r="B66" s="141" t="s">
        <v>3472</v>
      </c>
      <c r="C66" s="87" t="s">
        <v>3130</v>
      </c>
      <c r="D66" s="74">
        <v>7936</v>
      </c>
      <c r="E66" s="74"/>
      <c r="F66" s="74" t="s">
        <v>3131</v>
      </c>
      <c r="G66" s="97">
        <v>44087</v>
      </c>
      <c r="H66" s="74" t="s">
        <v>3123</v>
      </c>
      <c r="I66" s="84">
        <v>6.7399999999999567</v>
      </c>
      <c r="J66" s="87" t="s">
        <v>409</v>
      </c>
      <c r="K66" s="87" t="s">
        <v>165</v>
      </c>
      <c r="L66" s="88">
        <v>1.7947999999999999E-2</v>
      </c>
      <c r="M66" s="88">
        <v>1.849999999999994E-2</v>
      </c>
      <c r="N66" s="84">
        <v>24262430.811037</v>
      </c>
      <c r="O66" s="86">
        <v>99.83</v>
      </c>
      <c r="P66" s="84">
        <v>24221.184398819005</v>
      </c>
      <c r="Q66" s="85">
        <f t="shared" si="2"/>
        <v>4.5909481002647046E-3</v>
      </c>
      <c r="R66" s="85">
        <f>P66/'סכום נכסי הקרן'!$C$42</f>
        <v>4.305575467827446E-4</v>
      </c>
    </row>
    <row r="67" spans="2:18" s="121" customFormat="1">
      <c r="B67" s="141" t="s">
        <v>3472</v>
      </c>
      <c r="C67" s="87" t="s">
        <v>3130</v>
      </c>
      <c r="D67" s="74">
        <v>7937</v>
      </c>
      <c r="E67" s="74"/>
      <c r="F67" s="74" t="s">
        <v>3131</v>
      </c>
      <c r="G67" s="97">
        <v>44087</v>
      </c>
      <c r="H67" s="74" t="s">
        <v>3123</v>
      </c>
      <c r="I67" s="84">
        <v>10.280000000000495</v>
      </c>
      <c r="J67" s="87" t="s">
        <v>409</v>
      </c>
      <c r="K67" s="87" t="s">
        <v>165</v>
      </c>
      <c r="L67" s="88">
        <v>2.8999999999999998E-2</v>
      </c>
      <c r="M67" s="88">
        <v>2.9100000000000618E-2</v>
      </c>
      <c r="N67" s="84">
        <v>3055579.8406700003</v>
      </c>
      <c r="O67" s="86">
        <v>100.36</v>
      </c>
      <c r="P67" s="84">
        <v>3066.5800181910004</v>
      </c>
      <c r="Q67" s="85">
        <f t="shared" si="2"/>
        <v>5.8124778198336685E-4</v>
      </c>
      <c r="R67" s="85">
        <f>P67/'סכום נכסי הקרן'!$C$42</f>
        <v>5.4511750866719774E-5</v>
      </c>
    </row>
    <row r="68" spans="2:18" s="121" customFormat="1">
      <c r="B68" s="77" t="s">
        <v>3396</v>
      </c>
      <c r="C68" s="87" t="s">
        <v>3127</v>
      </c>
      <c r="D68" s="74">
        <v>472710</v>
      </c>
      <c r="E68" s="74"/>
      <c r="F68" s="74" t="s">
        <v>3131</v>
      </c>
      <c r="G68" s="97">
        <v>42901</v>
      </c>
      <c r="H68" s="74" t="s">
        <v>3123</v>
      </c>
      <c r="I68" s="84">
        <v>2.0300000000000127</v>
      </c>
      <c r="J68" s="87" t="s">
        <v>192</v>
      </c>
      <c r="K68" s="87" t="s">
        <v>165</v>
      </c>
      <c r="L68" s="88">
        <v>0.04</v>
      </c>
      <c r="M68" s="88">
        <v>1.7500000000000061E-2</v>
      </c>
      <c r="N68" s="84">
        <v>40612478.875357009</v>
      </c>
      <c r="O68" s="86">
        <v>105.81</v>
      </c>
      <c r="P68" s="84">
        <v>42972.062996449</v>
      </c>
      <c r="Q68" s="85">
        <f t="shared" si="2"/>
        <v>8.1450398019190986E-3</v>
      </c>
      <c r="R68" s="85">
        <f>P68/'סכום נכסי הקרן'!$C$42</f>
        <v>7.638745372355437E-4</v>
      </c>
    </row>
    <row r="69" spans="2:18" s="121" customFormat="1">
      <c r="B69" s="141" t="s">
        <v>3473</v>
      </c>
      <c r="C69" s="87" t="s">
        <v>3130</v>
      </c>
      <c r="D69" s="74">
        <v>74006127</v>
      </c>
      <c r="E69" s="74"/>
      <c r="F69" s="74" t="s">
        <v>3131</v>
      </c>
      <c r="G69" s="97">
        <v>44074</v>
      </c>
      <c r="H69" s="74" t="s">
        <v>3123</v>
      </c>
      <c r="I69" s="84">
        <v>11.479999999999999</v>
      </c>
      <c r="J69" s="87" t="s">
        <v>473</v>
      </c>
      <c r="K69" s="87" t="s">
        <v>165</v>
      </c>
      <c r="L69" s="88">
        <v>2.35E-2</v>
      </c>
      <c r="M69" s="88">
        <v>2.7099999999999996E-2</v>
      </c>
      <c r="N69" s="84">
        <v>17867483.700000003</v>
      </c>
      <c r="O69" s="86">
        <v>96.75</v>
      </c>
      <c r="P69" s="84">
        <v>17286.790680000002</v>
      </c>
      <c r="Q69" s="85">
        <f t="shared" si="2"/>
        <v>3.2765845602450898E-3</v>
      </c>
      <c r="R69" s="85">
        <f>P69/'סכום נכסי הקרן'!$C$42</f>
        <v>3.0729125646269072E-4</v>
      </c>
    </row>
    <row r="70" spans="2:18" s="121" customFormat="1">
      <c r="B70" s="77" t="s">
        <v>3397</v>
      </c>
      <c r="C70" s="87" t="s">
        <v>3127</v>
      </c>
      <c r="D70" s="74">
        <v>4069</v>
      </c>
      <c r="E70" s="74"/>
      <c r="F70" s="74" t="s">
        <v>530</v>
      </c>
      <c r="G70" s="97">
        <v>42052</v>
      </c>
      <c r="H70" s="74" t="s">
        <v>163</v>
      </c>
      <c r="I70" s="84">
        <v>5.45</v>
      </c>
      <c r="J70" s="87" t="s">
        <v>473</v>
      </c>
      <c r="K70" s="87" t="s">
        <v>165</v>
      </c>
      <c r="L70" s="88">
        <v>2.9779E-2</v>
      </c>
      <c r="M70" s="88">
        <v>5.2999999999999992E-3</v>
      </c>
      <c r="N70" s="84">
        <v>13993657.600000001</v>
      </c>
      <c r="O70" s="86">
        <v>114.8</v>
      </c>
      <c r="P70" s="84">
        <v>16064.718810000002</v>
      </c>
      <c r="Q70" s="85">
        <f t="shared" si="2"/>
        <v>3.0449497880728014E-3</v>
      </c>
      <c r="R70" s="85">
        <f>P70/'סכום נכסי הקרן'!$C$42</f>
        <v>2.8556761745001481E-4</v>
      </c>
    </row>
    <row r="71" spans="2:18" s="121" customFormat="1">
      <c r="B71" s="77" t="s">
        <v>3398</v>
      </c>
      <c r="C71" s="87" t="s">
        <v>3130</v>
      </c>
      <c r="D71" s="74">
        <v>11898420</v>
      </c>
      <c r="E71" s="74"/>
      <c r="F71" s="74" t="s">
        <v>526</v>
      </c>
      <c r="G71" s="97">
        <v>42033</v>
      </c>
      <c r="H71" s="74" t="s">
        <v>357</v>
      </c>
      <c r="I71" s="84">
        <v>5.089999999999999</v>
      </c>
      <c r="J71" s="87" t="s">
        <v>473</v>
      </c>
      <c r="K71" s="87" t="s">
        <v>165</v>
      </c>
      <c r="L71" s="88">
        <v>5.0999999999999997E-2</v>
      </c>
      <c r="M71" s="88">
        <v>1.2899999999999998E-2</v>
      </c>
      <c r="N71" s="84">
        <v>1998641.9300000004</v>
      </c>
      <c r="O71" s="86">
        <v>122.32</v>
      </c>
      <c r="P71" s="84">
        <v>2444.7387400000007</v>
      </c>
      <c r="Q71" s="85">
        <f t="shared" si="2"/>
        <v>4.6338232223663606E-4</v>
      </c>
      <c r="R71" s="85">
        <f>P71/'סכום נכסי הקרן'!$C$42</f>
        <v>4.345785478890379E-5</v>
      </c>
    </row>
    <row r="72" spans="2:18" s="121" customFormat="1">
      <c r="B72" s="77" t="s">
        <v>3398</v>
      </c>
      <c r="C72" s="87" t="s">
        <v>3130</v>
      </c>
      <c r="D72" s="74">
        <v>11898421</v>
      </c>
      <c r="E72" s="74"/>
      <c r="F72" s="74" t="s">
        <v>526</v>
      </c>
      <c r="G72" s="97">
        <v>42054</v>
      </c>
      <c r="H72" s="74" t="s">
        <v>357</v>
      </c>
      <c r="I72" s="84">
        <v>5.09</v>
      </c>
      <c r="J72" s="87" t="s">
        <v>473</v>
      </c>
      <c r="K72" s="87" t="s">
        <v>165</v>
      </c>
      <c r="L72" s="88">
        <v>5.0999999999999997E-2</v>
      </c>
      <c r="M72" s="88">
        <v>1.2899999999999998E-2</v>
      </c>
      <c r="N72" s="84">
        <v>3904168.4300000006</v>
      </c>
      <c r="O72" s="86">
        <v>123.42</v>
      </c>
      <c r="P72" s="84">
        <v>4818.5245800000012</v>
      </c>
      <c r="Q72" s="85">
        <f t="shared" si="2"/>
        <v>9.1331604195657781E-4</v>
      </c>
      <c r="R72" s="85">
        <f>P72/'סכום נכסי הקרן'!$C$42</f>
        <v>8.5654445633893641E-5</v>
      </c>
    </row>
    <row r="73" spans="2:18" s="121" customFormat="1">
      <c r="B73" s="77" t="s">
        <v>3398</v>
      </c>
      <c r="C73" s="87" t="s">
        <v>3130</v>
      </c>
      <c r="D73" s="74">
        <v>11898422</v>
      </c>
      <c r="E73" s="74"/>
      <c r="F73" s="74" t="s">
        <v>526</v>
      </c>
      <c r="G73" s="97">
        <v>42565</v>
      </c>
      <c r="H73" s="74" t="s">
        <v>357</v>
      </c>
      <c r="I73" s="84">
        <v>5.089999999999999</v>
      </c>
      <c r="J73" s="87" t="s">
        <v>473</v>
      </c>
      <c r="K73" s="87" t="s">
        <v>165</v>
      </c>
      <c r="L73" s="88">
        <v>5.0999999999999997E-2</v>
      </c>
      <c r="M73" s="88">
        <v>1.2899999999999998E-2</v>
      </c>
      <c r="N73" s="84">
        <v>4765384.8099999996</v>
      </c>
      <c r="O73" s="86">
        <v>123.92</v>
      </c>
      <c r="P73" s="84">
        <v>5905.2645100000018</v>
      </c>
      <c r="Q73" s="85">
        <f t="shared" si="2"/>
        <v>1.1192996361097426E-3</v>
      </c>
      <c r="R73" s="85">
        <f>P73/'סכום נכסי הקרן'!$C$42</f>
        <v>1.0497241417528612E-4</v>
      </c>
    </row>
    <row r="74" spans="2:18" s="121" customFormat="1">
      <c r="B74" s="77" t="s">
        <v>3398</v>
      </c>
      <c r="C74" s="87" t="s">
        <v>3130</v>
      </c>
      <c r="D74" s="74">
        <v>11896110</v>
      </c>
      <c r="E74" s="74"/>
      <c r="F74" s="74" t="s">
        <v>526</v>
      </c>
      <c r="G74" s="97">
        <v>40570</v>
      </c>
      <c r="H74" s="74" t="s">
        <v>357</v>
      </c>
      <c r="I74" s="84">
        <v>5.16</v>
      </c>
      <c r="J74" s="87" t="s">
        <v>473</v>
      </c>
      <c r="K74" s="87" t="s">
        <v>165</v>
      </c>
      <c r="L74" s="88">
        <v>5.0999999999999997E-2</v>
      </c>
      <c r="M74" s="88">
        <v>6.0999999999999995E-3</v>
      </c>
      <c r="N74" s="84">
        <v>24162614.800000004</v>
      </c>
      <c r="O74" s="86">
        <v>133.54</v>
      </c>
      <c r="P74" s="84">
        <v>32266.755910000003</v>
      </c>
      <c r="Q74" s="85">
        <f t="shared" si="2"/>
        <v>6.1159272522586594E-3</v>
      </c>
      <c r="R74" s="85">
        <f>P74/'סכום נכסי הקרן'!$C$42</f>
        <v>5.7357621487430716E-4</v>
      </c>
    </row>
    <row r="75" spans="2:18" s="121" customFormat="1">
      <c r="B75" s="77" t="s">
        <v>3398</v>
      </c>
      <c r="C75" s="87" t="s">
        <v>3130</v>
      </c>
      <c r="D75" s="74">
        <v>11898200</v>
      </c>
      <c r="E75" s="74"/>
      <c r="F75" s="74" t="s">
        <v>526</v>
      </c>
      <c r="G75" s="97">
        <v>41207</v>
      </c>
      <c r="H75" s="74" t="s">
        <v>357</v>
      </c>
      <c r="I75" s="84">
        <v>5.16</v>
      </c>
      <c r="J75" s="87" t="s">
        <v>473</v>
      </c>
      <c r="K75" s="87" t="s">
        <v>165</v>
      </c>
      <c r="L75" s="88">
        <v>5.0999999999999997E-2</v>
      </c>
      <c r="M75" s="88">
        <v>6.0999999999999995E-3</v>
      </c>
      <c r="N75" s="84">
        <v>343455.23</v>
      </c>
      <c r="O75" s="86">
        <v>128</v>
      </c>
      <c r="P75" s="84">
        <v>439.62269000000003</v>
      </c>
      <c r="Q75" s="85">
        <f t="shared" si="2"/>
        <v>8.3327260973545465E-5</v>
      </c>
      <c r="R75" s="85">
        <f>P75/'סכום נכסי הקרן'!$C$42</f>
        <v>7.8147651163441963E-6</v>
      </c>
    </row>
    <row r="76" spans="2:18" s="121" customFormat="1">
      <c r="B76" s="77" t="s">
        <v>3398</v>
      </c>
      <c r="C76" s="87" t="s">
        <v>3130</v>
      </c>
      <c r="D76" s="74">
        <v>11898230</v>
      </c>
      <c r="E76" s="74"/>
      <c r="F76" s="74" t="s">
        <v>526</v>
      </c>
      <c r="G76" s="97">
        <v>41239</v>
      </c>
      <c r="H76" s="74" t="s">
        <v>357</v>
      </c>
      <c r="I76" s="84">
        <v>5.0900000000000007</v>
      </c>
      <c r="J76" s="87" t="s">
        <v>473</v>
      </c>
      <c r="K76" s="87" t="s">
        <v>165</v>
      </c>
      <c r="L76" s="88">
        <v>5.0999999999999997E-2</v>
      </c>
      <c r="M76" s="88">
        <v>1.2800000000000001E-2</v>
      </c>
      <c r="N76" s="84">
        <v>3028853.1800000006</v>
      </c>
      <c r="O76" s="86">
        <v>123.95</v>
      </c>
      <c r="P76" s="84">
        <v>3754.2635400000004</v>
      </c>
      <c r="Q76" s="85">
        <f t="shared" si="2"/>
        <v>7.115931567614189E-4</v>
      </c>
      <c r="R76" s="85">
        <f>P76/'סכום נכסי הקרן'!$C$42</f>
        <v>6.6736063486520395E-5</v>
      </c>
    </row>
    <row r="77" spans="2:18" s="121" customFormat="1">
      <c r="B77" s="77" t="s">
        <v>3398</v>
      </c>
      <c r="C77" s="87" t="s">
        <v>3130</v>
      </c>
      <c r="D77" s="74">
        <v>11898120</v>
      </c>
      <c r="E77" s="74"/>
      <c r="F77" s="74" t="s">
        <v>526</v>
      </c>
      <c r="G77" s="97">
        <v>41269</v>
      </c>
      <c r="H77" s="74" t="s">
        <v>357</v>
      </c>
      <c r="I77" s="84">
        <v>5.16</v>
      </c>
      <c r="J77" s="87" t="s">
        <v>473</v>
      </c>
      <c r="K77" s="87" t="s">
        <v>165</v>
      </c>
      <c r="L77" s="88">
        <v>5.0999999999999997E-2</v>
      </c>
      <c r="M77" s="88">
        <v>6.1999999999999998E-3</v>
      </c>
      <c r="N77" s="84">
        <v>824621.01000000013</v>
      </c>
      <c r="O77" s="86">
        <v>128.84</v>
      </c>
      <c r="P77" s="84">
        <v>1062.4416700000002</v>
      </c>
      <c r="Q77" s="85">
        <f t="shared" si="2"/>
        <v>2.0137803693721877E-4</v>
      </c>
      <c r="R77" s="85">
        <f>P77/'סכום נכסי הקרן'!$C$42</f>
        <v>1.8886040893081458E-5</v>
      </c>
    </row>
    <row r="78" spans="2:18" s="121" customFormat="1">
      <c r="B78" s="77" t="s">
        <v>3398</v>
      </c>
      <c r="C78" s="87" t="s">
        <v>3130</v>
      </c>
      <c r="D78" s="74">
        <v>11898130</v>
      </c>
      <c r="E78" s="74"/>
      <c r="F78" s="74" t="s">
        <v>526</v>
      </c>
      <c r="G78" s="97">
        <v>41298</v>
      </c>
      <c r="H78" s="74" t="s">
        <v>357</v>
      </c>
      <c r="I78" s="84">
        <v>5.09</v>
      </c>
      <c r="J78" s="87" t="s">
        <v>473</v>
      </c>
      <c r="K78" s="87" t="s">
        <v>165</v>
      </c>
      <c r="L78" s="88">
        <v>5.0999999999999997E-2</v>
      </c>
      <c r="M78" s="88">
        <v>1.2899999999999998E-2</v>
      </c>
      <c r="N78" s="84">
        <v>1668611.2500000002</v>
      </c>
      <c r="O78" s="86">
        <v>124.29</v>
      </c>
      <c r="P78" s="84">
        <v>2073.9169400000005</v>
      </c>
      <c r="Q78" s="85">
        <f t="shared" si="2"/>
        <v>3.9309576604619034E-4</v>
      </c>
      <c r="R78" s="85">
        <f>P78/'סכום נכסי הקרן'!$C$42</f>
        <v>3.6866099329193636E-5</v>
      </c>
    </row>
    <row r="79" spans="2:18" s="121" customFormat="1">
      <c r="B79" s="77" t="s">
        <v>3398</v>
      </c>
      <c r="C79" s="87" t="s">
        <v>3130</v>
      </c>
      <c r="D79" s="74">
        <v>11898140</v>
      </c>
      <c r="E79" s="74"/>
      <c r="F79" s="74" t="s">
        <v>526</v>
      </c>
      <c r="G79" s="97">
        <v>41330</v>
      </c>
      <c r="H79" s="74" t="s">
        <v>357</v>
      </c>
      <c r="I79" s="84">
        <v>5.09</v>
      </c>
      <c r="J79" s="87" t="s">
        <v>473</v>
      </c>
      <c r="K79" s="87" t="s">
        <v>165</v>
      </c>
      <c r="L79" s="88">
        <v>5.0999999999999997E-2</v>
      </c>
      <c r="M79" s="88">
        <v>1.2899999999999998E-2</v>
      </c>
      <c r="N79" s="84">
        <v>2586631.9200000004</v>
      </c>
      <c r="O79" s="86">
        <v>124.51</v>
      </c>
      <c r="P79" s="84">
        <v>3220.6153400000007</v>
      </c>
      <c r="Q79" s="85">
        <f t="shared" si="2"/>
        <v>6.104440490357399E-4</v>
      </c>
      <c r="R79" s="85">
        <f>P79/'סכום נכסי הקרן'!$C$42</f>
        <v>5.7249894022064713E-5</v>
      </c>
    </row>
    <row r="80" spans="2:18" s="121" customFormat="1">
      <c r="B80" s="77" t="s">
        <v>3398</v>
      </c>
      <c r="C80" s="87" t="s">
        <v>3130</v>
      </c>
      <c r="D80" s="74">
        <v>11898150</v>
      </c>
      <c r="E80" s="74"/>
      <c r="F80" s="74" t="s">
        <v>526</v>
      </c>
      <c r="G80" s="97">
        <v>41389</v>
      </c>
      <c r="H80" s="74" t="s">
        <v>357</v>
      </c>
      <c r="I80" s="84">
        <v>5.16</v>
      </c>
      <c r="J80" s="87" t="s">
        <v>473</v>
      </c>
      <c r="K80" s="87" t="s">
        <v>165</v>
      </c>
      <c r="L80" s="88">
        <v>5.0999999999999997E-2</v>
      </c>
      <c r="M80" s="88">
        <v>6.1999999999999998E-3</v>
      </c>
      <c r="N80" s="84">
        <v>1132207.6299999999</v>
      </c>
      <c r="O80" s="86">
        <v>128.56</v>
      </c>
      <c r="P80" s="84">
        <v>1455.5660700000003</v>
      </c>
      <c r="Q80" s="85">
        <f t="shared" si="2"/>
        <v>2.7589188760736614E-4</v>
      </c>
      <c r="R80" s="85">
        <f>P80/'סכום נכסי הקרן'!$C$42</f>
        <v>2.5874249002867018E-5</v>
      </c>
    </row>
    <row r="81" spans="2:18" s="121" customFormat="1">
      <c r="B81" s="77" t="s">
        <v>3398</v>
      </c>
      <c r="C81" s="87" t="s">
        <v>3130</v>
      </c>
      <c r="D81" s="74">
        <v>11898160</v>
      </c>
      <c r="E81" s="74"/>
      <c r="F81" s="74" t="s">
        <v>526</v>
      </c>
      <c r="G81" s="97">
        <v>41422</v>
      </c>
      <c r="H81" s="74" t="s">
        <v>357</v>
      </c>
      <c r="I81" s="84">
        <v>5.16</v>
      </c>
      <c r="J81" s="87" t="s">
        <v>473</v>
      </c>
      <c r="K81" s="87" t="s">
        <v>165</v>
      </c>
      <c r="L81" s="88">
        <v>5.0999999999999997E-2</v>
      </c>
      <c r="M81" s="88">
        <v>6.1999999999999998E-3</v>
      </c>
      <c r="N81" s="84">
        <v>414676.24000000005</v>
      </c>
      <c r="O81" s="86">
        <v>128.02000000000001</v>
      </c>
      <c r="P81" s="84">
        <v>530.86848000000009</v>
      </c>
      <c r="Q81" s="85">
        <f t="shared" si="2"/>
        <v>1.0062223215910309E-4</v>
      </c>
      <c r="R81" s="85">
        <f>P81/'סכום נכסי הקרן'!$C$42</f>
        <v>9.4367569582695258E-6</v>
      </c>
    </row>
    <row r="82" spans="2:18" s="121" customFormat="1">
      <c r="B82" s="77" t="s">
        <v>3398</v>
      </c>
      <c r="C82" s="87" t="s">
        <v>3130</v>
      </c>
      <c r="D82" s="74">
        <v>11898270</v>
      </c>
      <c r="E82" s="74"/>
      <c r="F82" s="74" t="s">
        <v>526</v>
      </c>
      <c r="G82" s="97">
        <v>41450</v>
      </c>
      <c r="H82" s="74" t="s">
        <v>357</v>
      </c>
      <c r="I82" s="84">
        <v>5.16</v>
      </c>
      <c r="J82" s="87" t="s">
        <v>473</v>
      </c>
      <c r="K82" s="87" t="s">
        <v>165</v>
      </c>
      <c r="L82" s="88">
        <v>5.0999999999999997E-2</v>
      </c>
      <c r="M82" s="88">
        <v>6.1999999999999989E-3</v>
      </c>
      <c r="N82" s="84">
        <v>683147.25000000012</v>
      </c>
      <c r="O82" s="86">
        <v>127.88</v>
      </c>
      <c r="P82" s="84">
        <v>873.60867000000019</v>
      </c>
      <c r="Q82" s="85">
        <f t="shared" si="2"/>
        <v>1.6558612485138556E-4</v>
      </c>
      <c r="R82" s="85">
        <f>P82/'סכום נכסי הקרן'!$C$42</f>
        <v>1.5529331663140155E-5</v>
      </c>
    </row>
    <row r="83" spans="2:18" s="121" customFormat="1">
      <c r="B83" s="77" t="s">
        <v>3398</v>
      </c>
      <c r="C83" s="87" t="s">
        <v>3130</v>
      </c>
      <c r="D83" s="74">
        <v>11898280</v>
      </c>
      <c r="E83" s="74"/>
      <c r="F83" s="74" t="s">
        <v>526</v>
      </c>
      <c r="G83" s="97">
        <v>41480</v>
      </c>
      <c r="H83" s="74" t="s">
        <v>357</v>
      </c>
      <c r="I83" s="84">
        <v>5.1400000000000006</v>
      </c>
      <c r="J83" s="87" t="s">
        <v>473</v>
      </c>
      <c r="K83" s="87" t="s">
        <v>165</v>
      </c>
      <c r="L83" s="88">
        <v>5.0999999999999997E-2</v>
      </c>
      <c r="M83" s="88">
        <v>7.8000000000000005E-3</v>
      </c>
      <c r="N83" s="84">
        <v>599937.83000000007</v>
      </c>
      <c r="O83" s="86">
        <v>125.87</v>
      </c>
      <c r="P83" s="84">
        <v>755.14173000000005</v>
      </c>
      <c r="Q83" s="85">
        <f t="shared" si="2"/>
        <v>1.4313158405842202E-4</v>
      </c>
      <c r="R83" s="85">
        <f>P83/'סכום נכסי הקרן'!$C$42</f>
        <v>1.3423454666318082E-5</v>
      </c>
    </row>
    <row r="84" spans="2:18" s="121" customFormat="1">
      <c r="B84" s="77" t="s">
        <v>3398</v>
      </c>
      <c r="C84" s="87" t="s">
        <v>3130</v>
      </c>
      <c r="D84" s="74">
        <v>11898290</v>
      </c>
      <c r="E84" s="74"/>
      <c r="F84" s="74" t="s">
        <v>526</v>
      </c>
      <c r="G84" s="97">
        <v>41512</v>
      </c>
      <c r="H84" s="74" t="s">
        <v>357</v>
      </c>
      <c r="I84" s="84">
        <v>4.97</v>
      </c>
      <c r="J84" s="87" t="s">
        <v>473</v>
      </c>
      <c r="K84" s="87" t="s">
        <v>165</v>
      </c>
      <c r="L84" s="88">
        <v>5.0999999999999997E-2</v>
      </c>
      <c r="M84" s="88">
        <v>2.4799999999999999E-2</v>
      </c>
      <c r="N84" s="84">
        <v>1870414.8500000003</v>
      </c>
      <c r="O84" s="86">
        <v>115.35</v>
      </c>
      <c r="P84" s="84">
        <v>2157.5234600000003</v>
      </c>
      <c r="Q84" s="85">
        <f t="shared" si="2"/>
        <v>4.0894276955533572E-4</v>
      </c>
      <c r="R84" s="85">
        <f>P84/'סכום נכסי הקרן'!$C$42</f>
        <v>3.8352294948430061E-5</v>
      </c>
    </row>
    <row r="85" spans="2:18" s="121" customFormat="1">
      <c r="B85" s="77" t="s">
        <v>3398</v>
      </c>
      <c r="C85" s="87" t="s">
        <v>3130</v>
      </c>
      <c r="D85" s="74">
        <v>11896120</v>
      </c>
      <c r="E85" s="74"/>
      <c r="F85" s="74" t="s">
        <v>526</v>
      </c>
      <c r="G85" s="97">
        <v>40871</v>
      </c>
      <c r="H85" s="74" t="s">
        <v>357</v>
      </c>
      <c r="I85" s="84">
        <v>5.08</v>
      </c>
      <c r="J85" s="87" t="s">
        <v>473</v>
      </c>
      <c r="K85" s="87" t="s">
        <v>165</v>
      </c>
      <c r="L85" s="88">
        <v>5.1879999999999996E-2</v>
      </c>
      <c r="M85" s="88">
        <v>1.29E-2</v>
      </c>
      <c r="N85" s="84">
        <v>941307.2300000001</v>
      </c>
      <c r="O85" s="86">
        <v>126.73</v>
      </c>
      <c r="P85" s="84">
        <v>1192.9187200000001</v>
      </c>
      <c r="Q85" s="85">
        <f t="shared" si="2"/>
        <v>2.2610900611537546E-4</v>
      </c>
      <c r="R85" s="85">
        <f>P85/'סכום נכסי הקרן'!$C$42</f>
        <v>2.1205410484363237E-5</v>
      </c>
    </row>
    <row r="86" spans="2:18" s="121" customFormat="1">
      <c r="B86" s="77" t="s">
        <v>3398</v>
      </c>
      <c r="C86" s="87" t="s">
        <v>3130</v>
      </c>
      <c r="D86" s="74">
        <v>11898300</v>
      </c>
      <c r="E86" s="74"/>
      <c r="F86" s="74" t="s">
        <v>526</v>
      </c>
      <c r="G86" s="97">
        <v>41547</v>
      </c>
      <c r="H86" s="74" t="s">
        <v>357</v>
      </c>
      <c r="I86" s="84">
        <v>4.97</v>
      </c>
      <c r="J86" s="87" t="s">
        <v>473</v>
      </c>
      <c r="K86" s="87" t="s">
        <v>165</v>
      </c>
      <c r="L86" s="88">
        <v>5.0999999999999997E-2</v>
      </c>
      <c r="M86" s="88">
        <v>2.4799999999999999E-2</v>
      </c>
      <c r="N86" s="84">
        <v>1368598.9900000002</v>
      </c>
      <c r="O86" s="86">
        <v>115.34</v>
      </c>
      <c r="P86" s="84">
        <v>1578.5420300000003</v>
      </c>
      <c r="Q86" s="85">
        <f t="shared" si="2"/>
        <v>2.9920108011604278E-4</v>
      </c>
      <c r="R86" s="85">
        <f>P86/'סכום נכסי הקרן'!$C$42</f>
        <v>2.8060278669254209E-5</v>
      </c>
    </row>
    <row r="87" spans="2:18" s="121" customFormat="1">
      <c r="B87" s="77" t="s">
        <v>3398</v>
      </c>
      <c r="C87" s="87" t="s">
        <v>3130</v>
      </c>
      <c r="D87" s="74">
        <v>11898310</v>
      </c>
      <c r="E87" s="74"/>
      <c r="F87" s="74" t="s">
        <v>526</v>
      </c>
      <c r="G87" s="97">
        <v>41571</v>
      </c>
      <c r="H87" s="74" t="s">
        <v>357</v>
      </c>
      <c r="I87" s="84">
        <v>5.120000000000001</v>
      </c>
      <c r="J87" s="87" t="s">
        <v>473</v>
      </c>
      <c r="K87" s="87" t="s">
        <v>165</v>
      </c>
      <c r="L87" s="88">
        <v>5.0999999999999997E-2</v>
      </c>
      <c r="M87" s="88">
        <v>9.4999999999999998E-3</v>
      </c>
      <c r="N87" s="84">
        <v>667322.34000000008</v>
      </c>
      <c r="O87" s="86">
        <v>124.45</v>
      </c>
      <c r="P87" s="84">
        <v>830.48263000000009</v>
      </c>
      <c r="Q87" s="85">
        <f t="shared" si="2"/>
        <v>1.5741189983621272E-4</v>
      </c>
      <c r="R87" s="85">
        <f>P87/'סכום נכסי הקרן'!$C$42</f>
        <v>1.4762720019418889E-5</v>
      </c>
    </row>
    <row r="88" spans="2:18" s="121" customFormat="1">
      <c r="B88" s="77" t="s">
        <v>3398</v>
      </c>
      <c r="C88" s="87" t="s">
        <v>3130</v>
      </c>
      <c r="D88" s="74">
        <v>11898320</v>
      </c>
      <c r="E88" s="74"/>
      <c r="F88" s="74" t="s">
        <v>526</v>
      </c>
      <c r="G88" s="97">
        <v>41597</v>
      </c>
      <c r="H88" s="74" t="s">
        <v>357</v>
      </c>
      <c r="I88" s="84">
        <v>5.12</v>
      </c>
      <c r="J88" s="87" t="s">
        <v>473</v>
      </c>
      <c r="K88" s="87" t="s">
        <v>165</v>
      </c>
      <c r="L88" s="88">
        <v>5.0999999999999997E-2</v>
      </c>
      <c r="M88" s="88">
        <v>9.9000000000000025E-3</v>
      </c>
      <c r="N88" s="84">
        <v>172342.35000000003</v>
      </c>
      <c r="O88" s="86">
        <v>124.16</v>
      </c>
      <c r="P88" s="84">
        <v>213.98026000000004</v>
      </c>
      <c r="Q88" s="85">
        <f t="shared" si="2"/>
        <v>4.0558391033472624E-5</v>
      </c>
      <c r="R88" s="85">
        <f>P88/'סכום נכסי הקרן'!$C$42</f>
        <v>3.8037287643962635E-6</v>
      </c>
    </row>
    <row r="89" spans="2:18" s="121" customFormat="1">
      <c r="B89" s="77" t="s">
        <v>3398</v>
      </c>
      <c r="C89" s="87" t="s">
        <v>3130</v>
      </c>
      <c r="D89" s="74">
        <v>11898330</v>
      </c>
      <c r="E89" s="74"/>
      <c r="F89" s="74" t="s">
        <v>526</v>
      </c>
      <c r="G89" s="97">
        <v>41630</v>
      </c>
      <c r="H89" s="74" t="s">
        <v>357</v>
      </c>
      <c r="I89" s="84">
        <v>5.09</v>
      </c>
      <c r="J89" s="87" t="s">
        <v>473</v>
      </c>
      <c r="K89" s="87" t="s">
        <v>165</v>
      </c>
      <c r="L89" s="88">
        <v>5.0999999999999997E-2</v>
      </c>
      <c r="M89" s="88">
        <v>1.29E-2</v>
      </c>
      <c r="N89" s="84">
        <v>1960699.5300000003</v>
      </c>
      <c r="O89" s="86">
        <v>122.32</v>
      </c>
      <c r="P89" s="84">
        <v>2398.3276000000001</v>
      </c>
      <c r="Q89" s="85">
        <f t="shared" si="2"/>
        <v>4.5458543057742753E-4</v>
      </c>
      <c r="R89" s="85">
        <f>P89/'סכום נכסי הקרן'!$C$42</f>
        <v>4.263284696712423E-5</v>
      </c>
    </row>
    <row r="90" spans="2:18" s="121" customFormat="1">
      <c r="B90" s="77" t="s">
        <v>3398</v>
      </c>
      <c r="C90" s="87" t="s">
        <v>3130</v>
      </c>
      <c r="D90" s="74">
        <v>11898340</v>
      </c>
      <c r="E90" s="74"/>
      <c r="F90" s="74" t="s">
        <v>526</v>
      </c>
      <c r="G90" s="97">
        <v>41666</v>
      </c>
      <c r="H90" s="74" t="s">
        <v>357</v>
      </c>
      <c r="I90" s="84">
        <v>5.09</v>
      </c>
      <c r="J90" s="87" t="s">
        <v>473</v>
      </c>
      <c r="K90" s="87" t="s">
        <v>165</v>
      </c>
      <c r="L90" s="88">
        <v>5.0999999999999997E-2</v>
      </c>
      <c r="M90" s="88">
        <v>1.29E-2</v>
      </c>
      <c r="N90" s="84">
        <v>379238.09000000008</v>
      </c>
      <c r="O90" s="86">
        <v>122.32</v>
      </c>
      <c r="P90" s="84">
        <v>463.88402000000008</v>
      </c>
      <c r="Q90" s="85">
        <f t="shared" si="2"/>
        <v>8.7925818378476744E-5</v>
      </c>
      <c r="R90" s="85">
        <f>P90/'סכום נכסי הקרן'!$C$42</f>
        <v>8.2460362942720586E-6</v>
      </c>
    </row>
    <row r="91" spans="2:18" s="121" customFormat="1">
      <c r="B91" s="77" t="s">
        <v>3398</v>
      </c>
      <c r="C91" s="87" t="s">
        <v>3130</v>
      </c>
      <c r="D91" s="74">
        <v>11898350</v>
      </c>
      <c r="E91" s="74"/>
      <c r="F91" s="74" t="s">
        <v>526</v>
      </c>
      <c r="G91" s="97">
        <v>41696</v>
      </c>
      <c r="H91" s="74" t="s">
        <v>357</v>
      </c>
      <c r="I91" s="84">
        <v>5.089999999999999</v>
      </c>
      <c r="J91" s="87" t="s">
        <v>473</v>
      </c>
      <c r="K91" s="87" t="s">
        <v>165</v>
      </c>
      <c r="L91" s="88">
        <v>5.0999999999999997E-2</v>
      </c>
      <c r="M91" s="88">
        <v>1.29E-2</v>
      </c>
      <c r="N91" s="84">
        <v>365016.52000000008</v>
      </c>
      <c r="O91" s="86">
        <v>122.8</v>
      </c>
      <c r="P91" s="84">
        <v>448.24027000000007</v>
      </c>
      <c r="Q91" s="85">
        <f t="shared" si="2"/>
        <v>8.4960660145049573E-5</v>
      </c>
      <c r="R91" s="85">
        <f>P91/'סכום נכסי הקרן'!$C$42</f>
        <v>7.9679518492021054E-6</v>
      </c>
    </row>
    <row r="92" spans="2:18" s="121" customFormat="1">
      <c r="B92" s="77" t="s">
        <v>3398</v>
      </c>
      <c r="C92" s="87" t="s">
        <v>3130</v>
      </c>
      <c r="D92" s="74">
        <v>11898360</v>
      </c>
      <c r="E92" s="74"/>
      <c r="F92" s="74" t="s">
        <v>526</v>
      </c>
      <c r="G92" s="97">
        <v>41725</v>
      </c>
      <c r="H92" s="74" t="s">
        <v>357</v>
      </c>
      <c r="I92" s="84">
        <v>5.0900000000000007</v>
      </c>
      <c r="J92" s="87" t="s">
        <v>473</v>
      </c>
      <c r="K92" s="87" t="s">
        <v>165</v>
      </c>
      <c r="L92" s="88">
        <v>5.0999999999999997E-2</v>
      </c>
      <c r="M92" s="88">
        <v>1.2900000000000002E-2</v>
      </c>
      <c r="N92" s="84">
        <v>726941.55000000016</v>
      </c>
      <c r="O92" s="86">
        <v>123.03</v>
      </c>
      <c r="P92" s="84">
        <v>894.35613000000012</v>
      </c>
      <c r="Q92" s="85">
        <f t="shared" si="2"/>
        <v>1.6951865393435484E-4</v>
      </c>
      <c r="R92" s="85">
        <f>P92/'סכום נכסי הקרן'!$C$42</f>
        <v>1.5898140030744537E-5</v>
      </c>
    </row>
    <row r="93" spans="2:18" s="121" customFormat="1">
      <c r="B93" s="77" t="s">
        <v>3398</v>
      </c>
      <c r="C93" s="87" t="s">
        <v>3130</v>
      </c>
      <c r="D93" s="74">
        <v>11898380</v>
      </c>
      <c r="E93" s="74"/>
      <c r="F93" s="74" t="s">
        <v>526</v>
      </c>
      <c r="G93" s="97">
        <v>41787</v>
      </c>
      <c r="H93" s="74" t="s">
        <v>357</v>
      </c>
      <c r="I93" s="84">
        <v>5.09</v>
      </c>
      <c r="J93" s="87" t="s">
        <v>473</v>
      </c>
      <c r="K93" s="87" t="s">
        <v>165</v>
      </c>
      <c r="L93" s="88">
        <v>5.0999999999999997E-2</v>
      </c>
      <c r="M93" s="88">
        <v>1.2899999999999998E-2</v>
      </c>
      <c r="N93" s="84">
        <v>457658.4200000001</v>
      </c>
      <c r="O93" s="86">
        <v>122.56</v>
      </c>
      <c r="P93" s="84">
        <v>560.9061200000001</v>
      </c>
      <c r="Q93" s="85">
        <f t="shared" si="2"/>
        <v>1.0631564681727146E-4</v>
      </c>
      <c r="R93" s="85">
        <f>P93/'סכום נכסי הקרן'!$C$42</f>
        <v>9.9707082455638769E-6</v>
      </c>
    </row>
    <row r="94" spans="2:18" s="121" customFormat="1">
      <c r="B94" s="77" t="s">
        <v>3398</v>
      </c>
      <c r="C94" s="87" t="s">
        <v>3130</v>
      </c>
      <c r="D94" s="74">
        <v>11898390</v>
      </c>
      <c r="E94" s="74"/>
      <c r="F94" s="74" t="s">
        <v>526</v>
      </c>
      <c r="G94" s="97">
        <v>41815</v>
      </c>
      <c r="H94" s="74" t="s">
        <v>357</v>
      </c>
      <c r="I94" s="84">
        <v>5.09</v>
      </c>
      <c r="J94" s="87" t="s">
        <v>473</v>
      </c>
      <c r="K94" s="87" t="s">
        <v>165</v>
      </c>
      <c r="L94" s="88">
        <v>5.0999999999999997E-2</v>
      </c>
      <c r="M94" s="88">
        <v>1.29E-2</v>
      </c>
      <c r="N94" s="84">
        <v>257320.22000000003</v>
      </c>
      <c r="O94" s="86">
        <v>122.44</v>
      </c>
      <c r="P94" s="84">
        <v>315.06288000000006</v>
      </c>
      <c r="Q94" s="85">
        <f t="shared" si="2"/>
        <v>5.9717861297916266E-5</v>
      </c>
      <c r="R94" s="85">
        <f>P94/'סכום נכסי הקרן'!$C$42</f>
        <v>5.6005808164245067E-6</v>
      </c>
    </row>
    <row r="95" spans="2:18" s="121" customFormat="1">
      <c r="B95" s="77" t="s">
        <v>3398</v>
      </c>
      <c r="C95" s="87" t="s">
        <v>3130</v>
      </c>
      <c r="D95" s="74">
        <v>11898400</v>
      </c>
      <c r="E95" s="74"/>
      <c r="F95" s="74" t="s">
        <v>526</v>
      </c>
      <c r="G95" s="97">
        <v>41836</v>
      </c>
      <c r="H95" s="74" t="s">
        <v>357</v>
      </c>
      <c r="I95" s="84">
        <v>5.0900000000000007</v>
      </c>
      <c r="J95" s="87" t="s">
        <v>473</v>
      </c>
      <c r="K95" s="87" t="s">
        <v>165</v>
      </c>
      <c r="L95" s="88">
        <v>5.0999999999999997E-2</v>
      </c>
      <c r="M95" s="88">
        <v>1.2899999999999998E-2</v>
      </c>
      <c r="N95" s="84">
        <v>764982.85000000009</v>
      </c>
      <c r="O95" s="86">
        <v>122.33</v>
      </c>
      <c r="P95" s="84">
        <v>935.8035000000001</v>
      </c>
      <c r="Q95" s="85">
        <f t="shared" si="2"/>
        <v>1.7737469934606253E-4</v>
      </c>
      <c r="R95" s="85">
        <f>P95/'סכום נכסי הקרן'!$C$42</f>
        <v>1.6634911513672796E-5</v>
      </c>
    </row>
    <row r="96" spans="2:18" s="121" customFormat="1">
      <c r="B96" s="77" t="s">
        <v>3398</v>
      </c>
      <c r="C96" s="87" t="s">
        <v>3130</v>
      </c>
      <c r="D96" s="74">
        <v>11896130</v>
      </c>
      <c r="E96" s="74"/>
      <c r="F96" s="74" t="s">
        <v>526</v>
      </c>
      <c r="G96" s="97">
        <v>40903</v>
      </c>
      <c r="H96" s="74" t="s">
        <v>357</v>
      </c>
      <c r="I96" s="84">
        <v>4.97</v>
      </c>
      <c r="J96" s="87" t="s">
        <v>473</v>
      </c>
      <c r="K96" s="87" t="s">
        <v>165</v>
      </c>
      <c r="L96" s="88">
        <v>5.2619999999999993E-2</v>
      </c>
      <c r="M96" s="88">
        <v>2.4199999999999999E-2</v>
      </c>
      <c r="N96" s="84">
        <v>965794.64000000013</v>
      </c>
      <c r="O96" s="86">
        <v>120.36</v>
      </c>
      <c r="P96" s="84">
        <v>1162.4304400000001</v>
      </c>
      <c r="Q96" s="85">
        <f t="shared" si="2"/>
        <v>2.2033017594581681E-4</v>
      </c>
      <c r="R96" s="85">
        <f>P96/'סכום נכסי הקרן'!$C$42</f>
        <v>2.0663448587443553E-5</v>
      </c>
    </row>
    <row r="97" spans="2:18" s="121" customFormat="1">
      <c r="B97" s="77" t="s">
        <v>3398</v>
      </c>
      <c r="C97" s="87" t="s">
        <v>3130</v>
      </c>
      <c r="D97" s="74">
        <v>11898410</v>
      </c>
      <c r="E97" s="74"/>
      <c r="F97" s="74" t="s">
        <v>526</v>
      </c>
      <c r="G97" s="97">
        <v>41911</v>
      </c>
      <c r="H97" s="74" t="s">
        <v>357</v>
      </c>
      <c r="I97" s="84">
        <v>5.09</v>
      </c>
      <c r="J97" s="87" t="s">
        <v>473</v>
      </c>
      <c r="K97" s="87" t="s">
        <v>165</v>
      </c>
      <c r="L97" s="88">
        <v>5.0999999999999997E-2</v>
      </c>
      <c r="M97" s="88">
        <v>1.2899999999999998E-2</v>
      </c>
      <c r="N97" s="84">
        <v>300254.71999999997</v>
      </c>
      <c r="O97" s="86">
        <v>122.33</v>
      </c>
      <c r="P97" s="84">
        <v>367.30159000000009</v>
      </c>
      <c r="Q97" s="85">
        <f t="shared" si="2"/>
        <v>6.961932616791959E-5</v>
      </c>
      <c r="R97" s="85">
        <f>P97/'סכום נכסי הקרן'!$C$42</f>
        <v>6.529179949082607E-6</v>
      </c>
    </row>
    <row r="98" spans="2:18" s="121" customFormat="1">
      <c r="B98" s="77" t="s">
        <v>3398</v>
      </c>
      <c r="C98" s="87" t="s">
        <v>3130</v>
      </c>
      <c r="D98" s="74">
        <v>11896140</v>
      </c>
      <c r="E98" s="74"/>
      <c r="F98" s="74" t="s">
        <v>526</v>
      </c>
      <c r="G98" s="97">
        <v>40933</v>
      </c>
      <c r="H98" s="74" t="s">
        <v>357</v>
      </c>
      <c r="I98" s="84">
        <v>5.0799999999999992</v>
      </c>
      <c r="J98" s="87" t="s">
        <v>473</v>
      </c>
      <c r="K98" s="87" t="s">
        <v>165</v>
      </c>
      <c r="L98" s="88">
        <v>5.1330999999999995E-2</v>
      </c>
      <c r="M98" s="88">
        <v>1.29E-2</v>
      </c>
      <c r="N98" s="84">
        <v>3561420.4800000004</v>
      </c>
      <c r="O98" s="86">
        <v>126.51</v>
      </c>
      <c r="P98" s="84">
        <v>4505.5529900000001</v>
      </c>
      <c r="Q98" s="85">
        <f t="shared" si="2"/>
        <v>8.5399456936098561E-4</v>
      </c>
      <c r="R98" s="85">
        <f>P98/'סכום נכסי הקרן'!$C$42</f>
        <v>8.0091039741584511E-5</v>
      </c>
    </row>
    <row r="99" spans="2:18" s="121" customFormat="1">
      <c r="B99" s="77" t="s">
        <v>3398</v>
      </c>
      <c r="C99" s="87" t="s">
        <v>3130</v>
      </c>
      <c r="D99" s="74">
        <v>11896150</v>
      </c>
      <c r="E99" s="74"/>
      <c r="F99" s="74" t="s">
        <v>526</v>
      </c>
      <c r="G99" s="97">
        <v>40993</v>
      </c>
      <c r="H99" s="74" t="s">
        <v>357</v>
      </c>
      <c r="I99" s="84">
        <v>5.08</v>
      </c>
      <c r="J99" s="87" t="s">
        <v>473</v>
      </c>
      <c r="K99" s="87" t="s">
        <v>165</v>
      </c>
      <c r="L99" s="88">
        <v>5.1451999999999998E-2</v>
      </c>
      <c r="M99" s="88">
        <v>1.29E-2</v>
      </c>
      <c r="N99" s="84">
        <v>2072654.1600000004</v>
      </c>
      <c r="O99" s="86">
        <v>126.59</v>
      </c>
      <c r="P99" s="84">
        <v>2623.7730600000004</v>
      </c>
      <c r="Q99" s="85">
        <f t="shared" si="2"/>
        <v>4.9731696629666219E-4</v>
      </c>
      <c r="R99" s="85">
        <f>P99/'סכום נכסי הקרן'!$C$42</f>
        <v>4.6640381965934631E-5</v>
      </c>
    </row>
    <row r="100" spans="2:18" s="121" customFormat="1">
      <c r="B100" s="77" t="s">
        <v>3398</v>
      </c>
      <c r="C100" s="87" t="s">
        <v>3130</v>
      </c>
      <c r="D100" s="74">
        <v>11896160</v>
      </c>
      <c r="E100" s="74"/>
      <c r="F100" s="74" t="s">
        <v>526</v>
      </c>
      <c r="G100" s="97">
        <v>41053</v>
      </c>
      <c r="H100" s="74" t="s">
        <v>357</v>
      </c>
      <c r="I100" s="84">
        <v>5.089999999999999</v>
      </c>
      <c r="J100" s="87" t="s">
        <v>473</v>
      </c>
      <c r="K100" s="87" t="s">
        <v>165</v>
      </c>
      <c r="L100" s="88">
        <v>5.0999999999999997E-2</v>
      </c>
      <c r="M100" s="88">
        <v>1.29E-2</v>
      </c>
      <c r="N100" s="84">
        <v>1459928.89</v>
      </c>
      <c r="O100" s="86">
        <v>124.77</v>
      </c>
      <c r="P100" s="84">
        <v>1821.5531900000003</v>
      </c>
      <c r="Q100" s="85">
        <f t="shared" si="2"/>
        <v>3.4526206561432093E-4</v>
      </c>
      <c r="R100" s="85">
        <f>P100/'סכום נכסי הקרן'!$C$42</f>
        <v>3.2380062837014832E-5</v>
      </c>
    </row>
    <row r="101" spans="2:18" s="121" customFormat="1">
      <c r="B101" s="77" t="s">
        <v>3398</v>
      </c>
      <c r="C101" s="87" t="s">
        <v>3130</v>
      </c>
      <c r="D101" s="74">
        <v>11898170</v>
      </c>
      <c r="E101" s="74"/>
      <c r="F101" s="74" t="s">
        <v>526</v>
      </c>
      <c r="G101" s="97">
        <v>41085</v>
      </c>
      <c r="H101" s="74" t="s">
        <v>357</v>
      </c>
      <c r="I101" s="84">
        <v>5.089999999999999</v>
      </c>
      <c r="J101" s="87" t="s">
        <v>473</v>
      </c>
      <c r="K101" s="87" t="s">
        <v>165</v>
      </c>
      <c r="L101" s="88">
        <v>5.0999999999999997E-2</v>
      </c>
      <c r="M101" s="88">
        <v>1.29E-2</v>
      </c>
      <c r="N101" s="84">
        <v>2686370.2400000007</v>
      </c>
      <c r="O101" s="86">
        <v>124.77</v>
      </c>
      <c r="P101" s="84">
        <v>3351.7839800000006</v>
      </c>
      <c r="Q101" s="85">
        <f t="shared" ref="Q101:Q164" si="3">P101/$P$10</f>
        <v>6.3530610403300365E-4</v>
      </c>
      <c r="R101" s="85">
        <f>P101/'סכום נכסי הקרן'!$C$42</f>
        <v>5.9581557367808555E-5</v>
      </c>
    </row>
    <row r="102" spans="2:18" s="121" customFormat="1">
      <c r="B102" s="77" t="s">
        <v>3398</v>
      </c>
      <c r="C102" s="87" t="s">
        <v>3130</v>
      </c>
      <c r="D102" s="74">
        <v>11898180</v>
      </c>
      <c r="E102" s="74"/>
      <c r="F102" s="74" t="s">
        <v>526</v>
      </c>
      <c r="G102" s="97">
        <v>41115</v>
      </c>
      <c r="H102" s="74" t="s">
        <v>357</v>
      </c>
      <c r="I102" s="84">
        <v>5.08</v>
      </c>
      <c r="J102" s="87" t="s">
        <v>473</v>
      </c>
      <c r="K102" s="87" t="s">
        <v>165</v>
      </c>
      <c r="L102" s="88">
        <v>5.0999999999999997E-2</v>
      </c>
      <c r="M102" s="88">
        <v>1.3300000000000001E-2</v>
      </c>
      <c r="N102" s="84">
        <v>1191271.7700000003</v>
      </c>
      <c r="O102" s="86">
        <v>124.84</v>
      </c>
      <c r="P102" s="84">
        <v>1487.1835800000003</v>
      </c>
      <c r="Q102" s="85">
        <f t="shared" si="3"/>
        <v>2.8188475505263764E-4</v>
      </c>
      <c r="R102" s="85">
        <f>P102/'סכום נכסי הקרן'!$C$42</f>
        <v>2.6436284174922545E-5</v>
      </c>
    </row>
    <row r="103" spans="2:18" s="121" customFormat="1">
      <c r="B103" s="77" t="s">
        <v>3398</v>
      </c>
      <c r="C103" s="87" t="s">
        <v>3130</v>
      </c>
      <c r="D103" s="74">
        <v>11898190</v>
      </c>
      <c r="E103" s="74"/>
      <c r="F103" s="74" t="s">
        <v>526</v>
      </c>
      <c r="G103" s="97">
        <v>41179</v>
      </c>
      <c r="H103" s="74" t="s">
        <v>357</v>
      </c>
      <c r="I103" s="84">
        <v>5.09</v>
      </c>
      <c r="J103" s="87" t="s">
        <v>473</v>
      </c>
      <c r="K103" s="87" t="s">
        <v>165</v>
      </c>
      <c r="L103" s="88">
        <v>5.0999999999999997E-2</v>
      </c>
      <c r="M103" s="88">
        <v>1.2899999999999998E-2</v>
      </c>
      <c r="N103" s="84">
        <v>1502193.8100000003</v>
      </c>
      <c r="O103" s="86">
        <v>123.71</v>
      </c>
      <c r="P103" s="84">
        <v>1858.3639200000005</v>
      </c>
      <c r="Q103" s="85">
        <f t="shared" si="3"/>
        <v>3.5223926987403904E-4</v>
      </c>
      <c r="R103" s="85">
        <f>P103/'סכום נכסי הקרן'!$C$42</f>
        <v>3.3034413067916625E-5</v>
      </c>
    </row>
    <row r="104" spans="2:18" s="121" customFormat="1">
      <c r="B104" s="77" t="s">
        <v>3399</v>
      </c>
      <c r="C104" s="87" t="s">
        <v>3130</v>
      </c>
      <c r="D104" s="74">
        <v>90145563</v>
      </c>
      <c r="E104" s="74"/>
      <c r="F104" s="74" t="s">
        <v>530</v>
      </c>
      <c r="G104" s="97">
        <v>42122</v>
      </c>
      <c r="H104" s="74" t="s">
        <v>163</v>
      </c>
      <c r="I104" s="84">
        <v>5.47</v>
      </c>
      <c r="J104" s="87" t="s">
        <v>473</v>
      </c>
      <c r="K104" s="87" t="s">
        <v>165</v>
      </c>
      <c r="L104" s="88">
        <v>2.4799999999999999E-2</v>
      </c>
      <c r="M104" s="88">
        <v>1.1699999999999999E-2</v>
      </c>
      <c r="N104" s="84">
        <v>92650907.860000014</v>
      </c>
      <c r="O104" s="86">
        <v>108.75</v>
      </c>
      <c r="P104" s="84">
        <v>100757.85900000001</v>
      </c>
      <c r="Q104" s="85">
        <f t="shared" si="3"/>
        <v>1.9097914195531394E-2</v>
      </c>
      <c r="R104" s="85">
        <f>P104/'סכום נכסי הקרן'!$C$42</f>
        <v>1.7910790767208288E-3</v>
      </c>
    </row>
    <row r="105" spans="2:18" s="121" customFormat="1">
      <c r="B105" s="77" t="s">
        <v>3392</v>
      </c>
      <c r="C105" s="87" t="s">
        <v>3130</v>
      </c>
      <c r="D105" s="74">
        <v>90150300</v>
      </c>
      <c r="E105" s="74"/>
      <c r="F105" s="74" t="s">
        <v>530</v>
      </c>
      <c r="G105" s="97">
        <v>39261</v>
      </c>
      <c r="H105" s="74" t="s">
        <v>163</v>
      </c>
      <c r="I105" s="84">
        <v>3.4800000000000009</v>
      </c>
      <c r="J105" s="87" t="s">
        <v>159</v>
      </c>
      <c r="K105" s="87" t="s">
        <v>165</v>
      </c>
      <c r="L105" s="88">
        <v>4.7039999999999998E-2</v>
      </c>
      <c r="M105" s="88">
        <v>3.0000000000000005E-3</v>
      </c>
      <c r="N105" s="84">
        <v>17253913.190000005</v>
      </c>
      <c r="O105" s="86">
        <v>141.34</v>
      </c>
      <c r="P105" s="84">
        <v>24386.681079999998</v>
      </c>
      <c r="Q105" s="85">
        <f t="shared" si="3"/>
        <v>4.6223167840399306E-3</v>
      </c>
      <c r="R105" s="85">
        <f>P105/'סכום נכסי הקרן'!$C$42</f>
        <v>4.3349942790121907E-4</v>
      </c>
    </row>
    <row r="106" spans="2:18" s="121" customFormat="1">
      <c r="B106" s="77" t="s">
        <v>3400</v>
      </c>
      <c r="C106" s="87" t="s">
        <v>3127</v>
      </c>
      <c r="D106" s="74">
        <v>7970</v>
      </c>
      <c r="E106" s="74"/>
      <c r="F106" s="74" t="s">
        <v>3131</v>
      </c>
      <c r="G106" s="97">
        <v>44098</v>
      </c>
      <c r="H106" s="74" t="s">
        <v>3123</v>
      </c>
      <c r="I106" s="84">
        <v>10.159999999999618</v>
      </c>
      <c r="J106" s="87" t="s">
        <v>409</v>
      </c>
      <c r="K106" s="87" t="s">
        <v>165</v>
      </c>
      <c r="L106" s="88">
        <v>1.8500000000000003E-2</v>
      </c>
      <c r="M106" s="88">
        <v>1.9399999999999421E-2</v>
      </c>
      <c r="N106" s="84">
        <v>9387922.5688860025</v>
      </c>
      <c r="O106" s="86">
        <v>99.26</v>
      </c>
      <c r="P106" s="84">
        <v>9318.4521785910019</v>
      </c>
      <c r="Q106" s="85">
        <f t="shared" si="3"/>
        <v>1.7662443595778817E-3</v>
      </c>
      <c r="R106" s="85">
        <f>P106/'סכום נכסי הקרן'!$C$42</f>
        <v>1.6564548800603203E-4</v>
      </c>
    </row>
    <row r="107" spans="2:18" s="121" customFormat="1">
      <c r="B107" s="77" t="s">
        <v>3400</v>
      </c>
      <c r="C107" s="87" t="s">
        <v>3127</v>
      </c>
      <c r="D107" s="74">
        <v>7699</v>
      </c>
      <c r="E107" s="74"/>
      <c r="F107" s="74" t="s">
        <v>3131</v>
      </c>
      <c r="G107" s="97">
        <v>43977</v>
      </c>
      <c r="H107" s="74" t="s">
        <v>3123</v>
      </c>
      <c r="I107" s="84">
        <v>10.149999999999951</v>
      </c>
      <c r="J107" s="87" t="s">
        <v>409</v>
      </c>
      <c r="K107" s="87" t="s">
        <v>165</v>
      </c>
      <c r="L107" s="88">
        <v>1.908E-2</v>
      </c>
      <c r="M107" s="88">
        <v>1.8300000000000136E-2</v>
      </c>
      <c r="N107" s="84">
        <v>16486107.922724001</v>
      </c>
      <c r="O107" s="86">
        <v>100.86</v>
      </c>
      <c r="P107" s="84">
        <v>16627.888964219001</v>
      </c>
      <c r="Q107" s="85">
        <f t="shared" si="3"/>
        <v>3.1516945659938824E-3</v>
      </c>
      <c r="R107" s="85">
        <f>P107/'סכום נכסי הקרן'!$C$42</f>
        <v>2.9557857133357529E-4</v>
      </c>
    </row>
    <row r="108" spans="2:18" s="121" customFormat="1">
      <c r="B108" s="77" t="s">
        <v>3400</v>
      </c>
      <c r="C108" s="87" t="s">
        <v>3127</v>
      </c>
      <c r="D108" s="74">
        <v>7567</v>
      </c>
      <c r="E108" s="74"/>
      <c r="F108" s="74" t="s">
        <v>3131</v>
      </c>
      <c r="G108" s="97">
        <v>43919</v>
      </c>
      <c r="H108" s="74" t="s">
        <v>3123</v>
      </c>
      <c r="I108" s="84">
        <v>9.8400000000003978</v>
      </c>
      <c r="J108" s="87" t="s">
        <v>409</v>
      </c>
      <c r="K108" s="87" t="s">
        <v>165</v>
      </c>
      <c r="L108" s="88">
        <v>2.69E-2</v>
      </c>
      <c r="M108" s="88">
        <v>1.6600000000000451E-2</v>
      </c>
      <c r="N108" s="84">
        <v>9158948.8526570015</v>
      </c>
      <c r="O108" s="86">
        <v>110.65</v>
      </c>
      <c r="P108" s="84">
        <v>10134.376878919002</v>
      </c>
      <c r="Q108" s="85">
        <f t="shared" si="3"/>
        <v>1.9208969104709968E-3</v>
      </c>
      <c r="R108" s="85">
        <f>P108/'סכום נכסי הקרן'!$C$42</f>
        <v>1.8014942520200989E-4</v>
      </c>
    </row>
    <row r="109" spans="2:18" s="121" customFormat="1">
      <c r="B109" s="77" t="s">
        <v>3400</v>
      </c>
      <c r="C109" s="87" t="s">
        <v>3127</v>
      </c>
      <c r="D109" s="74">
        <v>7856</v>
      </c>
      <c r="E109" s="74"/>
      <c r="F109" s="74" t="s">
        <v>3131</v>
      </c>
      <c r="G109" s="97">
        <v>44041</v>
      </c>
      <c r="H109" s="74" t="s">
        <v>3123</v>
      </c>
      <c r="I109" s="84">
        <v>10.140000000000159</v>
      </c>
      <c r="J109" s="87" t="s">
        <v>409</v>
      </c>
      <c r="K109" s="87" t="s">
        <v>165</v>
      </c>
      <c r="L109" s="88">
        <v>1.9220000000000001E-2</v>
      </c>
      <c r="M109" s="88">
        <v>1.900000000000034E-2</v>
      </c>
      <c r="N109" s="84">
        <v>11677659.778910004</v>
      </c>
      <c r="O109" s="86">
        <v>100.54</v>
      </c>
      <c r="P109" s="84">
        <v>11740.719369244001</v>
      </c>
      <c r="Q109" s="85">
        <f t="shared" si="3"/>
        <v>2.2253673642235231E-3</v>
      </c>
      <c r="R109" s="85">
        <f>P109/'סכום נכסי הקרן'!$C$42</f>
        <v>2.0870388688890159E-4</v>
      </c>
    </row>
    <row r="110" spans="2:18" s="121" customFormat="1">
      <c r="B110" s="77" t="s">
        <v>3400</v>
      </c>
      <c r="C110" s="87" t="s">
        <v>3127</v>
      </c>
      <c r="D110" s="74">
        <v>7566</v>
      </c>
      <c r="E110" s="74"/>
      <c r="F110" s="74" t="s">
        <v>3131</v>
      </c>
      <c r="G110" s="97">
        <v>43919</v>
      </c>
      <c r="H110" s="74" t="s">
        <v>3123</v>
      </c>
      <c r="I110" s="84">
        <v>9.4600000000001341</v>
      </c>
      <c r="J110" s="87" t="s">
        <v>409</v>
      </c>
      <c r="K110" s="87" t="s">
        <v>165</v>
      </c>
      <c r="L110" s="88">
        <v>2.69E-2</v>
      </c>
      <c r="M110" s="88">
        <v>1.6500000000000396E-2</v>
      </c>
      <c r="N110" s="84">
        <v>9158948.850145001</v>
      </c>
      <c r="O110" s="86">
        <v>110.34</v>
      </c>
      <c r="P110" s="84">
        <v>10105.984135484003</v>
      </c>
      <c r="Q110" s="85">
        <f t="shared" si="3"/>
        <v>1.9155152739090552E-3</v>
      </c>
      <c r="R110" s="85">
        <f>P110/'סכום נכסי הקרן'!$C$42</f>
        <v>1.7964471371645591E-4</v>
      </c>
    </row>
    <row r="111" spans="2:18" s="121" customFormat="1">
      <c r="B111" s="77" t="s">
        <v>3400</v>
      </c>
      <c r="C111" s="87" t="s">
        <v>3127</v>
      </c>
      <c r="D111" s="74">
        <v>7700</v>
      </c>
      <c r="E111" s="74"/>
      <c r="F111" s="74" t="s">
        <v>3131</v>
      </c>
      <c r="G111" s="97">
        <v>43977</v>
      </c>
      <c r="H111" s="74" t="s">
        <v>3123</v>
      </c>
      <c r="I111" s="84">
        <v>9.7600000000004332</v>
      </c>
      <c r="J111" s="87" t="s">
        <v>409</v>
      </c>
      <c r="K111" s="87" t="s">
        <v>165</v>
      </c>
      <c r="L111" s="88">
        <v>1.8769999999999998E-2</v>
      </c>
      <c r="M111" s="88">
        <v>1.8200000000000542E-2</v>
      </c>
      <c r="N111" s="84">
        <v>10990738.615149003</v>
      </c>
      <c r="O111" s="86">
        <v>100.67</v>
      </c>
      <c r="P111" s="84">
        <v>11064.376389569999</v>
      </c>
      <c r="Q111" s="85">
        <f t="shared" si="3"/>
        <v>2.0971715061459499E-3</v>
      </c>
      <c r="R111" s="85">
        <f>P111/'סכום נכסי הקרן'!$C$42</f>
        <v>1.9668116457618228E-4</v>
      </c>
    </row>
    <row r="112" spans="2:18" s="121" customFormat="1">
      <c r="B112" s="77" t="s">
        <v>3400</v>
      </c>
      <c r="C112" s="87" t="s">
        <v>3127</v>
      </c>
      <c r="D112" s="74">
        <v>7855</v>
      </c>
      <c r="E112" s="74"/>
      <c r="F112" s="74" t="s">
        <v>3131</v>
      </c>
      <c r="G112" s="97">
        <v>44041</v>
      </c>
      <c r="H112" s="74" t="s">
        <v>3123</v>
      </c>
      <c r="I112" s="84">
        <v>9.7400000000004656</v>
      </c>
      <c r="J112" s="87" t="s">
        <v>409</v>
      </c>
      <c r="K112" s="87" t="s">
        <v>165</v>
      </c>
      <c r="L112" s="88">
        <v>1.9009999999999999E-2</v>
      </c>
      <c r="M112" s="88">
        <v>1.8800000000000653E-2</v>
      </c>
      <c r="N112" s="84">
        <v>6640237.9138430012</v>
      </c>
      <c r="O112" s="86">
        <v>100.53</v>
      </c>
      <c r="P112" s="84">
        <v>6675.4314839120025</v>
      </c>
      <c r="Q112" s="85">
        <f t="shared" si="3"/>
        <v>1.265279145102718E-3</v>
      </c>
      <c r="R112" s="85">
        <f>P112/'סכום נכסי הקרן'!$C$42</f>
        <v>1.1866295867718131E-4</v>
      </c>
    </row>
    <row r="113" spans="2:18" s="121" customFormat="1">
      <c r="B113" s="77" t="s">
        <v>3400</v>
      </c>
      <c r="C113" s="87" t="s">
        <v>3127</v>
      </c>
      <c r="D113" s="74">
        <v>7971</v>
      </c>
      <c r="E113" s="74"/>
      <c r="F113" s="74" t="s">
        <v>3131</v>
      </c>
      <c r="G113" s="97">
        <v>44098</v>
      </c>
      <c r="H113" s="74" t="s">
        <v>3123</v>
      </c>
      <c r="I113" s="84">
        <v>9.7700000000008451</v>
      </c>
      <c r="J113" s="87" t="s">
        <v>409</v>
      </c>
      <c r="K113" s="87" t="s">
        <v>165</v>
      </c>
      <c r="L113" s="88">
        <v>1.822E-2</v>
      </c>
      <c r="M113" s="88">
        <v>1.9100000000001501E-2</v>
      </c>
      <c r="N113" s="84">
        <v>3892553.2587990011</v>
      </c>
      <c r="O113" s="86">
        <v>99.27</v>
      </c>
      <c r="P113" s="84">
        <v>3864.1375031620005</v>
      </c>
      <c r="Q113" s="85">
        <f t="shared" si="3"/>
        <v>7.3241896173203514E-4</v>
      </c>
      <c r="R113" s="85">
        <f>P113/'סכום נכסי הקרן'!$C$42</f>
        <v>6.8689191098093139E-5</v>
      </c>
    </row>
    <row r="114" spans="2:18" s="121" customFormat="1">
      <c r="B114" s="77" t="s">
        <v>3401</v>
      </c>
      <c r="C114" s="87" t="s">
        <v>3127</v>
      </c>
      <c r="D114" s="74">
        <v>4100</v>
      </c>
      <c r="E114" s="74"/>
      <c r="F114" s="74" t="s">
        <v>530</v>
      </c>
      <c r="G114" s="97">
        <v>42052</v>
      </c>
      <c r="H114" s="74" t="s">
        <v>163</v>
      </c>
      <c r="I114" s="84">
        <v>5.46</v>
      </c>
      <c r="J114" s="87" t="s">
        <v>473</v>
      </c>
      <c r="K114" s="87" t="s">
        <v>165</v>
      </c>
      <c r="L114" s="88">
        <v>2.9779E-2</v>
      </c>
      <c r="M114" s="88">
        <v>5.0000000000000001E-3</v>
      </c>
      <c r="N114" s="84">
        <v>11580369.640000002</v>
      </c>
      <c r="O114" s="86">
        <v>115.03</v>
      </c>
      <c r="P114" s="84">
        <v>13320.899160000003</v>
      </c>
      <c r="Q114" s="85">
        <f t="shared" si="3"/>
        <v>2.5248788698954612E-3</v>
      </c>
      <c r="R114" s="85">
        <f>P114/'סכום נכסי הקרן'!$C$42</f>
        <v>2.3679327851323307E-4</v>
      </c>
    </row>
    <row r="115" spans="2:18" s="121" customFormat="1">
      <c r="B115" s="77" t="s">
        <v>3402</v>
      </c>
      <c r="C115" s="87" t="s">
        <v>3130</v>
      </c>
      <c r="D115" s="74">
        <v>95350502</v>
      </c>
      <c r="E115" s="74"/>
      <c r="F115" s="74" t="s">
        <v>530</v>
      </c>
      <c r="G115" s="97">
        <v>41767</v>
      </c>
      <c r="H115" s="74" t="s">
        <v>163</v>
      </c>
      <c r="I115" s="84">
        <v>5.9700000000000015</v>
      </c>
      <c r="J115" s="87" t="s">
        <v>473</v>
      </c>
      <c r="K115" s="87" t="s">
        <v>165</v>
      </c>
      <c r="L115" s="88">
        <v>5.3499999999999999E-2</v>
      </c>
      <c r="M115" s="88">
        <v>1.2200000000000004E-2</v>
      </c>
      <c r="N115" s="84">
        <v>593318.05000000016</v>
      </c>
      <c r="O115" s="86">
        <v>126.72</v>
      </c>
      <c r="P115" s="84">
        <v>751.85257999999999</v>
      </c>
      <c r="Q115" s="85">
        <f t="shared" si="3"/>
        <v>1.4250814976654973E-4</v>
      </c>
      <c r="R115" s="85">
        <f>P115/'סכום נכסי הקרן'!$C$42</f>
        <v>1.336498649516335E-5</v>
      </c>
    </row>
    <row r="116" spans="2:18" s="121" customFormat="1">
      <c r="B116" s="77" t="s">
        <v>3402</v>
      </c>
      <c r="C116" s="87" t="s">
        <v>3130</v>
      </c>
      <c r="D116" s="74">
        <v>95350101</v>
      </c>
      <c r="E116" s="74"/>
      <c r="F116" s="74" t="s">
        <v>530</v>
      </c>
      <c r="G116" s="97">
        <v>41269</v>
      </c>
      <c r="H116" s="74" t="s">
        <v>163</v>
      </c>
      <c r="I116" s="84">
        <v>6.0699999999999994</v>
      </c>
      <c r="J116" s="87" t="s">
        <v>473</v>
      </c>
      <c r="K116" s="87" t="s">
        <v>165</v>
      </c>
      <c r="L116" s="88">
        <v>5.3499999999999999E-2</v>
      </c>
      <c r="M116" s="88">
        <v>3.4999999999999996E-3</v>
      </c>
      <c r="N116" s="84">
        <v>2946748.9000000004</v>
      </c>
      <c r="O116" s="86">
        <v>135.47</v>
      </c>
      <c r="P116" s="84">
        <v>3991.9606200000007</v>
      </c>
      <c r="Q116" s="85">
        <f t="shared" si="3"/>
        <v>7.566468973174619E-4</v>
      </c>
      <c r="R116" s="85">
        <f>P116/'סכום נכסי הקרן'!$C$42</f>
        <v>7.0961384179228225E-5</v>
      </c>
    </row>
    <row r="117" spans="2:18" s="121" customFormat="1">
      <c r="B117" s="77" t="s">
        <v>3402</v>
      </c>
      <c r="C117" s="87" t="s">
        <v>3130</v>
      </c>
      <c r="D117" s="74">
        <v>95350102</v>
      </c>
      <c r="E117" s="74"/>
      <c r="F117" s="74" t="s">
        <v>530</v>
      </c>
      <c r="G117" s="97">
        <v>41767</v>
      </c>
      <c r="H117" s="74" t="s">
        <v>163</v>
      </c>
      <c r="I117" s="84">
        <v>6.5000000000000018</v>
      </c>
      <c r="J117" s="87" t="s">
        <v>473</v>
      </c>
      <c r="K117" s="87" t="s">
        <v>165</v>
      </c>
      <c r="L117" s="88">
        <v>5.3499999999999999E-2</v>
      </c>
      <c r="M117" s="88">
        <v>1.5600000000000003E-2</v>
      </c>
      <c r="N117" s="84">
        <v>464335.9200000001</v>
      </c>
      <c r="O117" s="86">
        <v>126.72</v>
      </c>
      <c r="P117" s="84">
        <v>588.40643999999998</v>
      </c>
      <c r="Q117" s="85">
        <f t="shared" si="3"/>
        <v>1.1152813105346045E-4</v>
      </c>
      <c r="R117" s="85">
        <f>P117/'סכום נכסי הקרן'!$C$42</f>
        <v>1.0459555946814923E-5</v>
      </c>
    </row>
    <row r="118" spans="2:18" s="121" customFormat="1">
      <c r="B118" s="77" t="s">
        <v>3402</v>
      </c>
      <c r="C118" s="87" t="s">
        <v>3130</v>
      </c>
      <c r="D118" s="74">
        <v>95350202</v>
      </c>
      <c r="E118" s="74"/>
      <c r="F118" s="74" t="s">
        <v>530</v>
      </c>
      <c r="G118" s="97">
        <v>41767</v>
      </c>
      <c r="H118" s="74" t="s">
        <v>163</v>
      </c>
      <c r="I118" s="84">
        <v>5.9699999999999989</v>
      </c>
      <c r="J118" s="87" t="s">
        <v>473</v>
      </c>
      <c r="K118" s="87" t="s">
        <v>165</v>
      </c>
      <c r="L118" s="88">
        <v>5.3499999999999999E-2</v>
      </c>
      <c r="M118" s="88">
        <v>1.2199999999999999E-2</v>
      </c>
      <c r="N118" s="84">
        <v>593317.99000000011</v>
      </c>
      <c r="O118" s="86">
        <v>126.72</v>
      </c>
      <c r="P118" s="84">
        <v>751.85251000000017</v>
      </c>
      <c r="Q118" s="85">
        <f t="shared" si="3"/>
        <v>1.4250813649856246E-4</v>
      </c>
      <c r="R118" s="85">
        <f>P118/'סכום נכסי הקרן'!$C$42</f>
        <v>1.3364985250838228E-5</v>
      </c>
    </row>
    <row r="119" spans="2:18" s="121" customFormat="1">
      <c r="B119" s="77" t="s">
        <v>3402</v>
      </c>
      <c r="C119" s="87" t="s">
        <v>3130</v>
      </c>
      <c r="D119" s="74">
        <v>95350201</v>
      </c>
      <c r="E119" s="74"/>
      <c r="F119" s="74" t="s">
        <v>530</v>
      </c>
      <c r="G119" s="97">
        <v>41269</v>
      </c>
      <c r="H119" s="74" t="s">
        <v>163</v>
      </c>
      <c r="I119" s="84">
        <v>6.07</v>
      </c>
      <c r="J119" s="87" t="s">
        <v>473</v>
      </c>
      <c r="K119" s="87" t="s">
        <v>165</v>
      </c>
      <c r="L119" s="88">
        <v>5.3499999999999999E-2</v>
      </c>
      <c r="M119" s="88">
        <v>3.4999999999999992E-3</v>
      </c>
      <c r="N119" s="84">
        <v>3130920.32</v>
      </c>
      <c r="O119" s="86">
        <v>135.47</v>
      </c>
      <c r="P119" s="84">
        <v>4241.4576300000008</v>
      </c>
      <c r="Q119" s="85">
        <f t="shared" si="3"/>
        <v>8.0393722817911353E-4</v>
      </c>
      <c r="R119" s="85">
        <f>P119/'סכום נכסי הקרן'!$C$42</f>
        <v>7.5396461291331286E-5</v>
      </c>
    </row>
    <row r="120" spans="2:18" s="121" customFormat="1">
      <c r="B120" s="77" t="s">
        <v>3402</v>
      </c>
      <c r="C120" s="87" t="s">
        <v>3130</v>
      </c>
      <c r="D120" s="74">
        <v>95350301</v>
      </c>
      <c r="E120" s="74"/>
      <c r="F120" s="74" t="s">
        <v>530</v>
      </c>
      <c r="G120" s="97">
        <v>41281</v>
      </c>
      <c r="H120" s="74" t="s">
        <v>163</v>
      </c>
      <c r="I120" s="84">
        <v>6.0699999999999994</v>
      </c>
      <c r="J120" s="87" t="s">
        <v>473</v>
      </c>
      <c r="K120" s="87" t="s">
        <v>165</v>
      </c>
      <c r="L120" s="88">
        <v>5.3499999999999999E-2</v>
      </c>
      <c r="M120" s="88">
        <v>3.6999999999999993E-3</v>
      </c>
      <c r="N120" s="84">
        <v>3944508.3300000005</v>
      </c>
      <c r="O120" s="86">
        <v>135.38</v>
      </c>
      <c r="P120" s="84">
        <v>5340.0752300000013</v>
      </c>
      <c r="Q120" s="85">
        <f t="shared" si="3"/>
        <v>1.0121721476854979E-3</v>
      </c>
      <c r="R120" s="85">
        <f>P120/'סכום נכסי הקרן'!$C$42</f>
        <v>9.4925568164049313E-5</v>
      </c>
    </row>
    <row r="121" spans="2:18" s="121" customFormat="1">
      <c r="B121" s="77" t="s">
        <v>3402</v>
      </c>
      <c r="C121" s="87" t="s">
        <v>3130</v>
      </c>
      <c r="D121" s="74">
        <v>95350302</v>
      </c>
      <c r="E121" s="74"/>
      <c r="F121" s="74" t="s">
        <v>530</v>
      </c>
      <c r="G121" s="97">
        <v>41767</v>
      </c>
      <c r="H121" s="74" t="s">
        <v>163</v>
      </c>
      <c r="I121" s="84">
        <v>5.9700000000000006</v>
      </c>
      <c r="J121" s="87" t="s">
        <v>473</v>
      </c>
      <c r="K121" s="87" t="s">
        <v>165</v>
      </c>
      <c r="L121" s="88">
        <v>5.3499999999999999E-2</v>
      </c>
      <c r="M121" s="88">
        <v>1.2200000000000003E-2</v>
      </c>
      <c r="N121" s="84">
        <v>696503.77000000014</v>
      </c>
      <c r="O121" s="86">
        <v>126.72</v>
      </c>
      <c r="P121" s="84">
        <v>882.60952000000009</v>
      </c>
      <c r="Q121" s="85">
        <f t="shared" si="3"/>
        <v>1.6729217004421608E-4</v>
      </c>
      <c r="R121" s="85">
        <f>P121/'סכום נכסי הקרן'!$C$42</f>
        <v>1.568933143157214E-5</v>
      </c>
    </row>
    <row r="122" spans="2:18" s="121" customFormat="1">
      <c r="B122" s="77" t="s">
        <v>3402</v>
      </c>
      <c r="C122" s="87" t="s">
        <v>3130</v>
      </c>
      <c r="D122" s="74">
        <v>95350401</v>
      </c>
      <c r="E122" s="74"/>
      <c r="F122" s="74" t="s">
        <v>530</v>
      </c>
      <c r="G122" s="97">
        <v>41281</v>
      </c>
      <c r="H122" s="74" t="s">
        <v>163</v>
      </c>
      <c r="I122" s="84">
        <v>6.07</v>
      </c>
      <c r="J122" s="87" t="s">
        <v>473</v>
      </c>
      <c r="K122" s="87" t="s">
        <v>165</v>
      </c>
      <c r="L122" s="88">
        <v>5.3499999999999999E-2</v>
      </c>
      <c r="M122" s="88">
        <v>3.7000000000000002E-3</v>
      </c>
      <c r="N122" s="84">
        <v>2841383.11</v>
      </c>
      <c r="O122" s="86">
        <v>135.38</v>
      </c>
      <c r="P122" s="84">
        <v>3846.6643500000005</v>
      </c>
      <c r="Q122" s="85">
        <f t="shared" si="3"/>
        <v>7.2910705352829638E-4</v>
      </c>
      <c r="R122" s="85">
        <f>P122/'סכום נכסי הקרן'!$C$42</f>
        <v>6.8378587048509306E-5</v>
      </c>
    </row>
    <row r="123" spans="2:18" s="121" customFormat="1">
      <c r="B123" s="77" t="s">
        <v>3402</v>
      </c>
      <c r="C123" s="87" t="s">
        <v>3130</v>
      </c>
      <c r="D123" s="74">
        <v>95350402</v>
      </c>
      <c r="E123" s="74"/>
      <c r="F123" s="74" t="s">
        <v>530</v>
      </c>
      <c r="G123" s="97">
        <v>41767</v>
      </c>
      <c r="H123" s="74" t="s">
        <v>163</v>
      </c>
      <c r="I123" s="84">
        <v>5.9699999999999989</v>
      </c>
      <c r="J123" s="87" t="s">
        <v>473</v>
      </c>
      <c r="K123" s="87" t="s">
        <v>165</v>
      </c>
      <c r="L123" s="88">
        <v>5.3499999999999999E-2</v>
      </c>
      <c r="M123" s="88">
        <v>1.2199999999999999E-2</v>
      </c>
      <c r="N123" s="84">
        <v>567391.56000000017</v>
      </c>
      <c r="O123" s="86">
        <v>126.72</v>
      </c>
      <c r="P123" s="84">
        <v>718.99855000000014</v>
      </c>
      <c r="Q123" s="85">
        <f t="shared" si="3"/>
        <v>1.362809090118865E-4</v>
      </c>
      <c r="R123" s="85">
        <f>P123/'סכום נכסי הקרן'!$C$42</f>
        <v>1.2780970853078714E-5</v>
      </c>
    </row>
    <row r="124" spans="2:18" s="121" customFormat="1">
      <c r="B124" s="77" t="s">
        <v>3402</v>
      </c>
      <c r="C124" s="87" t="s">
        <v>3130</v>
      </c>
      <c r="D124" s="74">
        <v>95350501</v>
      </c>
      <c r="E124" s="74"/>
      <c r="F124" s="74" t="s">
        <v>530</v>
      </c>
      <c r="G124" s="97">
        <v>41281</v>
      </c>
      <c r="H124" s="74" t="s">
        <v>163</v>
      </c>
      <c r="I124" s="84">
        <v>6.0699999999999994</v>
      </c>
      <c r="J124" s="87" t="s">
        <v>473</v>
      </c>
      <c r="K124" s="87" t="s">
        <v>165</v>
      </c>
      <c r="L124" s="88">
        <v>5.3499999999999999E-2</v>
      </c>
      <c r="M124" s="88">
        <v>3.6999999999999993E-3</v>
      </c>
      <c r="N124" s="84">
        <v>3412445.5200000005</v>
      </c>
      <c r="O124" s="86">
        <v>135.38</v>
      </c>
      <c r="P124" s="84">
        <v>4619.7686200000007</v>
      </c>
      <c r="Q124" s="85">
        <f t="shared" si="3"/>
        <v>8.7564330548119801E-4</v>
      </c>
      <c r="R124" s="85">
        <f>P124/'סכום נכסי הקרן'!$C$42</f>
        <v>8.2121345140664985E-5</v>
      </c>
    </row>
    <row r="125" spans="2:18" s="121" customFormat="1">
      <c r="B125" s="77" t="s">
        <v>3403</v>
      </c>
      <c r="C125" s="87" t="s">
        <v>3127</v>
      </c>
      <c r="D125" s="74">
        <v>22333</v>
      </c>
      <c r="E125" s="74"/>
      <c r="F125" s="74" t="s">
        <v>3131</v>
      </c>
      <c r="G125" s="97">
        <v>41639</v>
      </c>
      <c r="H125" s="74" t="s">
        <v>3123</v>
      </c>
      <c r="I125" s="84">
        <v>1.7099999999999964</v>
      </c>
      <c r="J125" s="87" t="s">
        <v>154</v>
      </c>
      <c r="K125" s="87" t="s">
        <v>165</v>
      </c>
      <c r="L125" s="88">
        <v>3.7000000000000005E-2</v>
      </c>
      <c r="M125" s="88">
        <v>9.2000000000000918E-3</v>
      </c>
      <c r="N125" s="84">
        <v>28668982.822049003</v>
      </c>
      <c r="O125" s="86">
        <v>105.75</v>
      </c>
      <c r="P125" s="84">
        <v>30317.450122441005</v>
      </c>
      <c r="Q125" s="85">
        <f t="shared" si="3"/>
        <v>5.7464506174717449E-3</v>
      </c>
      <c r="R125" s="85">
        <f>P125/'סכום נכסי הקרן'!$C$42</f>
        <v>5.3892521251202262E-4</v>
      </c>
    </row>
    <row r="126" spans="2:18" s="121" customFormat="1">
      <c r="B126" s="77" t="s">
        <v>3403</v>
      </c>
      <c r="C126" s="87" t="s">
        <v>3127</v>
      </c>
      <c r="D126" s="74">
        <v>22334</v>
      </c>
      <c r="E126" s="74"/>
      <c r="F126" s="74" t="s">
        <v>3131</v>
      </c>
      <c r="G126" s="97">
        <v>42004</v>
      </c>
      <c r="H126" s="74" t="s">
        <v>3123</v>
      </c>
      <c r="I126" s="84">
        <v>2.17999999999991</v>
      </c>
      <c r="J126" s="87" t="s">
        <v>154</v>
      </c>
      <c r="K126" s="87" t="s">
        <v>165</v>
      </c>
      <c r="L126" s="88">
        <v>3.7000000000000005E-2</v>
      </c>
      <c r="M126" s="88">
        <v>9.3999999999992839E-3</v>
      </c>
      <c r="N126" s="84">
        <v>12286706.951011002</v>
      </c>
      <c r="O126" s="86">
        <v>107.06</v>
      </c>
      <c r="P126" s="84">
        <v>13154.148798601003</v>
      </c>
      <c r="Q126" s="85">
        <f t="shared" si="3"/>
        <v>2.4932725602172063E-3</v>
      </c>
      <c r="R126" s="85">
        <f>P126/'סכום נכסי הקרן'!$C$42</f>
        <v>2.3382911188343813E-4</v>
      </c>
    </row>
    <row r="127" spans="2:18" s="121" customFormat="1">
      <c r="B127" s="77" t="s">
        <v>3403</v>
      </c>
      <c r="C127" s="87" t="s">
        <v>3127</v>
      </c>
      <c r="D127" s="74">
        <v>458870</v>
      </c>
      <c r="E127" s="74"/>
      <c r="F127" s="74" t="s">
        <v>3131</v>
      </c>
      <c r="G127" s="97">
        <v>42759</v>
      </c>
      <c r="H127" s="74" t="s">
        <v>3123</v>
      </c>
      <c r="I127" s="84">
        <v>3.2000000000001054</v>
      </c>
      <c r="J127" s="87" t="s">
        <v>154</v>
      </c>
      <c r="K127" s="87" t="s">
        <v>165</v>
      </c>
      <c r="L127" s="88">
        <v>2.4E-2</v>
      </c>
      <c r="M127" s="88">
        <v>1.040000000000056E-2</v>
      </c>
      <c r="N127" s="84">
        <v>10875692.770856</v>
      </c>
      <c r="O127" s="86">
        <v>104.86</v>
      </c>
      <c r="P127" s="84">
        <v>11404.251330234003</v>
      </c>
      <c r="Q127" s="85">
        <f t="shared" si="3"/>
        <v>2.1615923118124582E-3</v>
      </c>
      <c r="R127" s="85">
        <f>P127/'סכום נכסי הקרן'!$C$42</f>
        <v>2.0272280639912962E-4</v>
      </c>
    </row>
    <row r="128" spans="2:18" s="121" customFormat="1">
      <c r="B128" s="77" t="s">
        <v>3403</v>
      </c>
      <c r="C128" s="87" t="s">
        <v>3127</v>
      </c>
      <c r="D128" s="74">
        <v>458869</v>
      </c>
      <c r="E128" s="74"/>
      <c r="F128" s="74" t="s">
        <v>3131</v>
      </c>
      <c r="G128" s="97">
        <v>42759</v>
      </c>
      <c r="H128" s="74" t="s">
        <v>3123</v>
      </c>
      <c r="I128" s="84">
        <v>3.1299999999999031</v>
      </c>
      <c r="J128" s="87" t="s">
        <v>154</v>
      </c>
      <c r="K128" s="87" t="s">
        <v>165</v>
      </c>
      <c r="L128" s="88">
        <v>3.8800000000000001E-2</v>
      </c>
      <c r="M128" s="88">
        <v>1.9399999999999192E-2</v>
      </c>
      <c r="N128" s="84">
        <v>10875692.770856</v>
      </c>
      <c r="O128" s="86">
        <v>106.89</v>
      </c>
      <c r="P128" s="84">
        <v>11625.027502801002</v>
      </c>
      <c r="Q128" s="85">
        <f t="shared" si="3"/>
        <v>2.2034388182978967E-3</v>
      </c>
      <c r="R128" s="85">
        <f>P128/'סכום נכסי הקרן'!$C$42</f>
        <v>2.0664733980275482E-4</v>
      </c>
    </row>
    <row r="129" spans="2:18" s="121" customFormat="1">
      <c r="B129" s="77" t="s">
        <v>3404</v>
      </c>
      <c r="C129" s="87" t="s">
        <v>3130</v>
      </c>
      <c r="D129" s="74">
        <v>9912270</v>
      </c>
      <c r="E129" s="74"/>
      <c r="F129" s="74" t="s">
        <v>798</v>
      </c>
      <c r="G129" s="97">
        <v>43801</v>
      </c>
      <c r="H129" s="74" t="s">
        <v>357</v>
      </c>
      <c r="I129" s="84">
        <v>6.4400000000000022</v>
      </c>
      <c r="J129" s="87" t="s">
        <v>473</v>
      </c>
      <c r="K129" s="87" t="s">
        <v>166</v>
      </c>
      <c r="L129" s="88">
        <v>2.3629999999999998E-2</v>
      </c>
      <c r="M129" s="88">
        <v>2.7800000000000005E-2</v>
      </c>
      <c r="N129" s="84">
        <v>24785367.890000004</v>
      </c>
      <c r="O129" s="86">
        <v>97.77</v>
      </c>
      <c r="P129" s="84">
        <v>97555.823099999994</v>
      </c>
      <c r="Q129" s="85">
        <f t="shared" si="3"/>
        <v>1.8490991743266787E-2</v>
      </c>
      <c r="R129" s="85">
        <f>P129/'סכום נכסי הקרן'!$C$42</f>
        <v>1.7341594521841565E-3</v>
      </c>
    </row>
    <row r="130" spans="2:18" s="121" customFormat="1">
      <c r="B130" s="77" t="s">
        <v>3405</v>
      </c>
      <c r="C130" s="87" t="s">
        <v>3127</v>
      </c>
      <c r="D130" s="74">
        <v>7497</v>
      </c>
      <c r="E130" s="74"/>
      <c r="F130" s="74" t="s">
        <v>345</v>
      </c>
      <c r="G130" s="97">
        <v>43902</v>
      </c>
      <c r="H130" s="74" t="s">
        <v>3123</v>
      </c>
      <c r="I130" s="84">
        <v>7.8299999999998278</v>
      </c>
      <c r="J130" s="87" t="s">
        <v>409</v>
      </c>
      <c r="K130" s="87" t="s">
        <v>165</v>
      </c>
      <c r="L130" s="88">
        <v>2.7000000000000003E-2</v>
      </c>
      <c r="M130" s="88">
        <v>1.5399999999999607E-2</v>
      </c>
      <c r="N130" s="84">
        <v>19479490.475162003</v>
      </c>
      <c r="O130" s="86">
        <v>110.19</v>
      </c>
      <c r="P130" s="84">
        <v>21464.449789096005</v>
      </c>
      <c r="Q130" s="85">
        <f t="shared" si="3"/>
        <v>4.0684292460645413E-3</v>
      </c>
      <c r="R130" s="85">
        <f>P130/'סכום נכסי הקרן'!$C$42</f>
        <v>3.8155363057659509E-4</v>
      </c>
    </row>
    <row r="131" spans="2:18" s="121" customFormat="1">
      <c r="B131" s="77" t="s">
        <v>3405</v>
      </c>
      <c r="C131" s="87" t="s">
        <v>3127</v>
      </c>
      <c r="D131" s="74">
        <v>7583</v>
      </c>
      <c r="E131" s="74"/>
      <c r="F131" s="74" t="s">
        <v>345</v>
      </c>
      <c r="G131" s="97">
        <v>43926</v>
      </c>
      <c r="H131" s="74" t="s">
        <v>3123</v>
      </c>
      <c r="I131" s="84">
        <v>7.8100000000019145</v>
      </c>
      <c r="J131" s="87" t="s">
        <v>409</v>
      </c>
      <c r="K131" s="87" t="s">
        <v>165</v>
      </c>
      <c r="L131" s="88">
        <v>2.7000000000000003E-2</v>
      </c>
      <c r="M131" s="88">
        <v>1.8800000000000781E-2</v>
      </c>
      <c r="N131" s="84">
        <v>953397.42700300028</v>
      </c>
      <c r="O131" s="86">
        <v>107.37</v>
      </c>
      <c r="P131" s="84">
        <v>1023.6627792840003</v>
      </c>
      <c r="Q131" s="85">
        <f t="shared" si="3"/>
        <v>1.9402778222912643E-4</v>
      </c>
      <c r="R131" s="85">
        <f>P131/'סכום נכסי הקרן'!$C$42</f>
        <v>1.8196704493229304E-5</v>
      </c>
    </row>
    <row r="132" spans="2:18" s="121" customFormat="1">
      <c r="B132" s="77" t="s">
        <v>3405</v>
      </c>
      <c r="C132" s="87" t="s">
        <v>3127</v>
      </c>
      <c r="D132" s="74">
        <v>7658</v>
      </c>
      <c r="E132" s="74"/>
      <c r="F132" s="74" t="s">
        <v>345</v>
      </c>
      <c r="G132" s="97">
        <v>43956</v>
      </c>
      <c r="H132" s="74" t="s">
        <v>3123</v>
      </c>
      <c r="I132" s="84">
        <v>7.7799999999976466</v>
      </c>
      <c r="J132" s="87" t="s">
        <v>409</v>
      </c>
      <c r="K132" s="87" t="s">
        <v>165</v>
      </c>
      <c r="L132" s="88">
        <v>2.7000000000000003E-2</v>
      </c>
      <c r="M132" s="88">
        <v>2.3199999999995845E-2</v>
      </c>
      <c r="N132" s="84">
        <v>1391440.8512380002</v>
      </c>
      <c r="O132" s="86">
        <v>103.83</v>
      </c>
      <c r="P132" s="84">
        <v>1444.7329822800004</v>
      </c>
      <c r="Q132" s="85">
        <f t="shared" si="3"/>
        <v>2.7383855517451616E-4</v>
      </c>
      <c r="R132" s="85">
        <f>P132/'סכום נכסי הקרן'!$C$42</f>
        <v>2.5681679242610668E-5</v>
      </c>
    </row>
    <row r="133" spans="2:18" s="121" customFormat="1">
      <c r="B133" s="77" t="s">
        <v>3405</v>
      </c>
      <c r="C133" s="87" t="s">
        <v>3127</v>
      </c>
      <c r="D133" s="74">
        <v>7716</v>
      </c>
      <c r="E133" s="74"/>
      <c r="F133" s="74" t="s">
        <v>345</v>
      </c>
      <c r="G133" s="97">
        <v>43986</v>
      </c>
      <c r="H133" s="74" t="s">
        <v>3123</v>
      </c>
      <c r="I133" s="84">
        <v>7.780000000001845</v>
      </c>
      <c r="J133" s="87" t="s">
        <v>409</v>
      </c>
      <c r="K133" s="87" t="s">
        <v>165</v>
      </c>
      <c r="L133" s="88">
        <v>2.7000000000000003E-2</v>
      </c>
      <c r="M133" s="88">
        <v>2.4100000000003282E-2</v>
      </c>
      <c r="N133" s="84">
        <v>1240126.8066780001</v>
      </c>
      <c r="O133" s="86">
        <v>103.13</v>
      </c>
      <c r="P133" s="84">
        <v>1278.9427251380002</v>
      </c>
      <c r="Q133" s="85">
        <f t="shared" si="3"/>
        <v>2.4241422622611121E-4</v>
      </c>
      <c r="R133" s="85">
        <f>P133/'סכום נכסי הקרן'!$C$42</f>
        <v>2.2734579496364546E-5</v>
      </c>
    </row>
    <row r="134" spans="2:18" s="121" customFormat="1">
      <c r="B134" s="77" t="s">
        <v>3405</v>
      </c>
      <c r="C134" s="87" t="s">
        <v>3127</v>
      </c>
      <c r="D134" s="74">
        <v>7805</v>
      </c>
      <c r="E134" s="74"/>
      <c r="F134" s="74" t="s">
        <v>345</v>
      </c>
      <c r="G134" s="97">
        <v>44017</v>
      </c>
      <c r="H134" s="74" t="s">
        <v>3123</v>
      </c>
      <c r="I134" s="84">
        <v>7.810000000000783</v>
      </c>
      <c r="J134" s="87" t="s">
        <v>409</v>
      </c>
      <c r="K134" s="87" t="s">
        <v>165</v>
      </c>
      <c r="L134" s="88">
        <v>2.7000000000000003E-2</v>
      </c>
      <c r="M134" s="88">
        <v>2.2799999999998159E-2</v>
      </c>
      <c r="N134" s="84">
        <v>834603.78860800015</v>
      </c>
      <c r="O134" s="86">
        <v>104</v>
      </c>
      <c r="P134" s="84">
        <v>867.98794277200011</v>
      </c>
      <c r="Q134" s="85">
        <f t="shared" si="3"/>
        <v>1.6452075717305058E-4</v>
      </c>
      <c r="R134" s="85">
        <f>P134/'סכום נכסי הקרן'!$C$42</f>
        <v>1.5429417204516876E-5</v>
      </c>
    </row>
    <row r="135" spans="2:18" s="121" customFormat="1">
      <c r="B135" s="77" t="s">
        <v>3405</v>
      </c>
      <c r="C135" s="87" t="s">
        <v>3127</v>
      </c>
      <c r="D135" s="74">
        <v>7863</v>
      </c>
      <c r="E135" s="74"/>
      <c r="F135" s="74" t="s">
        <v>345</v>
      </c>
      <c r="G135" s="97">
        <v>44048</v>
      </c>
      <c r="H135" s="74" t="s">
        <v>3123</v>
      </c>
      <c r="I135" s="84">
        <v>7.7999999999983221</v>
      </c>
      <c r="J135" s="87" t="s">
        <v>409</v>
      </c>
      <c r="K135" s="87" t="s">
        <v>165</v>
      </c>
      <c r="L135" s="88">
        <v>2.7000000000000003E-2</v>
      </c>
      <c r="M135" s="88">
        <v>2.5599999999992771E-2</v>
      </c>
      <c r="N135" s="84">
        <v>1523984.7990960001</v>
      </c>
      <c r="O135" s="86">
        <v>101.59</v>
      </c>
      <c r="P135" s="84">
        <v>1548.216185877</v>
      </c>
      <c r="Q135" s="85">
        <f t="shared" si="3"/>
        <v>2.9345303847724499E-4</v>
      </c>
      <c r="R135" s="85">
        <f>P135/'סכום נכסי הקרן'!$C$42</f>
        <v>2.7521204244373831E-5</v>
      </c>
    </row>
    <row r="136" spans="2:18" s="121" customFormat="1">
      <c r="B136" s="77" t="s">
        <v>3405</v>
      </c>
      <c r="C136" s="87" t="s">
        <v>3127</v>
      </c>
      <c r="D136" s="74">
        <v>7919</v>
      </c>
      <c r="E136" s="74"/>
      <c r="F136" s="74" t="s">
        <v>345</v>
      </c>
      <c r="G136" s="97">
        <v>44080</v>
      </c>
      <c r="H136" s="74" t="s">
        <v>3123</v>
      </c>
      <c r="I136" s="84">
        <v>7.8000000000009244</v>
      </c>
      <c r="J136" s="87" t="s">
        <v>409</v>
      </c>
      <c r="K136" s="87" t="s">
        <v>165</v>
      </c>
      <c r="L136" s="88">
        <v>2.7000000000000003E-2</v>
      </c>
      <c r="M136" s="88">
        <v>2.7400000000003609E-2</v>
      </c>
      <c r="N136" s="84">
        <v>2379944.8712340007</v>
      </c>
      <c r="O136" s="86">
        <v>100</v>
      </c>
      <c r="P136" s="84">
        <v>2379.9447829610008</v>
      </c>
      <c r="Q136" s="85">
        <f t="shared" si="3"/>
        <v>4.5110110224842878E-4</v>
      </c>
      <c r="R136" s="85">
        <f>P136/'סכום נכסי הקרן'!$C$42</f>
        <v>4.2306072665878521E-5</v>
      </c>
    </row>
    <row r="137" spans="2:18" s="121" customFormat="1">
      <c r="B137" s="77" t="s">
        <v>3406</v>
      </c>
      <c r="C137" s="87" t="s">
        <v>3127</v>
      </c>
      <c r="D137" s="74">
        <v>2963</v>
      </c>
      <c r="E137" s="74"/>
      <c r="F137" s="74" t="s">
        <v>639</v>
      </c>
      <c r="G137" s="97">
        <v>41423</v>
      </c>
      <c r="H137" s="74" t="s">
        <v>163</v>
      </c>
      <c r="I137" s="84">
        <v>4.1800000000000015</v>
      </c>
      <c r="J137" s="87" t="s">
        <v>409</v>
      </c>
      <c r="K137" s="87" t="s">
        <v>165</v>
      </c>
      <c r="L137" s="88">
        <v>0.05</v>
      </c>
      <c r="M137" s="88">
        <v>7.2000000000000015E-3</v>
      </c>
      <c r="N137" s="84">
        <v>8128714.8500000015</v>
      </c>
      <c r="O137" s="86">
        <v>121.5</v>
      </c>
      <c r="P137" s="84">
        <v>9876.3887899999991</v>
      </c>
      <c r="Q137" s="85">
        <f t="shared" si="3"/>
        <v>1.8719971577912159E-3</v>
      </c>
      <c r="R137" s="85">
        <f>P137/'סכום נכסי הקרן'!$C$42</f>
        <v>1.7556341004952417E-4</v>
      </c>
    </row>
    <row r="138" spans="2:18" s="121" customFormat="1">
      <c r="B138" s="77" t="s">
        <v>3406</v>
      </c>
      <c r="C138" s="87" t="s">
        <v>3127</v>
      </c>
      <c r="D138" s="74">
        <v>2968</v>
      </c>
      <c r="E138" s="74"/>
      <c r="F138" s="74" t="s">
        <v>639</v>
      </c>
      <c r="G138" s="97">
        <v>41423</v>
      </c>
      <c r="H138" s="74" t="s">
        <v>163</v>
      </c>
      <c r="I138" s="84">
        <v>4.18</v>
      </c>
      <c r="J138" s="87" t="s">
        <v>409</v>
      </c>
      <c r="K138" s="87" t="s">
        <v>165</v>
      </c>
      <c r="L138" s="88">
        <v>0.05</v>
      </c>
      <c r="M138" s="88">
        <v>7.2000000000000007E-3</v>
      </c>
      <c r="N138" s="84">
        <v>2614356.33</v>
      </c>
      <c r="O138" s="86">
        <v>121.5</v>
      </c>
      <c r="P138" s="84">
        <v>3176.4430000000007</v>
      </c>
      <c r="Q138" s="85">
        <f t="shared" si="3"/>
        <v>6.0207150551895247E-4</v>
      </c>
      <c r="R138" s="85">
        <f>P138/'סכום נכסי הקרן'!$C$42</f>
        <v>5.6464683272957799E-5</v>
      </c>
    </row>
    <row r="139" spans="2:18" s="121" customFormat="1">
      <c r="B139" s="77" t="s">
        <v>3406</v>
      </c>
      <c r="C139" s="87" t="s">
        <v>3127</v>
      </c>
      <c r="D139" s="74">
        <v>4605</v>
      </c>
      <c r="E139" s="74"/>
      <c r="F139" s="74" t="s">
        <v>639</v>
      </c>
      <c r="G139" s="97">
        <v>42352</v>
      </c>
      <c r="H139" s="74" t="s">
        <v>163</v>
      </c>
      <c r="I139" s="84">
        <v>6.39</v>
      </c>
      <c r="J139" s="87" t="s">
        <v>409</v>
      </c>
      <c r="K139" s="87" t="s">
        <v>165</v>
      </c>
      <c r="L139" s="88">
        <v>0.05</v>
      </c>
      <c r="M139" s="88">
        <v>1.32E-2</v>
      </c>
      <c r="N139" s="84">
        <v>8398291.4700000025</v>
      </c>
      <c r="O139" s="86">
        <v>126.86</v>
      </c>
      <c r="P139" s="84">
        <v>10654.072300000003</v>
      </c>
      <c r="Q139" s="85">
        <f t="shared" si="3"/>
        <v>2.0194013711465212E-3</v>
      </c>
      <c r="R139" s="85">
        <f>P139/'סכום נכסי הקרן'!$C$42</f>
        <v>1.8938756904710491E-4</v>
      </c>
    </row>
    <row r="140" spans="2:18" s="121" customFormat="1">
      <c r="B140" s="77" t="s">
        <v>3406</v>
      </c>
      <c r="C140" s="87" t="s">
        <v>3127</v>
      </c>
      <c r="D140" s="74">
        <v>4606</v>
      </c>
      <c r="E140" s="74"/>
      <c r="F140" s="74" t="s">
        <v>639</v>
      </c>
      <c r="G140" s="97">
        <v>42352</v>
      </c>
      <c r="H140" s="74" t="s">
        <v>163</v>
      </c>
      <c r="I140" s="84">
        <v>8.4099999999999984</v>
      </c>
      <c r="J140" s="87" t="s">
        <v>409</v>
      </c>
      <c r="K140" s="87" t="s">
        <v>165</v>
      </c>
      <c r="L140" s="88">
        <v>4.0999999999999995E-2</v>
      </c>
      <c r="M140" s="88">
        <v>1.3499999999999998E-2</v>
      </c>
      <c r="N140" s="84">
        <v>23280998.550000004</v>
      </c>
      <c r="O140" s="86">
        <v>126.36</v>
      </c>
      <c r="P140" s="84">
        <v>29417.868630000008</v>
      </c>
      <c r="Q140" s="85">
        <f t="shared" si="3"/>
        <v>5.575941534358672E-3</v>
      </c>
      <c r="R140" s="85">
        <f>P140/'סכום נכסי הקרן'!$C$42</f>
        <v>5.2293418605604792E-4</v>
      </c>
    </row>
    <row r="141" spans="2:18" s="121" customFormat="1">
      <c r="B141" s="77" t="s">
        <v>3406</v>
      </c>
      <c r="C141" s="87" t="s">
        <v>3127</v>
      </c>
      <c r="D141" s="74">
        <v>5150</v>
      </c>
      <c r="E141" s="74"/>
      <c r="F141" s="74" t="s">
        <v>639</v>
      </c>
      <c r="G141" s="97">
        <v>42631</v>
      </c>
      <c r="H141" s="74" t="s">
        <v>163</v>
      </c>
      <c r="I141" s="84">
        <v>8.31</v>
      </c>
      <c r="J141" s="87" t="s">
        <v>409</v>
      </c>
      <c r="K141" s="87" t="s">
        <v>165</v>
      </c>
      <c r="L141" s="88">
        <v>4.0999999999999995E-2</v>
      </c>
      <c r="M141" s="88">
        <v>1.7299999999999999E-2</v>
      </c>
      <c r="N141" s="84">
        <v>6908653.7000000011</v>
      </c>
      <c r="O141" s="86">
        <v>122.98</v>
      </c>
      <c r="P141" s="84">
        <v>8496.2626000000018</v>
      </c>
      <c r="Q141" s="85">
        <f t="shared" si="3"/>
        <v>1.6104043468956847E-3</v>
      </c>
      <c r="R141" s="85">
        <f>P141/'סכום נכסי הקרן'!$C$42</f>
        <v>1.5103018587548302E-4</v>
      </c>
    </row>
    <row r="142" spans="2:18" s="121" customFormat="1">
      <c r="B142" s="77" t="s">
        <v>3407</v>
      </c>
      <c r="C142" s="87" t="s">
        <v>3127</v>
      </c>
      <c r="D142" s="74">
        <v>7490</v>
      </c>
      <c r="E142" s="74"/>
      <c r="F142" s="74" t="s">
        <v>345</v>
      </c>
      <c r="G142" s="97">
        <v>43899</v>
      </c>
      <c r="H142" s="74" t="s">
        <v>3123</v>
      </c>
      <c r="I142" s="84">
        <v>4.4599999999999467</v>
      </c>
      <c r="J142" s="87" t="s">
        <v>159</v>
      </c>
      <c r="K142" s="87" t="s">
        <v>165</v>
      </c>
      <c r="L142" s="88">
        <v>2.3889999999999998E-2</v>
      </c>
      <c r="M142" s="88">
        <v>1.8199999999999824E-2</v>
      </c>
      <c r="N142" s="84">
        <v>14237526.155695003</v>
      </c>
      <c r="O142" s="86">
        <v>103.18</v>
      </c>
      <c r="P142" s="84">
        <v>14690.279626793003</v>
      </c>
      <c r="Q142" s="85">
        <f t="shared" si="3"/>
        <v>2.7844349076617007E-3</v>
      </c>
      <c r="R142" s="85">
        <f>P142/'סכום נכסי הקרן'!$C$42</f>
        <v>2.6113548592499578E-4</v>
      </c>
    </row>
    <row r="143" spans="2:18" s="121" customFormat="1">
      <c r="B143" s="77" t="s">
        <v>3407</v>
      </c>
      <c r="C143" s="87" t="s">
        <v>3127</v>
      </c>
      <c r="D143" s="74">
        <v>7491</v>
      </c>
      <c r="E143" s="74"/>
      <c r="F143" s="74" t="s">
        <v>345</v>
      </c>
      <c r="G143" s="97">
        <v>43899</v>
      </c>
      <c r="H143" s="74" t="s">
        <v>3123</v>
      </c>
      <c r="I143" s="84">
        <v>4.5999999999999766</v>
      </c>
      <c r="J143" s="87" t="s">
        <v>159</v>
      </c>
      <c r="K143" s="87" t="s">
        <v>165</v>
      </c>
      <c r="L143" s="88">
        <v>1.2969999999999999E-2</v>
      </c>
      <c r="M143" s="88">
        <v>8.0000000000000765E-3</v>
      </c>
      <c r="N143" s="84">
        <v>25122491.000000004</v>
      </c>
      <c r="O143" s="86">
        <v>102.64</v>
      </c>
      <c r="P143" s="84">
        <v>25785.723651986002</v>
      </c>
      <c r="Q143" s="85">
        <f t="shared" si="3"/>
        <v>4.8874950565921905E-3</v>
      </c>
      <c r="R143" s="85">
        <f>P143/'סכום נכסי הקרן'!$C$42</f>
        <v>4.5836891106605909E-4</v>
      </c>
    </row>
    <row r="144" spans="2:18" s="121" customFormat="1">
      <c r="B144" s="77" t="s">
        <v>3408</v>
      </c>
      <c r="C144" s="87" t="s">
        <v>3130</v>
      </c>
      <c r="D144" s="74">
        <v>90840015</v>
      </c>
      <c r="E144" s="74"/>
      <c r="F144" s="74" t="s">
        <v>639</v>
      </c>
      <c r="G144" s="97">
        <v>43924</v>
      </c>
      <c r="H144" s="74" t="s">
        <v>163</v>
      </c>
      <c r="I144" s="84">
        <v>9.7999999999999989</v>
      </c>
      <c r="J144" s="87" t="s">
        <v>473</v>
      </c>
      <c r="K144" s="87" t="s">
        <v>165</v>
      </c>
      <c r="L144" s="88">
        <v>3.1400000000000004E-2</v>
      </c>
      <c r="M144" s="88">
        <v>1.67E-2</v>
      </c>
      <c r="N144" s="84">
        <v>3078320.3</v>
      </c>
      <c r="O144" s="86">
        <v>112.3</v>
      </c>
      <c r="P144" s="84">
        <v>3456.9535600000004</v>
      </c>
      <c r="Q144" s="85">
        <f t="shared" si="3"/>
        <v>6.5524022763144253E-4</v>
      </c>
      <c r="R144" s="85">
        <f>P144/'סכום נכסי הקרן'!$C$42</f>
        <v>6.1451059519948532E-5</v>
      </c>
    </row>
    <row r="145" spans="2:18" s="121" customFormat="1">
      <c r="B145" s="77" t="s">
        <v>3408</v>
      </c>
      <c r="C145" s="87" t="s">
        <v>3130</v>
      </c>
      <c r="D145" s="74">
        <v>90840016</v>
      </c>
      <c r="E145" s="74"/>
      <c r="F145" s="74" t="s">
        <v>639</v>
      </c>
      <c r="G145" s="97">
        <v>44015</v>
      </c>
      <c r="H145" s="74" t="s">
        <v>163</v>
      </c>
      <c r="I145" s="84">
        <v>9.59</v>
      </c>
      <c r="J145" s="87" t="s">
        <v>473</v>
      </c>
      <c r="K145" s="87" t="s">
        <v>165</v>
      </c>
      <c r="L145" s="88">
        <v>3.1E-2</v>
      </c>
      <c r="M145" s="88">
        <v>2.5000000000000001E-2</v>
      </c>
      <c r="N145" s="84">
        <v>2538966.2800000003</v>
      </c>
      <c r="O145" s="86">
        <v>103.5</v>
      </c>
      <c r="P145" s="84">
        <v>2627.8301100000003</v>
      </c>
      <c r="Q145" s="85">
        <f t="shared" si="3"/>
        <v>4.9808595040922636E-4</v>
      </c>
      <c r="R145" s="85">
        <f>P145/'סכום נכסי הקרן'!$C$42</f>
        <v>4.6712500383697059E-5</v>
      </c>
    </row>
    <row r="146" spans="2:18" s="121" customFormat="1">
      <c r="B146" s="77" t="s">
        <v>3408</v>
      </c>
      <c r="C146" s="87" t="s">
        <v>3130</v>
      </c>
      <c r="D146" s="74">
        <v>90840002</v>
      </c>
      <c r="E146" s="74"/>
      <c r="F146" s="74" t="s">
        <v>639</v>
      </c>
      <c r="G146" s="97">
        <v>43011</v>
      </c>
      <c r="H146" s="74" t="s">
        <v>163</v>
      </c>
      <c r="I146" s="84">
        <v>7.7900000000000027</v>
      </c>
      <c r="J146" s="87" t="s">
        <v>473</v>
      </c>
      <c r="K146" s="87" t="s">
        <v>165</v>
      </c>
      <c r="L146" s="88">
        <v>3.9E-2</v>
      </c>
      <c r="M146" s="88">
        <v>2.5200000000000004E-2</v>
      </c>
      <c r="N146" s="84">
        <v>2510084.3900000006</v>
      </c>
      <c r="O146" s="86">
        <v>112.49</v>
      </c>
      <c r="P146" s="84">
        <v>2823.5940299999997</v>
      </c>
      <c r="Q146" s="85">
        <f t="shared" si="3"/>
        <v>5.351915676171194E-4</v>
      </c>
      <c r="R146" s="85">
        <f>P146/'סכום נכסי הקרן'!$C$42</f>
        <v>5.0192414154878412E-5</v>
      </c>
    </row>
    <row r="147" spans="2:18" s="121" customFormat="1">
      <c r="B147" s="77" t="s">
        <v>3408</v>
      </c>
      <c r="C147" s="87" t="s">
        <v>3130</v>
      </c>
      <c r="D147" s="74">
        <v>90840004</v>
      </c>
      <c r="E147" s="74"/>
      <c r="F147" s="74" t="s">
        <v>639</v>
      </c>
      <c r="G147" s="97">
        <v>43104</v>
      </c>
      <c r="H147" s="74" t="s">
        <v>163</v>
      </c>
      <c r="I147" s="84">
        <v>7.7899999999999991</v>
      </c>
      <c r="J147" s="87" t="s">
        <v>473</v>
      </c>
      <c r="K147" s="87" t="s">
        <v>165</v>
      </c>
      <c r="L147" s="88">
        <v>3.8199999999999998E-2</v>
      </c>
      <c r="M147" s="88">
        <v>2.9499999999999998E-2</v>
      </c>
      <c r="N147" s="84">
        <v>4464562.2699999996</v>
      </c>
      <c r="O147" s="86">
        <v>106.07</v>
      </c>
      <c r="P147" s="84">
        <v>4735.5614800000012</v>
      </c>
      <c r="Q147" s="85">
        <f t="shared" si="3"/>
        <v>8.9759099399584969E-4</v>
      </c>
      <c r="R147" s="85">
        <f>P147/'סכום נכסי הקרן'!$C$42</f>
        <v>8.4179687495673395E-5</v>
      </c>
    </row>
    <row r="148" spans="2:18" s="121" customFormat="1">
      <c r="B148" s="77" t="s">
        <v>3408</v>
      </c>
      <c r="C148" s="87" t="s">
        <v>3130</v>
      </c>
      <c r="D148" s="74">
        <v>90840006</v>
      </c>
      <c r="E148" s="74"/>
      <c r="F148" s="74" t="s">
        <v>639</v>
      </c>
      <c r="G148" s="97">
        <v>43194</v>
      </c>
      <c r="H148" s="74" t="s">
        <v>163</v>
      </c>
      <c r="I148" s="84">
        <v>7.8500000000000005</v>
      </c>
      <c r="J148" s="87" t="s">
        <v>473</v>
      </c>
      <c r="K148" s="87" t="s">
        <v>165</v>
      </c>
      <c r="L148" s="88">
        <v>3.7900000000000003E-2</v>
      </c>
      <c r="M148" s="88">
        <v>2.4399999999999998E-2</v>
      </c>
      <c r="N148" s="84">
        <v>2881593.26</v>
      </c>
      <c r="O148" s="86">
        <v>110.29</v>
      </c>
      <c r="P148" s="84">
        <v>3178.1091500000002</v>
      </c>
      <c r="Q148" s="85">
        <f t="shared" si="3"/>
        <v>6.0238731204811729E-4</v>
      </c>
      <c r="R148" s="85">
        <f>P148/'סכום נכסי הקרן'!$C$42</f>
        <v>5.6494300877314374E-5</v>
      </c>
    </row>
    <row r="149" spans="2:18" s="121" customFormat="1">
      <c r="B149" s="77" t="s">
        <v>3408</v>
      </c>
      <c r="C149" s="87" t="s">
        <v>3130</v>
      </c>
      <c r="D149" s="74">
        <v>90840008</v>
      </c>
      <c r="E149" s="74"/>
      <c r="F149" s="74" t="s">
        <v>639</v>
      </c>
      <c r="G149" s="97">
        <v>43285</v>
      </c>
      <c r="H149" s="74" t="s">
        <v>163</v>
      </c>
      <c r="I149" s="84">
        <v>7.8199999999999994</v>
      </c>
      <c r="J149" s="87" t="s">
        <v>473</v>
      </c>
      <c r="K149" s="87" t="s">
        <v>165</v>
      </c>
      <c r="L149" s="88">
        <v>4.0099999999999997E-2</v>
      </c>
      <c r="M149" s="88">
        <v>2.4300000000000002E-2</v>
      </c>
      <c r="N149" s="84">
        <v>3833797.0800000005</v>
      </c>
      <c r="O149" s="86">
        <v>110.91</v>
      </c>
      <c r="P149" s="84">
        <v>4252.0643000000009</v>
      </c>
      <c r="Q149" s="85">
        <f t="shared" si="3"/>
        <v>8.0594764479148236E-4</v>
      </c>
      <c r="R149" s="85">
        <f>P149/'סכום נכסי הקרן'!$C$42</f>
        <v>7.5585006233623903E-5</v>
      </c>
    </row>
    <row r="150" spans="2:18" s="121" customFormat="1">
      <c r="B150" s="77" t="s">
        <v>3408</v>
      </c>
      <c r="C150" s="87" t="s">
        <v>3130</v>
      </c>
      <c r="D150" s="74">
        <v>90840010</v>
      </c>
      <c r="E150" s="74"/>
      <c r="F150" s="74" t="s">
        <v>639</v>
      </c>
      <c r="G150" s="97">
        <v>43377</v>
      </c>
      <c r="H150" s="74" t="s">
        <v>163</v>
      </c>
      <c r="I150" s="84">
        <v>7.81</v>
      </c>
      <c r="J150" s="87" t="s">
        <v>473</v>
      </c>
      <c r="K150" s="87" t="s">
        <v>165</v>
      </c>
      <c r="L150" s="88">
        <v>3.9699999999999999E-2</v>
      </c>
      <c r="M150" s="88">
        <v>2.6099999999999998E-2</v>
      </c>
      <c r="N150" s="84">
        <v>7668790.6900000013</v>
      </c>
      <c r="O150" s="86">
        <v>109.09</v>
      </c>
      <c r="P150" s="84">
        <v>8365.8839100000005</v>
      </c>
      <c r="Q150" s="85">
        <f t="shared" si="3"/>
        <v>1.5856920211351122E-3</v>
      </c>
      <c r="R150" s="85">
        <f>P150/'סכום נכסי הקרן'!$C$42</f>
        <v>1.4871256473876084E-4</v>
      </c>
    </row>
    <row r="151" spans="2:18" s="121" customFormat="1">
      <c r="B151" s="77" t="s">
        <v>3408</v>
      </c>
      <c r="C151" s="87" t="s">
        <v>3130</v>
      </c>
      <c r="D151" s="74">
        <v>90840012</v>
      </c>
      <c r="E151" s="74"/>
      <c r="F151" s="74" t="s">
        <v>639</v>
      </c>
      <c r="G151" s="97">
        <v>43469</v>
      </c>
      <c r="H151" s="74" t="s">
        <v>163</v>
      </c>
      <c r="I151" s="84">
        <v>9.51</v>
      </c>
      <c r="J151" s="87" t="s">
        <v>473</v>
      </c>
      <c r="K151" s="87" t="s">
        <v>165</v>
      </c>
      <c r="L151" s="88">
        <v>4.1700000000000001E-2</v>
      </c>
      <c r="M151" s="88">
        <v>2.0599999999999997E-2</v>
      </c>
      <c r="N151" s="84">
        <v>5403907.3099999996</v>
      </c>
      <c r="O151" s="86">
        <v>118.66</v>
      </c>
      <c r="P151" s="84">
        <v>6412.2764500000012</v>
      </c>
      <c r="Q151" s="85">
        <f t="shared" si="3"/>
        <v>1.2154000358436225E-3</v>
      </c>
      <c r="R151" s="85">
        <f>P151/'סכום נכסי הקרן'!$C$42</f>
        <v>1.1398509553229704E-4</v>
      </c>
    </row>
    <row r="152" spans="2:18" s="121" customFormat="1">
      <c r="B152" s="77" t="s">
        <v>3408</v>
      </c>
      <c r="C152" s="87" t="s">
        <v>3130</v>
      </c>
      <c r="D152" s="74">
        <v>90840013</v>
      </c>
      <c r="E152" s="74"/>
      <c r="F152" s="74" t="s">
        <v>639</v>
      </c>
      <c r="G152" s="97">
        <v>43559</v>
      </c>
      <c r="H152" s="74" t="s">
        <v>163</v>
      </c>
      <c r="I152" s="84">
        <v>9.49</v>
      </c>
      <c r="J152" s="87" t="s">
        <v>473</v>
      </c>
      <c r="K152" s="87" t="s">
        <v>165</v>
      </c>
      <c r="L152" s="88">
        <v>3.7200000000000004E-2</v>
      </c>
      <c r="M152" s="88">
        <v>2.4399999999999995E-2</v>
      </c>
      <c r="N152" s="84">
        <v>12903244.510000002</v>
      </c>
      <c r="O152" s="86">
        <v>110.02</v>
      </c>
      <c r="P152" s="84">
        <v>14196.150070000002</v>
      </c>
      <c r="Q152" s="85">
        <f t="shared" si="3"/>
        <v>2.6907762693106347E-3</v>
      </c>
      <c r="R152" s="85">
        <f>P152/'סכום נכסי הקרן'!$C$42</f>
        <v>2.5235180275481965E-4</v>
      </c>
    </row>
    <row r="153" spans="2:18" s="121" customFormat="1">
      <c r="B153" s="77" t="s">
        <v>3408</v>
      </c>
      <c r="C153" s="87" t="s">
        <v>3130</v>
      </c>
      <c r="D153" s="74">
        <v>90840014</v>
      </c>
      <c r="E153" s="74"/>
      <c r="F153" s="74" t="s">
        <v>639</v>
      </c>
      <c r="G153" s="97">
        <v>43742</v>
      </c>
      <c r="H153" s="74" t="s">
        <v>163</v>
      </c>
      <c r="I153" s="84">
        <v>9.3199999999999985</v>
      </c>
      <c r="J153" s="87" t="s">
        <v>473</v>
      </c>
      <c r="K153" s="87" t="s">
        <v>165</v>
      </c>
      <c r="L153" s="88">
        <v>3.1E-2</v>
      </c>
      <c r="M153" s="88">
        <v>3.39E-2</v>
      </c>
      <c r="N153" s="84">
        <v>15137871.840000002</v>
      </c>
      <c r="O153" s="86">
        <v>97.77</v>
      </c>
      <c r="P153" s="84">
        <v>14800.297250000001</v>
      </c>
      <c r="Q153" s="85">
        <f t="shared" si="3"/>
        <v>2.8052879423416414E-3</v>
      </c>
      <c r="R153" s="85">
        <f>P153/'סכום נכסי הקרן'!$C$42</f>
        <v>2.6309116724804388E-4</v>
      </c>
    </row>
    <row r="154" spans="2:18" s="121" customFormat="1">
      <c r="B154" s="77" t="s">
        <v>3408</v>
      </c>
      <c r="C154" s="87" t="s">
        <v>3130</v>
      </c>
      <c r="D154" s="74">
        <v>90840000</v>
      </c>
      <c r="E154" s="74"/>
      <c r="F154" s="74" t="s">
        <v>639</v>
      </c>
      <c r="G154" s="97">
        <v>42935</v>
      </c>
      <c r="H154" s="74" t="s">
        <v>163</v>
      </c>
      <c r="I154" s="84">
        <v>9.4400000000000013</v>
      </c>
      <c r="J154" s="87" t="s">
        <v>473</v>
      </c>
      <c r="K154" s="87" t="s">
        <v>165</v>
      </c>
      <c r="L154" s="88">
        <v>4.0800000000000003E-2</v>
      </c>
      <c r="M154" s="88">
        <v>2.4E-2</v>
      </c>
      <c r="N154" s="84">
        <v>11731175.660000002</v>
      </c>
      <c r="O154" s="86">
        <v>115.44</v>
      </c>
      <c r="P154" s="84">
        <v>13542.469100000002</v>
      </c>
      <c r="Q154" s="85">
        <f t="shared" si="3"/>
        <v>2.5668758291840566E-3</v>
      </c>
      <c r="R154" s="85">
        <f>P154/'סכום נכסי הקרן'!$C$42</f>
        <v>2.4073192198484841E-4</v>
      </c>
    </row>
    <row r="155" spans="2:18" s="121" customFormat="1">
      <c r="B155" s="77" t="s">
        <v>3409</v>
      </c>
      <c r="C155" s="87" t="s">
        <v>3127</v>
      </c>
      <c r="D155" s="74">
        <v>4099</v>
      </c>
      <c r="E155" s="74"/>
      <c r="F155" s="74" t="s">
        <v>639</v>
      </c>
      <c r="G155" s="97">
        <v>42052</v>
      </c>
      <c r="H155" s="74" t="s">
        <v>163</v>
      </c>
      <c r="I155" s="84">
        <v>5.3199999999999994</v>
      </c>
      <c r="J155" s="87" t="s">
        <v>473</v>
      </c>
      <c r="K155" s="87" t="s">
        <v>165</v>
      </c>
      <c r="L155" s="88">
        <v>2.9779E-2</v>
      </c>
      <c r="M155" s="88">
        <v>2.06E-2</v>
      </c>
      <c r="N155" s="84">
        <v>10163664.970000003</v>
      </c>
      <c r="O155" s="86">
        <v>105.86</v>
      </c>
      <c r="P155" s="84">
        <v>10759.255630000003</v>
      </c>
      <c r="Q155" s="85">
        <f t="shared" si="3"/>
        <v>2.0393381009567511E-3</v>
      </c>
      <c r="R155" s="85">
        <f>P155/'סכום נכסי הקרן'!$C$42</f>
        <v>1.9125731562025136E-4</v>
      </c>
    </row>
    <row r="156" spans="2:18" s="121" customFormat="1">
      <c r="B156" s="77" t="s">
        <v>3409</v>
      </c>
      <c r="C156" s="87" t="s">
        <v>3127</v>
      </c>
      <c r="D156" s="74">
        <v>40999</v>
      </c>
      <c r="E156" s="74"/>
      <c r="F156" s="74" t="s">
        <v>639</v>
      </c>
      <c r="G156" s="97">
        <v>42054</v>
      </c>
      <c r="H156" s="74" t="s">
        <v>163</v>
      </c>
      <c r="I156" s="84">
        <v>5.3199999999999994</v>
      </c>
      <c r="J156" s="87" t="s">
        <v>473</v>
      </c>
      <c r="K156" s="87" t="s">
        <v>165</v>
      </c>
      <c r="L156" s="88">
        <v>2.9779E-2</v>
      </c>
      <c r="M156" s="88">
        <v>2.06E-2</v>
      </c>
      <c r="N156" s="84">
        <v>287433.98000000004</v>
      </c>
      <c r="O156" s="86">
        <v>105.86</v>
      </c>
      <c r="P156" s="84">
        <v>304.27761000000004</v>
      </c>
      <c r="Q156" s="85">
        <f t="shared" si="3"/>
        <v>5.7673592363662321E-5</v>
      </c>
      <c r="R156" s="85">
        <f>P156/'סכום נכסי הקרן'!$C$42</f>
        <v>5.4088610674589702E-6</v>
      </c>
    </row>
    <row r="157" spans="2:18" s="121" customFormat="1">
      <c r="B157" s="77" t="s">
        <v>3394</v>
      </c>
      <c r="C157" s="87" t="s">
        <v>3127</v>
      </c>
      <c r="D157" s="74">
        <v>14760844</v>
      </c>
      <c r="E157" s="74"/>
      <c r="F157" s="74" t="s">
        <v>345</v>
      </c>
      <c r="G157" s="97">
        <v>40742</v>
      </c>
      <c r="H157" s="74" t="s">
        <v>3123</v>
      </c>
      <c r="I157" s="84">
        <v>7.17</v>
      </c>
      <c r="J157" s="87" t="s">
        <v>409</v>
      </c>
      <c r="K157" s="87" t="s">
        <v>165</v>
      </c>
      <c r="L157" s="88">
        <v>0.06</v>
      </c>
      <c r="M157" s="88">
        <v>2.7999999999999995E-3</v>
      </c>
      <c r="N157" s="84">
        <v>32598786.540000007</v>
      </c>
      <c r="O157" s="86">
        <v>154.68</v>
      </c>
      <c r="P157" s="84">
        <v>50423.801070000009</v>
      </c>
      <c r="Q157" s="85">
        <f t="shared" si="3"/>
        <v>9.5574621752076341E-3</v>
      </c>
      <c r="R157" s="85">
        <f>P157/'סכום נכסי הקרן'!$C$42</f>
        <v>8.9633717867318267E-4</v>
      </c>
    </row>
    <row r="158" spans="2:18" s="121" customFormat="1">
      <c r="B158" s="77" t="s">
        <v>3410</v>
      </c>
      <c r="C158" s="87" t="s">
        <v>3130</v>
      </c>
      <c r="D158" s="74">
        <v>90136004</v>
      </c>
      <c r="E158" s="74"/>
      <c r="F158" s="74" t="s">
        <v>345</v>
      </c>
      <c r="G158" s="97">
        <v>42521</v>
      </c>
      <c r="H158" s="74" t="s">
        <v>3123</v>
      </c>
      <c r="I158" s="84">
        <v>3.0999999999999996</v>
      </c>
      <c r="J158" s="87" t="s">
        <v>159</v>
      </c>
      <c r="K158" s="87" t="s">
        <v>165</v>
      </c>
      <c r="L158" s="88">
        <v>2.3E-2</v>
      </c>
      <c r="M158" s="88">
        <v>2.289999999999999E-2</v>
      </c>
      <c r="N158" s="84">
        <v>4172988.8100000005</v>
      </c>
      <c r="O158" s="86">
        <v>101.82</v>
      </c>
      <c r="P158" s="84">
        <v>4248.9371200000014</v>
      </c>
      <c r="Q158" s="85">
        <f t="shared" si="3"/>
        <v>8.0535491072679789E-4</v>
      </c>
      <c r="R158" s="85">
        <f>P158/'סכום נכסי הקרן'!$C$42</f>
        <v>7.5529417253044834E-5</v>
      </c>
    </row>
    <row r="159" spans="2:18" s="121" customFormat="1">
      <c r="B159" s="77" t="s">
        <v>3411</v>
      </c>
      <c r="C159" s="87" t="s">
        <v>3127</v>
      </c>
      <c r="D159" s="74">
        <v>414968</v>
      </c>
      <c r="E159" s="74"/>
      <c r="F159" s="74" t="s">
        <v>639</v>
      </c>
      <c r="G159" s="97">
        <v>42432</v>
      </c>
      <c r="H159" s="74" t="s">
        <v>163</v>
      </c>
      <c r="I159" s="84">
        <v>5.91</v>
      </c>
      <c r="J159" s="87" t="s">
        <v>473</v>
      </c>
      <c r="K159" s="87" t="s">
        <v>165</v>
      </c>
      <c r="L159" s="88">
        <v>2.5399999999999999E-2</v>
      </c>
      <c r="M159" s="88">
        <v>6.3000000000000026E-3</v>
      </c>
      <c r="N159" s="84">
        <v>16910418.030000005</v>
      </c>
      <c r="O159" s="86">
        <v>113.26</v>
      </c>
      <c r="P159" s="84">
        <v>19152.740300000001</v>
      </c>
      <c r="Q159" s="85">
        <f t="shared" si="3"/>
        <v>3.6302616439944022E-3</v>
      </c>
      <c r="R159" s="85">
        <f>P159/'סכום נכסי הקרן'!$C$42</f>
        <v>3.4046051348905504E-4</v>
      </c>
    </row>
    <row r="160" spans="2:18" s="121" customFormat="1">
      <c r="B160" s="77" t="s">
        <v>3412</v>
      </c>
      <c r="C160" s="87" t="s">
        <v>3127</v>
      </c>
      <c r="D160" s="74">
        <v>7134</v>
      </c>
      <c r="E160" s="74"/>
      <c r="F160" s="74" t="s">
        <v>639</v>
      </c>
      <c r="G160" s="97">
        <v>43705</v>
      </c>
      <c r="H160" s="74" t="s">
        <v>163</v>
      </c>
      <c r="I160" s="84">
        <v>6.4300000000000006</v>
      </c>
      <c r="J160" s="87" t="s">
        <v>473</v>
      </c>
      <c r="K160" s="87" t="s">
        <v>165</v>
      </c>
      <c r="L160" s="88">
        <v>0.04</v>
      </c>
      <c r="M160" s="88">
        <v>2.9299999999999993E-2</v>
      </c>
      <c r="N160" s="84">
        <v>1503209.7200000002</v>
      </c>
      <c r="O160" s="86">
        <v>108.11</v>
      </c>
      <c r="P160" s="84">
        <v>1625.1200400000002</v>
      </c>
      <c r="Q160" s="85">
        <f t="shared" si="3"/>
        <v>3.0802960076154996E-4</v>
      </c>
      <c r="R160" s="85">
        <f>P160/'סכום נכסי הקרן'!$C$42</f>
        <v>2.8888252784368082E-5</v>
      </c>
    </row>
    <row r="161" spans="2:18" s="121" customFormat="1">
      <c r="B161" s="77" t="s">
        <v>3412</v>
      </c>
      <c r="C161" s="87" t="s">
        <v>3127</v>
      </c>
      <c r="D161" s="74">
        <v>487742</v>
      </c>
      <c r="E161" s="74"/>
      <c r="F161" s="74" t="s">
        <v>639</v>
      </c>
      <c r="G161" s="97">
        <v>43256</v>
      </c>
      <c r="H161" s="74" t="s">
        <v>163</v>
      </c>
      <c r="I161" s="84">
        <v>6.4699999999999989</v>
      </c>
      <c r="J161" s="87" t="s">
        <v>473</v>
      </c>
      <c r="K161" s="87" t="s">
        <v>165</v>
      </c>
      <c r="L161" s="88">
        <v>0.04</v>
      </c>
      <c r="M161" s="88">
        <v>2.7199999999999992E-2</v>
      </c>
      <c r="N161" s="84">
        <v>24697607.719999999</v>
      </c>
      <c r="O161" s="86">
        <v>110.09</v>
      </c>
      <c r="P161" s="84">
        <v>27189.595760000004</v>
      </c>
      <c r="Q161" s="85">
        <f t="shared" si="3"/>
        <v>5.1535887323257258E-3</v>
      </c>
      <c r="R161" s="85">
        <f>P161/'סכום נכסי הקרן'!$C$42</f>
        <v>4.8332424441683864E-4</v>
      </c>
    </row>
    <row r="162" spans="2:18" s="121" customFormat="1">
      <c r="B162" s="77" t="s">
        <v>3413</v>
      </c>
      <c r="C162" s="87" t="s">
        <v>3130</v>
      </c>
      <c r="D162" s="74">
        <v>90240690</v>
      </c>
      <c r="E162" s="74"/>
      <c r="F162" s="74" t="s">
        <v>639</v>
      </c>
      <c r="G162" s="97">
        <v>42326</v>
      </c>
      <c r="H162" s="74" t="s">
        <v>163</v>
      </c>
      <c r="I162" s="84">
        <v>9.6199999999999992</v>
      </c>
      <c r="J162" s="87" t="s">
        <v>473</v>
      </c>
      <c r="K162" s="87" t="s">
        <v>165</v>
      </c>
      <c r="L162" s="88">
        <v>3.4000000000000002E-2</v>
      </c>
      <c r="M162" s="88">
        <v>1.7799999999999996E-2</v>
      </c>
      <c r="N162" s="84">
        <v>568526.19999999995</v>
      </c>
      <c r="O162" s="86">
        <v>117.21</v>
      </c>
      <c r="P162" s="84">
        <v>666.36906000000022</v>
      </c>
      <c r="Q162" s="85">
        <f t="shared" si="3"/>
        <v>1.2630537465506202E-4</v>
      </c>
      <c r="R162" s="85">
        <f>P162/'סכום נכסי הקרן'!$C$42</f>
        <v>1.1845425186536831E-5</v>
      </c>
    </row>
    <row r="163" spans="2:18" s="121" customFormat="1">
      <c r="B163" s="77" t="s">
        <v>3413</v>
      </c>
      <c r="C163" s="87" t="s">
        <v>3130</v>
      </c>
      <c r="D163" s="74">
        <v>90240692</v>
      </c>
      <c r="E163" s="74"/>
      <c r="F163" s="74" t="s">
        <v>639</v>
      </c>
      <c r="G163" s="97">
        <v>42606</v>
      </c>
      <c r="H163" s="74" t="s">
        <v>163</v>
      </c>
      <c r="I163" s="84">
        <v>9.6099999999999977</v>
      </c>
      <c r="J163" s="87" t="s">
        <v>473</v>
      </c>
      <c r="K163" s="87" t="s">
        <v>165</v>
      </c>
      <c r="L163" s="88">
        <v>3.4000000000000002E-2</v>
      </c>
      <c r="M163" s="88">
        <v>1.8199999999999997E-2</v>
      </c>
      <c r="N163" s="84">
        <v>2391379.1100000003</v>
      </c>
      <c r="O163" s="86">
        <v>116.83</v>
      </c>
      <c r="P163" s="84">
        <v>2793.8474300000007</v>
      </c>
      <c r="Q163" s="85">
        <f t="shared" si="3"/>
        <v>5.2955331745929528E-4</v>
      </c>
      <c r="R163" s="85">
        <f>P163/'סכום נכסי הקרן'!$C$42</f>
        <v>4.966363641592723E-5</v>
      </c>
    </row>
    <row r="164" spans="2:18" s="121" customFormat="1">
      <c r="B164" s="77" t="s">
        <v>3413</v>
      </c>
      <c r="C164" s="87" t="s">
        <v>3130</v>
      </c>
      <c r="D164" s="74">
        <v>90240693</v>
      </c>
      <c r="E164" s="74"/>
      <c r="F164" s="74" t="s">
        <v>639</v>
      </c>
      <c r="G164" s="97">
        <v>42648</v>
      </c>
      <c r="H164" s="74" t="s">
        <v>163</v>
      </c>
      <c r="I164" s="84">
        <v>9.6099999999999977</v>
      </c>
      <c r="J164" s="87" t="s">
        <v>473</v>
      </c>
      <c r="K164" s="87" t="s">
        <v>165</v>
      </c>
      <c r="L164" s="88">
        <v>3.4000000000000002E-2</v>
      </c>
      <c r="M164" s="88">
        <v>1.8199999999999997E-2</v>
      </c>
      <c r="N164" s="84">
        <v>2193625.5000000005</v>
      </c>
      <c r="O164" s="86">
        <v>116.8</v>
      </c>
      <c r="P164" s="84">
        <v>2562.1539100000005</v>
      </c>
      <c r="Q164" s="85">
        <f t="shared" si="3"/>
        <v>4.8563750772954859E-4</v>
      </c>
      <c r="R164" s="85">
        <f>P164/'סכום נכסי הקרן'!$C$42</f>
        <v>4.554503544521983E-5</v>
      </c>
    </row>
    <row r="165" spans="2:18" s="121" customFormat="1">
      <c r="B165" s="77" t="s">
        <v>3413</v>
      </c>
      <c r="C165" s="87" t="s">
        <v>3130</v>
      </c>
      <c r="D165" s="74">
        <v>90240694</v>
      </c>
      <c r="E165" s="74"/>
      <c r="F165" s="74" t="s">
        <v>639</v>
      </c>
      <c r="G165" s="97">
        <v>42718</v>
      </c>
      <c r="H165" s="74" t="s">
        <v>163</v>
      </c>
      <c r="I165" s="84">
        <v>9.58</v>
      </c>
      <c r="J165" s="87" t="s">
        <v>473</v>
      </c>
      <c r="K165" s="87" t="s">
        <v>165</v>
      </c>
      <c r="L165" s="88">
        <v>3.4000000000000002E-2</v>
      </c>
      <c r="M165" s="88">
        <v>1.89E-2</v>
      </c>
      <c r="N165" s="84">
        <v>1532631.0500000003</v>
      </c>
      <c r="O165" s="86">
        <v>116.01</v>
      </c>
      <c r="P165" s="84">
        <v>1778.0051400000004</v>
      </c>
      <c r="Q165" s="85">
        <f t="shared" ref="Q165:Q228" si="4">P165/$P$10</f>
        <v>3.3700785169456395E-4</v>
      </c>
      <c r="R165" s="85">
        <f>P165/'סכום נכסי הקרן'!$C$42</f>
        <v>3.1605949512643858E-5</v>
      </c>
    </row>
    <row r="166" spans="2:18" s="121" customFormat="1">
      <c r="B166" s="77" t="s">
        <v>3413</v>
      </c>
      <c r="C166" s="87" t="s">
        <v>3130</v>
      </c>
      <c r="D166" s="74">
        <v>90240695</v>
      </c>
      <c r="E166" s="74"/>
      <c r="F166" s="74" t="s">
        <v>639</v>
      </c>
      <c r="G166" s="97">
        <v>42900</v>
      </c>
      <c r="H166" s="74" t="s">
        <v>163</v>
      </c>
      <c r="I166" s="84">
        <v>9.4</v>
      </c>
      <c r="J166" s="87" t="s">
        <v>473</v>
      </c>
      <c r="K166" s="87" t="s">
        <v>165</v>
      </c>
      <c r="L166" s="88">
        <v>3.4000000000000002E-2</v>
      </c>
      <c r="M166" s="88">
        <v>2.46E-2</v>
      </c>
      <c r="N166" s="84">
        <v>1815459.7600000002</v>
      </c>
      <c r="O166" s="86">
        <v>110.05</v>
      </c>
      <c r="P166" s="84">
        <v>1997.9129300000004</v>
      </c>
      <c r="Q166" s="85">
        <f t="shared" si="4"/>
        <v>3.7868976262469731E-4</v>
      </c>
      <c r="R166" s="85">
        <f>P166/'סכום נכסי הקרן'!$C$42</f>
        <v>3.5515046484195407E-5</v>
      </c>
    </row>
    <row r="167" spans="2:18" s="121" customFormat="1">
      <c r="B167" s="77" t="s">
        <v>3413</v>
      </c>
      <c r="C167" s="87" t="s">
        <v>3130</v>
      </c>
      <c r="D167" s="74">
        <v>90240696</v>
      </c>
      <c r="E167" s="74"/>
      <c r="F167" s="74" t="s">
        <v>639</v>
      </c>
      <c r="G167" s="97">
        <v>43075</v>
      </c>
      <c r="H167" s="74" t="s">
        <v>163</v>
      </c>
      <c r="I167" s="84">
        <v>9.2200000000000006</v>
      </c>
      <c r="J167" s="87" t="s">
        <v>473</v>
      </c>
      <c r="K167" s="87" t="s">
        <v>165</v>
      </c>
      <c r="L167" s="88">
        <v>3.4000000000000002E-2</v>
      </c>
      <c r="M167" s="88">
        <v>2.9800000000000004E-2</v>
      </c>
      <c r="N167" s="84">
        <v>1126502.8400000003</v>
      </c>
      <c r="O167" s="86">
        <v>105</v>
      </c>
      <c r="P167" s="84">
        <v>1182.82779</v>
      </c>
      <c r="Q167" s="85">
        <f t="shared" si="4"/>
        <v>2.2419634424258682E-4</v>
      </c>
      <c r="R167" s="85">
        <f>P167/'סכום נכסי הקרן'!$C$42</f>
        <v>2.1026033374061058E-5</v>
      </c>
    </row>
    <row r="168" spans="2:18" s="121" customFormat="1">
      <c r="B168" s="77" t="s">
        <v>3413</v>
      </c>
      <c r="C168" s="87" t="s">
        <v>3130</v>
      </c>
      <c r="D168" s="74">
        <v>90240697</v>
      </c>
      <c r="E168" s="74"/>
      <c r="F168" s="74" t="s">
        <v>639</v>
      </c>
      <c r="G168" s="97">
        <v>43292</v>
      </c>
      <c r="H168" s="74" t="s">
        <v>163</v>
      </c>
      <c r="I168" s="84">
        <v>9.370000000000001</v>
      </c>
      <c r="J168" s="87" t="s">
        <v>473</v>
      </c>
      <c r="K168" s="87" t="s">
        <v>165</v>
      </c>
      <c r="L168" s="88">
        <v>3.4000000000000002E-2</v>
      </c>
      <c r="M168" s="88">
        <v>2.5399999999999995E-2</v>
      </c>
      <c r="N168" s="84">
        <v>3071717.6200000006</v>
      </c>
      <c r="O168" s="86">
        <v>109.24</v>
      </c>
      <c r="P168" s="84">
        <v>3355.5432500000006</v>
      </c>
      <c r="Q168" s="85">
        <f t="shared" si="4"/>
        <v>6.3601864612758939E-4</v>
      </c>
      <c r="R168" s="85">
        <f>P168/'סכום נכסי הקרן'!$C$42</f>
        <v>5.9648382426494493E-5</v>
      </c>
    </row>
    <row r="169" spans="2:18" s="121" customFormat="1">
      <c r="B169" s="77" t="s">
        <v>3414</v>
      </c>
      <c r="C169" s="87" t="s">
        <v>3130</v>
      </c>
      <c r="D169" s="74">
        <v>90240790</v>
      </c>
      <c r="E169" s="74"/>
      <c r="F169" s="74" t="s">
        <v>639</v>
      </c>
      <c r="G169" s="97">
        <v>42326</v>
      </c>
      <c r="H169" s="74" t="s">
        <v>163</v>
      </c>
      <c r="I169" s="84">
        <v>9.5399999999999991</v>
      </c>
      <c r="J169" s="87" t="s">
        <v>473</v>
      </c>
      <c r="K169" s="87" t="s">
        <v>165</v>
      </c>
      <c r="L169" s="88">
        <v>3.4000000000000002E-2</v>
      </c>
      <c r="M169" s="88">
        <v>2.0199999999999999E-2</v>
      </c>
      <c r="N169" s="84">
        <v>1265429.2400000002</v>
      </c>
      <c r="O169" s="86">
        <v>114.67</v>
      </c>
      <c r="P169" s="84">
        <v>1451.0670100000002</v>
      </c>
      <c r="Q169" s="85">
        <f t="shared" si="4"/>
        <v>2.7503912373670321E-4</v>
      </c>
      <c r="R169" s="85">
        <f>P169/'סכום נכסי הקרן'!$C$42</f>
        <v>2.5794273382990935E-5</v>
      </c>
    </row>
    <row r="170" spans="2:18" s="121" customFormat="1">
      <c r="B170" s="77" t="s">
        <v>3414</v>
      </c>
      <c r="C170" s="87" t="s">
        <v>3130</v>
      </c>
      <c r="D170" s="74">
        <v>90240792</v>
      </c>
      <c r="E170" s="74"/>
      <c r="F170" s="74" t="s">
        <v>639</v>
      </c>
      <c r="G170" s="97">
        <v>42606</v>
      </c>
      <c r="H170" s="74" t="s">
        <v>163</v>
      </c>
      <c r="I170" s="84">
        <v>9.48</v>
      </c>
      <c r="J170" s="87" t="s">
        <v>473</v>
      </c>
      <c r="K170" s="87" t="s">
        <v>165</v>
      </c>
      <c r="L170" s="88">
        <v>3.4000000000000002E-2</v>
      </c>
      <c r="M170" s="88">
        <v>2.2099999999999998E-2</v>
      </c>
      <c r="N170" s="84">
        <v>5322746.8000000007</v>
      </c>
      <c r="O170" s="86">
        <v>112.66</v>
      </c>
      <c r="P170" s="84">
        <v>5996.6045700000013</v>
      </c>
      <c r="Q170" s="85">
        <f t="shared" si="4"/>
        <v>1.136612475483341E-3</v>
      </c>
      <c r="R170" s="85">
        <f>P170/'סכום נכסי הקרן'!$C$42</f>
        <v>1.0659608176763168E-4</v>
      </c>
    </row>
    <row r="171" spans="2:18" s="121" customFormat="1">
      <c r="B171" s="77" t="s">
        <v>3414</v>
      </c>
      <c r="C171" s="87" t="s">
        <v>3130</v>
      </c>
      <c r="D171" s="74">
        <v>90240793</v>
      </c>
      <c r="E171" s="74"/>
      <c r="F171" s="74" t="s">
        <v>639</v>
      </c>
      <c r="G171" s="97">
        <v>42648</v>
      </c>
      <c r="H171" s="74" t="s">
        <v>163</v>
      </c>
      <c r="I171" s="84">
        <v>9.48</v>
      </c>
      <c r="J171" s="87" t="s">
        <v>473</v>
      </c>
      <c r="K171" s="87" t="s">
        <v>165</v>
      </c>
      <c r="L171" s="88">
        <v>3.4000000000000002E-2</v>
      </c>
      <c r="M171" s="88">
        <v>2.1999999999999992E-2</v>
      </c>
      <c r="N171" s="84">
        <v>4882586.0900000008</v>
      </c>
      <c r="O171" s="86">
        <v>112.74</v>
      </c>
      <c r="P171" s="84">
        <v>5504.6256600000015</v>
      </c>
      <c r="Q171" s="85">
        <f t="shared" si="4"/>
        <v>1.0433614764799675E-3</v>
      </c>
      <c r="R171" s="85">
        <f>P171/'סכום נכסי הקרן'!$C$42</f>
        <v>9.7850628652268053E-5</v>
      </c>
    </row>
    <row r="172" spans="2:18" s="121" customFormat="1">
      <c r="B172" s="77" t="s">
        <v>3414</v>
      </c>
      <c r="C172" s="87" t="s">
        <v>3130</v>
      </c>
      <c r="D172" s="74">
        <v>90240794</v>
      </c>
      <c r="E172" s="74"/>
      <c r="F172" s="74" t="s">
        <v>639</v>
      </c>
      <c r="G172" s="97">
        <v>42718</v>
      </c>
      <c r="H172" s="74" t="s">
        <v>163</v>
      </c>
      <c r="I172" s="84">
        <v>9.4700000000000006</v>
      </c>
      <c r="J172" s="87" t="s">
        <v>473</v>
      </c>
      <c r="K172" s="87" t="s">
        <v>165</v>
      </c>
      <c r="L172" s="88">
        <v>3.4000000000000002E-2</v>
      </c>
      <c r="M172" s="88">
        <v>2.2599999999999999E-2</v>
      </c>
      <c r="N172" s="84">
        <v>3411340.1200000006</v>
      </c>
      <c r="O172" s="86">
        <v>112.13</v>
      </c>
      <c r="P172" s="84">
        <v>3825.1345200000005</v>
      </c>
      <c r="Q172" s="85">
        <f t="shared" si="4"/>
        <v>7.2502623194211746E-4</v>
      </c>
      <c r="R172" s="85">
        <f>P172/'סכום נכסי הקרן'!$C$42</f>
        <v>6.7995871214518078E-5</v>
      </c>
    </row>
    <row r="173" spans="2:18" s="121" customFormat="1">
      <c r="B173" s="77" t="s">
        <v>3414</v>
      </c>
      <c r="C173" s="87" t="s">
        <v>3130</v>
      </c>
      <c r="D173" s="74">
        <v>90240795</v>
      </c>
      <c r="E173" s="74"/>
      <c r="F173" s="74" t="s">
        <v>639</v>
      </c>
      <c r="G173" s="97">
        <v>42900</v>
      </c>
      <c r="H173" s="74" t="s">
        <v>163</v>
      </c>
      <c r="I173" s="84">
        <v>9.2099999999999991</v>
      </c>
      <c r="J173" s="87" t="s">
        <v>473</v>
      </c>
      <c r="K173" s="87" t="s">
        <v>165</v>
      </c>
      <c r="L173" s="88">
        <v>3.4000000000000002E-2</v>
      </c>
      <c r="M173" s="88">
        <v>3.0299999999999994E-2</v>
      </c>
      <c r="N173" s="84">
        <v>4040861.9600000004</v>
      </c>
      <c r="O173" s="86">
        <v>104.52</v>
      </c>
      <c r="P173" s="84">
        <v>4223.5075400000005</v>
      </c>
      <c r="Q173" s="85">
        <f t="shared" si="4"/>
        <v>8.0053492009094667E-4</v>
      </c>
      <c r="R173" s="85">
        <f>P173/'סכום נכסי הקרן'!$C$42</f>
        <v>7.5077379177604991E-5</v>
      </c>
    </row>
    <row r="174" spans="2:18" s="121" customFormat="1">
      <c r="B174" s="77" t="s">
        <v>3414</v>
      </c>
      <c r="C174" s="87" t="s">
        <v>3130</v>
      </c>
      <c r="D174" s="74">
        <v>90240796</v>
      </c>
      <c r="E174" s="74"/>
      <c r="F174" s="74" t="s">
        <v>639</v>
      </c>
      <c r="G174" s="97">
        <v>43075</v>
      </c>
      <c r="H174" s="74" t="s">
        <v>163</v>
      </c>
      <c r="I174" s="84">
        <v>9.11</v>
      </c>
      <c r="J174" s="87" t="s">
        <v>473</v>
      </c>
      <c r="K174" s="87" t="s">
        <v>165</v>
      </c>
      <c r="L174" s="88">
        <v>3.4000000000000002E-2</v>
      </c>
      <c r="M174" s="88">
        <v>3.3400000000000006E-2</v>
      </c>
      <c r="N174" s="84">
        <v>2507377.7500000005</v>
      </c>
      <c r="O174" s="86">
        <v>101.7</v>
      </c>
      <c r="P174" s="84">
        <v>2550.0026900000003</v>
      </c>
      <c r="Q174" s="85">
        <f t="shared" si="4"/>
        <v>4.8333433297738333E-4</v>
      </c>
      <c r="R174" s="85">
        <f>P174/'סכום נכסי הקרן'!$C$42</f>
        <v>4.5329034469071341E-5</v>
      </c>
    </row>
    <row r="175" spans="2:18" s="121" customFormat="1">
      <c r="B175" s="77" t="s">
        <v>3414</v>
      </c>
      <c r="C175" s="87" t="s">
        <v>3130</v>
      </c>
      <c r="D175" s="74">
        <v>90240797</v>
      </c>
      <c r="E175" s="74"/>
      <c r="F175" s="74" t="s">
        <v>639</v>
      </c>
      <c r="G175" s="97">
        <v>43292</v>
      </c>
      <c r="H175" s="74" t="s">
        <v>163</v>
      </c>
      <c r="I175" s="84">
        <v>9.14</v>
      </c>
      <c r="J175" s="87" t="s">
        <v>473</v>
      </c>
      <c r="K175" s="87" t="s">
        <v>165</v>
      </c>
      <c r="L175" s="88">
        <v>3.4000000000000002E-2</v>
      </c>
      <c r="M175" s="88">
        <v>3.2300000000000002E-2</v>
      </c>
      <c r="N175" s="84">
        <v>6837049.1100000013</v>
      </c>
      <c r="O175" s="86">
        <v>102.7</v>
      </c>
      <c r="P175" s="84">
        <v>7021.6475400000008</v>
      </c>
      <c r="Q175" s="85">
        <f t="shared" si="4"/>
        <v>1.3309018627537935E-3</v>
      </c>
      <c r="R175" s="85">
        <f>P175/'סכום נכסי הקרן'!$C$42</f>
        <v>1.2481732063205391E-4</v>
      </c>
    </row>
    <row r="176" spans="2:18" s="121" customFormat="1">
      <c r="B176" s="77" t="s">
        <v>3390</v>
      </c>
      <c r="C176" s="87" t="s">
        <v>3130</v>
      </c>
      <c r="D176" s="74">
        <v>90143221</v>
      </c>
      <c r="E176" s="74"/>
      <c r="F176" s="74" t="s">
        <v>798</v>
      </c>
      <c r="G176" s="97">
        <v>42516</v>
      </c>
      <c r="H176" s="74" t="s">
        <v>357</v>
      </c>
      <c r="I176" s="84">
        <v>4.7399999999999984</v>
      </c>
      <c r="J176" s="87" t="s">
        <v>473</v>
      </c>
      <c r="K176" s="87" t="s">
        <v>165</v>
      </c>
      <c r="L176" s="88">
        <v>2.3269999999999999E-2</v>
      </c>
      <c r="M176" s="88">
        <v>2.2200000000000001E-2</v>
      </c>
      <c r="N176" s="84">
        <v>30108082.100000005</v>
      </c>
      <c r="O176" s="86">
        <v>102.2</v>
      </c>
      <c r="P176" s="84">
        <v>30770.460080000004</v>
      </c>
      <c r="Q176" s="85">
        <f t="shared" si="4"/>
        <v>5.8323153369591154E-3</v>
      </c>
      <c r="R176" s="85">
        <f>P176/'סכום נכסי הקרן'!$C$42</f>
        <v>5.4697795067639853E-4</v>
      </c>
    </row>
    <row r="177" spans="2:18" s="121" customFormat="1">
      <c r="B177" s="77" t="s">
        <v>3410</v>
      </c>
      <c r="C177" s="87" t="s">
        <v>3130</v>
      </c>
      <c r="D177" s="74">
        <v>90136001</v>
      </c>
      <c r="E177" s="74"/>
      <c r="F177" s="74" t="s">
        <v>345</v>
      </c>
      <c r="G177" s="97">
        <v>42474</v>
      </c>
      <c r="H177" s="74" t="s">
        <v>3123</v>
      </c>
      <c r="I177" s="84">
        <v>1.9700000000000002</v>
      </c>
      <c r="J177" s="87" t="s">
        <v>159</v>
      </c>
      <c r="K177" s="87" t="s">
        <v>165</v>
      </c>
      <c r="L177" s="88">
        <v>2.2000000000000002E-2</v>
      </c>
      <c r="M177" s="88">
        <v>2.2700000000000001E-2</v>
      </c>
      <c r="N177" s="84">
        <v>7663116.1100000013</v>
      </c>
      <c r="O177" s="86">
        <v>99.99</v>
      </c>
      <c r="P177" s="84">
        <v>7662.3501700000006</v>
      </c>
      <c r="Q177" s="85">
        <f t="shared" si="4"/>
        <v>1.4523423535902581E-3</v>
      </c>
      <c r="R177" s="85">
        <f>P177/'סכום נכסי הקרן'!$C$42</f>
        <v>1.3620649748021427E-4</v>
      </c>
    </row>
    <row r="178" spans="2:18" s="121" customFormat="1">
      <c r="B178" s="77" t="s">
        <v>3410</v>
      </c>
      <c r="C178" s="87" t="s">
        <v>3130</v>
      </c>
      <c r="D178" s="74">
        <v>90136005</v>
      </c>
      <c r="E178" s="74"/>
      <c r="F178" s="74" t="s">
        <v>345</v>
      </c>
      <c r="G178" s="97">
        <v>42562</v>
      </c>
      <c r="H178" s="74" t="s">
        <v>3123</v>
      </c>
      <c r="I178" s="84">
        <v>3.09</v>
      </c>
      <c r="J178" s="87" t="s">
        <v>159</v>
      </c>
      <c r="K178" s="87" t="s">
        <v>165</v>
      </c>
      <c r="L178" s="88">
        <v>3.3700000000000001E-2</v>
      </c>
      <c r="M178" s="88">
        <v>2.6099999999999998E-2</v>
      </c>
      <c r="N178" s="84">
        <v>2140648.1300000004</v>
      </c>
      <c r="O178" s="86">
        <v>102.58</v>
      </c>
      <c r="P178" s="84">
        <v>2195.8769000000002</v>
      </c>
      <c r="Q178" s="85">
        <f t="shared" si="4"/>
        <v>4.1621238319632683E-4</v>
      </c>
      <c r="R178" s="85">
        <f>P178/'סכום נכסי הקרן'!$C$42</f>
        <v>3.9034068505213037E-5</v>
      </c>
    </row>
    <row r="179" spans="2:18" s="121" customFormat="1">
      <c r="B179" s="77" t="s">
        <v>3410</v>
      </c>
      <c r="C179" s="87" t="s">
        <v>3130</v>
      </c>
      <c r="D179" s="74">
        <v>90136035</v>
      </c>
      <c r="E179" s="74"/>
      <c r="F179" s="74" t="s">
        <v>345</v>
      </c>
      <c r="G179" s="97">
        <v>42717</v>
      </c>
      <c r="H179" s="74" t="s">
        <v>3123</v>
      </c>
      <c r="I179" s="84">
        <v>2.9099999999999997</v>
      </c>
      <c r="J179" s="87" t="s">
        <v>159</v>
      </c>
      <c r="K179" s="87" t="s">
        <v>165</v>
      </c>
      <c r="L179" s="88">
        <v>3.85E-2</v>
      </c>
      <c r="M179" s="88">
        <v>3.1799999999999995E-2</v>
      </c>
      <c r="N179" s="84">
        <v>540828.96000000008</v>
      </c>
      <c r="O179" s="86">
        <v>102.26</v>
      </c>
      <c r="P179" s="84">
        <v>553.05168000000015</v>
      </c>
      <c r="Q179" s="85">
        <f t="shared" si="4"/>
        <v>1.0482689524332278E-4</v>
      </c>
      <c r="R179" s="85">
        <f>P179/'סכום נכסי הקרן'!$C$42</f>
        <v>9.8310871452052531E-6</v>
      </c>
    </row>
    <row r="180" spans="2:18" s="121" customFormat="1">
      <c r="B180" s="77" t="s">
        <v>3410</v>
      </c>
      <c r="C180" s="87" t="s">
        <v>3130</v>
      </c>
      <c r="D180" s="74">
        <v>90136025</v>
      </c>
      <c r="E180" s="74"/>
      <c r="F180" s="74" t="s">
        <v>345</v>
      </c>
      <c r="G180" s="97">
        <v>42710</v>
      </c>
      <c r="H180" s="74" t="s">
        <v>3123</v>
      </c>
      <c r="I180" s="84">
        <v>2.91</v>
      </c>
      <c r="J180" s="87" t="s">
        <v>159</v>
      </c>
      <c r="K180" s="87" t="s">
        <v>165</v>
      </c>
      <c r="L180" s="88">
        <v>3.8399999999999997E-2</v>
      </c>
      <c r="M180" s="88">
        <v>3.1600000000000003E-2</v>
      </c>
      <c r="N180" s="84">
        <v>1616928.9400000004</v>
      </c>
      <c r="O180" s="86">
        <v>102.26</v>
      </c>
      <c r="P180" s="84">
        <v>1653.4715200000003</v>
      </c>
      <c r="Q180" s="85">
        <f t="shared" si="4"/>
        <v>3.1340341614161208E-4</v>
      </c>
      <c r="R180" s="85">
        <f>P180/'סכום נכסי הקרן'!$C$42</f>
        <v>2.9392230768081184E-5</v>
      </c>
    </row>
    <row r="181" spans="2:18" s="121" customFormat="1">
      <c r="B181" s="77" t="s">
        <v>3410</v>
      </c>
      <c r="C181" s="87" t="s">
        <v>3130</v>
      </c>
      <c r="D181" s="74">
        <v>90136003</v>
      </c>
      <c r="E181" s="74"/>
      <c r="F181" s="74" t="s">
        <v>345</v>
      </c>
      <c r="G181" s="97">
        <v>42474</v>
      </c>
      <c r="H181" s="74" t="s">
        <v>3123</v>
      </c>
      <c r="I181" s="84">
        <v>4.0299999999999994</v>
      </c>
      <c r="J181" s="87" t="s">
        <v>159</v>
      </c>
      <c r="K181" s="87" t="s">
        <v>165</v>
      </c>
      <c r="L181" s="88">
        <v>3.6699999999999997E-2</v>
      </c>
      <c r="M181" s="88">
        <v>2.6600000000000002E-2</v>
      </c>
      <c r="N181" s="84">
        <v>7506961.6400000015</v>
      </c>
      <c r="O181" s="86">
        <v>104.4</v>
      </c>
      <c r="P181" s="84">
        <v>7837.2677400000011</v>
      </c>
      <c r="Q181" s="85">
        <f t="shared" si="4"/>
        <v>1.4854966978399794E-3</v>
      </c>
      <c r="R181" s="85">
        <f>P181/'סכום נכסי הקרן'!$C$42</f>
        <v>1.3931584500791286E-4</v>
      </c>
    </row>
    <row r="182" spans="2:18" s="121" customFormat="1">
      <c r="B182" s="77" t="s">
        <v>3410</v>
      </c>
      <c r="C182" s="87" t="s">
        <v>3130</v>
      </c>
      <c r="D182" s="74">
        <v>90136002</v>
      </c>
      <c r="E182" s="74"/>
      <c r="F182" s="74" t="s">
        <v>345</v>
      </c>
      <c r="G182" s="97">
        <v>42474</v>
      </c>
      <c r="H182" s="74" t="s">
        <v>3123</v>
      </c>
      <c r="I182" s="84">
        <v>1.9599999999999997</v>
      </c>
      <c r="J182" s="87" t="s">
        <v>159</v>
      </c>
      <c r="K182" s="87" t="s">
        <v>165</v>
      </c>
      <c r="L182" s="88">
        <v>3.1800000000000002E-2</v>
      </c>
      <c r="M182" s="88">
        <v>2.6099999999999998E-2</v>
      </c>
      <c r="N182" s="84">
        <v>7847196.9500000011</v>
      </c>
      <c r="O182" s="86">
        <v>101.3</v>
      </c>
      <c r="P182" s="84">
        <v>7949.2102300000015</v>
      </c>
      <c r="Q182" s="85">
        <f t="shared" si="4"/>
        <v>1.5067145769222863E-3</v>
      </c>
      <c r="R182" s="85">
        <f>P182/'סכום נכסי הקרן'!$C$42</f>
        <v>1.4130574290396712E-4</v>
      </c>
    </row>
    <row r="183" spans="2:18" s="121" customFormat="1">
      <c r="B183" s="77" t="s">
        <v>3415</v>
      </c>
      <c r="C183" s="87" t="s">
        <v>3127</v>
      </c>
      <c r="D183" s="74">
        <v>470540</v>
      </c>
      <c r="E183" s="74"/>
      <c r="F183" s="74" t="s">
        <v>345</v>
      </c>
      <c r="G183" s="97">
        <v>42884</v>
      </c>
      <c r="H183" s="74" t="s">
        <v>3123</v>
      </c>
      <c r="I183" s="84">
        <v>0.40999999999973935</v>
      </c>
      <c r="J183" s="87" t="s">
        <v>159</v>
      </c>
      <c r="K183" s="87" t="s">
        <v>165</v>
      </c>
      <c r="L183" s="88">
        <v>2.2099999999999998E-2</v>
      </c>
      <c r="M183" s="88">
        <v>1.6999999999995449E-2</v>
      </c>
      <c r="N183" s="84">
        <v>2407390.5845630006</v>
      </c>
      <c r="O183" s="86">
        <v>100.4</v>
      </c>
      <c r="P183" s="84">
        <v>2417.0202293430002</v>
      </c>
      <c r="Q183" s="85">
        <f t="shared" si="4"/>
        <v>4.581284815595002E-4</v>
      </c>
      <c r="R183" s="85">
        <f>P183/'סכום נכסי הקרן'!$C$42</f>
        <v>4.2965128514563079E-5</v>
      </c>
    </row>
    <row r="184" spans="2:18" s="121" customFormat="1">
      <c r="B184" s="77" t="s">
        <v>3415</v>
      </c>
      <c r="C184" s="87" t="s">
        <v>3127</v>
      </c>
      <c r="D184" s="74">
        <v>484097</v>
      </c>
      <c r="E184" s="74"/>
      <c r="F184" s="74" t="s">
        <v>345</v>
      </c>
      <c r="G184" s="97">
        <v>43006</v>
      </c>
      <c r="H184" s="74" t="s">
        <v>3123</v>
      </c>
      <c r="I184" s="84">
        <v>0.6200000000000746</v>
      </c>
      <c r="J184" s="87" t="s">
        <v>159</v>
      </c>
      <c r="K184" s="87" t="s">
        <v>165</v>
      </c>
      <c r="L184" s="88">
        <v>2.0799999999999999E-2</v>
      </c>
      <c r="M184" s="88">
        <v>1.8599999999999128E-2</v>
      </c>
      <c r="N184" s="84">
        <v>3209854.0918700006</v>
      </c>
      <c r="O184" s="86">
        <v>100.15</v>
      </c>
      <c r="P184" s="84">
        <v>3214.6687846980008</v>
      </c>
      <c r="Q184" s="85">
        <f t="shared" si="4"/>
        <v>6.0931692303243157E-4</v>
      </c>
      <c r="R184" s="85">
        <f>P184/'סכום נכסי הקרן'!$C$42</f>
        <v>5.7144187619748487E-5</v>
      </c>
    </row>
    <row r="185" spans="2:18" s="121" customFormat="1">
      <c r="B185" s="77" t="s">
        <v>3415</v>
      </c>
      <c r="C185" s="87" t="s">
        <v>3127</v>
      </c>
      <c r="D185" s="74">
        <v>523632</v>
      </c>
      <c r="E185" s="74"/>
      <c r="F185" s="74" t="s">
        <v>345</v>
      </c>
      <c r="G185" s="97">
        <v>43321</v>
      </c>
      <c r="H185" s="74" t="s">
        <v>3123</v>
      </c>
      <c r="I185" s="84">
        <v>0.97000000000008346</v>
      </c>
      <c r="J185" s="87" t="s">
        <v>159</v>
      </c>
      <c r="K185" s="87" t="s">
        <v>165</v>
      </c>
      <c r="L185" s="88">
        <v>2.3980000000000001E-2</v>
      </c>
      <c r="M185" s="88">
        <v>1.6700000000000836E-2</v>
      </c>
      <c r="N185" s="84">
        <v>7118763.0778480014</v>
      </c>
      <c r="O185" s="86">
        <v>101.06</v>
      </c>
      <c r="P185" s="84">
        <v>7194.2221629200012</v>
      </c>
      <c r="Q185" s="85">
        <f t="shared" si="4"/>
        <v>1.3636121185448813E-3</v>
      </c>
      <c r="R185" s="85">
        <f>P185/'סכום נכסי הקרן'!$C$42</f>
        <v>1.2788501976096256E-4</v>
      </c>
    </row>
    <row r="186" spans="2:18" s="121" customFormat="1">
      <c r="B186" s="77" t="s">
        <v>3415</v>
      </c>
      <c r="C186" s="87" t="s">
        <v>3127</v>
      </c>
      <c r="D186" s="74">
        <v>524747</v>
      </c>
      <c r="E186" s="74"/>
      <c r="F186" s="74" t="s">
        <v>345</v>
      </c>
      <c r="G186" s="97">
        <v>43343</v>
      </c>
      <c r="H186" s="74" t="s">
        <v>3123</v>
      </c>
      <c r="I186" s="84">
        <v>1.030000000000014</v>
      </c>
      <c r="J186" s="87" t="s">
        <v>159</v>
      </c>
      <c r="K186" s="87" t="s">
        <v>165</v>
      </c>
      <c r="L186" s="88">
        <v>2.3789999999999999E-2</v>
      </c>
      <c r="M186" s="88">
        <v>1.7200000000000559E-2</v>
      </c>
      <c r="N186" s="84">
        <v>7118763.0778480014</v>
      </c>
      <c r="O186" s="86">
        <v>100.88</v>
      </c>
      <c r="P186" s="84">
        <v>7181.4083381300006</v>
      </c>
      <c r="Q186" s="85">
        <f t="shared" si="4"/>
        <v>1.3611833519078689E-3</v>
      </c>
      <c r="R186" s="85">
        <f>P186/'סכום נכסי הקרן'!$C$42</f>
        <v>1.2765724027356657E-4</v>
      </c>
    </row>
    <row r="187" spans="2:18" s="121" customFormat="1">
      <c r="B187" s="77" t="s">
        <v>3415</v>
      </c>
      <c r="C187" s="87" t="s">
        <v>3127</v>
      </c>
      <c r="D187" s="74">
        <v>465782</v>
      </c>
      <c r="E187" s="74"/>
      <c r="F187" s="74" t="s">
        <v>345</v>
      </c>
      <c r="G187" s="97">
        <v>42828</v>
      </c>
      <c r="H187" s="74" t="s">
        <v>3123</v>
      </c>
      <c r="I187" s="84">
        <v>0.25999999999982676</v>
      </c>
      <c r="J187" s="87" t="s">
        <v>159</v>
      </c>
      <c r="K187" s="87" t="s">
        <v>165</v>
      </c>
      <c r="L187" s="88">
        <v>2.2700000000000001E-2</v>
      </c>
      <c r="M187" s="88">
        <v>1.6399999999996369E-2</v>
      </c>
      <c r="N187" s="84">
        <v>2407390.5560880005</v>
      </c>
      <c r="O187" s="86">
        <v>100.72</v>
      </c>
      <c r="P187" s="84">
        <v>2424.7236706670005</v>
      </c>
      <c r="Q187" s="85">
        <f t="shared" si="4"/>
        <v>4.5958861244036847E-4</v>
      </c>
      <c r="R187" s="85">
        <f>P187/'סכום נכסי הקרן'!$C$42</f>
        <v>4.3102065451404538E-5</v>
      </c>
    </row>
    <row r="188" spans="2:18" s="121" customFormat="1">
      <c r="B188" s="77" t="s">
        <v>3415</v>
      </c>
      <c r="C188" s="87" t="s">
        <v>3127</v>
      </c>
      <c r="D188" s="74">
        <v>467404</v>
      </c>
      <c r="E188" s="74"/>
      <c r="F188" s="74" t="s">
        <v>345</v>
      </c>
      <c r="G188" s="97">
        <v>42859</v>
      </c>
      <c r="H188" s="74" t="s">
        <v>3123</v>
      </c>
      <c r="I188" s="84">
        <v>0.33999999999989267</v>
      </c>
      <c r="J188" s="87" t="s">
        <v>159</v>
      </c>
      <c r="K188" s="87" t="s">
        <v>165</v>
      </c>
      <c r="L188" s="88">
        <v>2.2799999999999997E-2</v>
      </c>
      <c r="M188" s="88">
        <v>1.6700000000001526E-2</v>
      </c>
      <c r="N188" s="84">
        <v>2407390.5845630006</v>
      </c>
      <c r="O188" s="86">
        <v>100.57</v>
      </c>
      <c r="P188" s="84">
        <v>2421.1127435890003</v>
      </c>
      <c r="Q188" s="85">
        <f t="shared" si="4"/>
        <v>4.5890418766014393E-4</v>
      </c>
      <c r="R188" s="85">
        <f>P188/'סכום נכסי הקרן'!$C$42</f>
        <v>4.3037877347358271E-5</v>
      </c>
    </row>
    <row r="189" spans="2:18" s="121" customFormat="1">
      <c r="B189" s="77" t="s">
        <v>3415</v>
      </c>
      <c r="C189" s="87" t="s">
        <v>3127</v>
      </c>
      <c r="D189" s="74">
        <v>545876</v>
      </c>
      <c r="E189" s="74"/>
      <c r="F189" s="74" t="s">
        <v>345</v>
      </c>
      <c r="G189" s="97">
        <v>43614</v>
      </c>
      <c r="H189" s="74" t="s">
        <v>3123</v>
      </c>
      <c r="I189" s="84">
        <v>1.3900000000000146</v>
      </c>
      <c r="J189" s="87" t="s">
        <v>159</v>
      </c>
      <c r="K189" s="87" t="s">
        <v>165</v>
      </c>
      <c r="L189" s="88">
        <v>2.427E-2</v>
      </c>
      <c r="M189" s="88">
        <v>1.8599999999999353E-2</v>
      </c>
      <c r="N189" s="84">
        <v>9788299.2480580024</v>
      </c>
      <c r="O189" s="86">
        <v>101.01</v>
      </c>
      <c r="P189" s="84">
        <v>9887.1608851740002</v>
      </c>
      <c r="Q189" s="85">
        <f t="shared" si="4"/>
        <v>1.8740389295336978E-3</v>
      </c>
      <c r="R189" s="85">
        <f>P189/'סכום נכסי הקרן'!$C$42</f>
        <v>1.757548956018184E-4</v>
      </c>
    </row>
    <row r="190" spans="2:18" s="121" customFormat="1">
      <c r="B190" s="77" t="s">
        <v>3415</v>
      </c>
      <c r="C190" s="87" t="s">
        <v>3127</v>
      </c>
      <c r="D190" s="74">
        <v>7355</v>
      </c>
      <c r="E190" s="74"/>
      <c r="F190" s="74" t="s">
        <v>345</v>
      </c>
      <c r="G190" s="97">
        <v>43842</v>
      </c>
      <c r="H190" s="74" t="s">
        <v>3123</v>
      </c>
      <c r="I190" s="84">
        <v>1.6099999999999486</v>
      </c>
      <c r="J190" s="87" t="s">
        <v>159</v>
      </c>
      <c r="K190" s="87" t="s">
        <v>165</v>
      </c>
      <c r="L190" s="88">
        <v>2.0838000000000002E-2</v>
      </c>
      <c r="M190" s="88">
        <v>2.4799999999999579E-2</v>
      </c>
      <c r="N190" s="84">
        <v>12457835.384098003</v>
      </c>
      <c r="O190" s="86">
        <v>99.85</v>
      </c>
      <c r="P190" s="84">
        <v>12439.148918624003</v>
      </c>
      <c r="Q190" s="85">
        <f t="shared" si="4"/>
        <v>2.3577495698208343E-3</v>
      </c>
      <c r="R190" s="85">
        <f>P190/'סכום נכסי הקרן'!$C$42</f>
        <v>2.2111922168137747E-4</v>
      </c>
    </row>
    <row r="191" spans="2:18" s="121" customFormat="1">
      <c r="B191" s="77" t="s">
        <v>3416</v>
      </c>
      <c r="C191" s="87" t="s">
        <v>3130</v>
      </c>
      <c r="D191" s="74">
        <v>7127</v>
      </c>
      <c r="E191" s="74"/>
      <c r="F191" s="74" t="s">
        <v>345</v>
      </c>
      <c r="G191" s="97">
        <v>43631</v>
      </c>
      <c r="H191" s="74" t="s">
        <v>3123</v>
      </c>
      <c r="I191" s="84">
        <v>6.51</v>
      </c>
      <c r="J191" s="87" t="s">
        <v>409</v>
      </c>
      <c r="K191" s="87" t="s">
        <v>165</v>
      </c>
      <c r="L191" s="88">
        <v>3.1E-2</v>
      </c>
      <c r="M191" s="88">
        <v>1.8700000000000005E-2</v>
      </c>
      <c r="N191" s="84">
        <v>19863556.780000005</v>
      </c>
      <c r="O191" s="86">
        <v>108.39</v>
      </c>
      <c r="P191" s="84">
        <v>21530.108399999997</v>
      </c>
      <c r="Q191" s="85">
        <f t="shared" si="4"/>
        <v>4.0808743548598984E-3</v>
      </c>
      <c r="R191" s="85">
        <f>P191/'סכום נכסי הקרן'!$C$42</f>
        <v>3.8272078285001422E-4</v>
      </c>
    </row>
    <row r="192" spans="2:18" s="121" customFormat="1">
      <c r="B192" s="77" t="s">
        <v>3416</v>
      </c>
      <c r="C192" s="87" t="s">
        <v>3130</v>
      </c>
      <c r="D192" s="74">
        <v>7128</v>
      </c>
      <c r="E192" s="74"/>
      <c r="F192" s="74" t="s">
        <v>345</v>
      </c>
      <c r="G192" s="97">
        <v>43634</v>
      </c>
      <c r="H192" s="74" t="s">
        <v>3123</v>
      </c>
      <c r="I192" s="84">
        <v>6.54</v>
      </c>
      <c r="J192" s="87" t="s">
        <v>409</v>
      </c>
      <c r="K192" s="87" t="s">
        <v>165</v>
      </c>
      <c r="L192" s="88">
        <v>2.4900000000000002E-2</v>
      </c>
      <c r="M192" s="88">
        <v>1.84E-2</v>
      </c>
      <c r="N192" s="84">
        <v>8416436.0200000014</v>
      </c>
      <c r="O192" s="86">
        <v>106.12</v>
      </c>
      <c r="P192" s="84">
        <v>8931.5216500000006</v>
      </c>
      <c r="Q192" s="85">
        <f t="shared" si="4"/>
        <v>1.6929045118677141E-3</v>
      </c>
      <c r="R192" s="85">
        <f>P192/'סכום נכסי הקרן'!$C$42</f>
        <v>1.5876738260778341E-4</v>
      </c>
    </row>
    <row r="193" spans="2:18" s="121" customFormat="1">
      <c r="B193" s="77" t="s">
        <v>3416</v>
      </c>
      <c r="C193" s="87" t="s">
        <v>3130</v>
      </c>
      <c r="D193" s="74">
        <v>7130</v>
      </c>
      <c r="E193" s="74"/>
      <c r="F193" s="74" t="s">
        <v>345</v>
      </c>
      <c r="G193" s="97">
        <v>43634</v>
      </c>
      <c r="H193" s="74" t="s">
        <v>3123</v>
      </c>
      <c r="I193" s="84">
        <v>6.8900000000000015</v>
      </c>
      <c r="J193" s="87" t="s">
        <v>409</v>
      </c>
      <c r="K193" s="87" t="s">
        <v>165</v>
      </c>
      <c r="L193" s="88">
        <v>3.6000000000000004E-2</v>
      </c>
      <c r="M193" s="88">
        <v>1.8800000000000004E-2</v>
      </c>
      <c r="N193" s="84">
        <v>5323147.2600000007</v>
      </c>
      <c r="O193" s="86">
        <v>112.53</v>
      </c>
      <c r="P193" s="84">
        <v>5990.13735</v>
      </c>
      <c r="Q193" s="85">
        <f t="shared" si="4"/>
        <v>1.1353866613000162E-3</v>
      </c>
      <c r="R193" s="85">
        <f>P193/'סכום נכסי הקרן'!$C$42</f>
        <v>1.0648111999153288E-4</v>
      </c>
    </row>
    <row r="194" spans="2:18" s="121" customFormat="1">
      <c r="B194" s="77" t="s">
        <v>3406</v>
      </c>
      <c r="C194" s="87" t="s">
        <v>3127</v>
      </c>
      <c r="D194" s="74">
        <v>9922</v>
      </c>
      <c r="E194" s="74"/>
      <c r="F194" s="74" t="s">
        <v>639</v>
      </c>
      <c r="G194" s="97">
        <v>40489</v>
      </c>
      <c r="H194" s="74" t="s">
        <v>163</v>
      </c>
      <c r="I194" s="84">
        <v>3.2299999999999995</v>
      </c>
      <c r="J194" s="87" t="s">
        <v>409</v>
      </c>
      <c r="K194" s="87" t="s">
        <v>165</v>
      </c>
      <c r="L194" s="88">
        <v>5.7000000000000002E-2</v>
      </c>
      <c r="M194" s="88">
        <v>7.6E-3</v>
      </c>
      <c r="N194" s="84">
        <v>6967256.4300000016</v>
      </c>
      <c r="O194" s="86">
        <v>124.01</v>
      </c>
      <c r="P194" s="84">
        <v>8640.0946900000017</v>
      </c>
      <c r="Q194" s="85">
        <f t="shared" si="4"/>
        <v>1.6376666660899021E-3</v>
      </c>
      <c r="R194" s="85">
        <f>P194/'סכום נכסי הקרן'!$C$42</f>
        <v>1.5358695563534887E-4</v>
      </c>
    </row>
    <row r="195" spans="2:18" s="121" customFormat="1">
      <c r="B195" s="77" t="s">
        <v>3417</v>
      </c>
      <c r="C195" s="87" t="s">
        <v>3130</v>
      </c>
      <c r="D195" s="74">
        <v>84666730</v>
      </c>
      <c r="E195" s="74"/>
      <c r="F195" s="74" t="s">
        <v>649</v>
      </c>
      <c r="G195" s="97">
        <v>43530</v>
      </c>
      <c r="H195" s="74" t="s">
        <v>163</v>
      </c>
      <c r="I195" s="84">
        <v>6.3400000000000016</v>
      </c>
      <c r="J195" s="87" t="s">
        <v>473</v>
      </c>
      <c r="K195" s="87" t="s">
        <v>165</v>
      </c>
      <c r="L195" s="88">
        <v>3.4000000000000002E-2</v>
      </c>
      <c r="M195" s="88">
        <v>3.0300000000000004E-2</v>
      </c>
      <c r="N195" s="84">
        <v>21170738.840000004</v>
      </c>
      <c r="O195" s="86">
        <v>102.58</v>
      </c>
      <c r="P195" s="84">
        <v>21716.943899999998</v>
      </c>
      <c r="Q195" s="85">
        <f t="shared" si="4"/>
        <v>4.1162876554509641E-3</v>
      </c>
      <c r="R195" s="85">
        <f>P195/'סכום נכסי הקרן'!$C$42</f>
        <v>3.8604198437374528E-4</v>
      </c>
    </row>
    <row r="196" spans="2:18" s="121" customFormat="1">
      <c r="B196" s="77" t="s">
        <v>3418</v>
      </c>
      <c r="C196" s="87" t="s">
        <v>3130</v>
      </c>
      <c r="D196" s="74">
        <v>455954</v>
      </c>
      <c r="E196" s="74"/>
      <c r="F196" s="74" t="s">
        <v>3132</v>
      </c>
      <c r="G196" s="97">
        <v>42732</v>
      </c>
      <c r="H196" s="74" t="s">
        <v>3123</v>
      </c>
      <c r="I196" s="84">
        <v>3.3600000000000008</v>
      </c>
      <c r="J196" s="87" t="s">
        <v>159</v>
      </c>
      <c r="K196" s="87" t="s">
        <v>165</v>
      </c>
      <c r="L196" s="88">
        <v>2.1613000000000004E-2</v>
      </c>
      <c r="M196" s="88">
        <v>1.5000000000000005E-2</v>
      </c>
      <c r="N196" s="84">
        <v>22967827.710000005</v>
      </c>
      <c r="O196" s="86">
        <v>103.5</v>
      </c>
      <c r="P196" s="84">
        <v>23771.70088</v>
      </c>
      <c r="Q196" s="85">
        <f t="shared" si="4"/>
        <v>4.5057517914119044E-3</v>
      </c>
      <c r="R196" s="85">
        <f>P196/'סכום נכסי הקרן'!$C$42</f>
        <v>4.225674948515342E-4</v>
      </c>
    </row>
    <row r="197" spans="2:18" s="121" customFormat="1">
      <c r="B197" s="77" t="s">
        <v>3392</v>
      </c>
      <c r="C197" s="87" t="s">
        <v>3130</v>
      </c>
      <c r="D197" s="74">
        <v>2424</v>
      </c>
      <c r="E197" s="74"/>
      <c r="F197" s="74" t="s">
        <v>649</v>
      </c>
      <c r="G197" s="97">
        <v>40618</v>
      </c>
      <c r="H197" s="74" t="s">
        <v>163</v>
      </c>
      <c r="I197" s="84">
        <v>2.6599999999999997</v>
      </c>
      <c r="J197" s="87" t="s">
        <v>159</v>
      </c>
      <c r="K197" s="87" t="s">
        <v>165</v>
      </c>
      <c r="L197" s="88">
        <v>7.1500000000000008E-2</v>
      </c>
      <c r="M197" s="88">
        <v>4.8000000000000004E-3</v>
      </c>
      <c r="N197" s="84">
        <v>35842996.650000006</v>
      </c>
      <c r="O197" s="86">
        <v>125.98</v>
      </c>
      <c r="P197" s="84">
        <v>45155.006490000007</v>
      </c>
      <c r="Q197" s="85">
        <f t="shared" si="4"/>
        <v>8.5588007526508011E-3</v>
      </c>
      <c r="R197" s="85">
        <f>P197/'סכום נכסי הקרן'!$C$42</f>
        <v>8.0267870056103749E-4</v>
      </c>
    </row>
    <row r="198" spans="2:18" s="121" customFormat="1">
      <c r="B198" s="77" t="s">
        <v>3419</v>
      </c>
      <c r="C198" s="87" t="s">
        <v>3130</v>
      </c>
      <c r="D198" s="74">
        <v>90145980</v>
      </c>
      <c r="E198" s="74"/>
      <c r="F198" s="74" t="s">
        <v>3132</v>
      </c>
      <c r="G198" s="97">
        <v>42242</v>
      </c>
      <c r="H198" s="74" t="s">
        <v>3123</v>
      </c>
      <c r="I198" s="84">
        <v>4.3599999999999826</v>
      </c>
      <c r="J198" s="87" t="s">
        <v>701</v>
      </c>
      <c r="K198" s="87" t="s">
        <v>165</v>
      </c>
      <c r="L198" s="88">
        <v>2.6600000000000002E-2</v>
      </c>
      <c r="M198" s="88">
        <v>1.8299999999999986E-2</v>
      </c>
      <c r="N198" s="84">
        <v>31662252.686821003</v>
      </c>
      <c r="O198" s="86">
        <v>104.36</v>
      </c>
      <c r="P198" s="84">
        <v>33042.729170835002</v>
      </c>
      <c r="Q198" s="85">
        <f t="shared" si="4"/>
        <v>6.2630073004110677E-3</v>
      </c>
      <c r="R198" s="85">
        <f>P198/'סכום נכסי הקרן'!$C$42</f>
        <v>5.8736997235754628E-4</v>
      </c>
    </row>
    <row r="199" spans="2:18" s="121" customFormat="1">
      <c r="B199" s="77" t="s">
        <v>3420</v>
      </c>
      <c r="C199" s="87" t="s">
        <v>3127</v>
      </c>
      <c r="D199" s="74">
        <v>482154</v>
      </c>
      <c r="E199" s="74"/>
      <c r="F199" s="74" t="s">
        <v>3132</v>
      </c>
      <c r="G199" s="97">
        <v>42978</v>
      </c>
      <c r="H199" s="74" t="s">
        <v>3123</v>
      </c>
      <c r="I199" s="84">
        <v>2.5300000000001552</v>
      </c>
      <c r="J199" s="87" t="s">
        <v>159</v>
      </c>
      <c r="K199" s="87" t="s">
        <v>165</v>
      </c>
      <c r="L199" s="88">
        <v>2.3E-2</v>
      </c>
      <c r="M199" s="88">
        <v>2.1400000000001619E-2</v>
      </c>
      <c r="N199" s="84">
        <v>2942912.1712610004</v>
      </c>
      <c r="O199" s="86">
        <v>100.6</v>
      </c>
      <c r="P199" s="84">
        <v>2960.5727176180008</v>
      </c>
      <c r="Q199" s="85">
        <f t="shared" si="4"/>
        <v>5.6115487458600888E-4</v>
      </c>
      <c r="R199" s="85">
        <f>P199/'סכום נכסי הקרן'!$C$42</f>
        <v>5.2627357332355812E-5</v>
      </c>
    </row>
    <row r="200" spans="2:18" s="121" customFormat="1">
      <c r="B200" s="77" t="s">
        <v>3420</v>
      </c>
      <c r="C200" s="87" t="s">
        <v>3127</v>
      </c>
      <c r="D200" s="74">
        <v>482153</v>
      </c>
      <c r="E200" s="74"/>
      <c r="F200" s="74" t="s">
        <v>3132</v>
      </c>
      <c r="G200" s="97">
        <v>42978</v>
      </c>
      <c r="H200" s="74" t="s">
        <v>3123</v>
      </c>
      <c r="I200" s="84">
        <v>2.5199999999998965</v>
      </c>
      <c r="J200" s="87" t="s">
        <v>159</v>
      </c>
      <c r="K200" s="87" t="s">
        <v>165</v>
      </c>
      <c r="L200" s="88">
        <v>2.76E-2</v>
      </c>
      <c r="M200" s="88">
        <v>2.2299999999999605E-2</v>
      </c>
      <c r="N200" s="84">
        <v>6866795.0767170014</v>
      </c>
      <c r="O200" s="86">
        <v>101.57</v>
      </c>
      <c r="P200" s="84">
        <v>6974.6037233360003</v>
      </c>
      <c r="Q200" s="85">
        <f t="shared" si="4"/>
        <v>1.3219850518668196E-3</v>
      </c>
      <c r="R200" s="85">
        <f>P200/'סכום נכסי הקרן'!$C$42</f>
        <v>1.2398106630358529E-4</v>
      </c>
    </row>
    <row r="201" spans="2:18" s="121" customFormat="1">
      <c r="B201" s="77" t="s">
        <v>3421</v>
      </c>
      <c r="C201" s="87" t="s">
        <v>3130</v>
      </c>
      <c r="D201" s="74">
        <v>90145362</v>
      </c>
      <c r="E201" s="74"/>
      <c r="F201" s="74" t="s">
        <v>649</v>
      </c>
      <c r="G201" s="97">
        <v>42794</v>
      </c>
      <c r="H201" s="74" t="s">
        <v>163</v>
      </c>
      <c r="I201" s="84">
        <v>6.7</v>
      </c>
      <c r="J201" s="87" t="s">
        <v>473</v>
      </c>
      <c r="K201" s="87" t="s">
        <v>165</v>
      </c>
      <c r="L201" s="88">
        <v>2.8999999999999998E-2</v>
      </c>
      <c r="M201" s="88">
        <v>1.4700000000000001E-2</v>
      </c>
      <c r="N201" s="84">
        <v>52215390.360000007</v>
      </c>
      <c r="O201" s="86">
        <v>111.33</v>
      </c>
      <c r="P201" s="84">
        <v>58131.396460000011</v>
      </c>
      <c r="Q201" s="85">
        <f t="shared" si="4"/>
        <v>1.1018380428860615E-2</v>
      </c>
      <c r="R201" s="85">
        <f>P201/'סכום נכסי הקרן'!$C$42</f>
        <v>1.033347958495915E-3</v>
      </c>
    </row>
    <row r="202" spans="2:18" s="121" customFormat="1">
      <c r="B202" s="77" t="s">
        <v>3422</v>
      </c>
      <c r="C202" s="87" t="s">
        <v>3130</v>
      </c>
      <c r="D202" s="74">
        <v>90839511</v>
      </c>
      <c r="E202" s="74"/>
      <c r="F202" s="74" t="s">
        <v>649</v>
      </c>
      <c r="G202" s="97">
        <v>41816</v>
      </c>
      <c r="H202" s="74" t="s">
        <v>163</v>
      </c>
      <c r="I202" s="84">
        <v>8.0399999999999991</v>
      </c>
      <c r="J202" s="87" t="s">
        <v>473</v>
      </c>
      <c r="K202" s="87" t="s">
        <v>165</v>
      </c>
      <c r="L202" s="88">
        <v>4.4999999999999998E-2</v>
      </c>
      <c r="M202" s="88">
        <v>1.7899999999999999E-2</v>
      </c>
      <c r="N202" s="84">
        <v>5074586.540000001</v>
      </c>
      <c r="O202" s="86">
        <v>123.21</v>
      </c>
      <c r="P202" s="84">
        <v>6252.3978800000004</v>
      </c>
      <c r="Q202" s="85">
        <f t="shared" si="4"/>
        <v>1.1850962238941817E-3</v>
      </c>
      <c r="R202" s="85">
        <f>P202/'סכום נכסי הקרן'!$C$42</f>
        <v>1.1114308236940274E-4</v>
      </c>
    </row>
    <row r="203" spans="2:18" s="121" customFormat="1">
      <c r="B203" s="77" t="s">
        <v>3422</v>
      </c>
      <c r="C203" s="87" t="s">
        <v>3130</v>
      </c>
      <c r="D203" s="74">
        <v>90839541</v>
      </c>
      <c r="E203" s="74"/>
      <c r="F203" s="74" t="s">
        <v>649</v>
      </c>
      <c r="G203" s="97">
        <v>42625</v>
      </c>
      <c r="H203" s="74" t="s">
        <v>163</v>
      </c>
      <c r="I203" s="84">
        <v>7.91</v>
      </c>
      <c r="J203" s="87" t="s">
        <v>473</v>
      </c>
      <c r="K203" s="87" t="s">
        <v>165</v>
      </c>
      <c r="L203" s="88">
        <v>4.4999999999999998E-2</v>
      </c>
      <c r="M203" s="88">
        <v>2.2599999999999999E-2</v>
      </c>
      <c r="N203" s="84">
        <v>1413062.16</v>
      </c>
      <c r="O203" s="86">
        <v>119.43</v>
      </c>
      <c r="P203" s="84">
        <v>1687.6201000000003</v>
      </c>
      <c r="Q203" s="85">
        <f t="shared" si="4"/>
        <v>3.198760293671396E-4</v>
      </c>
      <c r="R203" s="85">
        <f>P203/'סכום נכסי הקרן'!$C$42</f>
        <v>2.9999258425722535E-5</v>
      </c>
    </row>
    <row r="204" spans="2:18" s="121" customFormat="1">
      <c r="B204" s="77" t="s">
        <v>3422</v>
      </c>
      <c r="C204" s="87" t="s">
        <v>3130</v>
      </c>
      <c r="D204" s="74">
        <v>90839542</v>
      </c>
      <c r="E204" s="74"/>
      <c r="F204" s="74" t="s">
        <v>649</v>
      </c>
      <c r="G204" s="97">
        <v>42716</v>
      </c>
      <c r="H204" s="74" t="s">
        <v>163</v>
      </c>
      <c r="I204" s="84">
        <v>7.9600000000000009</v>
      </c>
      <c r="J204" s="87" t="s">
        <v>473</v>
      </c>
      <c r="K204" s="87" t="s">
        <v>165</v>
      </c>
      <c r="L204" s="88">
        <v>4.4999999999999998E-2</v>
      </c>
      <c r="M204" s="88">
        <v>2.0500000000000004E-2</v>
      </c>
      <c r="N204" s="84">
        <v>1069064.55</v>
      </c>
      <c r="O204" s="86">
        <v>121.57</v>
      </c>
      <c r="P204" s="84">
        <v>1299.6617200000003</v>
      </c>
      <c r="Q204" s="85">
        <f t="shared" si="4"/>
        <v>2.4634135995065903E-4</v>
      </c>
      <c r="R204" s="85">
        <f>P204/'סכום נכסי הקרן'!$C$42</f>
        <v>2.3102881865592286E-5</v>
      </c>
    </row>
    <row r="205" spans="2:18" s="121" customFormat="1">
      <c r="B205" s="77" t="s">
        <v>3422</v>
      </c>
      <c r="C205" s="87" t="s">
        <v>3130</v>
      </c>
      <c r="D205" s="74">
        <v>90839544</v>
      </c>
      <c r="E205" s="74"/>
      <c r="F205" s="74" t="s">
        <v>649</v>
      </c>
      <c r="G205" s="97">
        <v>42803</v>
      </c>
      <c r="H205" s="74" t="s">
        <v>163</v>
      </c>
      <c r="I205" s="84">
        <v>7.8499999999999988</v>
      </c>
      <c r="J205" s="87" t="s">
        <v>473</v>
      </c>
      <c r="K205" s="87" t="s">
        <v>165</v>
      </c>
      <c r="L205" s="88">
        <v>4.4999999999999998E-2</v>
      </c>
      <c r="M205" s="88">
        <v>2.4899999999999999E-2</v>
      </c>
      <c r="N205" s="84">
        <v>6851368.0100000016</v>
      </c>
      <c r="O205" s="86">
        <v>118.22</v>
      </c>
      <c r="P205" s="84">
        <v>8099.6870600000011</v>
      </c>
      <c r="Q205" s="85">
        <f t="shared" si="4"/>
        <v>1.5352363579156235E-3</v>
      </c>
      <c r="R205" s="85">
        <f>P205/'סכום נכסי הקרן'!$C$42</f>
        <v>1.4398063004844561E-4</v>
      </c>
    </row>
    <row r="206" spans="2:18" s="121" customFormat="1">
      <c r="B206" s="77" t="s">
        <v>3422</v>
      </c>
      <c r="C206" s="87" t="s">
        <v>3130</v>
      </c>
      <c r="D206" s="74">
        <v>90839545</v>
      </c>
      <c r="E206" s="74"/>
      <c r="F206" s="74" t="s">
        <v>649</v>
      </c>
      <c r="G206" s="97">
        <v>42898</v>
      </c>
      <c r="H206" s="74" t="s">
        <v>163</v>
      </c>
      <c r="I206" s="84">
        <v>7.8000000000000007</v>
      </c>
      <c r="J206" s="87" t="s">
        <v>473</v>
      </c>
      <c r="K206" s="87" t="s">
        <v>165</v>
      </c>
      <c r="L206" s="88">
        <v>4.4999999999999998E-2</v>
      </c>
      <c r="M206" s="88">
        <v>2.7300000000000005E-2</v>
      </c>
      <c r="N206" s="84">
        <v>1288566.7700000003</v>
      </c>
      <c r="O206" s="86">
        <v>115.5</v>
      </c>
      <c r="P206" s="84">
        <v>1488.29467</v>
      </c>
      <c r="Q206" s="85">
        <f t="shared" si="4"/>
        <v>2.8209535402421273E-4</v>
      </c>
      <c r="R206" s="85">
        <f>P206/'סכום נכסי הקרן'!$C$42</f>
        <v>2.6456034992090594E-5</v>
      </c>
    </row>
    <row r="207" spans="2:18" s="121" customFormat="1">
      <c r="B207" s="77" t="s">
        <v>3422</v>
      </c>
      <c r="C207" s="87" t="s">
        <v>3130</v>
      </c>
      <c r="D207" s="74">
        <v>90839546</v>
      </c>
      <c r="E207" s="74"/>
      <c r="F207" s="74" t="s">
        <v>649</v>
      </c>
      <c r="G207" s="97">
        <v>42989</v>
      </c>
      <c r="H207" s="74" t="s">
        <v>163</v>
      </c>
      <c r="I207" s="84">
        <v>7.77</v>
      </c>
      <c r="J207" s="87" t="s">
        <v>473</v>
      </c>
      <c r="K207" s="87" t="s">
        <v>165</v>
      </c>
      <c r="L207" s="88">
        <v>4.4999999999999998E-2</v>
      </c>
      <c r="M207" s="88">
        <v>2.8199999999999999E-2</v>
      </c>
      <c r="N207" s="84">
        <v>1623756.3100000003</v>
      </c>
      <c r="O207" s="86">
        <v>115.17</v>
      </c>
      <c r="P207" s="84">
        <v>1870.0801700000004</v>
      </c>
      <c r="Q207" s="85">
        <f t="shared" si="4"/>
        <v>3.5445999924854264E-4</v>
      </c>
      <c r="R207" s="85">
        <f>P207/'סכום נכסי הקרן'!$C$42</f>
        <v>3.3242681985506768E-5</v>
      </c>
    </row>
    <row r="208" spans="2:18" s="121" customFormat="1">
      <c r="B208" s="77" t="s">
        <v>3422</v>
      </c>
      <c r="C208" s="87" t="s">
        <v>3130</v>
      </c>
      <c r="D208" s="74">
        <v>90839547</v>
      </c>
      <c r="E208" s="74"/>
      <c r="F208" s="74" t="s">
        <v>649</v>
      </c>
      <c r="G208" s="97">
        <v>43080</v>
      </c>
      <c r="H208" s="74" t="s">
        <v>163</v>
      </c>
      <c r="I208" s="84">
        <v>7.7199999999999989</v>
      </c>
      <c r="J208" s="87" t="s">
        <v>473</v>
      </c>
      <c r="K208" s="87" t="s">
        <v>165</v>
      </c>
      <c r="L208" s="88">
        <v>4.4999999999999998E-2</v>
      </c>
      <c r="M208" s="88">
        <v>3.0600000000000006E-2</v>
      </c>
      <c r="N208" s="84">
        <v>503095.80000000005</v>
      </c>
      <c r="O208" s="86">
        <v>112.37</v>
      </c>
      <c r="P208" s="84">
        <v>565.32876999999996</v>
      </c>
      <c r="Q208" s="85">
        <f t="shared" si="4"/>
        <v>1.0715392773208192E-4</v>
      </c>
      <c r="R208" s="85">
        <f>P208/'סכום נכסי הקרן'!$C$42</f>
        <v>1.0049325595686998E-5</v>
      </c>
    </row>
    <row r="209" spans="2:18" s="121" customFormat="1">
      <c r="B209" s="77" t="s">
        <v>3422</v>
      </c>
      <c r="C209" s="87" t="s">
        <v>3130</v>
      </c>
      <c r="D209" s="74">
        <v>90839548</v>
      </c>
      <c r="E209" s="74"/>
      <c r="F209" s="74" t="s">
        <v>649</v>
      </c>
      <c r="G209" s="97">
        <v>43171</v>
      </c>
      <c r="H209" s="74" t="s">
        <v>163</v>
      </c>
      <c r="I209" s="84">
        <v>7.59</v>
      </c>
      <c r="J209" s="87" t="s">
        <v>473</v>
      </c>
      <c r="K209" s="87" t="s">
        <v>165</v>
      </c>
      <c r="L209" s="88">
        <v>4.4999999999999998E-2</v>
      </c>
      <c r="M209" s="88">
        <v>3.0600000000000002E-2</v>
      </c>
      <c r="N209" s="84">
        <v>375905.83000000007</v>
      </c>
      <c r="O209" s="86">
        <v>112.93</v>
      </c>
      <c r="P209" s="84">
        <v>424.51045000000005</v>
      </c>
      <c r="Q209" s="85">
        <f t="shared" si="4"/>
        <v>8.0462846567694733E-5</v>
      </c>
      <c r="R209" s="85">
        <f>P209/'סכום נכסי הקרן'!$C$42</f>
        <v>7.5461288319389908E-6</v>
      </c>
    </row>
    <row r="210" spans="2:18" s="121" customFormat="1">
      <c r="B210" s="77" t="s">
        <v>3422</v>
      </c>
      <c r="C210" s="87" t="s">
        <v>3130</v>
      </c>
      <c r="D210" s="74">
        <v>90839550</v>
      </c>
      <c r="E210" s="74"/>
      <c r="F210" s="74" t="s">
        <v>649</v>
      </c>
      <c r="G210" s="97">
        <v>43341</v>
      </c>
      <c r="H210" s="74" t="s">
        <v>163</v>
      </c>
      <c r="I210" s="84">
        <v>7.7699999999999987</v>
      </c>
      <c r="J210" s="87" t="s">
        <v>473</v>
      </c>
      <c r="K210" s="87" t="s">
        <v>165</v>
      </c>
      <c r="L210" s="88">
        <v>4.4999999999999998E-2</v>
      </c>
      <c r="M210" s="88">
        <v>2.8499999999999998E-2</v>
      </c>
      <c r="N210" s="84">
        <v>943056.65000000014</v>
      </c>
      <c r="O210" s="86">
        <v>113.46</v>
      </c>
      <c r="P210" s="84">
        <v>1069.9920800000002</v>
      </c>
      <c r="Q210" s="85">
        <f t="shared" si="4"/>
        <v>2.0280916185146574E-4</v>
      </c>
      <c r="R210" s="85">
        <f>P210/'סכום נכסי הקרן'!$C$42</f>
        <v>1.9020257533906107E-5</v>
      </c>
    </row>
    <row r="211" spans="2:18" s="121" customFormat="1">
      <c r="B211" s="77" t="s">
        <v>3422</v>
      </c>
      <c r="C211" s="87" t="s">
        <v>3130</v>
      </c>
      <c r="D211" s="74">
        <v>90839551</v>
      </c>
      <c r="E211" s="74"/>
      <c r="F211" s="74" t="s">
        <v>649</v>
      </c>
      <c r="G211" s="97">
        <v>43990</v>
      </c>
      <c r="H211" s="74" t="s">
        <v>163</v>
      </c>
      <c r="I211" s="84">
        <v>7.4300000000000015</v>
      </c>
      <c r="J211" s="87" t="s">
        <v>473</v>
      </c>
      <c r="K211" s="87" t="s">
        <v>165</v>
      </c>
      <c r="L211" s="88">
        <v>4.4999999999999998E-2</v>
      </c>
      <c r="M211" s="88">
        <v>4.2700000000000002E-2</v>
      </c>
      <c r="N211" s="84">
        <v>972656.83000000019</v>
      </c>
      <c r="O211" s="86">
        <v>102.25</v>
      </c>
      <c r="P211" s="84">
        <v>994.54161000000011</v>
      </c>
      <c r="Q211" s="85">
        <f t="shared" si="4"/>
        <v>1.8850807788269546E-4</v>
      </c>
      <c r="R211" s="85">
        <f>P211/'סכום נכסי הקרן'!$C$42</f>
        <v>1.7679044456465146E-5</v>
      </c>
    </row>
    <row r="212" spans="2:18" s="121" customFormat="1">
      <c r="B212" s="77" t="s">
        <v>3422</v>
      </c>
      <c r="C212" s="87" t="s">
        <v>3130</v>
      </c>
      <c r="D212" s="74">
        <v>90839512</v>
      </c>
      <c r="E212" s="74"/>
      <c r="F212" s="74" t="s">
        <v>649</v>
      </c>
      <c r="G212" s="97">
        <v>41893</v>
      </c>
      <c r="H212" s="74" t="s">
        <v>163</v>
      </c>
      <c r="I212" s="84">
        <v>8.0400000000000009</v>
      </c>
      <c r="J212" s="87" t="s">
        <v>473</v>
      </c>
      <c r="K212" s="87" t="s">
        <v>165</v>
      </c>
      <c r="L212" s="88">
        <v>4.4999999999999998E-2</v>
      </c>
      <c r="M212" s="88">
        <v>1.7899999999999999E-2</v>
      </c>
      <c r="N212" s="84">
        <v>995582.70000000019</v>
      </c>
      <c r="O212" s="86">
        <v>123.12</v>
      </c>
      <c r="P212" s="84">
        <v>1225.7614300000002</v>
      </c>
      <c r="Q212" s="85">
        <f t="shared" si="4"/>
        <v>2.3233410124694949E-4</v>
      </c>
      <c r="R212" s="85">
        <f>P212/'סכום נכסי הקרן'!$C$42</f>
        <v>2.1789224901299292E-5</v>
      </c>
    </row>
    <row r="213" spans="2:18" s="121" customFormat="1">
      <c r="B213" s="77" t="s">
        <v>3422</v>
      </c>
      <c r="C213" s="87" t="s">
        <v>3130</v>
      </c>
      <c r="D213" s="74">
        <v>90839513</v>
      </c>
      <c r="E213" s="74"/>
      <c r="F213" s="74" t="s">
        <v>649</v>
      </c>
      <c r="G213" s="97">
        <v>42151</v>
      </c>
      <c r="H213" s="74" t="s">
        <v>163</v>
      </c>
      <c r="I213" s="84">
        <v>8.0399999999999991</v>
      </c>
      <c r="J213" s="87" t="s">
        <v>473</v>
      </c>
      <c r="K213" s="87" t="s">
        <v>165</v>
      </c>
      <c r="L213" s="88">
        <v>4.4999999999999998E-2</v>
      </c>
      <c r="M213" s="88">
        <v>1.7899999999999999E-2</v>
      </c>
      <c r="N213" s="84">
        <v>3645993.6300000008</v>
      </c>
      <c r="O213" s="86">
        <v>123.97</v>
      </c>
      <c r="P213" s="84">
        <v>4519.938360000001</v>
      </c>
      <c r="Q213" s="85">
        <f t="shared" si="4"/>
        <v>8.5672121088212975E-4</v>
      </c>
      <c r="R213" s="85">
        <f>P213/'סכום נכסי הקרן'!$C$42</f>
        <v>8.0346755131665293E-5</v>
      </c>
    </row>
    <row r="214" spans="2:18" s="121" customFormat="1">
      <c r="B214" s="77" t="s">
        <v>3422</v>
      </c>
      <c r="C214" s="87" t="s">
        <v>3130</v>
      </c>
      <c r="D214" s="74">
        <v>90839515</v>
      </c>
      <c r="E214" s="74"/>
      <c r="F214" s="74" t="s">
        <v>649</v>
      </c>
      <c r="G214" s="97">
        <v>42166</v>
      </c>
      <c r="H214" s="74" t="s">
        <v>163</v>
      </c>
      <c r="I214" s="84">
        <v>8.0400000000000009</v>
      </c>
      <c r="J214" s="87" t="s">
        <v>473</v>
      </c>
      <c r="K214" s="87" t="s">
        <v>165</v>
      </c>
      <c r="L214" s="88">
        <v>4.4999999999999998E-2</v>
      </c>
      <c r="M214" s="88">
        <v>1.7899999999999999E-2</v>
      </c>
      <c r="N214" s="84">
        <v>3430479.1900000004</v>
      </c>
      <c r="O214" s="86">
        <v>123.97</v>
      </c>
      <c r="P214" s="84">
        <v>4252.7650900000008</v>
      </c>
      <c r="Q214" s="85">
        <f t="shared" si="4"/>
        <v>8.060804744032061E-4</v>
      </c>
      <c r="R214" s="85">
        <f>P214/'סכום נכסי הקרן'!$C$42</f>
        <v>7.5597463527959371E-5</v>
      </c>
    </row>
    <row r="215" spans="2:18" s="121" customFormat="1">
      <c r="B215" s="77" t="s">
        <v>3422</v>
      </c>
      <c r="C215" s="87" t="s">
        <v>3130</v>
      </c>
      <c r="D215" s="74">
        <v>90839516</v>
      </c>
      <c r="E215" s="74"/>
      <c r="F215" s="74" t="s">
        <v>649</v>
      </c>
      <c r="G215" s="97">
        <v>42257</v>
      </c>
      <c r="H215" s="74" t="s">
        <v>163</v>
      </c>
      <c r="I215" s="84">
        <v>8.0399999999999991</v>
      </c>
      <c r="J215" s="87" t="s">
        <v>473</v>
      </c>
      <c r="K215" s="87" t="s">
        <v>165</v>
      </c>
      <c r="L215" s="88">
        <v>4.4999999999999998E-2</v>
      </c>
      <c r="M215" s="88">
        <v>1.7899999999999996E-2</v>
      </c>
      <c r="N215" s="84">
        <v>1822971.9400000004</v>
      </c>
      <c r="O215" s="86">
        <v>123.14</v>
      </c>
      <c r="P215" s="84">
        <v>2244.8076600000004</v>
      </c>
      <c r="Q215" s="85">
        <f t="shared" si="4"/>
        <v>4.2548685037215419E-4</v>
      </c>
      <c r="R215" s="85">
        <f>P215/'סכום נכסי הקרן'!$C$42</f>
        <v>3.9903865276540306E-5</v>
      </c>
    </row>
    <row r="216" spans="2:18" s="121" customFormat="1">
      <c r="B216" s="77" t="s">
        <v>3422</v>
      </c>
      <c r="C216" s="87" t="s">
        <v>3130</v>
      </c>
      <c r="D216" s="74">
        <v>90839517</v>
      </c>
      <c r="E216" s="74"/>
      <c r="F216" s="74" t="s">
        <v>649</v>
      </c>
      <c r="G216" s="97">
        <v>42348</v>
      </c>
      <c r="H216" s="74" t="s">
        <v>163</v>
      </c>
      <c r="I216" s="84">
        <v>8.0399999999999991</v>
      </c>
      <c r="J216" s="87" t="s">
        <v>473</v>
      </c>
      <c r="K216" s="87" t="s">
        <v>165</v>
      </c>
      <c r="L216" s="88">
        <v>4.4999999999999998E-2</v>
      </c>
      <c r="M216" s="88">
        <v>1.7899999999999999E-2</v>
      </c>
      <c r="N216" s="84">
        <v>3156817.76</v>
      </c>
      <c r="O216" s="86">
        <v>123.72</v>
      </c>
      <c r="P216" s="84">
        <v>3905.6150100000009</v>
      </c>
      <c r="Q216" s="85">
        <f t="shared" si="4"/>
        <v>7.4028071936065541E-4</v>
      </c>
      <c r="R216" s="85">
        <f>P216/'סכום נכסי הקרן'!$C$42</f>
        <v>6.9426498295659613E-5</v>
      </c>
    </row>
    <row r="217" spans="2:18" s="121" customFormat="1">
      <c r="B217" s="77" t="s">
        <v>3422</v>
      </c>
      <c r="C217" s="87" t="s">
        <v>3130</v>
      </c>
      <c r="D217" s="74">
        <v>90839518</v>
      </c>
      <c r="E217" s="74"/>
      <c r="F217" s="74" t="s">
        <v>649</v>
      </c>
      <c r="G217" s="97">
        <v>42439</v>
      </c>
      <c r="H217" s="74" t="s">
        <v>163</v>
      </c>
      <c r="I217" s="84">
        <v>8.0400000000000027</v>
      </c>
      <c r="J217" s="87" t="s">
        <v>473</v>
      </c>
      <c r="K217" s="87" t="s">
        <v>165</v>
      </c>
      <c r="L217" s="88">
        <v>4.4999999999999998E-2</v>
      </c>
      <c r="M217" s="88">
        <v>1.7900000000000006E-2</v>
      </c>
      <c r="N217" s="84">
        <v>3749306.1900000004</v>
      </c>
      <c r="O217" s="86">
        <v>124.98</v>
      </c>
      <c r="P217" s="84">
        <v>4685.8830199999993</v>
      </c>
      <c r="Q217" s="85">
        <f t="shared" si="4"/>
        <v>8.8817480576137975E-4</v>
      </c>
      <c r="R217" s="85">
        <f>P217/'סכום נכסי הקרן'!$C$42</f>
        <v>8.3296599554416961E-5</v>
      </c>
    </row>
    <row r="218" spans="2:18" s="121" customFormat="1">
      <c r="B218" s="77" t="s">
        <v>3422</v>
      </c>
      <c r="C218" s="87" t="s">
        <v>3130</v>
      </c>
      <c r="D218" s="74">
        <v>90839519</v>
      </c>
      <c r="E218" s="74"/>
      <c r="F218" s="74" t="s">
        <v>649</v>
      </c>
      <c r="G218" s="97">
        <v>42549</v>
      </c>
      <c r="H218" s="74" t="s">
        <v>163</v>
      </c>
      <c r="I218" s="84">
        <v>8.01</v>
      </c>
      <c r="J218" s="87" t="s">
        <v>473</v>
      </c>
      <c r="K218" s="87" t="s">
        <v>165</v>
      </c>
      <c r="L218" s="88">
        <v>4.4999999999999998E-2</v>
      </c>
      <c r="M218" s="88">
        <v>1.8999999999999996E-2</v>
      </c>
      <c r="N218" s="84">
        <v>2637218.2400000007</v>
      </c>
      <c r="O218" s="86">
        <v>123.63</v>
      </c>
      <c r="P218" s="84">
        <v>3260.3929900000007</v>
      </c>
      <c r="Q218" s="85">
        <f t="shared" si="4"/>
        <v>6.1798361125093031E-4</v>
      </c>
      <c r="R218" s="85">
        <f>P218/'סכום נכסי הקרן'!$C$42</f>
        <v>5.7956984440055074E-5</v>
      </c>
    </row>
    <row r="219" spans="2:18" s="121" customFormat="1">
      <c r="B219" s="77" t="s">
        <v>3422</v>
      </c>
      <c r="C219" s="87" t="s">
        <v>3130</v>
      </c>
      <c r="D219" s="74">
        <v>90839520</v>
      </c>
      <c r="E219" s="74"/>
      <c r="F219" s="74" t="s">
        <v>649</v>
      </c>
      <c r="G219" s="97">
        <v>42604</v>
      </c>
      <c r="H219" s="74" t="s">
        <v>163</v>
      </c>
      <c r="I219" s="84">
        <v>7.919999999999999</v>
      </c>
      <c r="J219" s="87" t="s">
        <v>473</v>
      </c>
      <c r="K219" s="87" t="s">
        <v>165</v>
      </c>
      <c r="L219" s="88">
        <v>4.4999999999999998E-2</v>
      </c>
      <c r="M219" s="88">
        <v>2.2600000000000002E-2</v>
      </c>
      <c r="N219" s="84">
        <v>3448621.8100000005</v>
      </c>
      <c r="O219" s="86">
        <v>119.44</v>
      </c>
      <c r="P219" s="84">
        <v>4119.0338000000011</v>
      </c>
      <c r="Q219" s="85">
        <f t="shared" si="4"/>
        <v>7.8073268786798687E-4</v>
      </c>
      <c r="R219" s="85">
        <f>P219/'סכום נכסי הקרן'!$C$42</f>
        <v>7.3220246328238155E-5</v>
      </c>
    </row>
    <row r="220" spans="2:18" s="121" customFormat="1">
      <c r="B220" s="77" t="s">
        <v>3423</v>
      </c>
      <c r="C220" s="87" t="s">
        <v>3130</v>
      </c>
      <c r="D220" s="74">
        <v>84666732</v>
      </c>
      <c r="E220" s="74"/>
      <c r="F220" s="74" t="s">
        <v>649</v>
      </c>
      <c r="G220" s="97">
        <v>43530</v>
      </c>
      <c r="H220" s="74" t="s">
        <v>163</v>
      </c>
      <c r="I220" s="84">
        <v>6.52</v>
      </c>
      <c r="J220" s="87" t="s">
        <v>473</v>
      </c>
      <c r="K220" s="87" t="s">
        <v>165</v>
      </c>
      <c r="L220" s="88">
        <v>3.4000000000000002E-2</v>
      </c>
      <c r="M220" s="88">
        <v>3.0199999999999994E-2</v>
      </c>
      <c r="N220" s="84">
        <v>44265220.689999998</v>
      </c>
      <c r="O220" s="86">
        <v>102.66</v>
      </c>
      <c r="P220" s="84">
        <v>45442.675560000011</v>
      </c>
      <c r="Q220" s="85">
        <f t="shared" si="4"/>
        <v>8.6133263179029203E-3</v>
      </c>
      <c r="R220" s="85">
        <f>P220/'סכום נכסי הקרן'!$C$42</f>
        <v>8.0779232700576718E-4</v>
      </c>
    </row>
    <row r="221" spans="2:18" s="121" customFormat="1">
      <c r="B221" s="77" t="s">
        <v>3424</v>
      </c>
      <c r="C221" s="87" t="s">
        <v>3130</v>
      </c>
      <c r="D221" s="74">
        <v>90310010</v>
      </c>
      <c r="E221" s="74"/>
      <c r="F221" s="74" t="s">
        <v>649</v>
      </c>
      <c r="G221" s="97">
        <v>43779</v>
      </c>
      <c r="H221" s="74" t="s">
        <v>163</v>
      </c>
      <c r="I221" s="84">
        <v>8.59</v>
      </c>
      <c r="J221" s="87" t="s">
        <v>473</v>
      </c>
      <c r="K221" s="87" t="s">
        <v>165</v>
      </c>
      <c r="L221" s="88">
        <v>2.7243E-2</v>
      </c>
      <c r="M221" s="88">
        <v>2.64E-2</v>
      </c>
      <c r="N221" s="84">
        <v>4406092.4300000006</v>
      </c>
      <c r="O221" s="86">
        <v>99.42</v>
      </c>
      <c r="P221" s="84">
        <v>4380.5369900000005</v>
      </c>
      <c r="Q221" s="85">
        <f t="shared" si="4"/>
        <v>8.3029870221211586E-4</v>
      </c>
      <c r="R221" s="85">
        <f>P221/'סכום נכסי הקרן'!$C$42</f>
        <v>7.786874617483326E-5</v>
      </c>
    </row>
    <row r="222" spans="2:18" s="121" customFormat="1">
      <c r="B222" s="77" t="s">
        <v>3424</v>
      </c>
      <c r="C222" s="87" t="s">
        <v>3130</v>
      </c>
      <c r="D222" s="74">
        <v>90310011</v>
      </c>
      <c r="E222" s="74"/>
      <c r="F222" s="74" t="s">
        <v>649</v>
      </c>
      <c r="G222" s="97">
        <v>43835</v>
      </c>
      <c r="H222" s="74" t="s">
        <v>163</v>
      </c>
      <c r="I222" s="84">
        <v>8.51</v>
      </c>
      <c r="J222" s="87" t="s">
        <v>473</v>
      </c>
      <c r="K222" s="87" t="s">
        <v>165</v>
      </c>
      <c r="L222" s="88">
        <v>2.7243E-2</v>
      </c>
      <c r="M222" s="88">
        <v>2.8900000000000006E-2</v>
      </c>
      <c r="N222" s="84">
        <v>2453573.2400000007</v>
      </c>
      <c r="O222" s="86">
        <v>97.44</v>
      </c>
      <c r="P222" s="84">
        <v>2390.7617100000002</v>
      </c>
      <c r="Q222" s="85">
        <f t="shared" si="4"/>
        <v>4.5315137154256033E-4</v>
      </c>
      <c r="R222" s="85">
        <f>P222/'סכום נכסי הקרן'!$C$42</f>
        <v>4.2498355152686501E-5</v>
      </c>
    </row>
    <row r="223" spans="2:18" s="121" customFormat="1">
      <c r="B223" s="77" t="s">
        <v>3424</v>
      </c>
      <c r="C223" s="87" t="s">
        <v>3130</v>
      </c>
      <c r="D223" s="74">
        <v>90310002</v>
      </c>
      <c r="E223" s="74"/>
      <c r="F223" s="74" t="s">
        <v>649</v>
      </c>
      <c r="G223" s="97">
        <v>43227</v>
      </c>
      <c r="H223" s="74" t="s">
        <v>163</v>
      </c>
      <c r="I223" s="84">
        <v>8.74</v>
      </c>
      <c r="J223" s="87" t="s">
        <v>473</v>
      </c>
      <c r="K223" s="87" t="s">
        <v>165</v>
      </c>
      <c r="L223" s="88">
        <v>2.9805999999999999E-2</v>
      </c>
      <c r="M223" s="88">
        <v>1.83E-2</v>
      </c>
      <c r="N223" s="84">
        <v>1449255.4500000002</v>
      </c>
      <c r="O223" s="86">
        <v>109.82</v>
      </c>
      <c r="P223" s="84">
        <v>1591.5723200000002</v>
      </c>
      <c r="Q223" s="85">
        <f t="shared" si="4"/>
        <v>3.0167087614816067E-4</v>
      </c>
      <c r="R223" s="85">
        <f>P223/'סכום נכסי הקרן'!$C$42</f>
        <v>2.8291906058067665E-5</v>
      </c>
    </row>
    <row r="224" spans="2:18" s="121" customFormat="1">
      <c r="B224" s="77" t="s">
        <v>3424</v>
      </c>
      <c r="C224" s="87" t="s">
        <v>3130</v>
      </c>
      <c r="D224" s="74">
        <v>90310003</v>
      </c>
      <c r="E224" s="74"/>
      <c r="F224" s="74" t="s">
        <v>649</v>
      </c>
      <c r="G224" s="97">
        <v>43279</v>
      </c>
      <c r="H224" s="74" t="s">
        <v>163</v>
      </c>
      <c r="I224" s="84">
        <v>8.77</v>
      </c>
      <c r="J224" s="87" t="s">
        <v>473</v>
      </c>
      <c r="K224" s="87" t="s">
        <v>165</v>
      </c>
      <c r="L224" s="88">
        <v>2.9796999999999997E-2</v>
      </c>
      <c r="M224" s="88">
        <v>1.72E-2</v>
      </c>
      <c r="N224" s="84">
        <v>1694948.8400000003</v>
      </c>
      <c r="O224" s="86">
        <v>109.88</v>
      </c>
      <c r="P224" s="84">
        <v>1862.4097400000003</v>
      </c>
      <c r="Q224" s="85">
        <f t="shared" si="4"/>
        <v>3.5300612542235474E-4</v>
      </c>
      <c r="R224" s="85">
        <f>P224/'סכום נכסי הקרן'!$C$42</f>
        <v>3.3106331860377053E-5</v>
      </c>
    </row>
    <row r="225" spans="2:18" s="121" customFormat="1">
      <c r="B225" s="77" t="s">
        <v>3424</v>
      </c>
      <c r="C225" s="87" t="s">
        <v>3130</v>
      </c>
      <c r="D225" s="74">
        <v>90310004</v>
      </c>
      <c r="E225" s="74"/>
      <c r="F225" s="74" t="s">
        <v>649</v>
      </c>
      <c r="G225" s="97">
        <v>43321</v>
      </c>
      <c r="H225" s="74" t="s">
        <v>163</v>
      </c>
      <c r="I225" s="84">
        <v>8.77</v>
      </c>
      <c r="J225" s="87" t="s">
        <v>473</v>
      </c>
      <c r="K225" s="87" t="s">
        <v>165</v>
      </c>
      <c r="L225" s="88">
        <v>3.0529000000000001E-2</v>
      </c>
      <c r="M225" s="88">
        <v>1.6800000000000002E-2</v>
      </c>
      <c r="N225" s="84">
        <v>9494860.0200000014</v>
      </c>
      <c r="O225" s="86">
        <v>110.89</v>
      </c>
      <c r="P225" s="84">
        <v>10528.850110000001</v>
      </c>
      <c r="Q225" s="85">
        <f t="shared" si="4"/>
        <v>1.9956664221933425E-3</v>
      </c>
      <c r="R225" s="85">
        <f>P225/'סכום נכסי הקרן'!$C$42</f>
        <v>1.8716161023182119E-4</v>
      </c>
    </row>
    <row r="226" spans="2:18" s="121" customFormat="1">
      <c r="B226" s="77" t="s">
        <v>3424</v>
      </c>
      <c r="C226" s="87" t="s">
        <v>3130</v>
      </c>
      <c r="D226" s="74">
        <v>90310001</v>
      </c>
      <c r="E226" s="74"/>
      <c r="F226" s="74" t="s">
        <v>649</v>
      </c>
      <c r="G226" s="97">
        <v>43138</v>
      </c>
      <c r="H226" s="74" t="s">
        <v>163</v>
      </c>
      <c r="I226" s="84">
        <v>8.6900000000000013</v>
      </c>
      <c r="J226" s="87" t="s">
        <v>473</v>
      </c>
      <c r="K226" s="87" t="s">
        <v>165</v>
      </c>
      <c r="L226" s="88">
        <v>2.8243000000000001E-2</v>
      </c>
      <c r="M226" s="88">
        <v>2.1499999999999998E-2</v>
      </c>
      <c r="N226" s="84">
        <v>9087050.8300000019</v>
      </c>
      <c r="O226" s="86">
        <v>105.41</v>
      </c>
      <c r="P226" s="84">
        <v>9578.6601800000008</v>
      </c>
      <c r="Q226" s="85">
        <f t="shared" si="4"/>
        <v>1.8155648804108995E-3</v>
      </c>
      <c r="R226" s="85">
        <f>P226/'סכום נכסי הקרן'!$C$42</f>
        <v>1.7027096448543003E-4</v>
      </c>
    </row>
    <row r="227" spans="2:18" s="121" customFormat="1">
      <c r="B227" s="77" t="s">
        <v>3424</v>
      </c>
      <c r="C227" s="87" t="s">
        <v>3130</v>
      </c>
      <c r="D227" s="74">
        <v>90310005</v>
      </c>
      <c r="E227" s="74"/>
      <c r="F227" s="74" t="s">
        <v>649</v>
      </c>
      <c r="G227" s="97">
        <v>43417</v>
      </c>
      <c r="H227" s="74" t="s">
        <v>163</v>
      </c>
      <c r="I227" s="84">
        <v>8.6900000000000013</v>
      </c>
      <c r="J227" s="87" t="s">
        <v>473</v>
      </c>
      <c r="K227" s="87" t="s">
        <v>165</v>
      </c>
      <c r="L227" s="88">
        <v>3.2797E-2</v>
      </c>
      <c r="M227" s="88">
        <v>1.8000000000000006E-2</v>
      </c>
      <c r="N227" s="84">
        <v>10810328.920000002</v>
      </c>
      <c r="O227" s="86">
        <v>111.76</v>
      </c>
      <c r="P227" s="84">
        <v>12081.6237</v>
      </c>
      <c r="Q227" s="85">
        <f t="shared" si="4"/>
        <v>2.2899832832424367E-3</v>
      </c>
      <c r="R227" s="85">
        <f>P227/'סכום נכסי הקרן'!$C$42</f>
        <v>2.1476382722547213E-4</v>
      </c>
    </row>
    <row r="228" spans="2:18" s="121" customFormat="1">
      <c r="B228" s="77" t="s">
        <v>3424</v>
      </c>
      <c r="C228" s="87" t="s">
        <v>3130</v>
      </c>
      <c r="D228" s="74">
        <v>90310006</v>
      </c>
      <c r="E228" s="74"/>
      <c r="F228" s="74" t="s">
        <v>649</v>
      </c>
      <c r="G228" s="97">
        <v>43485</v>
      </c>
      <c r="H228" s="74" t="s">
        <v>163</v>
      </c>
      <c r="I228" s="84">
        <v>8.75</v>
      </c>
      <c r="J228" s="87" t="s">
        <v>473</v>
      </c>
      <c r="K228" s="87" t="s">
        <v>165</v>
      </c>
      <c r="L228" s="88">
        <v>3.2190999999999997E-2</v>
      </c>
      <c r="M228" s="88">
        <v>1.6100000000000003E-2</v>
      </c>
      <c r="N228" s="84">
        <v>13660995.910000002</v>
      </c>
      <c r="O228" s="86">
        <v>113.09</v>
      </c>
      <c r="P228" s="84">
        <v>15449.220160000003</v>
      </c>
      <c r="Q228" s="85">
        <f t="shared" si="4"/>
        <v>2.9282865270445434E-3</v>
      </c>
      <c r="R228" s="85">
        <f>P228/'סכום נכסי הקרן'!$C$42</f>
        <v>2.7462646839518113E-4</v>
      </c>
    </row>
    <row r="229" spans="2:18" s="121" customFormat="1">
      <c r="B229" s="77" t="s">
        <v>3424</v>
      </c>
      <c r="C229" s="87" t="s">
        <v>3130</v>
      </c>
      <c r="D229" s="74">
        <v>90310008</v>
      </c>
      <c r="E229" s="74"/>
      <c r="F229" s="74" t="s">
        <v>649</v>
      </c>
      <c r="G229" s="97">
        <v>43613</v>
      </c>
      <c r="H229" s="74" t="s">
        <v>163</v>
      </c>
      <c r="I229" s="84">
        <v>8.81</v>
      </c>
      <c r="J229" s="87" t="s">
        <v>473</v>
      </c>
      <c r="K229" s="87" t="s">
        <v>165</v>
      </c>
      <c r="L229" s="88">
        <v>2.7243E-2</v>
      </c>
      <c r="M229" s="88">
        <v>1.7899999999999999E-2</v>
      </c>
      <c r="N229" s="84">
        <v>3605609.2700000005</v>
      </c>
      <c r="O229" s="86">
        <v>106.93</v>
      </c>
      <c r="P229" s="84">
        <v>3855.4779000000003</v>
      </c>
      <c r="Q229" s="85">
        <f t="shared" ref="Q229:Q239" si="5">P229/$P$10</f>
        <v>7.3077759737796301E-4</v>
      </c>
      <c r="R229" s="85">
        <f>P229/'סכום נכסי הקרן'!$C$42</f>
        <v>6.8535257358431556E-5</v>
      </c>
    </row>
    <row r="230" spans="2:18" s="121" customFormat="1">
      <c r="B230" s="77" t="s">
        <v>3424</v>
      </c>
      <c r="C230" s="87" t="s">
        <v>3130</v>
      </c>
      <c r="D230" s="74">
        <v>90310009</v>
      </c>
      <c r="E230" s="74"/>
      <c r="F230" s="74" t="s">
        <v>649</v>
      </c>
      <c r="G230" s="97">
        <v>43657</v>
      </c>
      <c r="H230" s="74" t="s">
        <v>163</v>
      </c>
      <c r="I230" s="84">
        <v>8.6999999999999993</v>
      </c>
      <c r="J230" s="87" t="s">
        <v>473</v>
      </c>
      <c r="K230" s="87" t="s">
        <v>165</v>
      </c>
      <c r="L230" s="88">
        <v>2.7243E-2</v>
      </c>
      <c r="M230" s="88">
        <v>2.2100000000000005E-2</v>
      </c>
      <c r="N230" s="84">
        <v>3557311.3600000008</v>
      </c>
      <c r="O230" s="86">
        <v>103.15</v>
      </c>
      <c r="P230" s="84">
        <v>3669.3665800000003</v>
      </c>
      <c r="Q230" s="85">
        <f t="shared" si="5"/>
        <v>6.9550155980180643E-4</v>
      </c>
      <c r="R230" s="85">
        <f>P230/'סכום נכסי הקרן'!$C$42</f>
        <v>6.5226928911388092E-5</v>
      </c>
    </row>
    <row r="231" spans="2:18" s="121" customFormat="1">
      <c r="B231" s="77" t="s">
        <v>3424</v>
      </c>
      <c r="C231" s="87" t="s">
        <v>3130</v>
      </c>
      <c r="D231" s="74">
        <v>90310007</v>
      </c>
      <c r="E231" s="74"/>
      <c r="F231" s="74" t="s">
        <v>649</v>
      </c>
      <c r="G231" s="97">
        <v>43541</v>
      </c>
      <c r="H231" s="74" t="s">
        <v>163</v>
      </c>
      <c r="I231" s="84">
        <v>8.7800000000000011</v>
      </c>
      <c r="J231" s="87" t="s">
        <v>473</v>
      </c>
      <c r="K231" s="87" t="s">
        <v>165</v>
      </c>
      <c r="L231" s="88">
        <v>2.9270999999999998E-2</v>
      </c>
      <c r="M231" s="88">
        <v>1.7200000000000007E-2</v>
      </c>
      <c r="N231" s="84">
        <v>1173134.1600000001</v>
      </c>
      <c r="O231" s="86">
        <v>109.34</v>
      </c>
      <c r="P231" s="84">
        <v>1282.7048799999998</v>
      </c>
      <c r="Q231" s="85">
        <f t="shared" si="5"/>
        <v>2.4312731512515947E-4</v>
      </c>
      <c r="R231" s="85">
        <f>P231/'סכום נכסי הקרן'!$C$42</f>
        <v>2.2801455836568548E-5</v>
      </c>
    </row>
    <row r="232" spans="2:18" s="121" customFormat="1">
      <c r="B232" s="77" t="s">
        <v>3425</v>
      </c>
      <c r="C232" s="87" t="s">
        <v>3127</v>
      </c>
      <c r="D232" s="74">
        <v>7561</v>
      </c>
      <c r="E232" s="74"/>
      <c r="F232" s="74" t="s">
        <v>676</v>
      </c>
      <c r="G232" s="97">
        <v>43920</v>
      </c>
      <c r="H232" s="74" t="s">
        <v>163</v>
      </c>
      <c r="I232" s="84">
        <v>6.76</v>
      </c>
      <c r="J232" s="87" t="s">
        <v>192</v>
      </c>
      <c r="K232" s="87" t="s">
        <v>165</v>
      </c>
      <c r="L232" s="88">
        <v>5.5918000000000002E-2</v>
      </c>
      <c r="M232" s="88">
        <v>3.2399999999999991E-2</v>
      </c>
      <c r="N232" s="84">
        <v>13929517.070000002</v>
      </c>
      <c r="O232" s="86">
        <v>117.46</v>
      </c>
      <c r="P232" s="84">
        <v>16361.610080000002</v>
      </c>
      <c r="Q232" s="85">
        <f t="shared" si="5"/>
        <v>3.1012233537890234E-3</v>
      </c>
      <c r="R232" s="85">
        <f>P232/'סכום נכסי הקרן'!$C$42</f>
        <v>2.9084517839697853E-4</v>
      </c>
    </row>
    <row r="233" spans="2:18" s="121" customFormat="1">
      <c r="B233" s="77" t="s">
        <v>3425</v>
      </c>
      <c r="C233" s="87" t="s">
        <v>3127</v>
      </c>
      <c r="D233" s="74">
        <v>7894</v>
      </c>
      <c r="E233" s="74"/>
      <c r="F233" s="74" t="s">
        <v>676</v>
      </c>
      <c r="G233" s="97">
        <v>44068</v>
      </c>
      <c r="H233" s="74" t="s">
        <v>163</v>
      </c>
      <c r="I233" s="84">
        <v>6.77</v>
      </c>
      <c r="J233" s="87" t="s">
        <v>192</v>
      </c>
      <c r="K233" s="87" t="s">
        <v>165</v>
      </c>
      <c r="L233" s="88">
        <v>4.5102999999999997E-2</v>
      </c>
      <c r="M233" s="88">
        <v>4.6799999999999994E-2</v>
      </c>
      <c r="N233" s="84">
        <v>17441964.559999999</v>
      </c>
      <c r="O233" s="86">
        <v>99.83</v>
      </c>
      <c r="P233" s="84">
        <v>17412.313100000007</v>
      </c>
      <c r="Q233" s="85">
        <f t="shared" si="5"/>
        <v>3.3003764155958028E-3</v>
      </c>
      <c r="R233" s="85">
        <f>P233/'סכום נכסי הקרן'!$C$42</f>
        <v>3.095225521884303E-4</v>
      </c>
    </row>
    <row r="234" spans="2:18" s="121" customFormat="1">
      <c r="B234" s="77" t="s">
        <v>3426</v>
      </c>
      <c r="C234" s="87" t="s">
        <v>3127</v>
      </c>
      <c r="D234" s="74">
        <v>90141407</v>
      </c>
      <c r="E234" s="74"/>
      <c r="F234" s="74" t="s">
        <v>888</v>
      </c>
      <c r="G234" s="97">
        <v>42372</v>
      </c>
      <c r="H234" s="74" t="s">
        <v>163</v>
      </c>
      <c r="I234" s="84">
        <v>8.8099999999999685</v>
      </c>
      <c r="J234" s="87" t="s">
        <v>159</v>
      </c>
      <c r="K234" s="87" t="s">
        <v>165</v>
      </c>
      <c r="L234" s="88">
        <v>6.7000000000000004E-2</v>
      </c>
      <c r="M234" s="88">
        <v>2.1799999999999865E-2</v>
      </c>
      <c r="N234" s="84">
        <v>23334473.346895002</v>
      </c>
      <c r="O234" s="86">
        <v>141.75</v>
      </c>
      <c r="P234" s="84">
        <v>33076.618129947004</v>
      </c>
      <c r="Q234" s="85">
        <f t="shared" si="5"/>
        <v>6.2694307043988087E-3</v>
      </c>
      <c r="R234" s="85">
        <f>P234/'סכום נכסי הקרן'!$C$42</f>
        <v>5.8797238497527917E-4</v>
      </c>
    </row>
    <row r="235" spans="2:18" s="121" customFormat="1">
      <c r="B235" s="77" t="s">
        <v>3427</v>
      </c>
      <c r="C235" s="87" t="s">
        <v>3130</v>
      </c>
      <c r="D235" s="74">
        <v>90800100</v>
      </c>
      <c r="E235" s="74"/>
      <c r="F235" s="74" t="s">
        <v>3133</v>
      </c>
      <c r="G235" s="97">
        <v>41529</v>
      </c>
      <c r="H235" s="74" t="s">
        <v>3123</v>
      </c>
      <c r="I235" s="84">
        <v>2.09</v>
      </c>
      <c r="J235" s="87" t="s">
        <v>828</v>
      </c>
      <c r="K235" s="87" t="s">
        <v>165</v>
      </c>
      <c r="L235" s="88">
        <v>7.6999999999999999E-2</v>
      </c>
      <c r="M235" s="88">
        <v>0</v>
      </c>
      <c r="N235" s="84">
        <v>30918998.090000004</v>
      </c>
      <c r="O235" s="86">
        <v>0</v>
      </c>
      <c r="P235" s="86">
        <v>0</v>
      </c>
      <c r="Q235" s="85">
        <f t="shared" si="5"/>
        <v>0</v>
      </c>
      <c r="R235" s="85">
        <f>P235/'סכום נכסי הקרן'!$C$42</f>
        <v>0</v>
      </c>
    </row>
    <row r="236" spans="2:18" s="121" customFormat="1">
      <c r="B236" s="77" t="s">
        <v>3428</v>
      </c>
      <c r="C236" s="87" t="s">
        <v>3127</v>
      </c>
      <c r="D236" s="74">
        <v>7202</v>
      </c>
      <c r="E236" s="74"/>
      <c r="F236" s="74" t="s">
        <v>687</v>
      </c>
      <c r="G236" s="97">
        <v>43734</v>
      </c>
      <c r="H236" s="74"/>
      <c r="I236" s="84">
        <v>1.53</v>
      </c>
      <c r="J236" s="87" t="s">
        <v>648</v>
      </c>
      <c r="K236" s="87" t="s">
        <v>165</v>
      </c>
      <c r="L236" s="88">
        <v>2.1000000000000001E-2</v>
      </c>
      <c r="M236" s="88">
        <v>2.1400000000000002E-2</v>
      </c>
      <c r="N236" s="84">
        <v>12215470.810000002</v>
      </c>
      <c r="O236" s="86">
        <v>99.97</v>
      </c>
      <c r="P236" s="84">
        <v>12211.805890000003</v>
      </c>
      <c r="Q236" s="85">
        <f t="shared" si="5"/>
        <v>2.3146583638672287E-3</v>
      </c>
      <c r="R236" s="85">
        <f>P236/'סכום נכסי הקרן'!$C$42</f>
        <v>2.1707795536381121E-4</v>
      </c>
    </row>
    <row r="237" spans="2:18" s="121" customFormat="1">
      <c r="B237" s="77" t="s">
        <v>3428</v>
      </c>
      <c r="C237" s="87" t="s">
        <v>3127</v>
      </c>
      <c r="D237" s="74">
        <v>7372</v>
      </c>
      <c r="E237" s="74"/>
      <c r="F237" s="74" t="s">
        <v>687</v>
      </c>
      <c r="G237" s="97">
        <v>43853</v>
      </c>
      <c r="H237" s="74"/>
      <c r="I237" s="84">
        <v>1.53</v>
      </c>
      <c r="J237" s="87" t="s">
        <v>648</v>
      </c>
      <c r="K237" s="87" t="s">
        <v>165</v>
      </c>
      <c r="L237" s="88">
        <v>2.1000000000000001E-2</v>
      </c>
      <c r="M237" s="88">
        <v>2.5900000000000003E-2</v>
      </c>
      <c r="N237" s="84">
        <v>884516.9600000002</v>
      </c>
      <c r="O237" s="86">
        <v>99.3</v>
      </c>
      <c r="P237" s="84">
        <v>878.32531999999992</v>
      </c>
      <c r="Q237" s="85">
        <f t="shared" si="5"/>
        <v>1.6648013131286018E-4</v>
      </c>
      <c r="R237" s="85">
        <f>P237/'סכום נכסי הקרן'!$C$42</f>
        <v>1.5613175178783088E-5</v>
      </c>
    </row>
    <row r="238" spans="2:18" s="121" customFormat="1">
      <c r="B238" s="77" t="s">
        <v>3428</v>
      </c>
      <c r="C238" s="87" t="s">
        <v>3127</v>
      </c>
      <c r="D238" s="74">
        <v>7250</v>
      </c>
      <c r="E238" s="74"/>
      <c r="F238" s="74" t="s">
        <v>687</v>
      </c>
      <c r="G238" s="97">
        <v>43768</v>
      </c>
      <c r="H238" s="74"/>
      <c r="I238" s="84">
        <v>1.5299999999999996</v>
      </c>
      <c r="J238" s="87" t="s">
        <v>648</v>
      </c>
      <c r="K238" s="87" t="s">
        <v>165</v>
      </c>
      <c r="L238" s="88">
        <v>2.1000000000000001E-2</v>
      </c>
      <c r="M238" s="88">
        <v>2.4199999999999999E-2</v>
      </c>
      <c r="N238" s="84">
        <v>6515308.2300000014</v>
      </c>
      <c r="O238" s="86">
        <v>99.55</v>
      </c>
      <c r="P238" s="84">
        <v>6485.9891900000011</v>
      </c>
      <c r="Q238" s="85">
        <f t="shared" si="5"/>
        <v>1.2293717458184991E-3</v>
      </c>
      <c r="R238" s="85">
        <f>P238/'סכום נכסי הקרן'!$C$42</f>
        <v>1.15295418594062E-4</v>
      </c>
    </row>
    <row r="239" spans="2:18" s="121" customFormat="1">
      <c r="B239" s="77" t="s">
        <v>3429</v>
      </c>
      <c r="C239" s="87" t="s">
        <v>3127</v>
      </c>
      <c r="D239" s="74">
        <v>6718</v>
      </c>
      <c r="E239" s="74"/>
      <c r="F239" s="74" t="s">
        <v>687</v>
      </c>
      <c r="G239" s="97">
        <v>43482</v>
      </c>
      <c r="H239" s="74"/>
      <c r="I239" s="84">
        <v>3.2699999999999991</v>
      </c>
      <c r="J239" s="87" t="s">
        <v>159</v>
      </c>
      <c r="K239" s="87" t="s">
        <v>165</v>
      </c>
      <c r="L239" s="88">
        <v>4.1299999999999996E-2</v>
      </c>
      <c r="M239" s="88">
        <v>1.7199999999999951E-2</v>
      </c>
      <c r="N239" s="84">
        <v>58454670.660635017</v>
      </c>
      <c r="O239" s="86">
        <v>108.21</v>
      </c>
      <c r="P239" s="84">
        <v>63253.797046156003</v>
      </c>
      <c r="Q239" s="85">
        <f t="shared" si="5"/>
        <v>1.198929394211368E-2</v>
      </c>
      <c r="R239" s="85">
        <f>P239/'סכום נכסי הקרן'!$C$42</f>
        <v>1.1244041262579406E-3</v>
      </c>
    </row>
    <row r="240" spans="2:18" s="121" customFormat="1">
      <c r="B240" s="73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84"/>
      <c r="O240" s="86"/>
      <c r="P240" s="74"/>
      <c r="Q240" s="85"/>
      <c r="R240" s="74"/>
    </row>
    <row r="241" spans="2:18" s="121" customFormat="1">
      <c r="B241" s="71" t="s">
        <v>40</v>
      </c>
      <c r="C241" s="72"/>
      <c r="D241" s="72"/>
      <c r="E241" s="72"/>
      <c r="F241" s="72"/>
      <c r="G241" s="72"/>
      <c r="H241" s="72"/>
      <c r="I241" s="81">
        <v>4.1674525511837111</v>
      </c>
      <c r="J241" s="72"/>
      <c r="K241" s="72"/>
      <c r="L241" s="72"/>
      <c r="M241" s="94">
        <v>3.1057066697170059E-2</v>
      </c>
      <c r="N241" s="81"/>
      <c r="O241" s="83"/>
      <c r="P241" s="81">
        <f>P242</f>
        <v>2401806.70107</v>
      </c>
      <c r="Q241" s="82">
        <f t="shared" ref="Q241:Q304" si="6">P241/$P$10</f>
        <v>0.45524486870336506</v>
      </c>
      <c r="R241" s="82">
        <f>P241/'סכום נכסי הקרן'!$C$42</f>
        <v>4.2694691722403061E-2</v>
      </c>
    </row>
    <row r="242" spans="2:18" s="121" customFormat="1">
      <c r="B242" s="92" t="s">
        <v>38</v>
      </c>
      <c r="C242" s="72"/>
      <c r="D242" s="72"/>
      <c r="E242" s="72"/>
      <c r="F242" s="72"/>
      <c r="G242" s="72"/>
      <c r="H242" s="72"/>
      <c r="I242" s="81">
        <v>4.1674525511837111</v>
      </c>
      <c r="J242" s="72"/>
      <c r="K242" s="72"/>
      <c r="L242" s="72"/>
      <c r="M242" s="94">
        <v>3.1057066697170059E-2</v>
      </c>
      <c r="N242" s="81"/>
      <c r="O242" s="83"/>
      <c r="P242" s="81">
        <f>SUM(P243:P450)</f>
        <v>2401806.70107</v>
      </c>
      <c r="Q242" s="82">
        <f t="shared" si="6"/>
        <v>0.45524486870336506</v>
      </c>
      <c r="R242" s="82">
        <f>P242/'סכום נכסי הקרן'!$C$42</f>
        <v>4.2694691722403061E-2</v>
      </c>
    </row>
    <row r="243" spans="2:18" s="121" customFormat="1">
      <c r="B243" s="77" t="s">
        <v>3430</v>
      </c>
      <c r="C243" s="87" t="s">
        <v>3127</v>
      </c>
      <c r="D243" s="74">
        <v>508506</v>
      </c>
      <c r="E243" s="74"/>
      <c r="F243" s="74" t="s">
        <v>3131</v>
      </c>
      <c r="G243" s="97">
        <v>43186</v>
      </c>
      <c r="H243" s="74" t="s">
        <v>3123</v>
      </c>
      <c r="I243" s="84">
        <v>5.3000000000000007</v>
      </c>
      <c r="J243" s="87" t="s">
        <v>191</v>
      </c>
      <c r="K243" s="87" t="s">
        <v>164</v>
      </c>
      <c r="L243" s="88">
        <v>4.8000000000000001E-2</v>
      </c>
      <c r="M243" s="88">
        <v>2.1000000000000005E-2</v>
      </c>
      <c r="N243" s="84">
        <v>26145069.000000004</v>
      </c>
      <c r="O243" s="86">
        <v>115.06</v>
      </c>
      <c r="P243" s="84">
        <v>103513.93535</v>
      </c>
      <c r="Q243" s="85">
        <f t="shared" si="6"/>
        <v>1.9620308281422333E-2</v>
      </c>
      <c r="R243" s="85">
        <f>P243/'סכום נכסי הקרן'!$C$42</f>
        <v>1.8400712916539596E-3</v>
      </c>
    </row>
    <row r="244" spans="2:18" s="121" customFormat="1">
      <c r="B244" s="77" t="s">
        <v>3430</v>
      </c>
      <c r="C244" s="87" t="s">
        <v>3127</v>
      </c>
      <c r="D244" s="74">
        <v>6831</v>
      </c>
      <c r="E244" s="74"/>
      <c r="F244" s="74" t="s">
        <v>3131</v>
      </c>
      <c r="G244" s="97">
        <v>43552</v>
      </c>
      <c r="H244" s="74" t="s">
        <v>3123</v>
      </c>
      <c r="I244" s="84">
        <v>5.28</v>
      </c>
      <c r="J244" s="87" t="s">
        <v>191</v>
      </c>
      <c r="K244" s="87" t="s">
        <v>164</v>
      </c>
      <c r="L244" s="88">
        <v>4.5999999999999999E-2</v>
      </c>
      <c r="M244" s="88">
        <v>2.75E-2</v>
      </c>
      <c r="N244" s="84">
        <v>11932316.760000002</v>
      </c>
      <c r="O244" s="86">
        <v>110.19</v>
      </c>
      <c r="P244" s="84">
        <v>45243.025640000007</v>
      </c>
      <c r="Q244" s="85">
        <f t="shared" si="6"/>
        <v>8.5754841378571454E-3</v>
      </c>
      <c r="R244" s="85">
        <f>P244/'סכום נכסי הקרן'!$C$42</f>
        <v>8.0424333541414368E-4</v>
      </c>
    </row>
    <row r="245" spans="2:18" s="121" customFormat="1">
      <c r="B245" s="77" t="s">
        <v>3430</v>
      </c>
      <c r="C245" s="87" t="s">
        <v>3130</v>
      </c>
      <c r="D245" s="74">
        <v>7598</v>
      </c>
      <c r="E245" s="74"/>
      <c r="F245" s="74" t="s">
        <v>3131</v>
      </c>
      <c r="G245" s="97">
        <v>43942</v>
      </c>
      <c r="H245" s="74" t="s">
        <v>3123</v>
      </c>
      <c r="I245" s="84">
        <v>5.14</v>
      </c>
      <c r="J245" s="87" t="s">
        <v>191</v>
      </c>
      <c r="K245" s="87" t="s">
        <v>164</v>
      </c>
      <c r="L245" s="88">
        <v>5.4400000000000004E-2</v>
      </c>
      <c r="M245" s="88">
        <v>3.6399999999999995E-2</v>
      </c>
      <c r="N245" s="84">
        <v>11496720.77</v>
      </c>
      <c r="O245" s="86">
        <v>109.76</v>
      </c>
      <c r="P245" s="84">
        <v>43421.294960000007</v>
      </c>
      <c r="Q245" s="85">
        <f t="shared" si="6"/>
        <v>8.2301884303133087E-3</v>
      </c>
      <c r="R245" s="85">
        <f>P245/'סכום נכסי הקרן'!$C$42</f>
        <v>7.7186011750189707E-4</v>
      </c>
    </row>
    <row r="246" spans="2:18" s="121" customFormat="1">
      <c r="B246" s="77" t="s">
        <v>3431</v>
      </c>
      <c r="C246" s="87" t="s">
        <v>3130</v>
      </c>
      <c r="D246" s="74">
        <v>70251</v>
      </c>
      <c r="E246" s="74"/>
      <c r="F246" s="74" t="s">
        <v>653</v>
      </c>
      <c r="G246" s="97">
        <v>43648</v>
      </c>
      <c r="H246" s="74" t="s">
        <v>357</v>
      </c>
      <c r="I246" s="84">
        <v>1.22</v>
      </c>
      <c r="J246" s="87" t="s">
        <v>915</v>
      </c>
      <c r="K246" s="87" t="s">
        <v>164</v>
      </c>
      <c r="L246" s="88">
        <v>4.2332000000000002E-2</v>
      </c>
      <c r="M246" s="88">
        <v>3.6699999999999997E-2</v>
      </c>
      <c r="N246" s="84">
        <v>5578813.1100000013</v>
      </c>
      <c r="O246" s="86">
        <v>100.96</v>
      </c>
      <c r="P246" s="84">
        <v>19380.983660000005</v>
      </c>
      <c r="Q246" s="85">
        <f t="shared" si="6"/>
        <v>3.673523501166058E-3</v>
      </c>
      <c r="R246" s="85">
        <f>P246/'סכום נכסי הקרן'!$C$42</f>
        <v>3.4451778416306241E-4</v>
      </c>
    </row>
    <row r="247" spans="2:18" s="121" customFormat="1">
      <c r="B247" s="77" t="s">
        <v>3431</v>
      </c>
      <c r="C247" s="87" t="s">
        <v>3130</v>
      </c>
      <c r="D247" s="74">
        <v>7181</v>
      </c>
      <c r="E247" s="74"/>
      <c r="F247" s="74" t="s">
        <v>653</v>
      </c>
      <c r="G247" s="97">
        <v>43731</v>
      </c>
      <c r="H247" s="74" t="s">
        <v>357</v>
      </c>
      <c r="I247" s="84">
        <v>1.2200000000000002</v>
      </c>
      <c r="J247" s="87" t="s">
        <v>915</v>
      </c>
      <c r="K247" s="87" t="s">
        <v>164</v>
      </c>
      <c r="L247" s="88">
        <v>4.2332000000000002E-2</v>
      </c>
      <c r="M247" s="88">
        <v>3.670000000000001E-2</v>
      </c>
      <c r="N247" s="84">
        <v>5230137.290000001</v>
      </c>
      <c r="O247" s="86">
        <v>100.96</v>
      </c>
      <c r="P247" s="84">
        <v>18169.672210000001</v>
      </c>
      <c r="Q247" s="85">
        <f t="shared" si="6"/>
        <v>3.4439282877925309E-3</v>
      </c>
      <c r="R247" s="85">
        <f>P247/'סכום נכסי הקרן'!$C$42</f>
        <v>3.2298542316393306E-4</v>
      </c>
    </row>
    <row r="248" spans="2:18" s="121" customFormat="1">
      <c r="B248" s="77" t="s">
        <v>3431</v>
      </c>
      <c r="C248" s="87" t="s">
        <v>3130</v>
      </c>
      <c r="D248" s="74">
        <v>7318</v>
      </c>
      <c r="E248" s="74"/>
      <c r="F248" s="74" t="s">
        <v>653</v>
      </c>
      <c r="G248" s="97">
        <v>43822</v>
      </c>
      <c r="H248" s="74" t="s">
        <v>357</v>
      </c>
      <c r="I248" s="84">
        <v>1.22</v>
      </c>
      <c r="J248" s="87" t="s">
        <v>915</v>
      </c>
      <c r="K248" s="87" t="s">
        <v>164</v>
      </c>
      <c r="L248" s="88">
        <v>4.2332000000000002E-2</v>
      </c>
      <c r="M248" s="88">
        <v>3.6699999999999997E-2</v>
      </c>
      <c r="N248" s="84">
        <v>5927488.9299999997</v>
      </c>
      <c r="O248" s="86">
        <v>100.96</v>
      </c>
      <c r="P248" s="84">
        <v>20592.295180000005</v>
      </c>
      <c r="Q248" s="85">
        <f t="shared" si="6"/>
        <v>3.9031187278075721E-3</v>
      </c>
      <c r="R248" s="85">
        <f>P248/'סכום נכסי הקרן'!$C$42</f>
        <v>3.6605014640651683E-4</v>
      </c>
    </row>
    <row r="249" spans="2:18" s="121" customFormat="1">
      <c r="B249" s="77" t="s">
        <v>3431</v>
      </c>
      <c r="C249" s="87" t="s">
        <v>3130</v>
      </c>
      <c r="D249" s="74">
        <v>7506</v>
      </c>
      <c r="E249" s="74"/>
      <c r="F249" s="74" t="s">
        <v>653</v>
      </c>
      <c r="G249" s="97">
        <v>43914</v>
      </c>
      <c r="H249" s="74" t="s">
        <v>357</v>
      </c>
      <c r="I249" s="84">
        <v>1.2200000000000004</v>
      </c>
      <c r="J249" s="87" t="s">
        <v>915</v>
      </c>
      <c r="K249" s="87" t="s">
        <v>164</v>
      </c>
      <c r="L249" s="88">
        <v>4.2332000000000002E-2</v>
      </c>
      <c r="M249" s="88">
        <v>3.670000000000001E-2</v>
      </c>
      <c r="N249" s="84">
        <v>1743379.1000000003</v>
      </c>
      <c r="O249" s="86">
        <v>100.96</v>
      </c>
      <c r="P249" s="84">
        <v>6056.5574299999998</v>
      </c>
      <c r="Q249" s="85">
        <f t="shared" si="6"/>
        <v>1.1479761009853149E-3</v>
      </c>
      <c r="R249" s="85">
        <f>P249/'סכום נכסי הקרן'!$C$42</f>
        <v>1.0766180819533963E-4</v>
      </c>
    </row>
    <row r="250" spans="2:18" s="121" customFormat="1">
      <c r="B250" s="77" t="s">
        <v>3431</v>
      </c>
      <c r="C250" s="87" t="s">
        <v>3130</v>
      </c>
      <c r="D250" s="74">
        <v>7746</v>
      </c>
      <c r="E250" s="74"/>
      <c r="F250" s="74" t="s">
        <v>653</v>
      </c>
      <c r="G250" s="97">
        <v>43998</v>
      </c>
      <c r="H250" s="74" t="s">
        <v>357</v>
      </c>
      <c r="I250" s="84">
        <v>1.22</v>
      </c>
      <c r="J250" s="87" t="s">
        <v>915</v>
      </c>
      <c r="K250" s="87" t="s">
        <v>164</v>
      </c>
      <c r="L250" s="88">
        <v>4.2332000000000002E-2</v>
      </c>
      <c r="M250" s="88">
        <v>3.6700000000000003E-2</v>
      </c>
      <c r="N250" s="84">
        <v>5295457.7400000012</v>
      </c>
      <c r="O250" s="86">
        <v>100.96</v>
      </c>
      <c r="P250" s="84">
        <v>18396.597660000003</v>
      </c>
      <c r="Q250" s="85">
        <f t="shared" si="6"/>
        <v>3.4869403447764171E-3</v>
      </c>
      <c r="R250" s="85">
        <f>P250/'סכום נכסי הקרן'!$C$42</f>
        <v>3.2701926657331378E-4</v>
      </c>
    </row>
    <row r="251" spans="2:18" s="121" customFormat="1">
      <c r="B251" s="77" t="s">
        <v>3431</v>
      </c>
      <c r="C251" s="87" t="s">
        <v>3130</v>
      </c>
      <c r="D251" s="74">
        <v>7835</v>
      </c>
      <c r="E251" s="74"/>
      <c r="F251" s="74" t="s">
        <v>653</v>
      </c>
      <c r="G251" s="97">
        <v>44033</v>
      </c>
      <c r="H251" s="74" t="s">
        <v>357</v>
      </c>
      <c r="I251" s="84">
        <v>1.23</v>
      </c>
      <c r="J251" s="87" t="s">
        <v>915</v>
      </c>
      <c r="K251" s="87" t="s">
        <v>164</v>
      </c>
      <c r="L251" s="88">
        <v>4.1500000000000002E-2</v>
      </c>
      <c r="M251" s="88">
        <v>3.5700000000000003E-2</v>
      </c>
      <c r="N251" s="84">
        <v>4430489.24</v>
      </c>
      <c r="O251" s="86">
        <v>100.96</v>
      </c>
      <c r="P251" s="84">
        <v>15391.668670000001</v>
      </c>
      <c r="Q251" s="85">
        <f t="shared" si="6"/>
        <v>2.917378063637783E-3</v>
      </c>
      <c r="R251" s="85">
        <f>P251/'סכום נכסי הקרן'!$C$42</f>
        <v>2.7360342889636534E-4</v>
      </c>
    </row>
    <row r="252" spans="2:18" s="121" customFormat="1">
      <c r="B252" s="77" t="s">
        <v>3431</v>
      </c>
      <c r="C252" s="87" t="s">
        <v>3130</v>
      </c>
      <c r="D252" s="74">
        <v>90240958</v>
      </c>
      <c r="E252" s="74"/>
      <c r="F252" s="74" t="s">
        <v>653</v>
      </c>
      <c r="G252" s="97">
        <v>43543</v>
      </c>
      <c r="H252" s="74" t="s">
        <v>357</v>
      </c>
      <c r="I252" s="84">
        <v>1.2199999999999998</v>
      </c>
      <c r="J252" s="87" t="s">
        <v>915</v>
      </c>
      <c r="K252" s="87" t="s">
        <v>164</v>
      </c>
      <c r="L252" s="88">
        <v>4.2332000000000002E-2</v>
      </c>
      <c r="M252" s="88">
        <v>3.6699999999999997E-2</v>
      </c>
      <c r="N252" s="84">
        <v>12203653.690000003</v>
      </c>
      <c r="O252" s="86">
        <v>100.96</v>
      </c>
      <c r="P252" s="84">
        <v>42395.901840000013</v>
      </c>
      <c r="Q252" s="85">
        <f t="shared" si="6"/>
        <v>8.035832674674951E-3</v>
      </c>
      <c r="R252" s="85">
        <f>P252/'סכום נכסי הקרן'!$C$42</f>
        <v>7.5363265434544519E-4</v>
      </c>
    </row>
    <row r="253" spans="2:18" s="121" customFormat="1">
      <c r="B253" s="77" t="s">
        <v>3432</v>
      </c>
      <c r="C253" s="87" t="s">
        <v>3130</v>
      </c>
      <c r="D253" s="74">
        <v>6828</v>
      </c>
      <c r="E253" s="74"/>
      <c r="F253" s="74" t="s">
        <v>965</v>
      </c>
      <c r="G253" s="97">
        <v>43551</v>
      </c>
      <c r="H253" s="74" t="s">
        <v>966</v>
      </c>
      <c r="I253" s="84">
        <v>6.96</v>
      </c>
      <c r="J253" s="87" t="s">
        <v>2520</v>
      </c>
      <c r="K253" s="87" t="s">
        <v>164</v>
      </c>
      <c r="L253" s="88">
        <v>4.8499999999999995E-2</v>
      </c>
      <c r="M253" s="88">
        <v>3.1700000000000006E-2</v>
      </c>
      <c r="N253" s="84">
        <v>18838235.960000001</v>
      </c>
      <c r="O253" s="86">
        <v>112.19</v>
      </c>
      <c r="P253" s="84">
        <v>72724.218270000012</v>
      </c>
      <c r="Q253" s="85">
        <f t="shared" si="6"/>
        <v>1.3784342921156717E-2</v>
      </c>
      <c r="R253" s="85">
        <f>P253/'סכום נכסי הקרן'!$C$42</f>
        <v>1.2927510271360137E-3</v>
      </c>
    </row>
    <row r="254" spans="2:18" s="121" customFormat="1">
      <c r="B254" s="77" t="s">
        <v>3433</v>
      </c>
      <c r="C254" s="87" t="s">
        <v>3130</v>
      </c>
      <c r="D254" s="74">
        <v>7088</v>
      </c>
      <c r="E254" s="74"/>
      <c r="F254" s="74" t="s">
        <v>911</v>
      </c>
      <c r="G254" s="97">
        <v>43684</v>
      </c>
      <c r="H254" s="74" t="s">
        <v>346</v>
      </c>
      <c r="I254" s="84">
        <v>8.2299999999999986</v>
      </c>
      <c r="J254" s="87" t="s">
        <v>915</v>
      </c>
      <c r="K254" s="87" t="s">
        <v>164</v>
      </c>
      <c r="L254" s="88">
        <v>4.36E-2</v>
      </c>
      <c r="M254" s="88">
        <v>4.0599999999999997E-2</v>
      </c>
      <c r="N254" s="84">
        <v>13154447.430000002</v>
      </c>
      <c r="O254" s="86">
        <v>103.86</v>
      </c>
      <c r="P254" s="84">
        <v>47011.661500000009</v>
      </c>
      <c r="Q254" s="85">
        <f t="shared" si="6"/>
        <v>8.9107161111508602E-3</v>
      </c>
      <c r="R254" s="85">
        <f>P254/'סכום נכסי הקרן'!$C$42</f>
        <v>8.3568273591970769E-4</v>
      </c>
    </row>
    <row r="255" spans="2:18" s="121" customFormat="1">
      <c r="B255" s="77" t="s">
        <v>3433</v>
      </c>
      <c r="C255" s="87" t="s">
        <v>3130</v>
      </c>
      <c r="D255" s="74">
        <v>535150</v>
      </c>
      <c r="E255" s="74"/>
      <c r="F255" s="74" t="s">
        <v>911</v>
      </c>
      <c r="G255" s="97">
        <v>43482</v>
      </c>
      <c r="H255" s="74" t="s">
        <v>346</v>
      </c>
      <c r="I255" s="84">
        <v>8.3099999999999987</v>
      </c>
      <c r="J255" s="87" t="s">
        <v>915</v>
      </c>
      <c r="K255" s="87" t="s">
        <v>164</v>
      </c>
      <c r="L255" s="88">
        <v>5.3899999999999997E-2</v>
      </c>
      <c r="M255" s="88">
        <v>2.9300000000000003E-2</v>
      </c>
      <c r="N255" s="84">
        <v>23380193.969999999</v>
      </c>
      <c r="O255" s="86">
        <v>124.55</v>
      </c>
      <c r="P255" s="84">
        <v>100202.02870000002</v>
      </c>
      <c r="Q255" s="85">
        <f t="shared" si="6"/>
        <v>1.8992560633218442E-2</v>
      </c>
      <c r="R255" s="85">
        <f>P255/'סכום נכסי הקרן'!$C$42</f>
        <v>1.7811985966231182E-3</v>
      </c>
    </row>
    <row r="256" spans="2:18" s="121" customFormat="1">
      <c r="B256" s="77" t="s">
        <v>3434</v>
      </c>
      <c r="C256" s="87" t="s">
        <v>3130</v>
      </c>
      <c r="D256" s="74">
        <v>6496</v>
      </c>
      <c r="E256" s="74"/>
      <c r="F256" s="74" t="s">
        <v>916</v>
      </c>
      <c r="G256" s="97">
        <v>43343</v>
      </c>
      <c r="H256" s="74" t="s">
        <v>346</v>
      </c>
      <c r="I256" s="84">
        <v>10.199999999999999</v>
      </c>
      <c r="J256" s="87" t="s">
        <v>2520</v>
      </c>
      <c r="K256" s="87" t="s">
        <v>164</v>
      </c>
      <c r="L256" s="88">
        <v>4.4999999999999998E-2</v>
      </c>
      <c r="M256" s="88">
        <v>4.4799999999999993E-2</v>
      </c>
      <c r="N256" s="84">
        <v>1497012.9700000002</v>
      </c>
      <c r="O256" s="86">
        <v>101.08</v>
      </c>
      <c r="P256" s="84">
        <v>5206.8548300000011</v>
      </c>
      <c r="Q256" s="85">
        <f t="shared" si="6"/>
        <v>9.8692119660788165E-4</v>
      </c>
      <c r="R256" s="85">
        <f>P256/'סכום נכסי הקרן'!$C$42</f>
        <v>9.2557432582363513E-5</v>
      </c>
    </row>
    <row r="257" spans="2:18" s="121" customFormat="1">
      <c r="B257" s="77" t="s">
        <v>3434</v>
      </c>
      <c r="C257" s="87" t="s">
        <v>3130</v>
      </c>
      <c r="D257" s="74">
        <v>66624</v>
      </c>
      <c r="E257" s="74"/>
      <c r="F257" s="74" t="s">
        <v>916</v>
      </c>
      <c r="G257" s="97">
        <v>43434</v>
      </c>
      <c r="H257" s="74" t="s">
        <v>346</v>
      </c>
      <c r="I257" s="84">
        <v>10.199999999999999</v>
      </c>
      <c r="J257" s="87" t="s">
        <v>2520</v>
      </c>
      <c r="K257" s="87" t="s">
        <v>164</v>
      </c>
      <c r="L257" s="88">
        <v>4.4999999999999998E-2</v>
      </c>
      <c r="M257" s="88">
        <v>4.4799999999999993E-2</v>
      </c>
      <c r="N257" s="84">
        <v>1368509.6100000003</v>
      </c>
      <c r="O257" s="86">
        <v>101.08</v>
      </c>
      <c r="P257" s="84">
        <v>4759.8992100000005</v>
      </c>
      <c r="Q257" s="85">
        <f t="shared" si="6"/>
        <v>9.0220403246120645E-4</v>
      </c>
      <c r="R257" s="85">
        <f>P257/'סכום נכסי הקרן'!$C$42</f>
        <v>8.461231676559346E-5</v>
      </c>
    </row>
    <row r="258" spans="2:18" s="121" customFormat="1">
      <c r="B258" s="77" t="s">
        <v>3434</v>
      </c>
      <c r="C258" s="87" t="s">
        <v>3130</v>
      </c>
      <c r="D258" s="74">
        <v>6785</v>
      </c>
      <c r="E258" s="74"/>
      <c r="F258" s="74" t="s">
        <v>916</v>
      </c>
      <c r="G258" s="97">
        <v>43524</v>
      </c>
      <c r="H258" s="74" t="s">
        <v>346</v>
      </c>
      <c r="I258" s="84">
        <v>10.199999999999998</v>
      </c>
      <c r="J258" s="87" t="s">
        <v>2520</v>
      </c>
      <c r="K258" s="87" t="s">
        <v>164</v>
      </c>
      <c r="L258" s="88">
        <v>4.4999999999999998E-2</v>
      </c>
      <c r="M258" s="88">
        <v>4.4799999999999986E-2</v>
      </c>
      <c r="N258" s="84">
        <v>1297933.4300000002</v>
      </c>
      <c r="O258" s="86">
        <v>101.08</v>
      </c>
      <c r="P258" s="84">
        <v>4514.423780000001</v>
      </c>
      <c r="Q258" s="85">
        <f t="shared" si="6"/>
        <v>8.5567596263341099E-4</v>
      </c>
      <c r="R258" s="85">
        <f>P258/'סכום נכסי הקרן'!$C$42</f>
        <v>8.0248727553936566E-5</v>
      </c>
    </row>
    <row r="259" spans="2:18" s="121" customFormat="1">
      <c r="B259" s="77" t="s">
        <v>3434</v>
      </c>
      <c r="C259" s="87" t="s">
        <v>3130</v>
      </c>
      <c r="D259" s="74">
        <v>67859</v>
      </c>
      <c r="E259" s="74"/>
      <c r="F259" s="74" t="s">
        <v>1018</v>
      </c>
      <c r="G259" s="97">
        <v>43811</v>
      </c>
      <c r="H259" s="74" t="s">
        <v>966</v>
      </c>
      <c r="I259" s="84">
        <v>9.81</v>
      </c>
      <c r="J259" s="87" t="s">
        <v>2520</v>
      </c>
      <c r="K259" s="87" t="s">
        <v>164</v>
      </c>
      <c r="L259" s="88">
        <v>4.4800000000000006E-2</v>
      </c>
      <c r="M259" s="88">
        <v>3.1600000000000003E-2</v>
      </c>
      <c r="N259" s="84">
        <v>4205216.120000001</v>
      </c>
      <c r="O259" s="86">
        <v>113.55</v>
      </c>
      <c r="P259" s="84">
        <v>16430.854480000002</v>
      </c>
      <c r="Q259" s="85">
        <f t="shared" si="6"/>
        <v>3.1143481226442353E-3</v>
      </c>
      <c r="R259" s="85">
        <f>P259/'סכום נכסי הקרן'!$C$42</f>
        <v>2.9207607191983597E-4</v>
      </c>
    </row>
    <row r="260" spans="2:18" s="121" customFormat="1">
      <c r="B260" s="77" t="s">
        <v>3434</v>
      </c>
      <c r="C260" s="87" t="s">
        <v>3130</v>
      </c>
      <c r="D260" s="74">
        <v>6484</v>
      </c>
      <c r="E260" s="74"/>
      <c r="F260" s="74" t="s">
        <v>916</v>
      </c>
      <c r="G260" s="97">
        <v>43251</v>
      </c>
      <c r="H260" s="74" t="s">
        <v>346</v>
      </c>
      <c r="I260" s="84">
        <v>10.200000000000001</v>
      </c>
      <c r="J260" s="87" t="s">
        <v>2520</v>
      </c>
      <c r="K260" s="87" t="s">
        <v>164</v>
      </c>
      <c r="L260" s="88">
        <v>4.4999999999999998E-2</v>
      </c>
      <c r="M260" s="88">
        <v>4.4799999999999993E-2</v>
      </c>
      <c r="N260" s="84">
        <v>7746160.8500000015</v>
      </c>
      <c r="O260" s="86">
        <v>101.08</v>
      </c>
      <c r="P260" s="84">
        <v>26942.408480000006</v>
      </c>
      <c r="Q260" s="85">
        <f t="shared" si="6"/>
        <v>5.1067361938684844E-3</v>
      </c>
      <c r="R260" s="85">
        <f>P260/'סכום נכסי הקרן'!$C$42</f>
        <v>4.7893022523428009E-4</v>
      </c>
    </row>
    <row r="261" spans="2:18" s="121" customFormat="1">
      <c r="B261" s="77" t="s">
        <v>3435</v>
      </c>
      <c r="C261" s="87" t="s">
        <v>3130</v>
      </c>
      <c r="D261" s="74">
        <v>4623</v>
      </c>
      <c r="E261" s="74"/>
      <c r="F261" s="74" t="s">
        <v>916</v>
      </c>
      <c r="G261" s="97">
        <v>42354</v>
      </c>
      <c r="H261" s="74" t="s">
        <v>346</v>
      </c>
      <c r="I261" s="84">
        <v>4.26</v>
      </c>
      <c r="J261" s="87" t="s">
        <v>915</v>
      </c>
      <c r="K261" s="87" t="s">
        <v>164</v>
      </c>
      <c r="L261" s="88">
        <v>5.0199999999999995E-2</v>
      </c>
      <c r="M261" s="88">
        <v>2.5100000000000001E-2</v>
      </c>
      <c r="N261" s="84">
        <v>5272513.0000000009</v>
      </c>
      <c r="O261" s="86">
        <v>112.38</v>
      </c>
      <c r="P261" s="84">
        <v>20388.785630000002</v>
      </c>
      <c r="Q261" s="85">
        <f t="shared" si="6"/>
        <v>3.8645449831642758E-3</v>
      </c>
      <c r="R261" s="85">
        <f>P261/'סכום נכסי הקרן'!$C$42</f>
        <v>3.624325457495013E-4</v>
      </c>
    </row>
    <row r="262" spans="2:18" s="121" customFormat="1">
      <c r="B262" s="77" t="s">
        <v>3436</v>
      </c>
      <c r="C262" s="87" t="s">
        <v>3130</v>
      </c>
      <c r="D262" s="74">
        <v>508309</v>
      </c>
      <c r="E262" s="74"/>
      <c r="F262" s="74" t="s">
        <v>916</v>
      </c>
      <c r="G262" s="97">
        <v>43185</v>
      </c>
      <c r="H262" s="74" t="s">
        <v>346</v>
      </c>
      <c r="I262" s="84">
        <v>5.25</v>
      </c>
      <c r="J262" s="87" t="s">
        <v>915</v>
      </c>
      <c r="K262" s="87" t="s">
        <v>173</v>
      </c>
      <c r="L262" s="88">
        <v>4.2199999999999994E-2</v>
      </c>
      <c r="M262" s="88">
        <v>4.2599999999999999E-2</v>
      </c>
      <c r="N262" s="84">
        <v>7718122.1400000015</v>
      </c>
      <c r="O262" s="86">
        <v>101.06</v>
      </c>
      <c r="P262" s="84">
        <v>20043.490010000005</v>
      </c>
      <c r="Q262" s="85">
        <f t="shared" si="6"/>
        <v>3.7990967274321571E-3</v>
      </c>
      <c r="R262" s="85">
        <f>P262/'סכום נכסי הקרן'!$C$42</f>
        <v>3.5629454553390185E-4</v>
      </c>
    </row>
    <row r="263" spans="2:18" s="121" customFormat="1">
      <c r="B263" s="77" t="s">
        <v>3437</v>
      </c>
      <c r="C263" s="87" t="s">
        <v>3130</v>
      </c>
      <c r="D263" s="74">
        <v>483880</v>
      </c>
      <c r="E263" s="74"/>
      <c r="F263" s="74" t="s">
        <v>1085</v>
      </c>
      <c r="G263" s="97">
        <v>43005</v>
      </c>
      <c r="H263" s="74" t="s">
        <v>917</v>
      </c>
      <c r="I263" s="84">
        <v>6.85</v>
      </c>
      <c r="J263" s="87" t="s">
        <v>915</v>
      </c>
      <c r="K263" s="87" t="s">
        <v>164</v>
      </c>
      <c r="L263" s="88">
        <v>5.3499999999999999E-2</v>
      </c>
      <c r="M263" s="88">
        <v>3.6200000000000003E-2</v>
      </c>
      <c r="N263" s="84">
        <v>14259884.430000002</v>
      </c>
      <c r="O263" s="86">
        <v>112.24</v>
      </c>
      <c r="P263" s="84">
        <v>55074.107130000011</v>
      </c>
      <c r="Q263" s="85">
        <f t="shared" si="6"/>
        <v>1.0438893628776331E-2</v>
      </c>
      <c r="R263" s="85">
        <f>P263/'סכום נכסי הקרן'!$C$42</f>
        <v>9.7900135958252582E-4</v>
      </c>
    </row>
    <row r="264" spans="2:18" s="121" customFormat="1">
      <c r="B264" s="77" t="s">
        <v>3438</v>
      </c>
      <c r="C264" s="87" t="s">
        <v>3130</v>
      </c>
      <c r="D264" s="74">
        <v>487557</v>
      </c>
      <c r="E264" s="74"/>
      <c r="F264" s="74" t="s">
        <v>1916</v>
      </c>
      <c r="G264" s="97">
        <v>42978</v>
      </c>
      <c r="H264" s="74" t="s">
        <v>917</v>
      </c>
      <c r="I264" s="84">
        <v>1.4899999999999998</v>
      </c>
      <c r="J264" s="87" t="s">
        <v>915</v>
      </c>
      <c r="K264" s="87" t="s">
        <v>164</v>
      </c>
      <c r="L264" s="88">
        <v>3.8966000000000001E-2</v>
      </c>
      <c r="M264" s="88">
        <v>4.07E-2</v>
      </c>
      <c r="N264" s="84">
        <v>5618919.1799999997</v>
      </c>
      <c r="O264" s="86">
        <v>99.91</v>
      </c>
      <c r="P264" s="84">
        <v>19317.300440000006</v>
      </c>
      <c r="Q264" s="85">
        <f t="shared" si="6"/>
        <v>3.6614528132482538E-3</v>
      </c>
      <c r="R264" s="85">
        <f>P264/'סכום נכסי הקרן'!$C$42</f>
        <v>3.4338574658294464E-4</v>
      </c>
    </row>
    <row r="265" spans="2:18" s="121" customFormat="1">
      <c r="B265" s="77" t="s">
        <v>3438</v>
      </c>
      <c r="C265" s="87" t="s">
        <v>3130</v>
      </c>
      <c r="D265" s="74">
        <v>487556</v>
      </c>
      <c r="E265" s="74"/>
      <c r="F265" s="74" t="s">
        <v>1158</v>
      </c>
      <c r="G265" s="97">
        <v>42438</v>
      </c>
      <c r="H265" s="74" t="s">
        <v>917</v>
      </c>
      <c r="I265" s="84">
        <v>1.94</v>
      </c>
      <c r="J265" s="87" t="s">
        <v>915</v>
      </c>
      <c r="K265" s="87" t="s">
        <v>164</v>
      </c>
      <c r="L265" s="88">
        <v>6.2203999999999995E-2</v>
      </c>
      <c r="M265" s="88">
        <v>5.8500000000000003E-2</v>
      </c>
      <c r="N265" s="84">
        <v>2082687.3000000003</v>
      </c>
      <c r="O265" s="86">
        <v>101.14</v>
      </c>
      <c r="P265" s="84">
        <v>7248.2253200000014</v>
      </c>
      <c r="Q265" s="85">
        <f t="shared" si="6"/>
        <v>1.3738480214356091E-3</v>
      </c>
      <c r="R265" s="85">
        <f>P265/'סכום נכסי הקרן'!$C$42</f>
        <v>1.2884498383406633E-4</v>
      </c>
    </row>
    <row r="266" spans="2:18" s="121" customFormat="1">
      <c r="B266" s="77" t="s">
        <v>3439</v>
      </c>
      <c r="C266" s="87" t="s">
        <v>3130</v>
      </c>
      <c r="D266" s="74">
        <v>6812</v>
      </c>
      <c r="E266" s="74"/>
      <c r="F266" s="74" t="s">
        <v>687</v>
      </c>
      <c r="G266" s="97">
        <v>43536</v>
      </c>
      <c r="H266" s="74"/>
      <c r="I266" s="84">
        <v>4.9599999999999991</v>
      </c>
      <c r="J266" s="87" t="s">
        <v>915</v>
      </c>
      <c r="K266" s="87" t="s">
        <v>164</v>
      </c>
      <c r="L266" s="88">
        <v>2.3965999999999998E-2</v>
      </c>
      <c r="M266" s="88">
        <v>2.1299999999999999E-2</v>
      </c>
      <c r="N266" s="84">
        <v>5700510.9299999997</v>
      </c>
      <c r="O266" s="86">
        <v>102.5</v>
      </c>
      <c r="P266" s="84">
        <v>20105.844030000004</v>
      </c>
      <c r="Q266" s="85">
        <f t="shared" si="6"/>
        <v>3.8109154752253831E-3</v>
      </c>
      <c r="R266" s="85">
        <f>P266/'סכום נכסי הקרן'!$C$42</f>
        <v>3.5740295515752663E-4</v>
      </c>
    </row>
    <row r="267" spans="2:18" s="121" customFormat="1">
      <c r="B267" s="77" t="s">
        <v>3439</v>
      </c>
      <c r="C267" s="87" t="s">
        <v>3130</v>
      </c>
      <c r="D267" s="74">
        <v>6872</v>
      </c>
      <c r="E267" s="74"/>
      <c r="F267" s="74" t="s">
        <v>687</v>
      </c>
      <c r="G267" s="97">
        <v>43570</v>
      </c>
      <c r="H267" s="74"/>
      <c r="I267" s="84">
        <v>4.99</v>
      </c>
      <c r="J267" s="87" t="s">
        <v>915</v>
      </c>
      <c r="K267" s="87" t="s">
        <v>164</v>
      </c>
      <c r="L267" s="88">
        <v>2.3965999999999998E-2</v>
      </c>
      <c r="M267" s="88">
        <v>2.1300000000000003E-2</v>
      </c>
      <c r="N267" s="84">
        <v>4599568.9700000007</v>
      </c>
      <c r="O267" s="86">
        <v>102.5</v>
      </c>
      <c r="P267" s="84">
        <v>16222.794320000003</v>
      </c>
      <c r="Q267" s="85">
        <f t="shared" si="6"/>
        <v>3.0749118432053433E-3</v>
      </c>
      <c r="R267" s="85">
        <f>P267/'סכום נכסי הקרן'!$C$42</f>
        <v>2.8837757928637118E-4</v>
      </c>
    </row>
    <row r="268" spans="2:18" s="121" customFormat="1">
      <c r="B268" s="77" t="s">
        <v>3439</v>
      </c>
      <c r="C268" s="87" t="s">
        <v>3130</v>
      </c>
      <c r="D268" s="74">
        <v>7258</v>
      </c>
      <c r="E268" s="74"/>
      <c r="F268" s="74" t="s">
        <v>687</v>
      </c>
      <c r="G268" s="97">
        <v>43774</v>
      </c>
      <c r="H268" s="74"/>
      <c r="I268" s="84">
        <v>4.9899999999999993</v>
      </c>
      <c r="J268" s="87" t="s">
        <v>915</v>
      </c>
      <c r="K268" s="87" t="s">
        <v>164</v>
      </c>
      <c r="L268" s="88">
        <v>2.3965999999999998E-2</v>
      </c>
      <c r="M268" s="88">
        <v>2.1299999999999999E-2</v>
      </c>
      <c r="N268" s="84">
        <v>3308640.7900000005</v>
      </c>
      <c r="O268" s="86">
        <v>102.5</v>
      </c>
      <c r="P268" s="84">
        <v>11669.658470000002</v>
      </c>
      <c r="Q268" s="85">
        <f t="shared" si="6"/>
        <v>2.2118982912411444E-3</v>
      </c>
      <c r="R268" s="85">
        <f>P268/'סכום נכסי הקרן'!$C$42</f>
        <v>2.0744070314252113E-4</v>
      </c>
    </row>
    <row r="269" spans="2:18" s="121" customFormat="1">
      <c r="B269" s="77" t="s">
        <v>3440</v>
      </c>
      <c r="C269" s="87" t="s">
        <v>3130</v>
      </c>
      <c r="D269" s="74">
        <v>7030</v>
      </c>
      <c r="E269" s="74"/>
      <c r="F269" s="74" t="s">
        <v>687</v>
      </c>
      <c r="G269" s="97">
        <v>43649</v>
      </c>
      <c r="H269" s="74"/>
      <c r="I269" s="84">
        <v>0.62000000000000011</v>
      </c>
      <c r="J269" s="87" t="s">
        <v>2520</v>
      </c>
      <c r="K269" s="87" t="s">
        <v>164</v>
      </c>
      <c r="L269" s="88">
        <v>2.6499999999999999E-2</v>
      </c>
      <c r="M269" s="88">
        <v>2.6200000000000005E-2</v>
      </c>
      <c r="N269" s="84">
        <v>1242374.2300000002</v>
      </c>
      <c r="O269" s="86">
        <v>100.12</v>
      </c>
      <c r="P269" s="84">
        <v>4280.1397699999998</v>
      </c>
      <c r="Q269" s="85">
        <f t="shared" si="6"/>
        <v>8.1126914449761633E-4</v>
      </c>
      <c r="R269" s="85">
        <f>P269/'סכום נכסי הקרן'!$C$42</f>
        <v>7.6084077843373984E-5</v>
      </c>
    </row>
    <row r="270" spans="2:18" s="121" customFormat="1">
      <c r="B270" s="77" t="s">
        <v>3440</v>
      </c>
      <c r="C270" s="87" t="s">
        <v>3130</v>
      </c>
      <c r="D270" s="74">
        <v>7059</v>
      </c>
      <c r="E270" s="74"/>
      <c r="F270" s="74" t="s">
        <v>687</v>
      </c>
      <c r="G270" s="97">
        <v>43668</v>
      </c>
      <c r="H270" s="74"/>
      <c r="I270" s="84">
        <v>0.62</v>
      </c>
      <c r="J270" s="87" t="s">
        <v>2520</v>
      </c>
      <c r="K270" s="87" t="s">
        <v>164</v>
      </c>
      <c r="L270" s="88">
        <v>2.6563E-2</v>
      </c>
      <c r="M270" s="88">
        <v>2.6200000000000001E-2</v>
      </c>
      <c r="N270" s="84">
        <v>279081.69000000006</v>
      </c>
      <c r="O270" s="86">
        <v>100.12</v>
      </c>
      <c r="P270" s="84">
        <v>961.47252000000015</v>
      </c>
      <c r="Q270" s="85">
        <f t="shared" si="6"/>
        <v>1.8224007408019002E-4</v>
      </c>
      <c r="R270" s="85">
        <f>P270/'סכום נכסי הקרן'!$C$42</f>
        <v>1.7091205892078837E-5</v>
      </c>
    </row>
    <row r="271" spans="2:18" s="121" customFormat="1">
      <c r="B271" s="77" t="s">
        <v>3440</v>
      </c>
      <c r="C271" s="87" t="s">
        <v>3130</v>
      </c>
      <c r="D271" s="74">
        <v>7107</v>
      </c>
      <c r="E271" s="74"/>
      <c r="F271" s="74" t="s">
        <v>687</v>
      </c>
      <c r="G271" s="97">
        <v>43697</v>
      </c>
      <c r="H271" s="74"/>
      <c r="I271" s="84">
        <v>0.61999999999999988</v>
      </c>
      <c r="J271" s="87" t="s">
        <v>2520</v>
      </c>
      <c r="K271" s="87" t="s">
        <v>164</v>
      </c>
      <c r="L271" s="88">
        <v>2.6563E-2</v>
      </c>
      <c r="M271" s="88">
        <v>2.6199999999999998E-2</v>
      </c>
      <c r="N271" s="84">
        <v>429482.08000000007</v>
      </c>
      <c r="O271" s="86">
        <v>100.12</v>
      </c>
      <c r="P271" s="84">
        <v>1479.6213300000004</v>
      </c>
      <c r="Q271" s="85">
        <f t="shared" si="6"/>
        <v>2.8045138595311005E-4</v>
      </c>
      <c r="R271" s="85">
        <f>P271/'סכום נכסי הקרן'!$C$42</f>
        <v>2.6301857065391247E-5</v>
      </c>
    </row>
    <row r="272" spans="2:18" s="121" customFormat="1">
      <c r="B272" s="77" t="s">
        <v>3440</v>
      </c>
      <c r="C272" s="87" t="s">
        <v>3130</v>
      </c>
      <c r="D272" s="74">
        <v>7182</v>
      </c>
      <c r="E272" s="74"/>
      <c r="F272" s="74" t="s">
        <v>687</v>
      </c>
      <c r="G272" s="97">
        <v>43728</v>
      </c>
      <c r="H272" s="74"/>
      <c r="I272" s="84">
        <v>0.62000000000000022</v>
      </c>
      <c r="J272" s="87" t="s">
        <v>2520</v>
      </c>
      <c r="K272" s="87" t="s">
        <v>164</v>
      </c>
      <c r="L272" s="88">
        <v>2.6563E-2</v>
      </c>
      <c r="M272" s="88">
        <v>2.6200000000000011E-2</v>
      </c>
      <c r="N272" s="84">
        <v>611443.97000000009</v>
      </c>
      <c r="O272" s="86">
        <v>100.12</v>
      </c>
      <c r="P272" s="84">
        <v>2106.5035699999999</v>
      </c>
      <c r="Q272" s="85">
        <f t="shared" si="6"/>
        <v>3.9927232308936369E-4</v>
      </c>
      <c r="R272" s="85">
        <f>P272/'סכום נכסי הקרן'!$C$42</f>
        <v>3.7445361649305478E-5</v>
      </c>
    </row>
    <row r="273" spans="2:18" s="121" customFormat="1">
      <c r="B273" s="77" t="s">
        <v>3440</v>
      </c>
      <c r="C273" s="87" t="s">
        <v>3130</v>
      </c>
      <c r="D273" s="74">
        <v>7223</v>
      </c>
      <c r="E273" s="74"/>
      <c r="F273" s="74" t="s">
        <v>687</v>
      </c>
      <c r="G273" s="97">
        <v>43759</v>
      </c>
      <c r="H273" s="74"/>
      <c r="I273" s="84">
        <v>0.62</v>
      </c>
      <c r="J273" s="87" t="s">
        <v>2520</v>
      </c>
      <c r="K273" s="87" t="s">
        <v>164</v>
      </c>
      <c r="L273" s="88">
        <v>2.6563E-2</v>
      </c>
      <c r="M273" s="88">
        <v>2.6199999999999998E-2</v>
      </c>
      <c r="N273" s="84">
        <v>765716.08</v>
      </c>
      <c r="O273" s="86">
        <v>100.12</v>
      </c>
      <c r="P273" s="84">
        <v>2637.9909400000006</v>
      </c>
      <c r="Q273" s="85">
        <f t="shared" si="6"/>
        <v>5.0001186131504844E-4</v>
      </c>
      <c r="R273" s="85">
        <f>P273/'סכום נכסי הקרן'!$C$42</f>
        <v>4.6893120041515688E-5</v>
      </c>
    </row>
    <row r="274" spans="2:18" s="121" customFormat="1">
      <c r="B274" s="77" t="s">
        <v>3440</v>
      </c>
      <c r="C274" s="87" t="s">
        <v>3130</v>
      </c>
      <c r="D274" s="74">
        <v>7503</v>
      </c>
      <c r="E274" s="74"/>
      <c r="F274" s="74" t="s">
        <v>687</v>
      </c>
      <c r="G274" s="97">
        <v>43910</v>
      </c>
      <c r="H274" s="74"/>
      <c r="I274" s="84">
        <v>0.62</v>
      </c>
      <c r="J274" s="87" t="s">
        <v>2520</v>
      </c>
      <c r="K274" s="87" t="s">
        <v>164</v>
      </c>
      <c r="L274" s="88">
        <v>2.6563E-2</v>
      </c>
      <c r="M274" s="88">
        <v>2.6199999999999998E-2</v>
      </c>
      <c r="N274" s="84">
        <v>470507.97000000009</v>
      </c>
      <c r="O274" s="86">
        <v>100.12</v>
      </c>
      <c r="P274" s="84">
        <v>1620.9608200000002</v>
      </c>
      <c r="Q274" s="85">
        <f t="shared" si="6"/>
        <v>3.0724125107380664E-4</v>
      </c>
      <c r="R274" s="85">
        <f>P274/'סכום נכסי הקרן'!$C$42</f>
        <v>2.8814318185207148E-5</v>
      </c>
    </row>
    <row r="275" spans="2:18" s="121" customFormat="1">
      <c r="B275" s="77" t="s">
        <v>3440</v>
      </c>
      <c r="C275" s="87" t="s">
        <v>3130</v>
      </c>
      <c r="D275" s="74">
        <v>7602</v>
      </c>
      <c r="E275" s="74"/>
      <c r="F275" s="74" t="s">
        <v>687</v>
      </c>
      <c r="G275" s="97">
        <v>43941</v>
      </c>
      <c r="H275" s="74"/>
      <c r="I275" s="84">
        <v>0.61999999999999988</v>
      </c>
      <c r="J275" s="87" t="s">
        <v>2520</v>
      </c>
      <c r="K275" s="87" t="s">
        <v>164</v>
      </c>
      <c r="L275" s="88">
        <v>2.6563E-2</v>
      </c>
      <c r="M275" s="88">
        <v>2.6199999999999998E-2</v>
      </c>
      <c r="N275" s="84">
        <v>367083.49000000005</v>
      </c>
      <c r="O275" s="86">
        <v>100.12</v>
      </c>
      <c r="P275" s="84">
        <v>1264.6501100000003</v>
      </c>
      <c r="Q275" s="85">
        <f t="shared" si="6"/>
        <v>2.3970516570969753E-4</v>
      </c>
      <c r="R275" s="85">
        <f>P275/'סכום נכסי הקרן'!$C$42</f>
        <v>2.2480512923500041E-5</v>
      </c>
    </row>
    <row r="276" spans="2:18" s="121" customFormat="1">
      <c r="B276" s="77" t="s">
        <v>3440</v>
      </c>
      <c r="C276" s="87" t="s">
        <v>3130</v>
      </c>
      <c r="D276" s="74">
        <v>7687</v>
      </c>
      <c r="E276" s="74"/>
      <c r="F276" s="74" t="s">
        <v>687</v>
      </c>
      <c r="G276" s="97">
        <v>43971</v>
      </c>
      <c r="H276" s="74"/>
      <c r="I276" s="84">
        <v>0.62000000000000011</v>
      </c>
      <c r="J276" s="87" t="s">
        <v>2520</v>
      </c>
      <c r="K276" s="87" t="s">
        <v>164</v>
      </c>
      <c r="L276" s="88">
        <v>2.6563E-2</v>
      </c>
      <c r="M276" s="88">
        <v>2.6200000000000001E-2</v>
      </c>
      <c r="N276" s="84">
        <v>293400.45</v>
      </c>
      <c r="O276" s="86">
        <v>100.12</v>
      </c>
      <c r="P276" s="84">
        <v>1010.8025200000002</v>
      </c>
      <c r="Q276" s="85">
        <f t="shared" si="6"/>
        <v>1.915902142738752E-4</v>
      </c>
      <c r="R276" s="85">
        <f>P276/'סכום נכסי הקרן'!$C$42</f>
        <v>1.7968099582869137E-5</v>
      </c>
    </row>
    <row r="277" spans="2:18" s="121" customFormat="1">
      <c r="B277" s="77" t="s">
        <v>3440</v>
      </c>
      <c r="C277" s="87" t="s">
        <v>3130</v>
      </c>
      <c r="D277" s="74">
        <v>7747</v>
      </c>
      <c r="E277" s="74"/>
      <c r="F277" s="74" t="s">
        <v>687</v>
      </c>
      <c r="G277" s="97">
        <v>44004</v>
      </c>
      <c r="H277" s="74"/>
      <c r="I277" s="84">
        <v>0.62</v>
      </c>
      <c r="J277" s="87" t="s">
        <v>2520</v>
      </c>
      <c r="K277" s="87" t="s">
        <v>164</v>
      </c>
      <c r="L277" s="88">
        <v>2.6563E-2</v>
      </c>
      <c r="M277" s="88">
        <v>2.6200000000000001E-2</v>
      </c>
      <c r="N277" s="84">
        <v>222957.52000000005</v>
      </c>
      <c r="O277" s="86">
        <v>100.12</v>
      </c>
      <c r="P277" s="84">
        <v>768.11750000000006</v>
      </c>
      <c r="Q277" s="85">
        <f t="shared" si="6"/>
        <v>1.4559104622385917E-4</v>
      </c>
      <c r="R277" s="85">
        <f>P277/'סכום נכסי הקרן'!$C$42</f>
        <v>1.365411290362086E-5</v>
      </c>
    </row>
    <row r="278" spans="2:18" s="121" customFormat="1">
      <c r="B278" s="77" t="s">
        <v>3440</v>
      </c>
      <c r="C278" s="87" t="s">
        <v>3130</v>
      </c>
      <c r="D278" s="74">
        <v>7825</v>
      </c>
      <c r="E278" s="74"/>
      <c r="F278" s="74" t="s">
        <v>687</v>
      </c>
      <c r="G278" s="97">
        <v>44032</v>
      </c>
      <c r="H278" s="74"/>
      <c r="I278" s="84">
        <v>0.62</v>
      </c>
      <c r="J278" s="87" t="s">
        <v>2520</v>
      </c>
      <c r="K278" s="87" t="s">
        <v>164</v>
      </c>
      <c r="L278" s="88">
        <v>2.6563E-2</v>
      </c>
      <c r="M278" s="88">
        <v>2.6200000000000001E-2</v>
      </c>
      <c r="N278" s="84">
        <v>453379.80000000005</v>
      </c>
      <c r="O278" s="86">
        <v>100.12</v>
      </c>
      <c r="P278" s="84">
        <v>1561.9520400000004</v>
      </c>
      <c r="Q278" s="85">
        <f t="shared" si="6"/>
        <v>2.9605656902113436E-4</v>
      </c>
      <c r="R278" s="85">
        <f>P278/'סכום נכסי הקרן'!$C$42</f>
        <v>2.7765373792682668E-5</v>
      </c>
    </row>
    <row r="279" spans="2:18" s="121" customFormat="1">
      <c r="B279" s="77" t="s">
        <v>3440</v>
      </c>
      <c r="C279" s="87" t="s">
        <v>3130</v>
      </c>
      <c r="D279" s="74">
        <v>7873</v>
      </c>
      <c r="E279" s="74"/>
      <c r="F279" s="74" t="s">
        <v>687</v>
      </c>
      <c r="G279" s="97">
        <v>44063</v>
      </c>
      <c r="H279" s="74"/>
      <c r="I279" s="84">
        <v>0.61999999999999977</v>
      </c>
      <c r="J279" s="87" t="s">
        <v>2520</v>
      </c>
      <c r="K279" s="87" t="s">
        <v>164</v>
      </c>
      <c r="L279" s="88">
        <v>2.6563E-2</v>
      </c>
      <c r="M279" s="88">
        <v>2.6200000000000001E-2</v>
      </c>
      <c r="N279" s="84">
        <v>257114.02000000005</v>
      </c>
      <c r="O279" s="86">
        <v>100.12</v>
      </c>
      <c r="P279" s="84">
        <v>885.79106000000013</v>
      </c>
      <c r="Q279" s="85">
        <f t="shared" si="6"/>
        <v>1.6789520764875324E-4</v>
      </c>
      <c r="R279" s="85">
        <f>P279/'סכום נכסי הקרן'!$C$42</f>
        <v>1.5745886719490181E-5</v>
      </c>
    </row>
    <row r="280" spans="2:18" s="121" customFormat="1">
      <c r="B280" s="77" t="s">
        <v>3440</v>
      </c>
      <c r="C280" s="87" t="s">
        <v>3130</v>
      </c>
      <c r="D280" s="74">
        <v>7953</v>
      </c>
      <c r="E280" s="74"/>
      <c r="F280" s="74" t="s">
        <v>687</v>
      </c>
      <c r="G280" s="97">
        <v>44095</v>
      </c>
      <c r="H280" s="74"/>
      <c r="I280" s="84">
        <v>0.62</v>
      </c>
      <c r="J280" s="87" t="s">
        <v>2520</v>
      </c>
      <c r="K280" s="87" t="s">
        <v>164</v>
      </c>
      <c r="L280" s="88">
        <v>2.6563E-2</v>
      </c>
      <c r="M280" s="88">
        <v>2.6399999999999993E-2</v>
      </c>
      <c r="N280" s="84">
        <v>638120.71000000008</v>
      </c>
      <c r="O280" s="86">
        <v>100.11</v>
      </c>
      <c r="P280" s="84">
        <v>2198.1888100000006</v>
      </c>
      <c r="Q280" s="85">
        <f t="shared" si="6"/>
        <v>4.166505888037703E-4</v>
      </c>
      <c r="R280" s="85">
        <f>P280/'סכום נכסי הקרן'!$C$42</f>
        <v>3.9075165186597088E-5</v>
      </c>
    </row>
    <row r="281" spans="2:18" s="121" customFormat="1">
      <c r="B281" s="77" t="s">
        <v>3440</v>
      </c>
      <c r="C281" s="87" t="s">
        <v>3130</v>
      </c>
      <c r="D281" s="74">
        <v>7363</v>
      </c>
      <c r="E281" s="74"/>
      <c r="F281" s="74" t="s">
        <v>687</v>
      </c>
      <c r="G281" s="97">
        <v>43851</v>
      </c>
      <c r="H281" s="74"/>
      <c r="I281" s="84">
        <v>0.62</v>
      </c>
      <c r="J281" s="87" t="s">
        <v>2520</v>
      </c>
      <c r="K281" s="87" t="s">
        <v>164</v>
      </c>
      <c r="L281" s="88">
        <v>2.6563E-2</v>
      </c>
      <c r="M281" s="88">
        <v>2.6200000000000001E-2</v>
      </c>
      <c r="N281" s="84">
        <v>863824.58000000019</v>
      </c>
      <c r="O281" s="86">
        <v>100.12</v>
      </c>
      <c r="P281" s="84">
        <v>2975.9874200000004</v>
      </c>
      <c r="Q281" s="85">
        <f t="shared" si="6"/>
        <v>5.6407661852105105E-4</v>
      </c>
      <c r="R281" s="85">
        <f>P281/'סכום נכסי הקרן'!$C$42</f>
        <v>5.2901370210202677E-5</v>
      </c>
    </row>
    <row r="282" spans="2:18" s="121" customFormat="1">
      <c r="B282" s="77" t="s">
        <v>3440</v>
      </c>
      <c r="C282" s="87" t="s">
        <v>3130</v>
      </c>
      <c r="D282" s="74">
        <v>7443</v>
      </c>
      <c r="E282" s="74"/>
      <c r="F282" s="74" t="s">
        <v>687</v>
      </c>
      <c r="G282" s="97">
        <v>43881</v>
      </c>
      <c r="H282" s="74"/>
      <c r="I282" s="84">
        <v>0.61999999999999988</v>
      </c>
      <c r="J282" s="87" t="s">
        <v>2520</v>
      </c>
      <c r="K282" s="87" t="s">
        <v>164</v>
      </c>
      <c r="L282" s="88">
        <v>2.6563E-2</v>
      </c>
      <c r="M282" s="88">
        <v>2.6200000000000001E-2</v>
      </c>
      <c r="N282" s="84">
        <v>655895.25000000012</v>
      </c>
      <c r="O282" s="86">
        <v>100.12</v>
      </c>
      <c r="P282" s="84">
        <v>2259.6439600000003</v>
      </c>
      <c r="Q282" s="85">
        <f t="shared" si="6"/>
        <v>4.2829896237206444E-4</v>
      </c>
      <c r="R282" s="85">
        <f>P282/'סכום נכסי הקרן'!$C$42</f>
        <v>4.0167596431307632E-5</v>
      </c>
    </row>
    <row r="283" spans="2:18" s="121" customFormat="1">
      <c r="B283" s="77" t="s">
        <v>3440</v>
      </c>
      <c r="C283" s="87" t="s">
        <v>3130</v>
      </c>
      <c r="D283" s="74">
        <v>7272</v>
      </c>
      <c r="E283" s="74"/>
      <c r="F283" s="74" t="s">
        <v>687</v>
      </c>
      <c r="G283" s="97">
        <v>43789</v>
      </c>
      <c r="H283" s="74"/>
      <c r="I283" s="84">
        <v>0.62000000000000011</v>
      </c>
      <c r="J283" s="87" t="s">
        <v>2520</v>
      </c>
      <c r="K283" s="87" t="s">
        <v>164</v>
      </c>
      <c r="L283" s="88">
        <v>2.6563E-2</v>
      </c>
      <c r="M283" s="88">
        <v>2.6200000000000001E-2</v>
      </c>
      <c r="N283" s="84">
        <v>1015469.7500000001</v>
      </c>
      <c r="O283" s="86">
        <v>100.12</v>
      </c>
      <c r="P283" s="84">
        <v>3498.4246400000006</v>
      </c>
      <c r="Q283" s="85">
        <f t="shared" si="6"/>
        <v>6.6310076709999173E-4</v>
      </c>
      <c r="R283" s="85">
        <f>P283/'סכום נכסי הקרן'!$C$42</f>
        <v>6.218825247357229E-5</v>
      </c>
    </row>
    <row r="284" spans="2:18" s="121" customFormat="1">
      <c r="B284" s="77" t="s">
        <v>3440</v>
      </c>
      <c r="C284" s="87" t="s">
        <v>3130</v>
      </c>
      <c r="D284" s="74">
        <v>7313</v>
      </c>
      <c r="E284" s="74"/>
      <c r="F284" s="74" t="s">
        <v>687</v>
      </c>
      <c r="G284" s="97">
        <v>43819</v>
      </c>
      <c r="H284" s="74"/>
      <c r="I284" s="84">
        <v>0.62000000000000011</v>
      </c>
      <c r="J284" s="87" t="s">
        <v>2520</v>
      </c>
      <c r="K284" s="87" t="s">
        <v>164</v>
      </c>
      <c r="L284" s="88">
        <v>2.6563E-2</v>
      </c>
      <c r="M284" s="88">
        <v>2.6200000000000001E-2</v>
      </c>
      <c r="N284" s="84">
        <v>982372.8400000002</v>
      </c>
      <c r="O284" s="86">
        <v>100.12</v>
      </c>
      <c r="P284" s="84">
        <v>3384.4015000000004</v>
      </c>
      <c r="Q284" s="85">
        <f t="shared" si="6"/>
        <v>6.4148851604943036E-4</v>
      </c>
      <c r="R284" s="85">
        <f>P284/'סכום נכסי הקרן'!$C$42</f>
        <v>6.0161368790821451E-5</v>
      </c>
    </row>
    <row r="285" spans="2:18" s="121" customFormat="1">
      <c r="B285" s="77" t="s">
        <v>3441</v>
      </c>
      <c r="C285" s="87" t="s">
        <v>3130</v>
      </c>
      <c r="D285" s="74">
        <v>6861</v>
      </c>
      <c r="E285" s="74"/>
      <c r="F285" s="74" t="s">
        <v>687</v>
      </c>
      <c r="G285" s="97">
        <v>43563</v>
      </c>
      <c r="H285" s="74"/>
      <c r="I285" s="84">
        <v>2.1199999999999997</v>
      </c>
      <c r="J285" s="87" t="s">
        <v>971</v>
      </c>
      <c r="K285" s="87" t="s">
        <v>164</v>
      </c>
      <c r="L285" s="88">
        <v>4.2000000000000003E-2</v>
      </c>
      <c r="M285" s="88">
        <v>4.9699999999999994E-2</v>
      </c>
      <c r="N285" s="84">
        <v>27532806.430000003</v>
      </c>
      <c r="O285" s="86">
        <v>99.03</v>
      </c>
      <c r="P285" s="84">
        <v>93824.81587000002</v>
      </c>
      <c r="Q285" s="85">
        <f t="shared" si="6"/>
        <v>1.7783806649730342E-2</v>
      </c>
      <c r="R285" s="85">
        <f>P285/'סכום נכסי הקרן'!$C$42</f>
        <v>1.6678367945664803E-3</v>
      </c>
    </row>
    <row r="286" spans="2:18" s="121" customFormat="1">
      <c r="B286" s="77" t="s">
        <v>3442</v>
      </c>
      <c r="C286" s="87" t="s">
        <v>3130</v>
      </c>
      <c r="D286" s="74">
        <v>6932</v>
      </c>
      <c r="E286" s="74"/>
      <c r="F286" s="74" t="s">
        <v>687</v>
      </c>
      <c r="G286" s="97">
        <v>43098</v>
      </c>
      <c r="H286" s="74"/>
      <c r="I286" s="84">
        <v>4.1099999999999985</v>
      </c>
      <c r="J286" s="87" t="s">
        <v>2520</v>
      </c>
      <c r="K286" s="87" t="s">
        <v>164</v>
      </c>
      <c r="L286" s="88">
        <v>2.8655E-2</v>
      </c>
      <c r="M286" s="88">
        <v>2.9499999999999998E-2</v>
      </c>
      <c r="N286" s="84">
        <v>11874397.199999999</v>
      </c>
      <c r="O286" s="86">
        <v>99.84</v>
      </c>
      <c r="P286" s="84">
        <v>40794.331200000008</v>
      </c>
      <c r="Q286" s="85">
        <f t="shared" si="6"/>
        <v>7.7322666902012007E-3</v>
      </c>
      <c r="R286" s="85">
        <f>P286/'סכום נכסי הקרן'!$C$42</f>
        <v>7.2516301741921399E-4</v>
      </c>
    </row>
    <row r="287" spans="2:18" s="121" customFormat="1">
      <c r="B287" s="77" t="s">
        <v>3442</v>
      </c>
      <c r="C287" s="87" t="s">
        <v>3130</v>
      </c>
      <c r="D287" s="74">
        <v>7889</v>
      </c>
      <c r="E287" s="74"/>
      <c r="F287" s="74" t="s">
        <v>687</v>
      </c>
      <c r="G287" s="97">
        <v>44064</v>
      </c>
      <c r="H287" s="74"/>
      <c r="I287" s="84">
        <v>5.1499999999999986</v>
      </c>
      <c r="J287" s="87" t="s">
        <v>915</v>
      </c>
      <c r="K287" s="87" t="s">
        <v>164</v>
      </c>
      <c r="L287" s="88">
        <v>5.7500000000000002E-2</v>
      </c>
      <c r="M287" s="88">
        <v>6.1899999999999997E-2</v>
      </c>
      <c r="N287" s="84">
        <v>2644912.5200000005</v>
      </c>
      <c r="O287" s="86">
        <v>97.97</v>
      </c>
      <c r="P287" s="84">
        <v>8916.3908500000016</v>
      </c>
      <c r="Q287" s="85">
        <f t="shared" si="6"/>
        <v>1.690036579549802E-3</v>
      </c>
      <c r="R287" s="85">
        <f>P287/'סכום נכסי הקרן'!$C$42</f>
        <v>1.584984163994597E-4</v>
      </c>
    </row>
    <row r="288" spans="2:18" s="121" customFormat="1">
      <c r="B288" s="77" t="s">
        <v>3442</v>
      </c>
      <c r="C288" s="87" t="s">
        <v>3130</v>
      </c>
      <c r="D288" s="74">
        <v>7979</v>
      </c>
      <c r="E288" s="74"/>
      <c r="F288" s="74" t="s">
        <v>687</v>
      </c>
      <c r="G288" s="97">
        <v>44104</v>
      </c>
      <c r="H288" s="74"/>
      <c r="I288" s="84">
        <v>5.160000000000001</v>
      </c>
      <c r="J288" s="87" t="s">
        <v>915</v>
      </c>
      <c r="K288" s="87" t="s">
        <v>164</v>
      </c>
      <c r="L288" s="88">
        <v>5.7500000000000002E-2</v>
      </c>
      <c r="M288" s="88">
        <v>6.1600000000000002E-2</v>
      </c>
      <c r="N288" s="84">
        <v>220218.22000000003</v>
      </c>
      <c r="O288" s="86">
        <v>97.61</v>
      </c>
      <c r="P288" s="84">
        <v>739.66018999999994</v>
      </c>
      <c r="Q288" s="85">
        <f t="shared" si="6"/>
        <v>1.4019717154242474E-4</v>
      </c>
      <c r="R288" s="85">
        <f>P288/'סכום נכסי הקרן'!$C$42</f>
        <v>1.3148253678081356E-5</v>
      </c>
    </row>
    <row r="289" spans="2:18" s="121" customFormat="1">
      <c r="B289" s="77" t="s">
        <v>3442</v>
      </c>
      <c r="C289" s="87" t="s">
        <v>3130</v>
      </c>
      <c r="D289" s="74">
        <v>464740</v>
      </c>
      <c r="E289" s="74"/>
      <c r="F289" s="74" t="s">
        <v>687</v>
      </c>
      <c r="G289" s="97">
        <v>42817</v>
      </c>
      <c r="H289" s="74"/>
      <c r="I289" s="84">
        <v>3.9</v>
      </c>
      <c r="J289" s="87" t="s">
        <v>2520</v>
      </c>
      <c r="K289" s="87" t="s">
        <v>164</v>
      </c>
      <c r="L289" s="88">
        <v>5.7820000000000003E-2</v>
      </c>
      <c r="M289" s="88">
        <v>3.7599999999999995E-2</v>
      </c>
      <c r="N289" s="84">
        <v>2854966.3900000006</v>
      </c>
      <c r="O289" s="86">
        <v>108.61</v>
      </c>
      <c r="P289" s="84">
        <v>10669.780640000003</v>
      </c>
      <c r="Q289" s="85">
        <f t="shared" si="6"/>
        <v>2.0223787719413733E-3</v>
      </c>
      <c r="R289" s="85">
        <f>P289/'סכום נכסי הקרן'!$C$42</f>
        <v>1.8966680164874262E-4</v>
      </c>
    </row>
    <row r="290" spans="2:18" s="121" customFormat="1">
      <c r="B290" s="77" t="s">
        <v>3442</v>
      </c>
      <c r="C290" s="87" t="s">
        <v>3130</v>
      </c>
      <c r="D290" s="74">
        <v>7291</v>
      </c>
      <c r="E290" s="74"/>
      <c r="F290" s="74" t="s">
        <v>687</v>
      </c>
      <c r="G290" s="97">
        <v>43798</v>
      </c>
      <c r="H290" s="74"/>
      <c r="I290" s="84">
        <v>4.1100000000000003</v>
      </c>
      <c r="J290" s="87" t="s">
        <v>2520</v>
      </c>
      <c r="K290" s="87" t="s">
        <v>164</v>
      </c>
      <c r="L290" s="88">
        <v>2.8655E-2</v>
      </c>
      <c r="M290" s="88">
        <v>2.9599999999999994E-2</v>
      </c>
      <c r="N290" s="84">
        <v>698493.97</v>
      </c>
      <c r="O290" s="86">
        <v>99.84</v>
      </c>
      <c r="P290" s="84">
        <v>2399.6686400000008</v>
      </c>
      <c r="Q290" s="85">
        <f t="shared" si="6"/>
        <v>4.5483961488728655E-4</v>
      </c>
      <c r="R290" s="85">
        <f>P290/'סכום נכסי הקרן'!$C$42</f>
        <v>4.2656685392323869E-5</v>
      </c>
    </row>
    <row r="291" spans="2:18" s="121" customFormat="1">
      <c r="B291" s="77" t="s">
        <v>3443</v>
      </c>
      <c r="C291" s="87" t="s">
        <v>3130</v>
      </c>
      <c r="D291" s="74">
        <v>491862</v>
      </c>
      <c r="E291" s="74"/>
      <c r="F291" s="74" t="s">
        <v>687</v>
      </c>
      <c r="G291" s="97">
        <v>43083</v>
      </c>
      <c r="H291" s="74"/>
      <c r="I291" s="84">
        <v>2.27</v>
      </c>
      <c r="J291" s="87" t="s">
        <v>915</v>
      </c>
      <c r="K291" s="87" t="s">
        <v>173</v>
      </c>
      <c r="L291" s="88">
        <v>2.1299999999999999E-2</v>
      </c>
      <c r="M291" s="88">
        <v>1.83E-2</v>
      </c>
      <c r="N291" s="84">
        <v>1815934.6100000003</v>
      </c>
      <c r="O291" s="86">
        <v>100.84</v>
      </c>
      <c r="P291" s="84">
        <v>4705.6047800000015</v>
      </c>
      <c r="Q291" s="85">
        <f t="shared" si="6"/>
        <v>8.9191292092185475E-4</v>
      </c>
      <c r="R291" s="85">
        <f>P291/'סכום נכסי הקרן'!$C$42</f>
        <v>8.3647175003743587E-5</v>
      </c>
    </row>
    <row r="292" spans="2:18" s="121" customFormat="1">
      <c r="B292" s="77" t="s">
        <v>3443</v>
      </c>
      <c r="C292" s="87" t="s">
        <v>3130</v>
      </c>
      <c r="D292" s="74">
        <v>491863</v>
      </c>
      <c r="E292" s="74"/>
      <c r="F292" s="74" t="s">
        <v>687</v>
      </c>
      <c r="G292" s="97">
        <v>43083</v>
      </c>
      <c r="H292" s="74"/>
      <c r="I292" s="84">
        <v>8.51</v>
      </c>
      <c r="J292" s="87" t="s">
        <v>915</v>
      </c>
      <c r="K292" s="87" t="s">
        <v>173</v>
      </c>
      <c r="L292" s="88">
        <v>2.3050000000000001E-2</v>
      </c>
      <c r="M292" s="88">
        <v>1.9700000000000002E-2</v>
      </c>
      <c r="N292" s="84">
        <v>1481872.2900000003</v>
      </c>
      <c r="O292" s="86">
        <v>103</v>
      </c>
      <c r="P292" s="84">
        <v>3922.2060400000005</v>
      </c>
      <c r="Q292" s="85">
        <f t="shared" si="6"/>
        <v>7.4342542757994663E-4</v>
      </c>
      <c r="R292" s="85">
        <f>P292/'סכום נכסי הקרן'!$C$42</f>
        <v>6.9721421659347269E-5</v>
      </c>
    </row>
    <row r="293" spans="2:18" s="121" customFormat="1">
      <c r="B293" s="77" t="s">
        <v>3443</v>
      </c>
      <c r="C293" s="87" t="s">
        <v>3130</v>
      </c>
      <c r="D293" s="74">
        <v>491864</v>
      </c>
      <c r="E293" s="74"/>
      <c r="F293" s="74" t="s">
        <v>687</v>
      </c>
      <c r="G293" s="97">
        <v>43083</v>
      </c>
      <c r="H293" s="74"/>
      <c r="I293" s="84">
        <v>7.71</v>
      </c>
      <c r="J293" s="87" t="s">
        <v>915</v>
      </c>
      <c r="K293" s="87" t="s">
        <v>173</v>
      </c>
      <c r="L293" s="88">
        <v>4.4999999999999998E-2</v>
      </c>
      <c r="M293" s="88">
        <v>4.1700000000000008E-2</v>
      </c>
      <c r="N293" s="84">
        <v>5927489.1399999997</v>
      </c>
      <c r="O293" s="86">
        <v>103</v>
      </c>
      <c r="P293" s="84">
        <v>15688.824710000003</v>
      </c>
      <c r="Q293" s="85">
        <f t="shared" si="6"/>
        <v>2.9737018145682584E-3</v>
      </c>
      <c r="R293" s="85">
        <f>P293/'סכום נכסי הקרן'!$C$42</f>
        <v>2.7888569641422933E-4</v>
      </c>
    </row>
    <row r="294" spans="2:18" s="121" customFormat="1">
      <c r="B294" s="77" t="s">
        <v>3443</v>
      </c>
      <c r="C294" s="87" t="s">
        <v>3130</v>
      </c>
      <c r="D294" s="74">
        <v>7903</v>
      </c>
      <c r="E294" s="74"/>
      <c r="F294" s="74" t="s">
        <v>687</v>
      </c>
      <c r="G294" s="97">
        <v>44070</v>
      </c>
      <c r="H294" s="74"/>
      <c r="I294" s="84">
        <v>3.9299999999999997</v>
      </c>
      <c r="J294" s="87" t="s">
        <v>976</v>
      </c>
      <c r="K294" s="87" t="s">
        <v>164</v>
      </c>
      <c r="L294" s="88">
        <v>2.802E-2</v>
      </c>
      <c r="M294" s="88">
        <v>3.3000000000000008E-2</v>
      </c>
      <c r="N294" s="84">
        <v>5137123.2699999996</v>
      </c>
      <c r="O294" s="86">
        <v>98.36</v>
      </c>
      <c r="P294" s="84">
        <v>17387.73056</v>
      </c>
      <c r="Q294" s="85">
        <f t="shared" si="6"/>
        <v>3.2957169751879995E-3</v>
      </c>
      <c r="R294" s="85">
        <f>P294/'סכום נכסי הקרן'!$C$42</f>
        <v>3.0908557115803082E-4</v>
      </c>
    </row>
    <row r="295" spans="2:18" s="121" customFormat="1">
      <c r="B295" s="77" t="s">
        <v>3444</v>
      </c>
      <c r="C295" s="87" t="s">
        <v>3130</v>
      </c>
      <c r="D295" s="74">
        <v>7364</v>
      </c>
      <c r="E295" s="74"/>
      <c r="F295" s="74" t="s">
        <v>687</v>
      </c>
      <c r="G295" s="97">
        <v>43846</v>
      </c>
      <c r="H295" s="74"/>
      <c r="I295" s="84">
        <v>2.39</v>
      </c>
      <c r="J295" s="87" t="s">
        <v>2520</v>
      </c>
      <c r="K295" s="87" t="s">
        <v>166</v>
      </c>
      <c r="L295" s="88">
        <v>1.7500000000000002E-2</v>
      </c>
      <c r="M295" s="88">
        <v>1.9499999999999997E-2</v>
      </c>
      <c r="N295" s="84">
        <v>15084204.140000002</v>
      </c>
      <c r="O295" s="86">
        <v>99.61</v>
      </c>
      <c r="P295" s="84">
        <v>60489.158340000009</v>
      </c>
      <c r="Q295" s="85">
        <f t="shared" si="6"/>
        <v>1.1465276924326391E-2</v>
      </c>
      <c r="R295" s="85">
        <f>P295/'סכום נכסי הקרן'!$C$42</f>
        <v>1.0752597062550447E-3</v>
      </c>
    </row>
    <row r="296" spans="2:18" s="121" customFormat="1">
      <c r="B296" s="77" t="s">
        <v>3445</v>
      </c>
      <c r="C296" s="87" t="s">
        <v>3130</v>
      </c>
      <c r="D296" s="74">
        <v>6922</v>
      </c>
      <c r="E296" s="74"/>
      <c r="F296" s="74" t="s">
        <v>687</v>
      </c>
      <c r="G296" s="97">
        <v>43613</v>
      </c>
      <c r="H296" s="74"/>
      <c r="I296" s="84">
        <v>3.4800000000000004</v>
      </c>
      <c r="J296" s="87" t="s">
        <v>2520</v>
      </c>
      <c r="K296" s="87" t="s">
        <v>164</v>
      </c>
      <c r="L296" s="88">
        <v>4.6466E-2</v>
      </c>
      <c r="M296" s="88">
        <v>4.7800000000000002E-2</v>
      </c>
      <c r="N296" s="84">
        <v>7974066.1800000016</v>
      </c>
      <c r="O296" s="86">
        <v>100</v>
      </c>
      <c r="P296" s="84">
        <v>27438.760989999999</v>
      </c>
      <c r="Q296" s="85">
        <f t="shared" si="6"/>
        <v>5.2008161767184225E-3</v>
      </c>
      <c r="R296" s="85">
        <f>P296/'סכום נכסי הקרן'!$C$42</f>
        <v>4.877534237833764E-4</v>
      </c>
    </row>
    <row r="297" spans="2:18" s="121" customFormat="1">
      <c r="B297" s="77" t="s">
        <v>3446</v>
      </c>
      <c r="C297" s="87" t="s">
        <v>3130</v>
      </c>
      <c r="D297" s="74">
        <v>7384</v>
      </c>
      <c r="E297" s="74"/>
      <c r="F297" s="74" t="s">
        <v>687</v>
      </c>
      <c r="G297" s="97">
        <v>43861</v>
      </c>
      <c r="H297" s="74"/>
      <c r="I297" s="84">
        <v>5.6899999999999995</v>
      </c>
      <c r="J297" s="87" t="s">
        <v>2520</v>
      </c>
      <c r="K297" s="87" t="s">
        <v>166</v>
      </c>
      <c r="L297" s="88">
        <v>2.6249999999999999E-2</v>
      </c>
      <c r="M297" s="88">
        <v>2.3599999999999999E-2</v>
      </c>
      <c r="N297" s="84">
        <v>67176.310000000012</v>
      </c>
      <c r="O297" s="86">
        <v>101.81</v>
      </c>
      <c r="P297" s="84">
        <v>275.33332000000007</v>
      </c>
      <c r="Q297" s="85">
        <f t="shared" si="6"/>
        <v>5.218741419000168E-5</v>
      </c>
      <c r="R297" s="85">
        <f>P297/'סכום נכסי הקרן'!$C$42</f>
        <v>4.8943452497941679E-6</v>
      </c>
    </row>
    <row r="298" spans="2:18" s="121" customFormat="1">
      <c r="B298" s="77" t="s">
        <v>3446</v>
      </c>
      <c r="C298" s="87" t="s">
        <v>3130</v>
      </c>
      <c r="D298" s="74">
        <v>76091</v>
      </c>
      <c r="E298" s="74"/>
      <c r="F298" s="74" t="s">
        <v>687</v>
      </c>
      <c r="G298" s="97">
        <v>43937</v>
      </c>
      <c r="H298" s="74"/>
      <c r="I298" s="84">
        <v>5.6899999999999995</v>
      </c>
      <c r="J298" s="87" t="s">
        <v>2520</v>
      </c>
      <c r="K298" s="87" t="s">
        <v>166</v>
      </c>
      <c r="L298" s="88">
        <v>2.6249999999999999E-2</v>
      </c>
      <c r="M298" s="88">
        <v>2.3900000000000001E-2</v>
      </c>
      <c r="N298" s="84">
        <v>237636.20000000004</v>
      </c>
      <c r="O298" s="86">
        <v>101.68</v>
      </c>
      <c r="P298" s="84">
        <v>972.7479800000001</v>
      </c>
      <c r="Q298" s="85">
        <f t="shared" si="6"/>
        <v>1.8437725493865929E-4</v>
      </c>
      <c r="R298" s="85">
        <f>P298/'סכום נכסי הקרן'!$C$42</f>
        <v>1.7291639294364633E-5</v>
      </c>
    </row>
    <row r="299" spans="2:18" s="121" customFormat="1">
      <c r="B299" s="77" t="s">
        <v>3446</v>
      </c>
      <c r="C299" s="87" t="s">
        <v>3130</v>
      </c>
      <c r="D299" s="74">
        <v>7824</v>
      </c>
      <c r="E299" s="74"/>
      <c r="F299" s="74" t="s">
        <v>687</v>
      </c>
      <c r="G299" s="97">
        <v>44027</v>
      </c>
      <c r="H299" s="74"/>
      <c r="I299" s="84">
        <v>5.6899999999999986</v>
      </c>
      <c r="J299" s="87" t="s">
        <v>2520</v>
      </c>
      <c r="K299" s="87" t="s">
        <v>166</v>
      </c>
      <c r="L299" s="88">
        <v>2.6249999999999999E-2</v>
      </c>
      <c r="M299" s="88">
        <v>2.3799999999999995E-2</v>
      </c>
      <c r="N299" s="84">
        <v>17922.230000000003</v>
      </c>
      <c r="O299" s="86">
        <v>101.71</v>
      </c>
      <c r="P299" s="84">
        <v>73.385100000000023</v>
      </c>
      <c r="Q299" s="85">
        <f t="shared" si="6"/>
        <v>1.3909608212600975E-5</v>
      </c>
      <c r="R299" s="85">
        <f>P299/'סכום נכסי הקרן'!$C$42</f>
        <v>1.3044989091428167E-6</v>
      </c>
    </row>
    <row r="300" spans="2:18" s="121" customFormat="1">
      <c r="B300" s="77" t="s">
        <v>3446</v>
      </c>
      <c r="C300" s="87" t="s">
        <v>3130</v>
      </c>
      <c r="D300" s="74">
        <v>7385</v>
      </c>
      <c r="E300" s="74"/>
      <c r="F300" s="74" t="s">
        <v>687</v>
      </c>
      <c r="G300" s="97">
        <v>43861</v>
      </c>
      <c r="H300" s="74"/>
      <c r="I300" s="84">
        <v>5.6400000000000006</v>
      </c>
      <c r="J300" s="87" t="s">
        <v>2520</v>
      </c>
      <c r="K300" s="87" t="s">
        <v>167</v>
      </c>
      <c r="L300" s="88">
        <v>2.9359000000000003E-2</v>
      </c>
      <c r="M300" s="88">
        <v>2.9000000000000005E-2</v>
      </c>
      <c r="N300" s="84">
        <v>219010.49000000005</v>
      </c>
      <c r="O300" s="86">
        <v>100.4</v>
      </c>
      <c r="P300" s="84">
        <v>969.8755000000001</v>
      </c>
      <c r="Q300" s="85">
        <f t="shared" si="6"/>
        <v>1.838327973934828E-4</v>
      </c>
      <c r="R300" s="85">
        <f>P300/'סכום נכסי הקרן'!$C$42</f>
        <v>1.7240577879628746E-5</v>
      </c>
    </row>
    <row r="301" spans="2:18" s="121" customFormat="1">
      <c r="B301" s="77" t="s">
        <v>3446</v>
      </c>
      <c r="C301" s="87" t="s">
        <v>3130</v>
      </c>
      <c r="D301" s="74">
        <v>7610</v>
      </c>
      <c r="E301" s="74"/>
      <c r="F301" s="74" t="s">
        <v>687</v>
      </c>
      <c r="G301" s="97">
        <v>43937</v>
      </c>
      <c r="H301" s="74"/>
      <c r="I301" s="84">
        <v>5.64</v>
      </c>
      <c r="J301" s="87" t="s">
        <v>2520</v>
      </c>
      <c r="K301" s="87" t="s">
        <v>167</v>
      </c>
      <c r="L301" s="88">
        <v>2.9359000000000003E-2</v>
      </c>
      <c r="M301" s="88">
        <v>2.9000000000000008E-2</v>
      </c>
      <c r="N301" s="84">
        <v>339211.35</v>
      </c>
      <c r="O301" s="86">
        <v>100.4</v>
      </c>
      <c r="P301" s="84">
        <v>1502.1781699999999</v>
      </c>
      <c r="Q301" s="85">
        <f t="shared" si="6"/>
        <v>2.8472686976268886E-4</v>
      </c>
      <c r="R301" s="85">
        <f>P301/'סכום נכסי הקרן'!$C$42</f>
        <v>2.670282910431616E-5</v>
      </c>
    </row>
    <row r="302" spans="2:18" s="121" customFormat="1">
      <c r="B302" s="77" t="s">
        <v>3446</v>
      </c>
      <c r="C302" s="87" t="s">
        <v>3130</v>
      </c>
      <c r="D302" s="74">
        <v>7828</v>
      </c>
      <c r="E302" s="74"/>
      <c r="F302" s="74" t="s">
        <v>687</v>
      </c>
      <c r="G302" s="97">
        <v>44027</v>
      </c>
      <c r="H302" s="74"/>
      <c r="I302" s="84">
        <v>5.6400000000000006</v>
      </c>
      <c r="J302" s="87" t="s">
        <v>2520</v>
      </c>
      <c r="K302" s="87" t="s">
        <v>167</v>
      </c>
      <c r="L302" s="88">
        <v>2.9365000000000002E-2</v>
      </c>
      <c r="M302" s="88">
        <v>2.8999999999999998E-2</v>
      </c>
      <c r="N302" s="84">
        <v>225258.50000000003</v>
      </c>
      <c r="O302" s="86">
        <v>100.4</v>
      </c>
      <c r="P302" s="84">
        <v>997.5444100000002</v>
      </c>
      <c r="Q302" s="85">
        <f t="shared" si="6"/>
        <v>1.8907723662937289E-4</v>
      </c>
      <c r="R302" s="85">
        <f>P302/'סכום נכסי הקרן'!$C$42</f>
        <v>1.7732422449060019E-5</v>
      </c>
    </row>
    <row r="303" spans="2:18" s="121" customFormat="1">
      <c r="B303" s="77" t="s">
        <v>3446</v>
      </c>
      <c r="C303" s="87" t="s">
        <v>3130</v>
      </c>
      <c r="D303" s="74">
        <v>7276</v>
      </c>
      <c r="E303" s="74"/>
      <c r="F303" s="74" t="s">
        <v>687</v>
      </c>
      <c r="G303" s="97">
        <v>43788</v>
      </c>
      <c r="H303" s="74"/>
      <c r="I303" s="84">
        <v>5.6899999999999986</v>
      </c>
      <c r="J303" s="87" t="s">
        <v>2520</v>
      </c>
      <c r="K303" s="87" t="s">
        <v>166</v>
      </c>
      <c r="L303" s="88">
        <v>2.6249999999999999E-2</v>
      </c>
      <c r="M303" s="88">
        <v>2.3599999999999996E-2</v>
      </c>
      <c r="N303" s="84">
        <v>2929295.2200000007</v>
      </c>
      <c r="O303" s="86">
        <v>101.81</v>
      </c>
      <c r="P303" s="84">
        <v>12006.205770000004</v>
      </c>
      <c r="Q303" s="85">
        <f t="shared" si="6"/>
        <v>2.2756883669923351E-3</v>
      </c>
      <c r="R303" s="85">
        <f>P303/'סכום נכסי הקרן'!$C$42</f>
        <v>2.1342319258145306E-4</v>
      </c>
    </row>
    <row r="304" spans="2:18" s="121" customFormat="1">
      <c r="B304" s="77" t="s">
        <v>3446</v>
      </c>
      <c r="C304" s="87" t="s">
        <v>3130</v>
      </c>
      <c r="D304" s="74">
        <v>7275</v>
      </c>
      <c r="E304" s="74"/>
      <c r="F304" s="74" t="s">
        <v>687</v>
      </c>
      <c r="G304" s="97">
        <v>43788</v>
      </c>
      <c r="H304" s="74"/>
      <c r="I304" s="84">
        <v>5.64</v>
      </c>
      <c r="J304" s="87" t="s">
        <v>2520</v>
      </c>
      <c r="K304" s="87" t="s">
        <v>167</v>
      </c>
      <c r="L304" s="88">
        <v>2.9359000000000003E-2</v>
      </c>
      <c r="M304" s="88">
        <v>2.8999999999999995E-2</v>
      </c>
      <c r="N304" s="84">
        <v>2752651.8900000006</v>
      </c>
      <c r="O304" s="86">
        <v>100.4</v>
      </c>
      <c r="P304" s="84">
        <v>12189.962330000002</v>
      </c>
      <c r="Q304" s="85">
        <f t="shared" si="6"/>
        <v>2.3105180770573931E-3</v>
      </c>
      <c r="R304" s="85">
        <f>P304/'סכום נכסי הקרן'!$C$42</f>
        <v>2.1668966264237597E-4</v>
      </c>
    </row>
    <row r="305" spans="2:18" s="121" customFormat="1">
      <c r="B305" s="77" t="s">
        <v>3447</v>
      </c>
      <c r="C305" s="87" t="s">
        <v>3130</v>
      </c>
      <c r="D305" s="74">
        <v>6654</v>
      </c>
      <c r="E305" s="74"/>
      <c r="F305" s="74" t="s">
        <v>687</v>
      </c>
      <c r="G305" s="97">
        <v>43451</v>
      </c>
      <c r="H305" s="74"/>
      <c r="I305" s="84">
        <v>2.4500000000000002</v>
      </c>
      <c r="J305" s="87" t="s">
        <v>2520</v>
      </c>
      <c r="K305" s="87" t="s">
        <v>164</v>
      </c>
      <c r="L305" s="88">
        <v>2.8060000000000002E-2</v>
      </c>
      <c r="M305" s="88">
        <v>2.8000000000000004E-2</v>
      </c>
      <c r="N305" s="84">
        <v>5359999.1700000009</v>
      </c>
      <c r="O305" s="86">
        <v>100</v>
      </c>
      <c r="P305" s="84">
        <v>18443.757140000002</v>
      </c>
      <c r="Q305" s="85">
        <f t="shared" ref="Q305:Q368" si="7">P305/$P$10</f>
        <v>3.4958790788015798E-3</v>
      </c>
      <c r="R305" s="85">
        <f>P305/'סכום נכסי הקרן'!$C$42</f>
        <v>3.2785757694170928E-4</v>
      </c>
    </row>
    <row r="306" spans="2:18" s="121" customFormat="1">
      <c r="B306" s="77" t="s">
        <v>3448</v>
      </c>
      <c r="C306" s="87" t="s">
        <v>3130</v>
      </c>
      <c r="D306" s="74">
        <v>469140</v>
      </c>
      <c r="E306" s="74"/>
      <c r="F306" s="74" t="s">
        <v>687</v>
      </c>
      <c r="G306" s="97">
        <v>42870</v>
      </c>
      <c r="H306" s="74"/>
      <c r="I306" s="84">
        <v>3.5699999999999994</v>
      </c>
      <c r="J306" s="87" t="s">
        <v>915</v>
      </c>
      <c r="K306" s="87" t="s">
        <v>164</v>
      </c>
      <c r="L306" s="88">
        <v>2.6466E-2</v>
      </c>
      <c r="M306" s="88">
        <v>2.9599999999999991E-2</v>
      </c>
      <c r="N306" s="84">
        <v>7031153.8800000008</v>
      </c>
      <c r="O306" s="86">
        <v>100.11</v>
      </c>
      <c r="P306" s="84">
        <v>24220.814540000007</v>
      </c>
      <c r="Q306" s="85">
        <f t="shared" si="7"/>
        <v>4.5908779962345091E-3</v>
      </c>
      <c r="R306" s="85">
        <f>P306/'סכום נכסי הקרן'!$C$42</f>
        <v>4.3055097214530564E-4</v>
      </c>
    </row>
    <row r="307" spans="2:18" s="121" customFormat="1">
      <c r="B307" s="77" t="s">
        <v>3449</v>
      </c>
      <c r="C307" s="87" t="s">
        <v>3130</v>
      </c>
      <c r="D307" s="74">
        <v>72808</v>
      </c>
      <c r="E307" s="74"/>
      <c r="F307" s="74" t="s">
        <v>687</v>
      </c>
      <c r="G307" s="97">
        <v>43797</v>
      </c>
      <c r="H307" s="74"/>
      <c r="I307" s="84">
        <v>5.79</v>
      </c>
      <c r="J307" s="87" t="s">
        <v>915</v>
      </c>
      <c r="K307" s="87" t="s">
        <v>164</v>
      </c>
      <c r="L307" s="88">
        <v>3.1600000000000003E-2</v>
      </c>
      <c r="M307" s="88">
        <v>2.7699999999999999E-2</v>
      </c>
      <c r="N307" s="84">
        <v>288076.21000000008</v>
      </c>
      <c r="O307" s="86">
        <v>103.69</v>
      </c>
      <c r="P307" s="84">
        <v>1027.8481100000001</v>
      </c>
      <c r="Q307" s="85">
        <f t="shared" si="7"/>
        <v>1.9482108101184556E-4</v>
      </c>
      <c r="R307" s="85">
        <f>P307/'סכום נכסי הקרן'!$C$42</f>
        <v>1.8271103238389068E-5</v>
      </c>
    </row>
    <row r="308" spans="2:18" s="121" customFormat="1">
      <c r="B308" s="77" t="s">
        <v>3449</v>
      </c>
      <c r="C308" s="87" t="s">
        <v>3130</v>
      </c>
      <c r="D308" s="74">
        <v>7847</v>
      </c>
      <c r="E308" s="74"/>
      <c r="F308" s="74" t="s">
        <v>687</v>
      </c>
      <c r="G308" s="97">
        <v>44043</v>
      </c>
      <c r="H308" s="74"/>
      <c r="I308" s="84">
        <v>5.7900000000000009</v>
      </c>
      <c r="J308" s="87" t="s">
        <v>915</v>
      </c>
      <c r="K308" s="87" t="s">
        <v>164</v>
      </c>
      <c r="L308" s="88">
        <v>3.1600000000000003E-2</v>
      </c>
      <c r="M308" s="88">
        <v>2.7700000000000006E-2</v>
      </c>
      <c r="N308" s="84">
        <v>1181430.9900000002</v>
      </c>
      <c r="O308" s="86">
        <v>103.69</v>
      </c>
      <c r="P308" s="84">
        <v>4215.3137400000005</v>
      </c>
      <c r="Q308" s="85">
        <f t="shared" si="7"/>
        <v>7.9898184531456275E-4</v>
      </c>
      <c r="R308" s="85">
        <f>P308/'סכום נכסי הקרן'!$C$42</f>
        <v>7.4931725589046344E-5</v>
      </c>
    </row>
    <row r="309" spans="2:18" s="121" customFormat="1">
      <c r="B309" s="77" t="s">
        <v>3449</v>
      </c>
      <c r="C309" s="87" t="s">
        <v>3130</v>
      </c>
      <c r="D309" s="74">
        <v>7906</v>
      </c>
      <c r="E309" s="74"/>
      <c r="F309" s="74" t="s">
        <v>687</v>
      </c>
      <c r="G309" s="97">
        <v>44071</v>
      </c>
      <c r="H309" s="74"/>
      <c r="I309" s="84">
        <v>5.79</v>
      </c>
      <c r="J309" s="87" t="s">
        <v>915</v>
      </c>
      <c r="K309" s="87" t="s">
        <v>164</v>
      </c>
      <c r="L309" s="88">
        <v>3.1600000000000003E-2</v>
      </c>
      <c r="M309" s="88">
        <v>2.7699999999999995E-2</v>
      </c>
      <c r="N309" s="84">
        <v>1350422.0700000003</v>
      </c>
      <c r="O309" s="86">
        <v>103.69</v>
      </c>
      <c r="P309" s="84">
        <v>4818.2693400000007</v>
      </c>
      <c r="Q309" s="85">
        <f t="shared" si="7"/>
        <v>9.132676630840248E-4</v>
      </c>
      <c r="R309" s="85">
        <f>P309/'סכום נכסי הקרן'!$C$42</f>
        <v>8.5649908468970914E-5</v>
      </c>
    </row>
    <row r="310" spans="2:18" s="121" customFormat="1">
      <c r="B310" s="77" t="s">
        <v>3449</v>
      </c>
      <c r="C310" s="87" t="s">
        <v>3130</v>
      </c>
      <c r="D310" s="74">
        <v>7977</v>
      </c>
      <c r="E310" s="74"/>
      <c r="F310" s="74" t="s">
        <v>687</v>
      </c>
      <c r="G310" s="97">
        <v>44104</v>
      </c>
      <c r="H310" s="74"/>
      <c r="I310" s="84">
        <v>5.79</v>
      </c>
      <c r="J310" s="87" t="s">
        <v>915</v>
      </c>
      <c r="K310" s="87" t="s">
        <v>164</v>
      </c>
      <c r="L310" s="88">
        <v>3.1489999999999997E-2</v>
      </c>
      <c r="M310" s="88">
        <v>2.8399999999999998E-2</v>
      </c>
      <c r="N310" s="84">
        <v>1109077.57</v>
      </c>
      <c r="O310" s="86">
        <v>103.29</v>
      </c>
      <c r="P310" s="84">
        <v>3941.8933600000009</v>
      </c>
      <c r="Q310" s="85">
        <f t="shared" si="7"/>
        <v>7.4715701489066924E-4</v>
      </c>
      <c r="R310" s="85">
        <f>P310/'סכום נכסי הקרן'!$C$42</f>
        <v>7.0071384900712973E-5</v>
      </c>
    </row>
    <row r="311" spans="2:18" s="121" customFormat="1">
      <c r="B311" s="77" t="s">
        <v>3449</v>
      </c>
      <c r="C311" s="87" t="s">
        <v>3130</v>
      </c>
      <c r="D311" s="74">
        <v>7386</v>
      </c>
      <c r="E311" s="74"/>
      <c r="F311" s="74" t="s">
        <v>687</v>
      </c>
      <c r="G311" s="97">
        <v>43861</v>
      </c>
      <c r="H311" s="74"/>
      <c r="I311" s="84">
        <v>5.79</v>
      </c>
      <c r="J311" s="87" t="s">
        <v>915</v>
      </c>
      <c r="K311" s="87" t="s">
        <v>164</v>
      </c>
      <c r="L311" s="88">
        <v>3.1600000000000003E-2</v>
      </c>
      <c r="M311" s="88">
        <v>2.7699999999999999E-2</v>
      </c>
      <c r="N311" s="84">
        <v>774579.45</v>
      </c>
      <c r="O311" s="86">
        <v>103.69</v>
      </c>
      <c r="P311" s="84">
        <v>2763.6784800000005</v>
      </c>
      <c r="Q311" s="85">
        <f t="shared" si="7"/>
        <v>5.2383501395237696E-4</v>
      </c>
      <c r="R311" s="85">
        <f>P311/'סכום נכסי הקרן'!$C$42</f>
        <v>4.9127350952461427E-5</v>
      </c>
    </row>
    <row r="312" spans="2:18" s="121" customFormat="1">
      <c r="B312" s="77" t="s">
        <v>3449</v>
      </c>
      <c r="C312" s="87" t="s">
        <v>3130</v>
      </c>
      <c r="D312" s="74">
        <v>7535</v>
      </c>
      <c r="E312" s="74"/>
      <c r="F312" s="74" t="s">
        <v>687</v>
      </c>
      <c r="G312" s="97">
        <v>43921</v>
      </c>
      <c r="H312" s="74"/>
      <c r="I312" s="84">
        <v>5.7900000000000009</v>
      </c>
      <c r="J312" s="87" t="s">
        <v>915</v>
      </c>
      <c r="K312" s="87" t="s">
        <v>164</v>
      </c>
      <c r="L312" s="88">
        <v>3.1600000000000003E-2</v>
      </c>
      <c r="M312" s="88">
        <v>2.7700000000000006E-2</v>
      </c>
      <c r="N312" s="84">
        <v>857013.95000000019</v>
      </c>
      <c r="O312" s="86">
        <v>103.69</v>
      </c>
      <c r="P312" s="84">
        <v>3057.8025299999999</v>
      </c>
      <c r="Q312" s="85">
        <f t="shared" si="7"/>
        <v>5.7958407338546964E-4</v>
      </c>
      <c r="R312" s="85">
        <f>P312/'סכום נכסי הקרן'!$C$42</f>
        <v>5.43557215941539E-5</v>
      </c>
    </row>
    <row r="313" spans="2:18" s="121" customFormat="1">
      <c r="B313" s="77" t="s">
        <v>3449</v>
      </c>
      <c r="C313" s="87" t="s">
        <v>3130</v>
      </c>
      <c r="D313" s="74">
        <v>7645</v>
      </c>
      <c r="E313" s="74"/>
      <c r="F313" s="74" t="s">
        <v>687</v>
      </c>
      <c r="G313" s="97">
        <v>43951</v>
      </c>
      <c r="H313" s="74"/>
      <c r="I313" s="84">
        <v>5.79</v>
      </c>
      <c r="J313" s="87" t="s">
        <v>915</v>
      </c>
      <c r="K313" s="87" t="s">
        <v>164</v>
      </c>
      <c r="L313" s="88">
        <v>3.1600000000000003E-2</v>
      </c>
      <c r="M313" s="88">
        <v>2.7700000000000006E-2</v>
      </c>
      <c r="N313" s="84">
        <v>734532.9800000001</v>
      </c>
      <c r="O313" s="86">
        <v>103.69</v>
      </c>
      <c r="P313" s="84">
        <v>2620.7937800000004</v>
      </c>
      <c r="Q313" s="85">
        <f t="shared" si="7"/>
        <v>4.9675226559371796E-4</v>
      </c>
      <c r="R313" s="85">
        <f>P313/'סכום נכסי הקרן'!$C$42</f>
        <v>4.6587422066581337E-5</v>
      </c>
    </row>
    <row r="314" spans="2:18" s="121" customFormat="1">
      <c r="B314" s="77" t="s">
        <v>3449</v>
      </c>
      <c r="C314" s="87" t="s">
        <v>3130</v>
      </c>
      <c r="D314" s="74">
        <v>7778</v>
      </c>
      <c r="E314" s="74"/>
      <c r="F314" s="74" t="s">
        <v>687</v>
      </c>
      <c r="G314" s="97">
        <v>44012</v>
      </c>
      <c r="H314" s="74"/>
      <c r="I314" s="84">
        <v>5.79</v>
      </c>
      <c r="J314" s="87" t="s">
        <v>915</v>
      </c>
      <c r="K314" s="87" t="s">
        <v>164</v>
      </c>
      <c r="L314" s="88">
        <v>3.1600000000000003E-2</v>
      </c>
      <c r="M314" s="88">
        <v>2.7699999999999999E-2</v>
      </c>
      <c r="N314" s="84">
        <v>1124624.1900000002</v>
      </c>
      <c r="O314" s="86">
        <v>103.69</v>
      </c>
      <c r="P314" s="84">
        <v>4012.6286200000004</v>
      </c>
      <c r="Q314" s="85">
        <f t="shared" si="7"/>
        <v>7.6056436533941771E-4</v>
      </c>
      <c r="R314" s="85">
        <f>P314/'סכום נכסי הקרן'!$C$42</f>
        <v>7.132878006005639E-5</v>
      </c>
    </row>
    <row r="315" spans="2:18" s="121" customFormat="1">
      <c r="B315" s="77" t="s">
        <v>3449</v>
      </c>
      <c r="C315" s="87" t="s">
        <v>3130</v>
      </c>
      <c r="D315" s="74">
        <v>7125</v>
      </c>
      <c r="E315" s="74"/>
      <c r="F315" s="74" t="s">
        <v>687</v>
      </c>
      <c r="G315" s="97">
        <v>43706</v>
      </c>
      <c r="H315" s="74"/>
      <c r="I315" s="84">
        <v>5.7899999999999983</v>
      </c>
      <c r="J315" s="87" t="s">
        <v>915</v>
      </c>
      <c r="K315" s="87" t="s">
        <v>164</v>
      </c>
      <c r="L315" s="88">
        <v>3.1600000000000003E-2</v>
      </c>
      <c r="M315" s="88">
        <v>2.7699999999999999E-2</v>
      </c>
      <c r="N315" s="84">
        <v>672607.99000000011</v>
      </c>
      <c r="O315" s="86">
        <v>103.69</v>
      </c>
      <c r="P315" s="84">
        <v>2399.8470600000005</v>
      </c>
      <c r="Q315" s="85">
        <f t="shared" si="7"/>
        <v>4.5487343309148998E-4</v>
      </c>
      <c r="R315" s="85">
        <f>P315/'סכום נכסי הקרן'!$C$42</f>
        <v>4.2659856999303607E-5</v>
      </c>
    </row>
    <row r="316" spans="2:18" s="121" customFormat="1">
      <c r="B316" s="77" t="s">
        <v>3449</v>
      </c>
      <c r="C316" s="87" t="s">
        <v>3130</v>
      </c>
      <c r="D316" s="74">
        <v>7204</v>
      </c>
      <c r="E316" s="74"/>
      <c r="F316" s="74" t="s">
        <v>687</v>
      </c>
      <c r="G316" s="97">
        <v>43738</v>
      </c>
      <c r="H316" s="74"/>
      <c r="I316" s="84">
        <v>5.79</v>
      </c>
      <c r="J316" s="87" t="s">
        <v>915</v>
      </c>
      <c r="K316" s="87" t="s">
        <v>164</v>
      </c>
      <c r="L316" s="88">
        <v>3.1600000000000003E-2</v>
      </c>
      <c r="M316" s="88">
        <v>2.7699999999999995E-2</v>
      </c>
      <c r="N316" s="84">
        <v>331144.76000000007</v>
      </c>
      <c r="O316" s="86">
        <v>103.69</v>
      </c>
      <c r="P316" s="84">
        <v>1181.5155300000004</v>
      </c>
      <c r="Q316" s="85">
        <f t="shared" si="7"/>
        <v>2.2394761497093542E-4</v>
      </c>
      <c r="R316" s="85">
        <f>P316/'סכום נכסי הקרן'!$C$42</f>
        <v>2.1002706544248038E-5</v>
      </c>
    </row>
    <row r="317" spans="2:18" s="121" customFormat="1">
      <c r="B317" s="77" t="s">
        <v>3449</v>
      </c>
      <c r="C317" s="87" t="s">
        <v>3130</v>
      </c>
      <c r="D317" s="74">
        <v>7246</v>
      </c>
      <c r="E317" s="74"/>
      <c r="F317" s="74" t="s">
        <v>687</v>
      </c>
      <c r="G317" s="97">
        <v>43769</v>
      </c>
      <c r="H317" s="74"/>
      <c r="I317" s="84">
        <v>5.79</v>
      </c>
      <c r="J317" s="87" t="s">
        <v>915</v>
      </c>
      <c r="K317" s="87" t="s">
        <v>164</v>
      </c>
      <c r="L317" s="88">
        <v>3.1600000000000003E-2</v>
      </c>
      <c r="M317" s="88">
        <v>2.7699999999999992E-2</v>
      </c>
      <c r="N317" s="84">
        <v>626829.15000000014</v>
      </c>
      <c r="O317" s="86">
        <v>103.69</v>
      </c>
      <c r="P317" s="84">
        <v>2236.5094400000003</v>
      </c>
      <c r="Q317" s="85">
        <f t="shared" si="7"/>
        <v>4.2391398354957072E-4</v>
      </c>
      <c r="R317" s="85">
        <f>P317/'סכום נכסי הקרן'!$C$42</f>
        <v>3.9756355510418477E-5</v>
      </c>
    </row>
    <row r="318" spans="2:18" s="121" customFormat="1">
      <c r="B318" s="77" t="s">
        <v>3449</v>
      </c>
      <c r="C318" s="87" t="s">
        <v>3130</v>
      </c>
      <c r="D318" s="74">
        <v>7280</v>
      </c>
      <c r="E318" s="74"/>
      <c r="F318" s="74" t="s">
        <v>687</v>
      </c>
      <c r="G318" s="97">
        <v>43798</v>
      </c>
      <c r="H318" s="74"/>
      <c r="I318" s="84">
        <v>5.79</v>
      </c>
      <c r="J318" s="87" t="s">
        <v>915</v>
      </c>
      <c r="K318" s="87" t="s">
        <v>164</v>
      </c>
      <c r="L318" s="88">
        <v>3.1600000000000003E-2</v>
      </c>
      <c r="M318" s="88">
        <v>2.7700000000000006E-2</v>
      </c>
      <c r="N318" s="84">
        <v>113295.67999999999</v>
      </c>
      <c r="O318" s="86">
        <v>103.69</v>
      </c>
      <c r="P318" s="84">
        <v>404.23590999999999</v>
      </c>
      <c r="Q318" s="85">
        <f t="shared" si="7"/>
        <v>7.6619956006930933E-5</v>
      </c>
      <c r="R318" s="85">
        <f>P318/'סכום נכסי הקרן'!$C$42</f>
        <v>7.1857271248707653E-6</v>
      </c>
    </row>
    <row r="319" spans="2:18" s="121" customFormat="1">
      <c r="B319" s="77" t="s">
        <v>3449</v>
      </c>
      <c r="C319" s="87" t="s">
        <v>3130</v>
      </c>
      <c r="D319" s="74">
        <v>7337</v>
      </c>
      <c r="E319" s="74"/>
      <c r="F319" s="74" t="s">
        <v>687</v>
      </c>
      <c r="G319" s="97">
        <v>43830</v>
      </c>
      <c r="H319" s="74"/>
      <c r="I319" s="84">
        <v>5.7899999999999991</v>
      </c>
      <c r="J319" s="87" t="s">
        <v>915</v>
      </c>
      <c r="K319" s="87" t="s">
        <v>164</v>
      </c>
      <c r="L319" s="88">
        <v>3.1600000000000003E-2</v>
      </c>
      <c r="M319" s="88">
        <v>2.7699999999999995E-2</v>
      </c>
      <c r="N319" s="84">
        <v>760209.02000000014</v>
      </c>
      <c r="O319" s="86">
        <v>103.69</v>
      </c>
      <c r="P319" s="84">
        <v>2712.4051800000007</v>
      </c>
      <c r="Q319" s="85">
        <f t="shared" si="7"/>
        <v>5.141165354769486E-4</v>
      </c>
      <c r="R319" s="85">
        <f>P319/'סכום נכסי הקרן'!$C$42</f>
        <v>4.82159130186281E-5</v>
      </c>
    </row>
    <row r="320" spans="2:18" s="121" customFormat="1">
      <c r="B320" s="77" t="s">
        <v>3450</v>
      </c>
      <c r="C320" s="87" t="s">
        <v>3130</v>
      </c>
      <c r="D320" s="74">
        <v>7472</v>
      </c>
      <c r="E320" s="74"/>
      <c r="F320" s="74" t="s">
        <v>687</v>
      </c>
      <c r="G320" s="97">
        <v>43895</v>
      </c>
      <c r="H320" s="74"/>
      <c r="I320" s="84">
        <v>0.79000000000000015</v>
      </c>
      <c r="J320" s="87" t="s">
        <v>971</v>
      </c>
      <c r="K320" s="87" t="s">
        <v>164</v>
      </c>
      <c r="L320" s="88">
        <v>1.9799000000000001E-2</v>
      </c>
      <c r="M320" s="88">
        <v>3.040000000000001E-2</v>
      </c>
      <c r="N320" s="84">
        <v>51971.640000000007</v>
      </c>
      <c r="O320" s="86">
        <v>99.29</v>
      </c>
      <c r="P320" s="84">
        <v>177.56467999999998</v>
      </c>
      <c r="Q320" s="85">
        <f t="shared" si="7"/>
        <v>3.3656084562068635E-5</v>
      </c>
      <c r="R320" s="85">
        <f>P320/'סכום נכסי הקרן'!$C$42</f>
        <v>3.1564027488181281E-6</v>
      </c>
    </row>
    <row r="321" spans="2:18" s="121" customFormat="1">
      <c r="B321" s="77" t="s">
        <v>3450</v>
      </c>
      <c r="C321" s="87" t="s">
        <v>3130</v>
      </c>
      <c r="D321" s="74">
        <v>7588</v>
      </c>
      <c r="E321" s="74"/>
      <c r="F321" s="74" t="s">
        <v>687</v>
      </c>
      <c r="G321" s="97">
        <v>43924</v>
      </c>
      <c r="H321" s="74"/>
      <c r="I321" s="84">
        <v>0.79</v>
      </c>
      <c r="J321" s="87" t="s">
        <v>971</v>
      </c>
      <c r="K321" s="87" t="s">
        <v>164</v>
      </c>
      <c r="L321" s="88">
        <v>1.9799000000000001E-2</v>
      </c>
      <c r="M321" s="88">
        <v>3.04E-2</v>
      </c>
      <c r="N321" s="84">
        <v>61364.460000000006</v>
      </c>
      <c r="O321" s="86">
        <v>99.29</v>
      </c>
      <c r="P321" s="84">
        <v>209.65593000000004</v>
      </c>
      <c r="Q321" s="85">
        <f t="shared" si="7"/>
        <v>3.9738745954539747E-5</v>
      </c>
      <c r="R321" s="85">
        <f>P321/'סכום נכסי הקרן'!$C$42</f>
        <v>3.726859157789833E-6</v>
      </c>
    </row>
    <row r="322" spans="2:18" s="121" customFormat="1">
      <c r="B322" s="77" t="s">
        <v>3450</v>
      </c>
      <c r="C322" s="87" t="s">
        <v>3130</v>
      </c>
      <c r="D322" s="74">
        <v>7678</v>
      </c>
      <c r="E322" s="74"/>
      <c r="F322" s="74" t="s">
        <v>687</v>
      </c>
      <c r="G322" s="97">
        <v>43964</v>
      </c>
      <c r="H322" s="74"/>
      <c r="I322" s="84">
        <v>0.78999999999999992</v>
      </c>
      <c r="J322" s="87" t="s">
        <v>971</v>
      </c>
      <c r="K322" s="87" t="s">
        <v>164</v>
      </c>
      <c r="L322" s="88">
        <v>1.9799000000000001E-2</v>
      </c>
      <c r="M322" s="88">
        <v>3.04E-2</v>
      </c>
      <c r="N322" s="84">
        <v>37507.19000000001</v>
      </c>
      <c r="O322" s="86">
        <v>99.29</v>
      </c>
      <c r="P322" s="84">
        <v>128.14590000000001</v>
      </c>
      <c r="Q322" s="85">
        <f t="shared" si="7"/>
        <v>2.4289116769632294E-5</v>
      </c>
      <c r="R322" s="85">
        <f>P322/'סכום נכסי הקרן'!$C$42</f>
        <v>2.2779308982494325E-6</v>
      </c>
    </row>
    <row r="323" spans="2:18" s="121" customFormat="1">
      <c r="B323" s="77" t="s">
        <v>3450</v>
      </c>
      <c r="C323" s="87" t="s">
        <v>3130</v>
      </c>
      <c r="D323" s="74">
        <v>7777</v>
      </c>
      <c r="E323" s="74"/>
      <c r="F323" s="74" t="s">
        <v>687</v>
      </c>
      <c r="G323" s="97">
        <v>44006</v>
      </c>
      <c r="H323" s="74"/>
      <c r="I323" s="84">
        <v>0.78999999999999981</v>
      </c>
      <c r="J323" s="87" t="s">
        <v>971</v>
      </c>
      <c r="K323" s="87" t="s">
        <v>164</v>
      </c>
      <c r="L323" s="88">
        <v>1.9799000000000001E-2</v>
      </c>
      <c r="M323" s="88">
        <v>3.0399999999999996E-2</v>
      </c>
      <c r="N323" s="84">
        <v>69743.920000000013</v>
      </c>
      <c r="O323" s="86">
        <v>99.29</v>
      </c>
      <c r="P323" s="84">
        <v>238.28491000000002</v>
      </c>
      <c r="Q323" s="85">
        <f t="shared" si="7"/>
        <v>4.5165159427116452E-5</v>
      </c>
      <c r="R323" s="85">
        <f>P323/'סכום נכסי הקרן'!$C$42</f>
        <v>4.2357700018150025E-6</v>
      </c>
    </row>
    <row r="324" spans="2:18" s="121" customFormat="1">
      <c r="B324" s="77" t="s">
        <v>3450</v>
      </c>
      <c r="C324" s="87" t="s">
        <v>3130</v>
      </c>
      <c r="D324" s="74">
        <v>7884</v>
      </c>
      <c r="E324" s="74"/>
      <c r="F324" s="74" t="s">
        <v>687</v>
      </c>
      <c r="G324" s="97">
        <v>44060</v>
      </c>
      <c r="H324" s="74"/>
      <c r="I324" s="84">
        <v>0.78999999999999992</v>
      </c>
      <c r="J324" s="87" t="s">
        <v>971</v>
      </c>
      <c r="K324" s="87" t="s">
        <v>164</v>
      </c>
      <c r="L324" s="88">
        <v>1.9799000000000001E-2</v>
      </c>
      <c r="M324" s="88">
        <v>3.04E-2</v>
      </c>
      <c r="N324" s="84">
        <v>73569.570000000022</v>
      </c>
      <c r="O324" s="86">
        <v>99.29</v>
      </c>
      <c r="P324" s="84">
        <v>251.35552000000004</v>
      </c>
      <c r="Q324" s="85">
        <f t="shared" si="7"/>
        <v>4.7642597819919689E-5</v>
      </c>
      <c r="R324" s="85">
        <f>P324/'סכום נכסי הקרן'!$C$42</f>
        <v>4.4681141218997501E-6</v>
      </c>
    </row>
    <row r="325" spans="2:18" s="121" customFormat="1">
      <c r="B325" s="77" t="s">
        <v>3450</v>
      </c>
      <c r="C325" s="87" t="s">
        <v>3130</v>
      </c>
      <c r="D325" s="74">
        <v>6734</v>
      </c>
      <c r="E325" s="74"/>
      <c r="F325" s="74" t="s">
        <v>687</v>
      </c>
      <c r="G325" s="97">
        <v>43480</v>
      </c>
      <c r="H325" s="74"/>
      <c r="I325" s="84">
        <v>0.79</v>
      </c>
      <c r="J325" s="87" t="s">
        <v>971</v>
      </c>
      <c r="K325" s="87" t="s">
        <v>164</v>
      </c>
      <c r="L325" s="88">
        <v>1.9799000000000001E-2</v>
      </c>
      <c r="M325" s="88">
        <v>3.04E-2</v>
      </c>
      <c r="N325" s="84">
        <v>147651.02000000002</v>
      </c>
      <c r="O325" s="86">
        <v>99.29</v>
      </c>
      <c r="P325" s="84">
        <v>504.45993000000004</v>
      </c>
      <c r="Q325" s="85">
        <f t="shared" si="7"/>
        <v>9.5616684929994124E-5</v>
      </c>
      <c r="R325" s="85">
        <f>P325/'סכום נכסי הקרן'!$C$42</f>
        <v>8.9673166404523739E-6</v>
      </c>
    </row>
    <row r="326" spans="2:18" s="121" customFormat="1">
      <c r="B326" s="77" t="s">
        <v>3450</v>
      </c>
      <c r="C326" s="87" t="s">
        <v>3130</v>
      </c>
      <c r="D326" s="74">
        <v>6852</v>
      </c>
      <c r="E326" s="74"/>
      <c r="F326" s="74" t="s">
        <v>687</v>
      </c>
      <c r="G326" s="97">
        <v>43560</v>
      </c>
      <c r="H326" s="74"/>
      <c r="I326" s="84">
        <v>0.79</v>
      </c>
      <c r="J326" s="87" t="s">
        <v>971</v>
      </c>
      <c r="K326" s="87" t="s">
        <v>164</v>
      </c>
      <c r="L326" s="88">
        <v>1.9799000000000001E-2</v>
      </c>
      <c r="M326" s="88">
        <v>3.0400000000000003E-2</v>
      </c>
      <c r="N326" s="84">
        <v>527995.25000000012</v>
      </c>
      <c r="O326" s="86">
        <v>99.29</v>
      </c>
      <c r="P326" s="84">
        <v>1803.9322400000003</v>
      </c>
      <c r="Q326" s="85">
        <f t="shared" si="7"/>
        <v>3.419221436024434E-4</v>
      </c>
      <c r="R326" s="85">
        <f>P326/'סכום נכסי הקרן'!$C$42</f>
        <v>3.2066831540020483E-5</v>
      </c>
    </row>
    <row r="327" spans="2:18" s="121" customFormat="1">
      <c r="B327" s="77" t="s">
        <v>3450</v>
      </c>
      <c r="C327" s="87" t="s">
        <v>3130</v>
      </c>
      <c r="D327" s="74">
        <v>6911</v>
      </c>
      <c r="E327" s="74"/>
      <c r="F327" s="74" t="s">
        <v>687</v>
      </c>
      <c r="G327" s="97">
        <v>43606</v>
      </c>
      <c r="H327" s="74"/>
      <c r="I327" s="84">
        <v>0.78999999999999992</v>
      </c>
      <c r="J327" s="87" t="s">
        <v>971</v>
      </c>
      <c r="K327" s="87" t="s">
        <v>164</v>
      </c>
      <c r="L327" s="88">
        <v>1.9799000000000001E-2</v>
      </c>
      <c r="M327" s="88">
        <v>3.04E-2</v>
      </c>
      <c r="N327" s="84">
        <v>231700.62000000002</v>
      </c>
      <c r="O327" s="86">
        <v>99.29</v>
      </c>
      <c r="P327" s="84">
        <v>791.62115000000017</v>
      </c>
      <c r="Q327" s="85">
        <f t="shared" si="7"/>
        <v>1.5004599093424451E-4</v>
      </c>
      <c r="R327" s="85">
        <f>P327/'סכום נכסי הקרן'!$C$42</f>
        <v>1.4071915506409092E-5</v>
      </c>
    </row>
    <row r="328" spans="2:18" s="121" customFormat="1">
      <c r="B328" s="77" t="s">
        <v>3450</v>
      </c>
      <c r="C328" s="87" t="s">
        <v>3130</v>
      </c>
      <c r="D328" s="74">
        <v>7162</v>
      </c>
      <c r="E328" s="74"/>
      <c r="F328" s="74" t="s">
        <v>687</v>
      </c>
      <c r="G328" s="97">
        <v>43720</v>
      </c>
      <c r="H328" s="74"/>
      <c r="I328" s="84">
        <v>0.79</v>
      </c>
      <c r="J328" s="87" t="s">
        <v>971</v>
      </c>
      <c r="K328" s="87" t="s">
        <v>164</v>
      </c>
      <c r="L328" s="88">
        <v>1.9799000000000001E-2</v>
      </c>
      <c r="M328" s="88">
        <v>3.04E-2</v>
      </c>
      <c r="N328" s="84">
        <v>129907.76000000002</v>
      </c>
      <c r="O328" s="86">
        <v>99.29</v>
      </c>
      <c r="P328" s="84">
        <v>443.83883000000009</v>
      </c>
      <c r="Q328" s="85">
        <f t="shared" si="7"/>
        <v>8.4126399430391283E-5</v>
      </c>
      <c r="R328" s="85">
        <f>P328/'סכום נכסי הקרן'!$C$42</f>
        <v>7.8897115295914838E-6</v>
      </c>
    </row>
    <row r="329" spans="2:18" s="121" customFormat="1">
      <c r="B329" s="77" t="s">
        <v>3450</v>
      </c>
      <c r="C329" s="87" t="s">
        <v>3130</v>
      </c>
      <c r="D329" s="74">
        <v>7217</v>
      </c>
      <c r="E329" s="74"/>
      <c r="F329" s="74" t="s">
        <v>687</v>
      </c>
      <c r="G329" s="97">
        <v>43749</v>
      </c>
      <c r="H329" s="74"/>
      <c r="I329" s="84">
        <v>0.79</v>
      </c>
      <c r="J329" s="87" t="s">
        <v>971</v>
      </c>
      <c r="K329" s="87" t="s">
        <v>164</v>
      </c>
      <c r="L329" s="88">
        <v>1.9799000000000001E-2</v>
      </c>
      <c r="M329" s="88">
        <v>3.0400000000000003E-2</v>
      </c>
      <c r="N329" s="84">
        <v>117959.89000000001</v>
      </c>
      <c r="O329" s="86">
        <v>99.29</v>
      </c>
      <c r="P329" s="84">
        <v>403.01812000000007</v>
      </c>
      <c r="Q329" s="85">
        <f t="shared" si="7"/>
        <v>7.6389132831855571E-5</v>
      </c>
      <c r="R329" s="85">
        <f>P329/'סכום נכסי הקרן'!$C$42</f>
        <v>7.1640796006926293E-6</v>
      </c>
    </row>
    <row r="330" spans="2:18" s="121" customFormat="1">
      <c r="B330" s="77" t="s">
        <v>3450</v>
      </c>
      <c r="C330" s="87" t="s">
        <v>3130</v>
      </c>
      <c r="D330" s="74">
        <v>7380</v>
      </c>
      <c r="E330" s="74"/>
      <c r="F330" s="74" t="s">
        <v>687</v>
      </c>
      <c r="G330" s="97">
        <v>43859</v>
      </c>
      <c r="H330" s="74"/>
      <c r="I330" s="84">
        <v>0.79000000000000026</v>
      </c>
      <c r="J330" s="87" t="s">
        <v>971</v>
      </c>
      <c r="K330" s="87" t="s">
        <v>164</v>
      </c>
      <c r="L330" s="88">
        <v>1.9799000000000001E-2</v>
      </c>
      <c r="M330" s="88">
        <v>3.040000000000001E-2</v>
      </c>
      <c r="N330" s="84">
        <v>338218.14000000007</v>
      </c>
      <c r="O330" s="86">
        <v>99.29</v>
      </c>
      <c r="P330" s="84">
        <v>1155.5456499999998</v>
      </c>
      <c r="Q330" s="85">
        <f t="shared" si="7"/>
        <v>2.1902521442738817E-4</v>
      </c>
      <c r="R330" s="85">
        <f>P330/'סכום נכסי הקרן'!$C$42</f>
        <v>2.0541064056460045E-5</v>
      </c>
    </row>
    <row r="331" spans="2:18" s="121" customFormat="1">
      <c r="B331" s="77" t="s">
        <v>3450</v>
      </c>
      <c r="C331" s="87" t="s">
        <v>3130</v>
      </c>
      <c r="D331" s="74">
        <v>7416</v>
      </c>
      <c r="E331" s="74"/>
      <c r="F331" s="74" t="s">
        <v>687</v>
      </c>
      <c r="G331" s="97">
        <v>43872</v>
      </c>
      <c r="H331" s="74"/>
      <c r="I331" s="84">
        <v>0.79</v>
      </c>
      <c r="J331" s="87" t="s">
        <v>971</v>
      </c>
      <c r="K331" s="87" t="s">
        <v>164</v>
      </c>
      <c r="L331" s="88">
        <v>1.9803999999999999E-2</v>
      </c>
      <c r="M331" s="88">
        <v>3.0399999999999996E-2</v>
      </c>
      <c r="N331" s="84">
        <v>568854.71000000008</v>
      </c>
      <c r="O331" s="86">
        <v>99.29</v>
      </c>
      <c r="P331" s="84">
        <v>1943.5312700000002</v>
      </c>
      <c r="Q331" s="85">
        <f t="shared" si="7"/>
        <v>3.6838211727774166E-4</v>
      </c>
      <c r="R331" s="85">
        <f>P331/'סכום נכסי הקרן'!$C$42</f>
        <v>3.4548354115480559E-5</v>
      </c>
    </row>
    <row r="332" spans="2:18" s="121" customFormat="1">
      <c r="B332" s="77" t="s">
        <v>3450</v>
      </c>
      <c r="C332" s="87" t="s">
        <v>3130</v>
      </c>
      <c r="D332" s="74">
        <v>6660</v>
      </c>
      <c r="E332" s="74"/>
      <c r="F332" s="74" t="s">
        <v>687</v>
      </c>
      <c r="G332" s="97">
        <v>43454</v>
      </c>
      <c r="H332" s="74"/>
      <c r="I332" s="84">
        <v>0.79000000000000015</v>
      </c>
      <c r="J332" s="87" t="s">
        <v>971</v>
      </c>
      <c r="K332" s="87" t="s">
        <v>164</v>
      </c>
      <c r="L332" s="88">
        <v>1.9799000000000001E-2</v>
      </c>
      <c r="M332" s="88">
        <v>3.0399999999999996E-2</v>
      </c>
      <c r="N332" s="84">
        <v>27278752.579999998</v>
      </c>
      <c r="O332" s="86">
        <v>99.29</v>
      </c>
      <c r="P332" s="84">
        <v>93199.742080000011</v>
      </c>
      <c r="Q332" s="85">
        <f t="shared" si="7"/>
        <v>1.766532849104601E-2</v>
      </c>
      <c r="R332" s="85">
        <f>P332/'סכום נכסי הקרן'!$C$42</f>
        <v>1.6567254371221384E-3</v>
      </c>
    </row>
    <row r="333" spans="2:18" s="121" customFormat="1">
      <c r="B333" s="77" t="s">
        <v>3450</v>
      </c>
      <c r="C333" s="87" t="s">
        <v>3130</v>
      </c>
      <c r="D333" s="74">
        <v>6700</v>
      </c>
      <c r="E333" s="74"/>
      <c r="F333" s="74" t="s">
        <v>687</v>
      </c>
      <c r="G333" s="97">
        <v>43475</v>
      </c>
      <c r="H333" s="74"/>
      <c r="I333" s="84">
        <v>0.79</v>
      </c>
      <c r="J333" s="87" t="s">
        <v>971</v>
      </c>
      <c r="K333" s="87" t="s">
        <v>164</v>
      </c>
      <c r="L333" s="88">
        <v>1.9799000000000001E-2</v>
      </c>
      <c r="M333" s="88">
        <v>3.04E-2</v>
      </c>
      <c r="N333" s="84">
        <v>122814.33000000002</v>
      </c>
      <c r="O333" s="86">
        <v>99.29</v>
      </c>
      <c r="P333" s="84">
        <v>419.60363000000007</v>
      </c>
      <c r="Q333" s="85">
        <f t="shared" si="7"/>
        <v>7.9532794775576782E-5</v>
      </c>
      <c r="R333" s="85">
        <f>P333/'סכום נכסי הקרן'!$C$42</f>
        <v>7.4589048404562497E-6</v>
      </c>
    </row>
    <row r="334" spans="2:18" s="121" customFormat="1">
      <c r="B334" s="77" t="s">
        <v>3451</v>
      </c>
      <c r="C334" s="87" t="s">
        <v>3130</v>
      </c>
      <c r="D334" s="74">
        <v>7533</v>
      </c>
      <c r="E334" s="74"/>
      <c r="F334" s="74" t="s">
        <v>687</v>
      </c>
      <c r="G334" s="97">
        <v>43921</v>
      </c>
      <c r="H334" s="74"/>
      <c r="I334" s="84">
        <v>5.43</v>
      </c>
      <c r="J334" s="87" t="s">
        <v>915</v>
      </c>
      <c r="K334" s="87" t="s">
        <v>164</v>
      </c>
      <c r="L334" s="88">
        <v>3.2178999999999999E-2</v>
      </c>
      <c r="M334" s="88">
        <v>2.6599999999999999E-2</v>
      </c>
      <c r="N334" s="84">
        <v>208655.38000000003</v>
      </c>
      <c r="O334" s="86">
        <v>103.41</v>
      </c>
      <c r="P334" s="84">
        <v>742.46636000000012</v>
      </c>
      <c r="Q334" s="85">
        <f t="shared" si="7"/>
        <v>1.4072906051277372E-4</v>
      </c>
      <c r="R334" s="85">
        <f>P334/'סכום נכסי הקרן'!$C$42</f>
        <v>1.3198136361403576E-5</v>
      </c>
    </row>
    <row r="335" spans="2:18" s="121" customFormat="1">
      <c r="B335" s="77" t="s">
        <v>3451</v>
      </c>
      <c r="C335" s="87" t="s">
        <v>3130</v>
      </c>
      <c r="D335" s="74">
        <v>7647</v>
      </c>
      <c r="E335" s="74"/>
      <c r="F335" s="74" t="s">
        <v>687</v>
      </c>
      <c r="G335" s="97">
        <v>43955</v>
      </c>
      <c r="H335" s="74"/>
      <c r="I335" s="84">
        <v>5.42</v>
      </c>
      <c r="J335" s="87" t="s">
        <v>915</v>
      </c>
      <c r="K335" s="87" t="s">
        <v>164</v>
      </c>
      <c r="L335" s="88">
        <v>3.1600000000000003E-2</v>
      </c>
      <c r="M335" s="88">
        <v>2.63E-2</v>
      </c>
      <c r="N335" s="84">
        <v>792890.4600000002</v>
      </c>
      <c r="O335" s="86">
        <v>103.41</v>
      </c>
      <c r="P335" s="84">
        <v>2821.3723300000006</v>
      </c>
      <c r="Q335" s="85">
        <f t="shared" si="7"/>
        <v>5.3477046065445366E-4</v>
      </c>
      <c r="R335" s="85">
        <f>P335/'סכום נכסי הקרן'!$C$42</f>
        <v>5.0152921053057449E-5</v>
      </c>
    </row>
    <row r="336" spans="2:18" s="121" customFormat="1">
      <c r="B336" s="77" t="s">
        <v>3451</v>
      </c>
      <c r="C336" s="87" t="s">
        <v>3130</v>
      </c>
      <c r="D336" s="74">
        <v>7713</v>
      </c>
      <c r="E336" s="74"/>
      <c r="F336" s="74" t="s">
        <v>687</v>
      </c>
      <c r="G336" s="97">
        <v>43987</v>
      </c>
      <c r="H336" s="74"/>
      <c r="I336" s="84">
        <v>5.42</v>
      </c>
      <c r="J336" s="87" t="s">
        <v>915</v>
      </c>
      <c r="K336" s="87" t="s">
        <v>164</v>
      </c>
      <c r="L336" s="88">
        <v>3.1600000000000003E-2</v>
      </c>
      <c r="M336" s="88">
        <v>2.63E-2</v>
      </c>
      <c r="N336" s="84">
        <v>1215417.6100000003</v>
      </c>
      <c r="O336" s="86">
        <v>103.41</v>
      </c>
      <c r="P336" s="84">
        <v>4324.8667900000009</v>
      </c>
      <c r="Q336" s="85">
        <f t="shared" si="7"/>
        <v>8.1974682354577714E-4</v>
      </c>
      <c r="R336" s="85">
        <f>P336/'סכום נכסי הקרן'!$C$42</f>
        <v>7.6879148624761621E-5</v>
      </c>
    </row>
    <row r="337" spans="2:18" s="121" customFormat="1">
      <c r="B337" s="77" t="s">
        <v>3451</v>
      </c>
      <c r="C337" s="87" t="s">
        <v>3130</v>
      </c>
      <c r="D337" s="74">
        <v>7859</v>
      </c>
      <c r="E337" s="74"/>
      <c r="F337" s="74" t="s">
        <v>687</v>
      </c>
      <c r="G337" s="97">
        <v>44048</v>
      </c>
      <c r="H337" s="74"/>
      <c r="I337" s="84">
        <v>5.42</v>
      </c>
      <c r="J337" s="87" t="s">
        <v>915</v>
      </c>
      <c r="K337" s="87" t="s">
        <v>164</v>
      </c>
      <c r="L337" s="88">
        <v>3.1600000000000003E-2</v>
      </c>
      <c r="M337" s="88">
        <v>2.63E-2</v>
      </c>
      <c r="N337" s="84">
        <v>1439722.14</v>
      </c>
      <c r="O337" s="86">
        <v>103.41</v>
      </c>
      <c r="P337" s="84">
        <v>5123.0181200000006</v>
      </c>
      <c r="Q337" s="85">
        <f t="shared" si="7"/>
        <v>9.7103056227021011E-4</v>
      </c>
      <c r="R337" s="85">
        <f>P337/'סכום נכסי הקרן'!$C$42</f>
        <v>9.1067145088837944E-5</v>
      </c>
    </row>
    <row r="338" spans="2:18" s="121" customFormat="1">
      <c r="B338" s="77" t="s">
        <v>3451</v>
      </c>
      <c r="C338" s="87" t="s">
        <v>3130</v>
      </c>
      <c r="D338" s="74">
        <v>7872</v>
      </c>
      <c r="E338" s="74"/>
      <c r="F338" s="74" t="s">
        <v>687</v>
      </c>
      <c r="G338" s="97">
        <v>44053</v>
      </c>
      <c r="H338" s="74"/>
      <c r="I338" s="84">
        <v>5.42</v>
      </c>
      <c r="J338" s="87" t="s">
        <v>915</v>
      </c>
      <c r="K338" s="87" t="s">
        <v>164</v>
      </c>
      <c r="L338" s="88">
        <v>3.1600000000000003E-2</v>
      </c>
      <c r="M338" s="88">
        <v>2.63E-2</v>
      </c>
      <c r="N338" s="84">
        <v>798106.8400000002</v>
      </c>
      <c r="O338" s="86">
        <v>103.41</v>
      </c>
      <c r="P338" s="84">
        <v>2839.9340000000007</v>
      </c>
      <c r="Q338" s="85">
        <f t="shared" si="7"/>
        <v>5.3828868925224246E-4</v>
      </c>
      <c r="R338" s="85">
        <f>P338/'סכום נכסי הקרן'!$C$42</f>
        <v>5.0482874657629346E-5</v>
      </c>
    </row>
    <row r="339" spans="2:18" s="121" customFormat="1">
      <c r="B339" s="77" t="s">
        <v>3451</v>
      </c>
      <c r="C339" s="87" t="s">
        <v>3130</v>
      </c>
      <c r="D339" s="74">
        <v>7921</v>
      </c>
      <c r="E339" s="74"/>
      <c r="F339" s="74" t="s">
        <v>687</v>
      </c>
      <c r="G339" s="97">
        <v>44078</v>
      </c>
      <c r="H339" s="74"/>
      <c r="I339" s="84">
        <v>5.42</v>
      </c>
      <c r="J339" s="87" t="s">
        <v>915</v>
      </c>
      <c r="K339" s="87" t="s">
        <v>164</v>
      </c>
      <c r="L339" s="88">
        <v>3.1600000000000003E-2</v>
      </c>
      <c r="M339" s="88">
        <v>2.6300000000000004E-2</v>
      </c>
      <c r="N339" s="84">
        <v>1987442.5200000003</v>
      </c>
      <c r="O339" s="86">
        <v>103.42</v>
      </c>
      <c r="P339" s="84">
        <v>7072.6763500000015</v>
      </c>
      <c r="Q339" s="85">
        <f t="shared" si="7"/>
        <v>1.3405739999404333E-3</v>
      </c>
      <c r="R339" s="85">
        <f>P339/'סכום נכסי הקרן'!$C$42</f>
        <v>1.2572441249375141E-4</v>
      </c>
    </row>
    <row r="340" spans="2:18" s="121" customFormat="1">
      <c r="B340" s="77" t="s">
        <v>3451</v>
      </c>
      <c r="C340" s="87" t="s">
        <v>3130</v>
      </c>
      <c r="D340" s="74">
        <v>7973</v>
      </c>
      <c r="E340" s="74"/>
      <c r="F340" s="74" t="s">
        <v>687</v>
      </c>
      <c r="G340" s="97">
        <v>44103</v>
      </c>
      <c r="H340" s="74"/>
      <c r="I340" s="84">
        <v>5.4099999999999993</v>
      </c>
      <c r="J340" s="87" t="s">
        <v>915</v>
      </c>
      <c r="K340" s="87" t="s">
        <v>164</v>
      </c>
      <c r="L340" s="88">
        <v>3.2178999999999999E-2</v>
      </c>
      <c r="M340" s="88">
        <v>3.2299999999999995E-2</v>
      </c>
      <c r="N340" s="84">
        <v>187789.84000000003</v>
      </c>
      <c r="O340" s="86">
        <v>100</v>
      </c>
      <c r="P340" s="84">
        <v>646.1848100000002</v>
      </c>
      <c r="Q340" s="85">
        <f t="shared" si="7"/>
        <v>1.2247959790248974E-4</v>
      </c>
      <c r="R340" s="85">
        <f>P340/'סכום נכסי הקרן'!$C$42</f>
        <v>1.1486628481117532E-5</v>
      </c>
    </row>
    <row r="341" spans="2:18" s="121" customFormat="1">
      <c r="B341" s="77" t="s">
        <v>3451</v>
      </c>
      <c r="C341" s="87" t="s">
        <v>3130</v>
      </c>
      <c r="D341" s="74">
        <v>6954</v>
      </c>
      <c r="E341" s="74"/>
      <c r="F341" s="74" t="s">
        <v>687</v>
      </c>
      <c r="G341" s="97">
        <v>43593</v>
      </c>
      <c r="H341" s="74"/>
      <c r="I341" s="84">
        <v>5.43</v>
      </c>
      <c r="J341" s="87" t="s">
        <v>915</v>
      </c>
      <c r="K341" s="87" t="s">
        <v>164</v>
      </c>
      <c r="L341" s="88">
        <v>3.2178999999999999E-2</v>
      </c>
      <c r="M341" s="88">
        <v>2.6800000000000001E-2</v>
      </c>
      <c r="N341" s="84">
        <v>970247.6100000001</v>
      </c>
      <c r="O341" s="86">
        <v>103.41</v>
      </c>
      <c r="P341" s="84">
        <v>3452.4689200000003</v>
      </c>
      <c r="Q341" s="85">
        <f t="shared" si="7"/>
        <v>6.5439019696616357E-4</v>
      </c>
      <c r="R341" s="85">
        <f>P341/'סכום נכסי הקרן'!$C$42</f>
        <v>6.1371340231047944E-5</v>
      </c>
    </row>
    <row r="342" spans="2:18" s="121" customFormat="1">
      <c r="B342" s="77" t="s">
        <v>3451</v>
      </c>
      <c r="C342" s="87" t="s">
        <v>3130</v>
      </c>
      <c r="D342" s="74">
        <v>7347</v>
      </c>
      <c r="E342" s="74"/>
      <c r="F342" s="74" t="s">
        <v>687</v>
      </c>
      <c r="G342" s="97">
        <v>43836</v>
      </c>
      <c r="H342" s="74"/>
      <c r="I342" s="84">
        <v>5.3699999999999992</v>
      </c>
      <c r="J342" s="87" t="s">
        <v>915</v>
      </c>
      <c r="K342" s="87" t="s">
        <v>164</v>
      </c>
      <c r="L342" s="88">
        <v>4.2099999999999999E-2</v>
      </c>
      <c r="M342" s="88">
        <v>2.8399999999999991E-2</v>
      </c>
      <c r="N342" s="84">
        <v>3703632.0000000005</v>
      </c>
      <c r="O342" s="86">
        <v>103.41</v>
      </c>
      <c r="P342" s="84">
        <v>13178.774440000003</v>
      </c>
      <c r="Q342" s="85">
        <f t="shared" si="7"/>
        <v>2.4979401701795026E-3</v>
      </c>
      <c r="R342" s="85">
        <f>P342/'סכום נכסי הקרן'!$C$42</f>
        <v>2.3426685908746096E-4</v>
      </c>
    </row>
    <row r="343" spans="2:18" s="121" customFormat="1">
      <c r="B343" s="77" t="s">
        <v>3451</v>
      </c>
      <c r="C343" s="87" t="s">
        <v>3130</v>
      </c>
      <c r="D343" s="74">
        <v>7399</v>
      </c>
      <c r="E343" s="74"/>
      <c r="F343" s="74" t="s">
        <v>687</v>
      </c>
      <c r="G343" s="97">
        <v>43866</v>
      </c>
      <c r="H343" s="74"/>
      <c r="I343" s="84">
        <v>5.370000000000001</v>
      </c>
      <c r="J343" s="87" t="s">
        <v>915</v>
      </c>
      <c r="K343" s="87" t="s">
        <v>164</v>
      </c>
      <c r="L343" s="88">
        <v>4.2099999999999999E-2</v>
      </c>
      <c r="M343" s="88">
        <v>2.8400000000000002E-2</v>
      </c>
      <c r="N343" s="84">
        <v>2091770.2000000002</v>
      </c>
      <c r="O343" s="86">
        <v>103.41</v>
      </c>
      <c r="P343" s="84">
        <v>7443.2253800000008</v>
      </c>
      <c r="Q343" s="85">
        <f t="shared" si="7"/>
        <v>1.4108088545752202E-3</v>
      </c>
      <c r="R343" s="85">
        <f>P343/'סכום נכסי הקרן'!$C$42</f>
        <v>1.3231131917397569E-4</v>
      </c>
    </row>
    <row r="344" spans="2:18" s="121" customFormat="1">
      <c r="B344" s="77" t="s">
        <v>3451</v>
      </c>
      <c r="C344" s="87" t="s">
        <v>3130</v>
      </c>
      <c r="D344" s="74">
        <v>7471</v>
      </c>
      <c r="E344" s="74"/>
      <c r="F344" s="74" t="s">
        <v>687</v>
      </c>
      <c r="G344" s="97">
        <v>43895</v>
      </c>
      <c r="H344" s="74"/>
      <c r="I344" s="84">
        <v>5.37</v>
      </c>
      <c r="J344" s="87" t="s">
        <v>915</v>
      </c>
      <c r="K344" s="87" t="s">
        <v>164</v>
      </c>
      <c r="L344" s="88">
        <v>4.2099999999999999E-2</v>
      </c>
      <c r="M344" s="88">
        <v>2.8399999999999998E-2</v>
      </c>
      <c r="N344" s="84">
        <v>829405.14000000013</v>
      </c>
      <c r="O344" s="86">
        <v>103.41</v>
      </c>
      <c r="P344" s="84">
        <v>2951.3037900000004</v>
      </c>
      <c r="Q344" s="85">
        <f t="shared" si="7"/>
        <v>5.5939801724415956E-4</v>
      </c>
      <c r="R344" s="85">
        <f>P344/'סכום נכסי הקרן'!$C$42</f>
        <v>5.2462592196563875E-5</v>
      </c>
    </row>
    <row r="345" spans="2:18" s="121" customFormat="1">
      <c r="B345" s="77" t="s">
        <v>3451</v>
      </c>
      <c r="C345" s="87" t="s">
        <v>3130</v>
      </c>
      <c r="D345" s="74">
        <v>7587</v>
      </c>
      <c r="E345" s="74"/>
      <c r="F345" s="74" t="s">
        <v>687</v>
      </c>
      <c r="G345" s="97">
        <v>43927</v>
      </c>
      <c r="H345" s="74"/>
      <c r="I345" s="84">
        <v>5.37</v>
      </c>
      <c r="J345" s="87" t="s">
        <v>915</v>
      </c>
      <c r="K345" s="87" t="s">
        <v>164</v>
      </c>
      <c r="L345" s="88">
        <v>4.2099999999999999E-2</v>
      </c>
      <c r="M345" s="88">
        <v>2.8399999999999998E-2</v>
      </c>
      <c r="N345" s="84">
        <v>907650.92000000016</v>
      </c>
      <c r="O345" s="86">
        <v>103.41</v>
      </c>
      <c r="P345" s="84">
        <v>3229.7287200000005</v>
      </c>
      <c r="Q345" s="85">
        <f t="shared" si="7"/>
        <v>6.1217142346587012E-4</v>
      </c>
      <c r="R345" s="85">
        <f>P345/'סכום נכסי הקרן'!$C$42</f>
        <v>5.7411894132013509E-5</v>
      </c>
    </row>
    <row r="346" spans="2:18" s="121" customFormat="1">
      <c r="B346" s="77" t="s">
        <v>3451</v>
      </c>
      <c r="C346" s="87" t="s">
        <v>3130</v>
      </c>
      <c r="D346" s="74">
        <v>7779</v>
      </c>
      <c r="E346" s="74"/>
      <c r="F346" s="74" t="s">
        <v>687</v>
      </c>
      <c r="G346" s="97">
        <v>44012</v>
      </c>
      <c r="H346" s="74"/>
      <c r="I346" s="84">
        <v>5.4300000000000006</v>
      </c>
      <c r="J346" s="87" t="s">
        <v>915</v>
      </c>
      <c r="K346" s="87" t="s">
        <v>164</v>
      </c>
      <c r="L346" s="88">
        <v>3.2178999999999999E-2</v>
      </c>
      <c r="M346" s="88">
        <v>2.6900000000000004E-2</v>
      </c>
      <c r="N346" s="84">
        <v>182573.46</v>
      </c>
      <c r="O346" s="86">
        <v>103.39</v>
      </c>
      <c r="P346" s="84">
        <v>649.53243999999995</v>
      </c>
      <c r="Q346" s="85">
        <f t="shared" si="7"/>
        <v>1.231141166500386E-4</v>
      </c>
      <c r="R346" s="85">
        <f>P346/'סכום נכסי הקרן'!$C$42</f>
        <v>1.1546136197032799E-5</v>
      </c>
    </row>
    <row r="347" spans="2:18" s="121" customFormat="1">
      <c r="B347" s="77" t="s">
        <v>3451</v>
      </c>
      <c r="C347" s="87" t="s">
        <v>3130</v>
      </c>
      <c r="D347" s="74">
        <v>7802</v>
      </c>
      <c r="E347" s="74"/>
      <c r="F347" s="74" t="s">
        <v>687</v>
      </c>
      <c r="G347" s="97">
        <v>44018</v>
      </c>
      <c r="H347" s="74"/>
      <c r="I347" s="84">
        <v>5.42</v>
      </c>
      <c r="J347" s="87" t="s">
        <v>915</v>
      </c>
      <c r="K347" s="87" t="s">
        <v>164</v>
      </c>
      <c r="L347" s="88">
        <v>3.1600000000000003E-2</v>
      </c>
      <c r="M347" s="88">
        <v>2.63E-2</v>
      </c>
      <c r="N347" s="84">
        <v>1184119.3</v>
      </c>
      <c r="O347" s="86">
        <v>103.41</v>
      </c>
      <c r="P347" s="84">
        <v>4213.4968200000012</v>
      </c>
      <c r="Q347" s="85">
        <f t="shared" si="7"/>
        <v>7.9863746143617837E-4</v>
      </c>
      <c r="R347" s="85">
        <f>P347/'סכום נכסי הקרן'!$C$42</f>
        <v>7.4899427886133916E-5</v>
      </c>
    </row>
    <row r="348" spans="2:18" s="121" customFormat="1">
      <c r="B348" s="77" t="s">
        <v>3451</v>
      </c>
      <c r="C348" s="87" t="s">
        <v>3130</v>
      </c>
      <c r="D348" s="74">
        <v>7020</v>
      </c>
      <c r="E348" s="74"/>
      <c r="F348" s="74" t="s">
        <v>687</v>
      </c>
      <c r="G348" s="97">
        <v>43643</v>
      </c>
      <c r="H348" s="74"/>
      <c r="I348" s="84">
        <v>5.38</v>
      </c>
      <c r="J348" s="87" t="s">
        <v>915</v>
      </c>
      <c r="K348" s="87" t="s">
        <v>164</v>
      </c>
      <c r="L348" s="88">
        <v>4.2099999999999999E-2</v>
      </c>
      <c r="M348" s="88">
        <v>2.7599999999999993E-2</v>
      </c>
      <c r="N348" s="84">
        <v>114760.46000000002</v>
      </c>
      <c r="O348" s="86">
        <v>103.41</v>
      </c>
      <c r="P348" s="84">
        <v>408.3565200000001</v>
      </c>
      <c r="Q348" s="85">
        <f t="shared" si="7"/>
        <v>7.7400987451964418E-5</v>
      </c>
      <c r="R348" s="85">
        <f>P348/'סכום נכסי הקרן'!$C$42</f>
        <v>7.2589753898455776E-6</v>
      </c>
    </row>
    <row r="349" spans="2:18" s="121" customFormat="1">
      <c r="B349" s="77" t="s">
        <v>3451</v>
      </c>
      <c r="C349" s="87" t="s">
        <v>3130</v>
      </c>
      <c r="D349" s="74">
        <v>7301</v>
      </c>
      <c r="E349" s="74"/>
      <c r="F349" s="74" t="s">
        <v>687</v>
      </c>
      <c r="G349" s="97">
        <v>43804</v>
      </c>
      <c r="H349" s="74"/>
      <c r="I349" s="84">
        <v>5.36</v>
      </c>
      <c r="J349" s="87" t="s">
        <v>915</v>
      </c>
      <c r="K349" s="87" t="s">
        <v>164</v>
      </c>
      <c r="L349" s="88">
        <v>4.2099999999999999E-2</v>
      </c>
      <c r="M349" s="88">
        <v>2.8500000000000004E-2</v>
      </c>
      <c r="N349" s="84">
        <v>1564915.3500000003</v>
      </c>
      <c r="O349" s="86">
        <v>103.41</v>
      </c>
      <c r="P349" s="84">
        <v>5568.4977199999994</v>
      </c>
      <c r="Q349" s="85">
        <f t="shared" si="7"/>
        <v>1.0554679576366562E-3</v>
      </c>
      <c r="R349" s="85">
        <f>P349/'סכום נכסי הקרן'!$C$42</f>
        <v>9.8986023066048262E-5</v>
      </c>
    </row>
    <row r="350" spans="2:18" s="121" customFormat="1">
      <c r="B350" s="77" t="s">
        <v>3451</v>
      </c>
      <c r="C350" s="87" t="s">
        <v>3130</v>
      </c>
      <c r="D350" s="74">
        <v>7336</v>
      </c>
      <c r="E350" s="74"/>
      <c r="F350" s="74" t="s">
        <v>687</v>
      </c>
      <c r="G350" s="97">
        <v>43830</v>
      </c>
      <c r="H350" s="74"/>
      <c r="I350" s="84">
        <v>5.37</v>
      </c>
      <c r="J350" s="87" t="s">
        <v>915</v>
      </c>
      <c r="K350" s="87" t="s">
        <v>164</v>
      </c>
      <c r="L350" s="88">
        <v>4.2099999999999999E-2</v>
      </c>
      <c r="M350" s="88">
        <v>2.8400000000000002E-2</v>
      </c>
      <c r="N350" s="84">
        <v>104328.67000000001</v>
      </c>
      <c r="O350" s="86">
        <v>103.41</v>
      </c>
      <c r="P350" s="84">
        <v>371.23668000000004</v>
      </c>
      <c r="Q350" s="85">
        <f t="shared" si="7"/>
        <v>7.0365193655751911E-5</v>
      </c>
      <c r="R350" s="85">
        <f>P350/'סכום נכסי הקרן'!$C$42</f>
        <v>6.5991303969579763E-6</v>
      </c>
    </row>
    <row r="351" spans="2:18" s="121" customFormat="1">
      <c r="B351" s="141" t="s">
        <v>3474</v>
      </c>
      <c r="C351" s="87" t="s">
        <v>3130</v>
      </c>
      <c r="D351" s="74">
        <v>7952</v>
      </c>
      <c r="E351" s="74"/>
      <c r="F351" s="74" t="s">
        <v>687</v>
      </c>
      <c r="G351" s="97">
        <v>44095</v>
      </c>
      <c r="H351" s="74"/>
      <c r="I351" s="84">
        <v>2.37</v>
      </c>
      <c r="J351" s="87" t="s">
        <v>976</v>
      </c>
      <c r="K351" s="87" t="s">
        <v>164</v>
      </c>
      <c r="L351" s="88">
        <v>3.6562999999999998E-2</v>
      </c>
      <c r="M351" s="88">
        <v>4.2300000000000004E-2</v>
      </c>
      <c r="N351" s="84">
        <v>182149.73000000004</v>
      </c>
      <c r="O351" s="86">
        <v>99.02</v>
      </c>
      <c r="P351" s="84">
        <v>620.63483000000008</v>
      </c>
      <c r="Q351" s="85">
        <f t="shared" si="7"/>
        <v>1.1763678632848096E-4</v>
      </c>
      <c r="R351" s="85">
        <f>P351/'סכום נכסי הקרן'!$C$42</f>
        <v>1.1032450166464817E-5</v>
      </c>
    </row>
    <row r="352" spans="2:18" s="121" customFormat="1">
      <c r="B352" s="141" t="s">
        <v>3474</v>
      </c>
      <c r="C352" s="87" t="s">
        <v>3130</v>
      </c>
      <c r="D352" s="74">
        <v>7902</v>
      </c>
      <c r="E352" s="74"/>
      <c r="F352" s="74" t="s">
        <v>687</v>
      </c>
      <c r="G352" s="97">
        <v>44063</v>
      </c>
      <c r="H352" s="74"/>
      <c r="I352" s="84">
        <v>2.37</v>
      </c>
      <c r="J352" s="87" t="s">
        <v>976</v>
      </c>
      <c r="K352" s="87" t="s">
        <v>164</v>
      </c>
      <c r="L352" s="88">
        <v>3.6562999999999998E-2</v>
      </c>
      <c r="M352" s="88">
        <v>4.2199999999999994E-2</v>
      </c>
      <c r="N352" s="84">
        <v>404942.06000000006</v>
      </c>
      <c r="O352" s="86">
        <v>99.04</v>
      </c>
      <c r="P352" s="84">
        <v>1380.0289800000003</v>
      </c>
      <c r="Q352" s="85">
        <f t="shared" si="7"/>
        <v>2.6157438545202423E-4</v>
      </c>
      <c r="R352" s="85">
        <f>P352/'סכום נכסי הקרן'!$C$42</f>
        <v>2.453149616196576E-5</v>
      </c>
    </row>
    <row r="353" spans="2:18" s="121" customFormat="1">
      <c r="B353" s="77" t="s">
        <v>3452</v>
      </c>
      <c r="C353" s="87" t="s">
        <v>3130</v>
      </c>
      <c r="D353" s="74">
        <v>7319</v>
      </c>
      <c r="E353" s="74"/>
      <c r="F353" s="74" t="s">
        <v>687</v>
      </c>
      <c r="G353" s="97">
        <v>43818</v>
      </c>
      <c r="H353" s="74"/>
      <c r="I353" s="84">
        <v>1.92</v>
      </c>
      <c r="J353" s="87" t="s">
        <v>971</v>
      </c>
      <c r="K353" s="87" t="s">
        <v>164</v>
      </c>
      <c r="L353" s="88">
        <v>2.1560000000000003E-2</v>
      </c>
      <c r="M353" s="88">
        <v>2.9900000000000003E-2</v>
      </c>
      <c r="N353" s="84">
        <v>22060333.629999999</v>
      </c>
      <c r="O353" s="86">
        <v>98.68</v>
      </c>
      <c r="P353" s="84">
        <v>74907.598660000018</v>
      </c>
      <c r="Q353" s="85">
        <f t="shared" si="7"/>
        <v>1.4198186682410376E-2</v>
      </c>
      <c r="R353" s="85">
        <f>P353/'סכום נכסי הקרן'!$C$42</f>
        <v>1.3315629567647643E-3</v>
      </c>
    </row>
    <row r="354" spans="2:18" s="121" customFormat="1">
      <c r="B354" s="77" t="s">
        <v>3452</v>
      </c>
      <c r="C354" s="87" t="s">
        <v>3130</v>
      </c>
      <c r="D354" s="74">
        <v>7320</v>
      </c>
      <c r="E354" s="74"/>
      <c r="F354" s="74" t="s">
        <v>687</v>
      </c>
      <c r="G354" s="97">
        <v>43819</v>
      </c>
      <c r="H354" s="74"/>
      <c r="I354" s="84">
        <v>1.9200000000000002</v>
      </c>
      <c r="J354" s="87" t="s">
        <v>971</v>
      </c>
      <c r="K354" s="87" t="s">
        <v>164</v>
      </c>
      <c r="L354" s="88">
        <v>2.1568E-2</v>
      </c>
      <c r="M354" s="88">
        <v>2.9899999999999996E-2</v>
      </c>
      <c r="N354" s="84">
        <v>673395.45</v>
      </c>
      <c r="O354" s="86">
        <v>98.68</v>
      </c>
      <c r="P354" s="84">
        <v>2286.5673200000001</v>
      </c>
      <c r="Q354" s="85">
        <f t="shared" si="7"/>
        <v>4.3340208806606512E-4</v>
      </c>
      <c r="R354" s="85">
        <f>P354/'סכום נכסי הקרן'!$C$42</f>
        <v>4.0646188049367145E-5</v>
      </c>
    </row>
    <row r="355" spans="2:18" s="121" customFormat="1">
      <c r="B355" s="77" t="s">
        <v>3452</v>
      </c>
      <c r="C355" s="87" t="s">
        <v>3130</v>
      </c>
      <c r="D355" s="74">
        <v>7441</v>
      </c>
      <c r="E355" s="74"/>
      <c r="F355" s="74" t="s">
        <v>687</v>
      </c>
      <c r="G355" s="97">
        <v>43885</v>
      </c>
      <c r="H355" s="74"/>
      <c r="I355" s="84">
        <v>1.9200000000000002</v>
      </c>
      <c r="J355" s="87" t="s">
        <v>971</v>
      </c>
      <c r="K355" s="87" t="s">
        <v>164</v>
      </c>
      <c r="L355" s="88">
        <v>2.1568E-2</v>
      </c>
      <c r="M355" s="88">
        <v>2.9899999999999993E-2</v>
      </c>
      <c r="N355" s="84">
        <v>187647.63000000003</v>
      </c>
      <c r="O355" s="86">
        <v>98.68</v>
      </c>
      <c r="P355" s="84">
        <v>637.17230000000018</v>
      </c>
      <c r="Q355" s="85">
        <f t="shared" si="7"/>
        <v>1.2077134264206021E-4</v>
      </c>
      <c r="R355" s="85">
        <f>P355/'סכום נכסי הקרן'!$C$42</f>
        <v>1.1326421443672073E-5</v>
      </c>
    </row>
    <row r="356" spans="2:18" s="121" customFormat="1">
      <c r="B356" s="77" t="s">
        <v>3452</v>
      </c>
      <c r="C356" s="87" t="s">
        <v>3130</v>
      </c>
      <c r="D356" s="74">
        <v>7568</v>
      </c>
      <c r="E356" s="74"/>
      <c r="F356" s="74" t="s">
        <v>687</v>
      </c>
      <c r="G356" s="97">
        <v>43922</v>
      </c>
      <c r="H356" s="74"/>
      <c r="I356" s="84">
        <v>1.92</v>
      </c>
      <c r="J356" s="87" t="s">
        <v>971</v>
      </c>
      <c r="K356" s="87" t="s">
        <v>164</v>
      </c>
      <c r="L356" s="88">
        <v>2.1568E-2</v>
      </c>
      <c r="M356" s="88">
        <v>2.9899999999999996E-2</v>
      </c>
      <c r="N356" s="84">
        <v>61950.490000000013</v>
      </c>
      <c r="O356" s="86">
        <v>98.68</v>
      </c>
      <c r="P356" s="84">
        <v>210.35776000000004</v>
      </c>
      <c r="Q356" s="85">
        <f t="shared" si="7"/>
        <v>3.9871772690646254E-5</v>
      </c>
      <c r="R356" s="85">
        <f>P356/'סכום נכסי הקרן'!$C$42</f>
        <v>3.7393349392414316E-6</v>
      </c>
    </row>
    <row r="357" spans="2:18" s="121" customFormat="1">
      <c r="B357" s="77" t="s">
        <v>3452</v>
      </c>
      <c r="C357" s="87" t="s">
        <v>3130</v>
      </c>
      <c r="D357" s="74">
        <v>7639</v>
      </c>
      <c r="E357" s="74"/>
      <c r="F357" s="74" t="s">
        <v>687</v>
      </c>
      <c r="G357" s="97">
        <v>43949</v>
      </c>
      <c r="H357" s="74"/>
      <c r="I357" s="84">
        <v>1.9200000000000002</v>
      </c>
      <c r="J357" s="87" t="s">
        <v>971</v>
      </c>
      <c r="K357" s="87" t="s">
        <v>164</v>
      </c>
      <c r="L357" s="88">
        <v>2.1568E-2</v>
      </c>
      <c r="M357" s="88">
        <v>2.9900000000000003E-2</v>
      </c>
      <c r="N357" s="84">
        <v>93951.24000000002</v>
      </c>
      <c r="O357" s="86">
        <v>98.68</v>
      </c>
      <c r="P357" s="84">
        <v>319.01886000000002</v>
      </c>
      <c r="Q357" s="85">
        <f t="shared" si="7"/>
        <v>6.0467688332244551E-5</v>
      </c>
      <c r="R357" s="85">
        <f>P357/'סכום נכסי הקרן'!$C$42</f>
        <v>5.6709026064689536E-6</v>
      </c>
    </row>
    <row r="358" spans="2:18" s="121" customFormat="1">
      <c r="B358" s="77" t="s">
        <v>3452</v>
      </c>
      <c r="C358" s="87" t="s">
        <v>3130</v>
      </c>
      <c r="D358" s="74">
        <v>7829</v>
      </c>
      <c r="E358" s="74"/>
      <c r="F358" s="74" t="s">
        <v>687</v>
      </c>
      <c r="G358" s="97">
        <v>44027</v>
      </c>
      <c r="H358" s="74"/>
      <c r="I358" s="84">
        <v>1.92</v>
      </c>
      <c r="J358" s="87" t="s">
        <v>971</v>
      </c>
      <c r="K358" s="87" t="s">
        <v>164</v>
      </c>
      <c r="L358" s="88">
        <v>2.1568E-2</v>
      </c>
      <c r="M358" s="88">
        <v>2.9900000000000003E-2</v>
      </c>
      <c r="N358" s="84">
        <v>1001385.4700000002</v>
      </c>
      <c r="O358" s="86">
        <v>98.68</v>
      </c>
      <c r="P358" s="84">
        <v>3400.2832300000005</v>
      </c>
      <c r="Q358" s="85">
        <f t="shared" si="7"/>
        <v>6.4449878164882734E-4</v>
      </c>
      <c r="R358" s="85">
        <f>P358/'סכום נכסי הקרן'!$C$42</f>
        <v>6.044368358579074E-5</v>
      </c>
    </row>
    <row r="359" spans="2:18" s="121" customFormat="1">
      <c r="B359" s="77" t="s">
        <v>3452</v>
      </c>
      <c r="C359" s="87" t="s">
        <v>3130</v>
      </c>
      <c r="D359" s="74">
        <v>7876</v>
      </c>
      <c r="E359" s="74"/>
      <c r="F359" s="74" t="s">
        <v>687</v>
      </c>
      <c r="G359" s="97">
        <v>44055</v>
      </c>
      <c r="H359" s="74"/>
      <c r="I359" s="84">
        <v>1.9200000000000002</v>
      </c>
      <c r="J359" s="87" t="s">
        <v>971</v>
      </c>
      <c r="K359" s="87" t="s">
        <v>164</v>
      </c>
      <c r="L359" s="88">
        <v>2.1568E-2</v>
      </c>
      <c r="M359" s="88">
        <v>2.9899999999999996E-2</v>
      </c>
      <c r="N359" s="84">
        <v>291981.65999999997</v>
      </c>
      <c r="O359" s="86">
        <v>98.68</v>
      </c>
      <c r="P359" s="84">
        <v>991.44673000000012</v>
      </c>
      <c r="Q359" s="85">
        <f t="shared" si="7"/>
        <v>1.8792146604643695E-4</v>
      </c>
      <c r="R359" s="85">
        <f>P359/'סכום נכסי הקרן'!$C$42</f>
        <v>1.7624029643050322E-5</v>
      </c>
    </row>
    <row r="360" spans="2:18" s="121" customFormat="1">
      <c r="B360" s="77" t="s">
        <v>3453</v>
      </c>
      <c r="C360" s="87" t="s">
        <v>3130</v>
      </c>
      <c r="D360" s="74">
        <v>475042</v>
      </c>
      <c r="E360" s="74"/>
      <c r="F360" s="74" t="s">
        <v>687</v>
      </c>
      <c r="G360" s="97">
        <v>42921</v>
      </c>
      <c r="H360" s="74"/>
      <c r="I360" s="84">
        <v>3.4299999999999997</v>
      </c>
      <c r="J360" s="87" t="s">
        <v>915</v>
      </c>
      <c r="K360" s="87" t="s">
        <v>164</v>
      </c>
      <c r="L360" s="88">
        <v>2.8965999999999999E-2</v>
      </c>
      <c r="M360" s="88">
        <v>3.1400000000000004E-2</v>
      </c>
      <c r="N360" s="84">
        <v>5713692.330000001</v>
      </c>
      <c r="O360" s="86">
        <v>99.39</v>
      </c>
      <c r="P360" s="84">
        <v>19540.883560000002</v>
      </c>
      <c r="Q360" s="85">
        <f t="shared" si="7"/>
        <v>3.7038313560607715E-3</v>
      </c>
      <c r="R360" s="85">
        <f>P360/'סכום נכסי הקרן'!$C$42</f>
        <v>3.473601764895979E-4</v>
      </c>
    </row>
    <row r="361" spans="2:18" s="121" customFormat="1">
      <c r="B361" s="77" t="s">
        <v>3453</v>
      </c>
      <c r="C361" s="87" t="s">
        <v>3130</v>
      </c>
      <c r="D361" s="74">
        <v>6497</v>
      </c>
      <c r="E361" s="74"/>
      <c r="F361" s="74" t="s">
        <v>687</v>
      </c>
      <c r="G361" s="97">
        <v>43342</v>
      </c>
      <c r="H361" s="74"/>
      <c r="I361" s="84">
        <v>4.59</v>
      </c>
      <c r="J361" s="87" t="s">
        <v>915</v>
      </c>
      <c r="K361" s="87" t="s">
        <v>164</v>
      </c>
      <c r="L361" s="88">
        <v>2.8965999999999999E-2</v>
      </c>
      <c r="M361" s="88">
        <v>3.2500000000000001E-2</v>
      </c>
      <c r="N361" s="84">
        <v>1084474.1499999999</v>
      </c>
      <c r="O361" s="86">
        <v>99.39</v>
      </c>
      <c r="P361" s="84">
        <v>3708.9122000000007</v>
      </c>
      <c r="Q361" s="85">
        <f t="shared" si="7"/>
        <v>7.0299714242994752E-4</v>
      </c>
      <c r="R361" s="85">
        <f>P361/'סכום נכסי הקרן'!$C$42</f>
        <v>6.5929894747114654E-5</v>
      </c>
    </row>
    <row r="362" spans="2:18" s="121" customFormat="1">
      <c r="B362" s="77" t="s">
        <v>3454</v>
      </c>
      <c r="C362" s="87" t="s">
        <v>3130</v>
      </c>
      <c r="D362" s="74">
        <v>491469</v>
      </c>
      <c r="E362" s="74"/>
      <c r="F362" s="74" t="s">
        <v>687</v>
      </c>
      <c r="G362" s="97">
        <v>43069</v>
      </c>
      <c r="H362" s="74"/>
      <c r="I362" s="84">
        <v>2.73</v>
      </c>
      <c r="J362" s="87" t="s">
        <v>915</v>
      </c>
      <c r="K362" s="87" t="s">
        <v>164</v>
      </c>
      <c r="L362" s="88">
        <v>2.8965999999999999E-2</v>
      </c>
      <c r="M362" s="88">
        <v>2.9699999999999997E-2</v>
      </c>
      <c r="N362" s="84">
        <v>12290497.140000002</v>
      </c>
      <c r="O362" s="86">
        <v>100</v>
      </c>
      <c r="P362" s="84">
        <v>42291.599040000008</v>
      </c>
      <c r="Q362" s="85">
        <f t="shared" si="7"/>
        <v>8.0160628428769792E-3</v>
      </c>
      <c r="R362" s="85">
        <f>P362/'סכום נכסי הקרן'!$C$42</f>
        <v>7.5177856013803051E-4</v>
      </c>
    </row>
    <row r="363" spans="2:18" s="121" customFormat="1">
      <c r="B363" s="77" t="s">
        <v>3454</v>
      </c>
      <c r="C363" s="87" t="s">
        <v>3130</v>
      </c>
      <c r="D363" s="74">
        <v>6864</v>
      </c>
      <c r="E363" s="74"/>
      <c r="F363" s="74" t="s">
        <v>687</v>
      </c>
      <c r="G363" s="97">
        <v>43565</v>
      </c>
      <c r="H363" s="74"/>
      <c r="I363" s="84">
        <v>1.4900000000000002</v>
      </c>
      <c r="J363" s="87" t="s">
        <v>915</v>
      </c>
      <c r="K363" s="87" t="s">
        <v>164</v>
      </c>
      <c r="L363" s="88">
        <v>2.8965999999999999E-2</v>
      </c>
      <c r="M363" s="88">
        <v>3.0300000000000004E-2</v>
      </c>
      <c r="N363" s="84">
        <v>5202996.3900000006</v>
      </c>
      <c r="O363" s="86">
        <v>100</v>
      </c>
      <c r="P363" s="84">
        <v>17903.509890000001</v>
      </c>
      <c r="Q363" s="85">
        <f t="shared" si="7"/>
        <v>3.3934791694816349E-3</v>
      </c>
      <c r="R363" s="85">
        <f>P363/'סכום נכסי הקרן'!$C$42</f>
        <v>3.1825410228142527E-4</v>
      </c>
    </row>
    <row r="364" spans="2:18" s="121" customFormat="1">
      <c r="B364" s="77" t="s">
        <v>3454</v>
      </c>
      <c r="C364" s="87" t="s">
        <v>3130</v>
      </c>
      <c r="D364" s="74">
        <v>6800</v>
      </c>
      <c r="E364" s="74"/>
      <c r="F364" s="74" t="s">
        <v>687</v>
      </c>
      <c r="G364" s="97">
        <v>43525</v>
      </c>
      <c r="H364" s="74"/>
      <c r="I364" s="84">
        <v>2.6899999999999995</v>
      </c>
      <c r="J364" s="87" t="s">
        <v>915</v>
      </c>
      <c r="K364" s="87" t="s">
        <v>164</v>
      </c>
      <c r="L364" s="88">
        <v>2.8965999999999999E-2</v>
      </c>
      <c r="M364" s="88">
        <v>3.4799999999999998E-2</v>
      </c>
      <c r="N364" s="84">
        <v>47775.199999999997</v>
      </c>
      <c r="O364" s="86">
        <v>100</v>
      </c>
      <c r="P364" s="84">
        <v>164.39442000000005</v>
      </c>
      <c r="Q364" s="85">
        <f t="shared" si="7"/>
        <v>3.1159758241629075E-5</v>
      </c>
      <c r="R364" s="85">
        <f>P364/'סכום נכסי הקרן'!$C$42</f>
        <v>2.9222872430393366E-6</v>
      </c>
    </row>
    <row r="365" spans="2:18" s="121" customFormat="1">
      <c r="B365" s="77" t="s">
        <v>3454</v>
      </c>
      <c r="C365" s="87" t="s">
        <v>3130</v>
      </c>
      <c r="D365" s="74">
        <v>6783</v>
      </c>
      <c r="E365" s="74"/>
      <c r="F365" s="74" t="s">
        <v>687</v>
      </c>
      <c r="G365" s="97">
        <v>43521</v>
      </c>
      <c r="H365" s="74"/>
      <c r="I365" s="84">
        <v>2.69</v>
      </c>
      <c r="J365" s="87" t="s">
        <v>915</v>
      </c>
      <c r="K365" s="87" t="s">
        <v>164</v>
      </c>
      <c r="L365" s="88">
        <v>2.8965999999999999E-2</v>
      </c>
      <c r="M365" s="88">
        <v>3.4799999999999991E-2</v>
      </c>
      <c r="N365" s="84">
        <v>381664.85</v>
      </c>
      <c r="O365" s="86">
        <v>100</v>
      </c>
      <c r="P365" s="84">
        <v>1313.3087200000002</v>
      </c>
      <c r="Q365" s="85">
        <f t="shared" si="7"/>
        <v>2.4892804884632535E-4</v>
      </c>
      <c r="R365" s="85">
        <f>P365/'סכום נכסי הקרן'!$C$42</f>
        <v>2.3345471936506846E-5</v>
      </c>
    </row>
    <row r="366" spans="2:18" s="121" customFormat="1">
      <c r="B366" s="77" t="s">
        <v>3455</v>
      </c>
      <c r="C366" s="87" t="s">
        <v>3130</v>
      </c>
      <c r="D366" s="74">
        <v>7407</v>
      </c>
      <c r="E366" s="74"/>
      <c r="F366" s="74" t="s">
        <v>687</v>
      </c>
      <c r="G366" s="97">
        <v>43866</v>
      </c>
      <c r="H366" s="74"/>
      <c r="I366" s="84">
        <v>3.9000000000000004</v>
      </c>
      <c r="J366" s="87" t="s">
        <v>971</v>
      </c>
      <c r="K366" s="87" t="s">
        <v>164</v>
      </c>
      <c r="L366" s="88">
        <v>2.41E-2</v>
      </c>
      <c r="M366" s="88">
        <v>3.78E-2</v>
      </c>
      <c r="N366" s="84">
        <v>19395212.060000002</v>
      </c>
      <c r="O366" s="86">
        <v>95.22</v>
      </c>
      <c r="P366" s="84">
        <v>63548.805940000013</v>
      </c>
      <c r="Q366" s="85">
        <f t="shared" si="7"/>
        <v>1.2045210717216568E-2</v>
      </c>
      <c r="R366" s="85">
        <f>P366/'סכום נכסי הקרן'!$C$42</f>
        <v>1.1296482259485717E-3</v>
      </c>
    </row>
    <row r="367" spans="2:18" s="121" customFormat="1">
      <c r="B367" s="77" t="s">
        <v>3455</v>
      </c>
      <c r="C367" s="87" t="s">
        <v>3130</v>
      </c>
      <c r="D367" s="74">
        <v>7803</v>
      </c>
      <c r="E367" s="74"/>
      <c r="F367" s="74" t="s">
        <v>687</v>
      </c>
      <c r="G367" s="97">
        <v>44019</v>
      </c>
      <c r="H367" s="74"/>
      <c r="I367" s="84">
        <v>3.9000000000000008</v>
      </c>
      <c r="J367" s="87" t="s">
        <v>971</v>
      </c>
      <c r="K367" s="87" t="s">
        <v>164</v>
      </c>
      <c r="L367" s="88">
        <v>2.41E-2</v>
      </c>
      <c r="M367" s="88">
        <v>3.7800000000000007E-2</v>
      </c>
      <c r="N367" s="84">
        <v>45235.140000000007</v>
      </c>
      <c r="O367" s="86">
        <v>95.22</v>
      </c>
      <c r="P367" s="84">
        <v>148.21385000000001</v>
      </c>
      <c r="Q367" s="85">
        <f t="shared" si="7"/>
        <v>2.8092849709017342E-5</v>
      </c>
      <c r="R367" s="85">
        <f>P367/'סכום נכסי הקרן'!$C$42</f>
        <v>2.634660246355963E-6</v>
      </c>
    </row>
    <row r="368" spans="2:18" s="121" customFormat="1">
      <c r="B368" s="77" t="s">
        <v>3455</v>
      </c>
      <c r="C368" s="87" t="s">
        <v>3130</v>
      </c>
      <c r="D368" s="74">
        <v>7819</v>
      </c>
      <c r="E368" s="74"/>
      <c r="F368" s="74" t="s">
        <v>687</v>
      </c>
      <c r="G368" s="97">
        <v>44021</v>
      </c>
      <c r="H368" s="74"/>
      <c r="I368" s="84">
        <v>3.9</v>
      </c>
      <c r="J368" s="87" t="s">
        <v>971</v>
      </c>
      <c r="K368" s="87" t="s">
        <v>164</v>
      </c>
      <c r="L368" s="88">
        <v>2.41E-2</v>
      </c>
      <c r="M368" s="88">
        <v>3.78E-2</v>
      </c>
      <c r="N368" s="84">
        <v>26785.980000000003</v>
      </c>
      <c r="O368" s="86">
        <v>95.22</v>
      </c>
      <c r="P368" s="84">
        <v>87.764770000000013</v>
      </c>
      <c r="Q368" s="85">
        <f t="shared" si="7"/>
        <v>1.6635169340493307E-5</v>
      </c>
      <c r="R368" s="85">
        <f>P368/'סכום נכסי הקרן'!$C$42</f>
        <v>1.5601129756063583E-6</v>
      </c>
    </row>
    <row r="369" spans="2:18" s="121" customFormat="1">
      <c r="B369" s="77" t="s">
        <v>3455</v>
      </c>
      <c r="C369" s="87" t="s">
        <v>3130</v>
      </c>
      <c r="D369" s="74">
        <v>7871</v>
      </c>
      <c r="E369" s="74"/>
      <c r="F369" s="74" t="s">
        <v>687</v>
      </c>
      <c r="G369" s="97">
        <v>44050</v>
      </c>
      <c r="H369" s="74"/>
      <c r="I369" s="84">
        <v>3.8999999999999995</v>
      </c>
      <c r="J369" s="87" t="s">
        <v>971</v>
      </c>
      <c r="K369" s="87" t="s">
        <v>164</v>
      </c>
      <c r="L369" s="88">
        <v>2.41E-2</v>
      </c>
      <c r="M369" s="88">
        <v>3.7799999999999986E-2</v>
      </c>
      <c r="N369" s="84">
        <v>47217.05000000001</v>
      </c>
      <c r="O369" s="86">
        <v>95.22</v>
      </c>
      <c r="P369" s="84">
        <v>154.70764000000005</v>
      </c>
      <c r="Q369" s="85">
        <f t="shared" ref="Q369:Q432" si="8">P369/$P$10</f>
        <v>2.93237000412361E-5</v>
      </c>
      <c r="R369" s="85">
        <f>P369/'סכום נכסי הקרן'!$C$42</f>
        <v>2.750094332719579E-6</v>
      </c>
    </row>
    <row r="370" spans="2:18" s="121" customFormat="1">
      <c r="B370" s="77" t="s">
        <v>3455</v>
      </c>
      <c r="C370" s="87" t="s">
        <v>3130</v>
      </c>
      <c r="D370" s="74">
        <v>7885</v>
      </c>
      <c r="E370" s="74"/>
      <c r="F370" s="74" t="s">
        <v>687</v>
      </c>
      <c r="G370" s="97">
        <v>44061</v>
      </c>
      <c r="H370" s="74"/>
      <c r="I370" s="84">
        <v>3.89</v>
      </c>
      <c r="J370" s="87" t="s">
        <v>971</v>
      </c>
      <c r="K370" s="87" t="s">
        <v>164</v>
      </c>
      <c r="L370" s="88">
        <v>2.41E-2</v>
      </c>
      <c r="M370" s="88">
        <v>3.8199999999999998E-2</v>
      </c>
      <c r="N370" s="84">
        <v>61078.280000000006</v>
      </c>
      <c r="O370" s="86">
        <v>95.22</v>
      </c>
      <c r="P370" s="84">
        <v>200.12423000000004</v>
      </c>
      <c r="Q370" s="85">
        <f t="shared" si="8"/>
        <v>3.7932082032298742E-5</v>
      </c>
      <c r="R370" s="85">
        <f>P370/'סכום נכסי הקרן'!$C$42</f>
        <v>3.5574229609014106E-6</v>
      </c>
    </row>
    <row r="371" spans="2:18" s="121" customFormat="1">
      <c r="B371" s="77" t="s">
        <v>3455</v>
      </c>
      <c r="C371" s="87" t="s">
        <v>3130</v>
      </c>
      <c r="D371" s="74">
        <v>7489</v>
      </c>
      <c r="E371" s="74"/>
      <c r="F371" s="74" t="s">
        <v>687</v>
      </c>
      <c r="G371" s="97">
        <v>43903</v>
      </c>
      <c r="H371" s="74"/>
      <c r="I371" s="84">
        <v>3.9000000000000004</v>
      </c>
      <c r="J371" s="87" t="s">
        <v>971</v>
      </c>
      <c r="K371" s="87" t="s">
        <v>164</v>
      </c>
      <c r="L371" s="88">
        <v>2.41E-2</v>
      </c>
      <c r="M371" s="88">
        <v>3.7800000000000007E-2</v>
      </c>
      <c r="N371" s="84">
        <v>174626.19000000003</v>
      </c>
      <c r="O371" s="86">
        <v>95.22</v>
      </c>
      <c r="P371" s="84">
        <v>572.16624000000013</v>
      </c>
      <c r="Q371" s="85">
        <f t="shared" si="8"/>
        <v>1.0844992009109506E-4</v>
      </c>
      <c r="R371" s="85">
        <f>P371/'סכום נכסי הקרן'!$C$42</f>
        <v>1.0170868962886838E-5</v>
      </c>
    </row>
    <row r="372" spans="2:18" s="121" customFormat="1">
      <c r="B372" s="77" t="s">
        <v>3455</v>
      </c>
      <c r="C372" s="87" t="s">
        <v>3130</v>
      </c>
      <c r="D372" s="74">
        <v>7590</v>
      </c>
      <c r="E372" s="74"/>
      <c r="F372" s="74" t="s">
        <v>687</v>
      </c>
      <c r="G372" s="97">
        <v>43927</v>
      </c>
      <c r="H372" s="74"/>
      <c r="I372" s="84">
        <v>3.899999999999999</v>
      </c>
      <c r="J372" s="87" t="s">
        <v>971</v>
      </c>
      <c r="K372" s="87" t="s">
        <v>164</v>
      </c>
      <c r="L372" s="88">
        <v>2.41E-2</v>
      </c>
      <c r="M372" s="88">
        <v>3.78E-2</v>
      </c>
      <c r="N372" s="84">
        <v>108656.51000000002</v>
      </c>
      <c r="O372" s="86">
        <v>95.22</v>
      </c>
      <c r="P372" s="84">
        <v>356.01526000000007</v>
      </c>
      <c r="Q372" s="85">
        <f t="shared" si="8"/>
        <v>6.7480084980565144E-5</v>
      </c>
      <c r="R372" s="85">
        <f>P372/'סכום נכסי הקרן'!$C$42</f>
        <v>6.3285533208811624E-6</v>
      </c>
    </row>
    <row r="373" spans="2:18" s="121" customFormat="1">
      <c r="B373" s="77" t="s">
        <v>3455</v>
      </c>
      <c r="C373" s="87" t="s">
        <v>3130</v>
      </c>
      <c r="D373" s="74">
        <v>7594</v>
      </c>
      <c r="E373" s="74"/>
      <c r="F373" s="74" t="s">
        <v>687</v>
      </c>
      <c r="G373" s="97">
        <v>43929</v>
      </c>
      <c r="H373" s="74"/>
      <c r="I373" s="84">
        <v>3.9</v>
      </c>
      <c r="J373" s="87" t="s">
        <v>971</v>
      </c>
      <c r="K373" s="87" t="s">
        <v>164</v>
      </c>
      <c r="L373" s="88">
        <v>2.41E-2</v>
      </c>
      <c r="M373" s="88">
        <v>3.78E-2</v>
      </c>
      <c r="N373" s="84">
        <v>26182.320000000003</v>
      </c>
      <c r="O373" s="86">
        <v>95.22</v>
      </c>
      <c r="P373" s="84">
        <v>85.78691000000002</v>
      </c>
      <c r="Q373" s="85">
        <f t="shared" si="8"/>
        <v>1.6260280463877007E-5</v>
      </c>
      <c r="R373" s="85">
        <f>P373/'סכום נכסי הקרן'!$C$42</f>
        <v>1.5249543914736503E-6</v>
      </c>
    </row>
    <row r="374" spans="2:18" s="121" customFormat="1">
      <c r="B374" s="77" t="s">
        <v>3455</v>
      </c>
      <c r="C374" s="87" t="s">
        <v>3130</v>
      </c>
      <c r="D374" s="74">
        <v>7651</v>
      </c>
      <c r="E374" s="74"/>
      <c r="F374" s="74" t="s">
        <v>687</v>
      </c>
      <c r="G374" s="97">
        <v>43955</v>
      </c>
      <c r="H374" s="74"/>
      <c r="I374" s="84">
        <v>3.9000000000000004</v>
      </c>
      <c r="J374" s="87" t="s">
        <v>971</v>
      </c>
      <c r="K374" s="87" t="s">
        <v>164</v>
      </c>
      <c r="L374" s="88">
        <v>2.41E-2</v>
      </c>
      <c r="M374" s="88">
        <v>3.7800000000000007E-2</v>
      </c>
      <c r="N374" s="84">
        <v>89629.23</v>
      </c>
      <c r="O374" s="86">
        <v>95.22</v>
      </c>
      <c r="P374" s="84">
        <v>293.67201</v>
      </c>
      <c r="Q374" s="85">
        <f t="shared" si="8"/>
        <v>5.5663378561956507E-5</v>
      </c>
      <c r="R374" s="85">
        <f>P374/'סכום נכסי הקרן'!$C$42</f>
        <v>5.2203351455646742E-6</v>
      </c>
    </row>
    <row r="375" spans="2:18" s="121" customFormat="1">
      <c r="B375" s="77" t="s">
        <v>3455</v>
      </c>
      <c r="C375" s="87" t="s">
        <v>3130</v>
      </c>
      <c r="D375" s="74">
        <v>7715</v>
      </c>
      <c r="E375" s="74"/>
      <c r="F375" s="74" t="s">
        <v>687</v>
      </c>
      <c r="G375" s="97">
        <v>43986</v>
      </c>
      <c r="H375" s="74"/>
      <c r="I375" s="84">
        <v>3.9</v>
      </c>
      <c r="J375" s="87" t="s">
        <v>971</v>
      </c>
      <c r="K375" s="87" t="s">
        <v>164</v>
      </c>
      <c r="L375" s="88">
        <v>2.41E-2</v>
      </c>
      <c r="M375" s="88">
        <v>3.78E-2</v>
      </c>
      <c r="N375" s="84">
        <v>87981.190000000017</v>
      </c>
      <c r="O375" s="86">
        <v>95.22</v>
      </c>
      <c r="P375" s="84">
        <v>288.27219000000008</v>
      </c>
      <c r="Q375" s="85">
        <f t="shared" si="8"/>
        <v>5.4639882230704442E-5</v>
      </c>
      <c r="R375" s="85">
        <f>P375/'סכום נכסי הקרן'!$C$42</f>
        <v>5.1243475499959903E-6</v>
      </c>
    </row>
    <row r="376" spans="2:18" s="121" customFormat="1">
      <c r="B376" s="77" t="s">
        <v>3455</v>
      </c>
      <c r="C376" s="87" t="s">
        <v>3130</v>
      </c>
      <c r="D376" s="74">
        <v>7738</v>
      </c>
      <c r="E376" s="74"/>
      <c r="F376" s="74" t="s">
        <v>687</v>
      </c>
      <c r="G376" s="97">
        <v>43991</v>
      </c>
      <c r="H376" s="74"/>
      <c r="I376" s="84">
        <v>3.9000000000000004</v>
      </c>
      <c r="J376" s="87" t="s">
        <v>971</v>
      </c>
      <c r="K376" s="87" t="s">
        <v>164</v>
      </c>
      <c r="L376" s="88">
        <v>2.41E-2</v>
      </c>
      <c r="M376" s="88">
        <v>3.78E-2</v>
      </c>
      <c r="N376" s="84">
        <v>17999.220000000005</v>
      </c>
      <c r="O376" s="86">
        <v>95.22</v>
      </c>
      <c r="P376" s="84">
        <v>58.974820000000008</v>
      </c>
      <c r="Q376" s="85">
        <f t="shared" si="8"/>
        <v>1.1178245183404589E-5</v>
      </c>
      <c r="R376" s="85">
        <f>P376/'סכום נכסי הקרן'!$C$42</f>
        <v>1.0483407170787251E-6</v>
      </c>
    </row>
    <row r="377" spans="2:18" s="121" customFormat="1">
      <c r="B377" s="77" t="s">
        <v>3456</v>
      </c>
      <c r="C377" s="87" t="s">
        <v>3130</v>
      </c>
      <c r="D377" s="74">
        <v>7323</v>
      </c>
      <c r="E377" s="74"/>
      <c r="F377" s="74" t="s">
        <v>687</v>
      </c>
      <c r="G377" s="97">
        <v>43822</v>
      </c>
      <c r="H377" s="74"/>
      <c r="I377" s="84">
        <v>3.2800000000000002</v>
      </c>
      <c r="J377" s="87" t="s">
        <v>915</v>
      </c>
      <c r="K377" s="87" t="s">
        <v>164</v>
      </c>
      <c r="L377" s="88">
        <v>4.2203999999999998E-2</v>
      </c>
      <c r="M377" s="88">
        <v>3.0200000000000001E-2</v>
      </c>
      <c r="N377" s="84">
        <v>1962552.9900000002</v>
      </c>
      <c r="O377" s="86">
        <v>104.39</v>
      </c>
      <c r="P377" s="84">
        <v>7049.6081600000007</v>
      </c>
      <c r="Q377" s="85">
        <f t="shared" si="8"/>
        <v>1.3362015934836203E-3</v>
      </c>
      <c r="R377" s="85">
        <f>P377/'סכום נכסי הקרן'!$C$42</f>
        <v>1.2531435065979738E-4</v>
      </c>
    </row>
    <row r="378" spans="2:18" s="121" customFormat="1">
      <c r="B378" s="77" t="s">
        <v>3456</v>
      </c>
      <c r="C378" s="87" t="s">
        <v>3130</v>
      </c>
      <c r="D378" s="74">
        <v>7324</v>
      </c>
      <c r="E378" s="74"/>
      <c r="F378" s="74" t="s">
        <v>687</v>
      </c>
      <c r="G378" s="97">
        <v>43822</v>
      </c>
      <c r="H378" s="74"/>
      <c r="I378" s="84">
        <v>3.27</v>
      </c>
      <c r="J378" s="87" t="s">
        <v>915</v>
      </c>
      <c r="K378" s="87" t="s">
        <v>164</v>
      </c>
      <c r="L378" s="88">
        <v>4.2558999999999993E-2</v>
      </c>
      <c r="M378" s="88">
        <v>2.9499999999999998E-2</v>
      </c>
      <c r="N378" s="84">
        <v>1996900.3200000003</v>
      </c>
      <c r="O378" s="86">
        <v>104.74</v>
      </c>
      <c r="P378" s="84">
        <v>7197.035530000001</v>
      </c>
      <c r="Q378" s="85">
        <f t="shared" si="8"/>
        <v>1.3641453716690308E-3</v>
      </c>
      <c r="R378" s="85">
        <f>P378/'סכום נכסי הקרן'!$C$42</f>
        <v>1.2793503038010566E-4</v>
      </c>
    </row>
    <row r="379" spans="2:18" s="121" customFormat="1">
      <c r="B379" s="77" t="s">
        <v>3456</v>
      </c>
      <c r="C379" s="87" t="s">
        <v>3130</v>
      </c>
      <c r="D379" s="74">
        <v>7325</v>
      </c>
      <c r="E379" s="74"/>
      <c r="F379" s="74" t="s">
        <v>687</v>
      </c>
      <c r="G379" s="97">
        <v>43822</v>
      </c>
      <c r="H379" s="74"/>
      <c r="I379" s="84">
        <v>3.2500000000000004</v>
      </c>
      <c r="J379" s="87" t="s">
        <v>915</v>
      </c>
      <c r="K379" s="87" t="s">
        <v>164</v>
      </c>
      <c r="L379" s="88">
        <v>4.2606000000000005E-2</v>
      </c>
      <c r="M379" s="88">
        <v>3.04E-2</v>
      </c>
      <c r="N379" s="84">
        <v>1996900.3200000003</v>
      </c>
      <c r="O379" s="86">
        <v>105.11</v>
      </c>
      <c r="P379" s="84">
        <v>7222.4588400000011</v>
      </c>
      <c r="Q379" s="85">
        <f t="shared" si="8"/>
        <v>1.3689641738723051E-3</v>
      </c>
      <c r="R379" s="85">
        <f>P379/'סכום נכסי הקרן'!$C$42</f>
        <v>1.2838695699956653E-4</v>
      </c>
    </row>
    <row r="380" spans="2:18" s="121" customFormat="1">
      <c r="B380" s="77" t="s">
        <v>3456</v>
      </c>
      <c r="C380" s="87" t="s">
        <v>3130</v>
      </c>
      <c r="D380" s="74">
        <v>7552</v>
      </c>
      <c r="E380" s="74"/>
      <c r="F380" s="74" t="s">
        <v>687</v>
      </c>
      <c r="G380" s="97">
        <v>43921</v>
      </c>
      <c r="H380" s="74"/>
      <c r="I380" s="84">
        <v>3.2800000000000002</v>
      </c>
      <c r="J380" s="87" t="s">
        <v>915</v>
      </c>
      <c r="K380" s="87" t="s">
        <v>164</v>
      </c>
      <c r="L380" s="88">
        <v>4.2203999999999998E-2</v>
      </c>
      <c r="M380" s="88">
        <v>2.8099999999999997E-2</v>
      </c>
      <c r="N380" s="84">
        <v>43944.99</v>
      </c>
      <c r="O380" s="86">
        <v>105.11</v>
      </c>
      <c r="P380" s="84">
        <v>158.94178000000002</v>
      </c>
      <c r="Q380" s="85">
        <f t="shared" si="8"/>
        <v>3.0126250266245017E-5</v>
      </c>
      <c r="R380" s="85">
        <f>P380/'סכום נכסי הקרן'!$C$42</f>
        <v>2.825360715284404E-6</v>
      </c>
    </row>
    <row r="381" spans="2:18" s="121" customFormat="1">
      <c r="B381" s="77" t="s">
        <v>3457</v>
      </c>
      <c r="C381" s="87" t="s">
        <v>3130</v>
      </c>
      <c r="D381" s="74">
        <v>7056</v>
      </c>
      <c r="E381" s="74"/>
      <c r="F381" s="74" t="s">
        <v>687</v>
      </c>
      <c r="G381" s="97">
        <v>43664</v>
      </c>
      <c r="H381" s="74"/>
      <c r="I381" s="84">
        <v>0.40999999999999992</v>
      </c>
      <c r="J381" s="87" t="s">
        <v>971</v>
      </c>
      <c r="K381" s="87" t="s">
        <v>164</v>
      </c>
      <c r="L381" s="88">
        <v>2.1309999999999999E-2</v>
      </c>
      <c r="M381" s="88">
        <v>2.3399999999999997E-2</v>
      </c>
      <c r="N381" s="84">
        <v>14969945.240000002</v>
      </c>
      <c r="O381" s="86">
        <v>100.1</v>
      </c>
      <c r="P381" s="84">
        <v>51563.058830000016</v>
      </c>
      <c r="Q381" s="85">
        <f t="shared" si="8"/>
        <v>9.7734001393824533E-3</v>
      </c>
      <c r="R381" s="85">
        <f>P381/'סכום נכסי הקרן'!$C$42</f>
        <v>9.1658870800478401E-4</v>
      </c>
    </row>
    <row r="382" spans="2:18" s="121" customFormat="1">
      <c r="B382" s="77" t="s">
        <v>3457</v>
      </c>
      <c r="C382" s="87" t="s">
        <v>3130</v>
      </c>
      <c r="D382" s="74">
        <v>7504</v>
      </c>
      <c r="E382" s="74"/>
      <c r="F382" s="74" t="s">
        <v>687</v>
      </c>
      <c r="G382" s="97">
        <v>43914</v>
      </c>
      <c r="H382" s="74"/>
      <c r="I382" s="84">
        <v>0.41</v>
      </c>
      <c r="J382" s="87" t="s">
        <v>971</v>
      </c>
      <c r="K382" s="87" t="s">
        <v>164</v>
      </c>
      <c r="L382" s="88">
        <v>2.1316999999999999E-2</v>
      </c>
      <c r="M382" s="88">
        <v>2.3399999999999997E-2</v>
      </c>
      <c r="N382" s="84">
        <v>14882.930000000002</v>
      </c>
      <c r="O382" s="86">
        <v>100.1</v>
      </c>
      <c r="P382" s="84">
        <v>51.263370000000009</v>
      </c>
      <c r="Q382" s="85">
        <f t="shared" si="8"/>
        <v>9.7165963166583191E-6</v>
      </c>
      <c r="R382" s="85">
        <f>P382/'סכום נכסי הקרן'!$C$42</f>
        <v>9.1126141742648816E-7</v>
      </c>
    </row>
    <row r="383" spans="2:18" s="121" customFormat="1">
      <c r="B383" s="77" t="s">
        <v>3457</v>
      </c>
      <c r="C383" s="87" t="s">
        <v>3130</v>
      </c>
      <c r="D383" s="74">
        <v>7820</v>
      </c>
      <c r="E383" s="74"/>
      <c r="F383" s="74" t="s">
        <v>687</v>
      </c>
      <c r="G383" s="97">
        <v>44022</v>
      </c>
      <c r="H383" s="74"/>
      <c r="I383" s="84">
        <v>0.40999999999999992</v>
      </c>
      <c r="J383" s="87" t="s">
        <v>971</v>
      </c>
      <c r="K383" s="87" t="s">
        <v>164</v>
      </c>
      <c r="L383" s="88">
        <v>2.1309999999999999E-2</v>
      </c>
      <c r="M383" s="88">
        <v>2.3399999999999997E-2</v>
      </c>
      <c r="N383" s="84">
        <v>31260.970000000005</v>
      </c>
      <c r="O383" s="86">
        <v>100.1</v>
      </c>
      <c r="P383" s="84">
        <v>107.67650000000002</v>
      </c>
      <c r="Q383" s="85">
        <f t="shared" si="8"/>
        <v>2.0409291923076055E-5</v>
      </c>
      <c r="R383" s="85">
        <f>P383/'סכום נכסי הקרן'!$C$42</f>
        <v>1.91406534555811E-6</v>
      </c>
    </row>
    <row r="384" spans="2:18" s="121" customFormat="1">
      <c r="B384" s="77" t="s">
        <v>3457</v>
      </c>
      <c r="C384" s="87" t="s">
        <v>3130</v>
      </c>
      <c r="D384" s="74">
        <v>7954</v>
      </c>
      <c r="E384" s="74"/>
      <c r="F384" s="74" t="s">
        <v>687</v>
      </c>
      <c r="G384" s="97">
        <v>44095</v>
      </c>
      <c r="H384" s="74"/>
      <c r="I384" s="84">
        <v>0.41999999999999993</v>
      </c>
      <c r="J384" s="87" t="s">
        <v>971</v>
      </c>
      <c r="K384" s="87" t="s">
        <v>164</v>
      </c>
      <c r="L384" s="88">
        <v>2.1309999999999999E-2</v>
      </c>
      <c r="M384" s="88">
        <v>2.3499999999999997E-2</v>
      </c>
      <c r="N384" s="84">
        <v>25723.060000000005</v>
      </c>
      <c r="O384" s="86">
        <v>99.98</v>
      </c>
      <c r="P384" s="84">
        <v>88.49533000000001</v>
      </c>
      <c r="Q384" s="85">
        <f t="shared" si="8"/>
        <v>1.6773641637673494E-5</v>
      </c>
      <c r="R384" s="85">
        <f>P384/'סכום נכסי הקרן'!$C$42</f>
        <v>1.5730994636408963E-6</v>
      </c>
    </row>
    <row r="385" spans="2:18" s="121" customFormat="1">
      <c r="B385" s="77" t="s">
        <v>3457</v>
      </c>
      <c r="C385" s="87" t="s">
        <v>3130</v>
      </c>
      <c r="D385" s="74">
        <v>7296</v>
      </c>
      <c r="E385" s="74"/>
      <c r="F385" s="74" t="s">
        <v>687</v>
      </c>
      <c r="G385" s="97">
        <v>43801</v>
      </c>
      <c r="H385" s="74"/>
      <c r="I385" s="84">
        <v>0.41000000000000003</v>
      </c>
      <c r="J385" s="87" t="s">
        <v>971</v>
      </c>
      <c r="K385" s="87" t="s">
        <v>164</v>
      </c>
      <c r="L385" s="88">
        <v>2.1316999999999999E-2</v>
      </c>
      <c r="M385" s="88">
        <v>2.3399999999999997E-2</v>
      </c>
      <c r="N385" s="84">
        <v>63930.87000000001</v>
      </c>
      <c r="O385" s="86">
        <v>100.1</v>
      </c>
      <c r="P385" s="84">
        <v>220.20610000000005</v>
      </c>
      <c r="Q385" s="85">
        <f t="shared" si="8"/>
        <v>4.1738453405729925E-5</v>
      </c>
      <c r="R385" s="85">
        <f>P385/'סכום נכסי הקרן'!$C$42</f>
        <v>3.9143997519468386E-6</v>
      </c>
    </row>
    <row r="386" spans="2:18" s="121" customFormat="1">
      <c r="B386" s="77" t="s">
        <v>3458</v>
      </c>
      <c r="C386" s="87" t="s">
        <v>3130</v>
      </c>
      <c r="D386" s="74">
        <v>6588</v>
      </c>
      <c r="E386" s="74"/>
      <c r="F386" s="74" t="s">
        <v>687</v>
      </c>
      <c r="G386" s="97">
        <v>43397</v>
      </c>
      <c r="H386" s="74"/>
      <c r="I386" s="84">
        <v>0.77</v>
      </c>
      <c r="J386" s="87" t="s">
        <v>971</v>
      </c>
      <c r="K386" s="87" t="s">
        <v>164</v>
      </c>
      <c r="L386" s="88">
        <v>1.9550000000000001E-2</v>
      </c>
      <c r="M386" s="88">
        <v>2.7300000000000005E-2</v>
      </c>
      <c r="N386" s="84">
        <v>18291541.399999999</v>
      </c>
      <c r="O386" s="86">
        <v>99.56</v>
      </c>
      <c r="P386" s="84">
        <v>62664.253150000004</v>
      </c>
      <c r="Q386" s="85">
        <f t="shared" si="8"/>
        <v>1.1877550214576886E-2</v>
      </c>
      <c r="R386" s="85">
        <f>P386/'סכום נכסי הקרן'!$C$42</f>
        <v>1.1139243508072386E-3</v>
      </c>
    </row>
    <row r="387" spans="2:18" s="121" customFormat="1">
      <c r="B387" s="77" t="s">
        <v>3459</v>
      </c>
      <c r="C387" s="87" t="s">
        <v>3130</v>
      </c>
      <c r="D387" s="74">
        <v>487447</v>
      </c>
      <c r="E387" s="74"/>
      <c r="F387" s="74" t="s">
        <v>687</v>
      </c>
      <c r="G387" s="97">
        <v>42682</v>
      </c>
      <c r="H387" s="74"/>
      <c r="I387" s="84">
        <v>1.71</v>
      </c>
      <c r="J387" s="87" t="s">
        <v>915</v>
      </c>
      <c r="K387" s="87" t="s">
        <v>164</v>
      </c>
      <c r="L387" s="88">
        <v>2.8965999999999999E-2</v>
      </c>
      <c r="M387" s="88">
        <v>3.1899999999999998E-2</v>
      </c>
      <c r="N387" s="84">
        <v>10845700.070000002</v>
      </c>
      <c r="O387" s="86">
        <v>99.64</v>
      </c>
      <c r="P387" s="84">
        <v>37185.70034000001</v>
      </c>
      <c r="Q387" s="85">
        <f t="shared" si="8"/>
        <v>7.0482771412804894E-3</v>
      </c>
      <c r="R387" s="85">
        <f>P387/'סכום נכסי הקרן'!$C$42</f>
        <v>6.6101573111219665E-4</v>
      </c>
    </row>
    <row r="388" spans="2:18" s="121" customFormat="1">
      <c r="B388" s="77" t="s">
        <v>3460</v>
      </c>
      <c r="C388" s="87" t="s">
        <v>3130</v>
      </c>
      <c r="D388" s="74">
        <v>6524</v>
      </c>
      <c r="E388" s="74"/>
      <c r="F388" s="74" t="s">
        <v>687</v>
      </c>
      <c r="G388" s="97">
        <v>43357</v>
      </c>
      <c r="H388" s="74"/>
      <c r="I388" s="84">
        <v>7.1799999999999988</v>
      </c>
      <c r="J388" s="87" t="s">
        <v>915</v>
      </c>
      <c r="K388" s="87" t="s">
        <v>167</v>
      </c>
      <c r="L388" s="88">
        <v>2.0874999999999998E-2</v>
      </c>
      <c r="M388" s="88">
        <v>2.4400000000000005E-2</v>
      </c>
      <c r="N388" s="84">
        <v>2659524.9800000004</v>
      </c>
      <c r="O388" s="86">
        <v>100</v>
      </c>
      <c r="P388" s="84">
        <v>11730.632960000003</v>
      </c>
      <c r="Q388" s="85">
        <f t="shared" si="8"/>
        <v>2.2234555592269231E-3</v>
      </c>
      <c r="R388" s="85">
        <f>P388/'סכום נכסי הקרן'!$C$42</f>
        <v>2.0852459013988899E-4</v>
      </c>
    </row>
    <row r="389" spans="2:18" s="121" customFormat="1">
      <c r="B389" s="77" t="s">
        <v>3460</v>
      </c>
      <c r="C389" s="87" t="s">
        <v>3130</v>
      </c>
      <c r="D389" s="74">
        <v>471677</v>
      </c>
      <c r="E389" s="74"/>
      <c r="F389" s="74" t="s">
        <v>687</v>
      </c>
      <c r="G389" s="97">
        <v>42891</v>
      </c>
      <c r="H389" s="74"/>
      <c r="I389" s="84">
        <v>7.1800000000000015</v>
      </c>
      <c r="J389" s="87" t="s">
        <v>915</v>
      </c>
      <c r="K389" s="87" t="s">
        <v>167</v>
      </c>
      <c r="L389" s="88">
        <v>2.0874999999999998E-2</v>
      </c>
      <c r="M389" s="88">
        <v>2.4400000000000005E-2</v>
      </c>
      <c r="N389" s="84">
        <v>7663091.7800000012</v>
      </c>
      <c r="O389" s="86">
        <v>100</v>
      </c>
      <c r="P389" s="84">
        <v>33800.365669999999</v>
      </c>
      <c r="Q389" s="85">
        <f t="shared" si="8"/>
        <v>6.4066117496923477E-3</v>
      </c>
      <c r="R389" s="85">
        <f>P389/'סכום נכסי הקרן'!$C$42</f>
        <v>6.0083777422315012E-4</v>
      </c>
    </row>
    <row r="390" spans="2:18" s="121" customFormat="1">
      <c r="B390" s="77" t="s">
        <v>3461</v>
      </c>
      <c r="C390" s="87" t="s">
        <v>3130</v>
      </c>
      <c r="D390" s="74">
        <v>6781</v>
      </c>
      <c r="E390" s="74"/>
      <c r="F390" s="74" t="s">
        <v>687</v>
      </c>
      <c r="G390" s="97">
        <v>43517</v>
      </c>
      <c r="H390" s="74"/>
      <c r="I390" s="84">
        <v>1.0099999999999998</v>
      </c>
      <c r="J390" s="87" t="s">
        <v>971</v>
      </c>
      <c r="K390" s="87" t="s">
        <v>164</v>
      </c>
      <c r="L390" s="88">
        <v>2.4550000000000002E-2</v>
      </c>
      <c r="M390" s="88">
        <v>3.2699999999999993E-2</v>
      </c>
      <c r="N390" s="84">
        <v>19766203.280000005</v>
      </c>
      <c r="O390" s="86">
        <v>99.39</v>
      </c>
      <c r="P390" s="84">
        <v>67600.609430000026</v>
      </c>
      <c r="Q390" s="85">
        <f t="shared" si="8"/>
        <v>1.2813200392237102E-2</v>
      </c>
      <c r="R390" s="85">
        <f>P390/'סכום נכסי הקרן'!$C$42</f>
        <v>1.2016733813652173E-3</v>
      </c>
    </row>
    <row r="391" spans="2:18" s="121" customFormat="1">
      <c r="B391" s="77" t="s">
        <v>3461</v>
      </c>
      <c r="C391" s="87" t="s">
        <v>3130</v>
      </c>
      <c r="D391" s="74">
        <v>95004006</v>
      </c>
      <c r="E391" s="74"/>
      <c r="F391" s="74" t="s">
        <v>687</v>
      </c>
      <c r="G391" s="97">
        <v>43865</v>
      </c>
      <c r="H391" s="74"/>
      <c r="I391" s="84">
        <v>1.01</v>
      </c>
      <c r="J391" s="87" t="s">
        <v>971</v>
      </c>
      <c r="K391" s="87" t="s">
        <v>164</v>
      </c>
      <c r="L391" s="88">
        <v>2.4556000000000001E-2</v>
      </c>
      <c r="M391" s="88">
        <v>3.27E-2</v>
      </c>
      <c r="N391" s="84">
        <v>79442.570000000022</v>
      </c>
      <c r="O391" s="86">
        <v>99.39</v>
      </c>
      <c r="P391" s="84">
        <v>271.69438000000008</v>
      </c>
      <c r="Q391" s="85">
        <f t="shared" si="8"/>
        <v>5.1497679765586341E-5</v>
      </c>
      <c r="R391" s="85">
        <f>P391/'סכום נכסי הקרן'!$C$42</f>
        <v>4.8296591859959839E-6</v>
      </c>
    </row>
    <row r="392" spans="2:18" s="121" customFormat="1">
      <c r="B392" s="77" t="s">
        <v>3461</v>
      </c>
      <c r="C392" s="87" t="s">
        <v>3130</v>
      </c>
      <c r="D392" s="74">
        <v>95004007</v>
      </c>
      <c r="E392" s="74"/>
      <c r="F392" s="74" t="s">
        <v>687</v>
      </c>
      <c r="G392" s="97">
        <v>43888</v>
      </c>
      <c r="H392" s="74"/>
      <c r="I392" s="84">
        <v>1.0100000000000002</v>
      </c>
      <c r="J392" s="87" t="s">
        <v>971</v>
      </c>
      <c r="K392" s="87" t="s">
        <v>164</v>
      </c>
      <c r="L392" s="88">
        <v>2.4556000000000001E-2</v>
      </c>
      <c r="M392" s="88">
        <v>3.27E-2</v>
      </c>
      <c r="N392" s="84">
        <v>174245.86</v>
      </c>
      <c r="O392" s="86">
        <v>99.39</v>
      </c>
      <c r="P392" s="84">
        <v>595.92251999999996</v>
      </c>
      <c r="Q392" s="85">
        <f t="shared" si="8"/>
        <v>1.1295274896764964E-4</v>
      </c>
      <c r="R392" s="85">
        <f>P392/'סכום נכסי הקרן'!$C$42</f>
        <v>1.0593162335046733E-5</v>
      </c>
    </row>
    <row r="393" spans="2:18" s="121" customFormat="1">
      <c r="B393" s="77" t="s">
        <v>3461</v>
      </c>
      <c r="C393" s="87" t="s">
        <v>3130</v>
      </c>
      <c r="D393" s="74">
        <v>95004008</v>
      </c>
      <c r="E393" s="74"/>
      <c r="F393" s="74" t="s">
        <v>687</v>
      </c>
      <c r="G393" s="97">
        <v>43924</v>
      </c>
      <c r="H393" s="74"/>
      <c r="I393" s="84">
        <v>1.01</v>
      </c>
      <c r="J393" s="87" t="s">
        <v>971</v>
      </c>
      <c r="K393" s="87" t="s">
        <v>164</v>
      </c>
      <c r="L393" s="88">
        <v>2.4556000000000001E-2</v>
      </c>
      <c r="M393" s="88">
        <v>3.2699999999999993E-2</v>
      </c>
      <c r="N393" s="84">
        <v>170209.39000000004</v>
      </c>
      <c r="O393" s="86">
        <v>99.39</v>
      </c>
      <c r="P393" s="84">
        <v>582.11779000000013</v>
      </c>
      <c r="Q393" s="85">
        <f t="shared" si="8"/>
        <v>1.1033616350574067E-4</v>
      </c>
      <c r="R393" s="85">
        <f>P393/'סכום נכסי הקרן'!$C$42</f>
        <v>1.0347768444106871E-5</v>
      </c>
    </row>
    <row r="394" spans="2:18" s="121" customFormat="1">
      <c r="B394" s="77" t="s">
        <v>3461</v>
      </c>
      <c r="C394" s="87" t="s">
        <v>3130</v>
      </c>
      <c r="D394" s="74">
        <v>95004009</v>
      </c>
      <c r="E394" s="74"/>
      <c r="F394" s="74" t="s">
        <v>687</v>
      </c>
      <c r="G394" s="97">
        <v>43944</v>
      </c>
      <c r="H394" s="74"/>
      <c r="I394" s="84">
        <v>1.01</v>
      </c>
      <c r="J394" s="87" t="s">
        <v>971</v>
      </c>
      <c r="K394" s="87" t="s">
        <v>164</v>
      </c>
      <c r="L394" s="88">
        <v>2.4556000000000001E-2</v>
      </c>
      <c r="M394" s="88">
        <v>3.27E-2</v>
      </c>
      <c r="N394" s="84">
        <v>293783.49000000005</v>
      </c>
      <c r="O394" s="86">
        <v>99.39</v>
      </c>
      <c r="P394" s="84">
        <v>1004.7424100000002</v>
      </c>
      <c r="Q394" s="85">
        <f t="shared" si="8"/>
        <v>1.9044156480926638E-4</v>
      </c>
      <c r="R394" s="85">
        <f>P394/'סכום נכסי הקרן'!$C$42</f>
        <v>1.7860374623929441E-5</v>
      </c>
    </row>
    <row r="395" spans="2:18" s="121" customFormat="1">
      <c r="B395" s="77" t="s">
        <v>3461</v>
      </c>
      <c r="C395" s="87" t="s">
        <v>3130</v>
      </c>
      <c r="D395" s="74">
        <v>95004010</v>
      </c>
      <c r="E395" s="74"/>
      <c r="F395" s="74" t="s">
        <v>687</v>
      </c>
      <c r="G395" s="97">
        <v>43984</v>
      </c>
      <c r="H395" s="74"/>
      <c r="I395" s="84">
        <v>1.0100000000000002</v>
      </c>
      <c r="J395" s="87" t="s">
        <v>971</v>
      </c>
      <c r="K395" s="87" t="s">
        <v>164</v>
      </c>
      <c r="L395" s="88">
        <v>2.4556000000000001E-2</v>
      </c>
      <c r="M395" s="88">
        <v>3.2700000000000007E-2</v>
      </c>
      <c r="N395" s="84">
        <v>112105.23000000003</v>
      </c>
      <c r="O395" s="86">
        <v>99.39</v>
      </c>
      <c r="P395" s="84">
        <v>383.40096999999997</v>
      </c>
      <c r="Q395" s="85">
        <f t="shared" si="8"/>
        <v>7.2670845730688898E-5</v>
      </c>
      <c r="R395" s="85">
        <f>P395/'סכום נכסי הקרן'!$C$42</f>
        <v>6.8153637063831421E-6</v>
      </c>
    </row>
    <row r="396" spans="2:18" s="121" customFormat="1">
      <c r="B396" s="77" t="s">
        <v>3461</v>
      </c>
      <c r="C396" s="87" t="s">
        <v>3130</v>
      </c>
      <c r="D396" s="74">
        <v>95004011</v>
      </c>
      <c r="E396" s="74"/>
      <c r="F396" s="74" t="s">
        <v>687</v>
      </c>
      <c r="G396" s="97">
        <v>44056</v>
      </c>
      <c r="H396" s="74"/>
      <c r="I396" s="84">
        <v>1.01</v>
      </c>
      <c r="J396" s="87" t="s">
        <v>971</v>
      </c>
      <c r="K396" s="87" t="s">
        <v>164</v>
      </c>
      <c r="L396" s="88">
        <v>2.4556000000000001E-2</v>
      </c>
      <c r="M396" s="88">
        <v>3.27E-2</v>
      </c>
      <c r="N396" s="84">
        <v>243779.14000000004</v>
      </c>
      <c r="O396" s="86">
        <v>99.39</v>
      </c>
      <c r="P396" s="84">
        <v>833.7270400000001</v>
      </c>
      <c r="Q396" s="85">
        <f t="shared" si="8"/>
        <v>1.5802685398877292E-4</v>
      </c>
      <c r="R396" s="85">
        <f>P396/'סכום נכסי הקרן'!$C$42</f>
        <v>1.4820392889058803E-5</v>
      </c>
    </row>
    <row r="397" spans="2:18" s="121" customFormat="1">
      <c r="B397" s="77" t="s">
        <v>3461</v>
      </c>
      <c r="C397" s="87" t="s">
        <v>3130</v>
      </c>
      <c r="D397" s="74">
        <v>95004012</v>
      </c>
      <c r="E397" s="74"/>
      <c r="F397" s="74" t="s">
        <v>687</v>
      </c>
      <c r="G397" s="97">
        <v>44099</v>
      </c>
      <c r="H397" s="74"/>
      <c r="I397" s="84">
        <v>1.0100000000000002</v>
      </c>
      <c r="J397" s="87" t="s">
        <v>971</v>
      </c>
      <c r="K397" s="87" t="s">
        <v>164</v>
      </c>
      <c r="L397" s="88">
        <v>2.4550000000000002E-2</v>
      </c>
      <c r="M397" s="88">
        <v>3.2899999999999999E-2</v>
      </c>
      <c r="N397" s="84">
        <v>162701.59000000003</v>
      </c>
      <c r="O397" s="86">
        <v>99.26</v>
      </c>
      <c r="P397" s="84">
        <v>555.71328000000005</v>
      </c>
      <c r="Q397" s="85">
        <f t="shared" si="8"/>
        <v>1.0533138202904165E-4</v>
      </c>
      <c r="R397" s="85">
        <f>P397/'סכום נכסי הקרן'!$C$42</f>
        <v>9.8783999416254303E-6</v>
      </c>
    </row>
    <row r="398" spans="2:18" s="121" customFormat="1">
      <c r="B398" s="77" t="s">
        <v>3461</v>
      </c>
      <c r="C398" s="87" t="s">
        <v>3130</v>
      </c>
      <c r="D398" s="74">
        <v>6888</v>
      </c>
      <c r="E398" s="74"/>
      <c r="F398" s="74" t="s">
        <v>687</v>
      </c>
      <c r="G398" s="97">
        <v>43584</v>
      </c>
      <c r="H398" s="74"/>
      <c r="I398" s="84">
        <v>1.0100000000000002</v>
      </c>
      <c r="J398" s="87" t="s">
        <v>971</v>
      </c>
      <c r="K398" s="87" t="s">
        <v>164</v>
      </c>
      <c r="L398" s="88">
        <v>2.4556000000000001E-2</v>
      </c>
      <c r="M398" s="88">
        <v>3.2700000000000007E-2</v>
      </c>
      <c r="N398" s="84">
        <v>26723.190000000006</v>
      </c>
      <c r="O398" s="86">
        <v>99.39</v>
      </c>
      <c r="P398" s="84">
        <v>91.393619999999999</v>
      </c>
      <c r="Q398" s="85">
        <f t="shared" si="8"/>
        <v>1.7322991279310546E-5</v>
      </c>
      <c r="R398" s="85">
        <f>P398/'סכום נכסי הקרן'!$C$42</f>
        <v>1.6246196788259887E-6</v>
      </c>
    </row>
    <row r="399" spans="2:18" s="121" customFormat="1">
      <c r="B399" s="77" t="s">
        <v>3461</v>
      </c>
      <c r="C399" s="87" t="s">
        <v>3130</v>
      </c>
      <c r="D399" s="74">
        <v>6952</v>
      </c>
      <c r="E399" s="74"/>
      <c r="F399" s="74" t="s">
        <v>687</v>
      </c>
      <c r="G399" s="97">
        <v>43627</v>
      </c>
      <c r="H399" s="74"/>
      <c r="I399" s="84">
        <v>1.0100000000000002</v>
      </c>
      <c r="J399" s="87" t="s">
        <v>971</v>
      </c>
      <c r="K399" s="87" t="s">
        <v>164</v>
      </c>
      <c r="L399" s="88">
        <v>2.4556000000000001E-2</v>
      </c>
      <c r="M399" s="88">
        <v>3.2700000000000007E-2</v>
      </c>
      <c r="N399" s="84">
        <v>30077.550000000003</v>
      </c>
      <c r="O399" s="86">
        <v>99.39</v>
      </c>
      <c r="P399" s="84">
        <v>102.86554</v>
      </c>
      <c r="Q399" s="85">
        <f t="shared" si="8"/>
        <v>1.9497409691853437E-5</v>
      </c>
      <c r="R399" s="85">
        <f>P399/'סכום נכסי הקרן'!$C$42</f>
        <v>1.8285453684519979E-6</v>
      </c>
    </row>
    <row r="400" spans="2:18" s="121" customFormat="1">
      <c r="B400" s="77" t="s">
        <v>3461</v>
      </c>
      <c r="C400" s="87" t="s">
        <v>3130</v>
      </c>
      <c r="D400" s="74">
        <v>7033</v>
      </c>
      <c r="E400" s="74"/>
      <c r="F400" s="74" t="s">
        <v>687</v>
      </c>
      <c r="G400" s="97">
        <v>43658</v>
      </c>
      <c r="H400" s="74"/>
      <c r="I400" s="84">
        <v>1.0100000000000002</v>
      </c>
      <c r="J400" s="87" t="s">
        <v>971</v>
      </c>
      <c r="K400" s="87" t="s">
        <v>164</v>
      </c>
      <c r="L400" s="88">
        <v>2.4556000000000001E-2</v>
      </c>
      <c r="M400" s="88">
        <v>3.2700000000000007E-2</v>
      </c>
      <c r="N400" s="84">
        <v>52027.98000000001</v>
      </c>
      <c r="O400" s="86">
        <v>99.39</v>
      </c>
      <c r="P400" s="84">
        <v>177.93620999999999</v>
      </c>
      <c r="Q400" s="85">
        <f t="shared" si="8"/>
        <v>3.3726505352382034E-5</v>
      </c>
      <c r="R400" s="85">
        <f>P400/'סכום נכסי הקרן'!$C$42</f>
        <v>3.1630070932928759E-6</v>
      </c>
    </row>
    <row r="401" spans="2:18" s="121" customFormat="1">
      <c r="B401" s="77" t="s">
        <v>3461</v>
      </c>
      <c r="C401" s="87" t="s">
        <v>3130</v>
      </c>
      <c r="D401" s="74">
        <v>7083</v>
      </c>
      <c r="E401" s="74"/>
      <c r="F401" s="74" t="s">
        <v>687</v>
      </c>
      <c r="G401" s="97">
        <v>43682</v>
      </c>
      <c r="H401" s="74"/>
      <c r="I401" s="84">
        <v>1.01</v>
      </c>
      <c r="J401" s="87" t="s">
        <v>971</v>
      </c>
      <c r="K401" s="87" t="s">
        <v>164</v>
      </c>
      <c r="L401" s="88">
        <v>2.4556000000000001E-2</v>
      </c>
      <c r="M401" s="88">
        <v>3.2700000000000007E-2</v>
      </c>
      <c r="N401" s="84">
        <v>22830.1</v>
      </c>
      <c r="O401" s="86">
        <v>99.39</v>
      </c>
      <c r="P401" s="84">
        <v>78.079179999999994</v>
      </c>
      <c r="Q401" s="85">
        <f t="shared" si="8"/>
        <v>1.4799336695884442E-5</v>
      </c>
      <c r="R401" s="85">
        <f>P401/'סכום נכסי הקרן'!$C$42</f>
        <v>1.3879412188137044E-6</v>
      </c>
    </row>
    <row r="402" spans="2:18" s="121" customFormat="1">
      <c r="B402" s="77" t="s">
        <v>3461</v>
      </c>
      <c r="C402" s="87" t="s">
        <v>3130</v>
      </c>
      <c r="D402" s="74">
        <v>95004002</v>
      </c>
      <c r="E402" s="74"/>
      <c r="F402" s="74" t="s">
        <v>687</v>
      </c>
      <c r="G402" s="97">
        <v>43721</v>
      </c>
      <c r="H402" s="74"/>
      <c r="I402" s="84">
        <v>1.01</v>
      </c>
      <c r="J402" s="87" t="s">
        <v>971</v>
      </c>
      <c r="K402" s="87" t="s">
        <v>164</v>
      </c>
      <c r="L402" s="88">
        <v>2.4556000000000001E-2</v>
      </c>
      <c r="M402" s="88">
        <v>3.2699999999999993E-2</v>
      </c>
      <c r="N402" s="84">
        <v>34427.920000000006</v>
      </c>
      <c r="O402" s="86">
        <v>99.39</v>
      </c>
      <c r="P402" s="84">
        <v>117.74379000000002</v>
      </c>
      <c r="Q402" s="85">
        <f t="shared" si="8"/>
        <v>2.2317473007010475E-5</v>
      </c>
      <c r="R402" s="85">
        <f>P402/'סכום נכסי הקרן'!$C$42</f>
        <v>2.0930222294899215E-6</v>
      </c>
    </row>
    <row r="403" spans="2:18" s="121" customFormat="1">
      <c r="B403" s="77" t="s">
        <v>3461</v>
      </c>
      <c r="C403" s="87" t="s">
        <v>3130</v>
      </c>
      <c r="D403" s="74">
        <v>95004003</v>
      </c>
      <c r="E403" s="74"/>
      <c r="F403" s="74" t="s">
        <v>687</v>
      </c>
      <c r="G403" s="97">
        <v>43749</v>
      </c>
      <c r="H403" s="74"/>
      <c r="I403" s="84">
        <v>1.01</v>
      </c>
      <c r="J403" s="87" t="s">
        <v>971</v>
      </c>
      <c r="K403" s="87" t="s">
        <v>164</v>
      </c>
      <c r="L403" s="88">
        <v>2.4556000000000001E-2</v>
      </c>
      <c r="M403" s="88">
        <v>3.2700000000000007E-2</v>
      </c>
      <c r="N403" s="84">
        <v>108796.83000000002</v>
      </c>
      <c r="O403" s="86">
        <v>99.39</v>
      </c>
      <c r="P403" s="84">
        <v>372.08623</v>
      </c>
      <c r="Q403" s="85">
        <f t="shared" si="8"/>
        <v>7.052621963591702E-5</v>
      </c>
      <c r="R403" s="85">
        <f>P403/'סכום נכסי הקרן'!$C$42</f>
        <v>6.6142320599421815E-6</v>
      </c>
    </row>
    <row r="404" spans="2:18" s="121" customFormat="1">
      <c r="B404" s="77" t="s">
        <v>3461</v>
      </c>
      <c r="C404" s="87" t="s">
        <v>3130</v>
      </c>
      <c r="D404" s="74">
        <v>95004004</v>
      </c>
      <c r="E404" s="74"/>
      <c r="F404" s="74" t="s">
        <v>687</v>
      </c>
      <c r="G404" s="97">
        <v>43784</v>
      </c>
      <c r="H404" s="74"/>
      <c r="I404" s="84">
        <v>1.01</v>
      </c>
      <c r="J404" s="87" t="s">
        <v>971</v>
      </c>
      <c r="K404" s="87" t="s">
        <v>164</v>
      </c>
      <c r="L404" s="88">
        <v>2.4556000000000001E-2</v>
      </c>
      <c r="M404" s="88">
        <v>3.2699999999999993E-2</v>
      </c>
      <c r="N404" s="84">
        <v>88991.87</v>
      </c>
      <c r="O404" s="86">
        <v>99.39</v>
      </c>
      <c r="P404" s="84">
        <v>304.35308000000009</v>
      </c>
      <c r="Q404" s="85">
        <f t="shared" si="8"/>
        <v>5.7687897149399562E-5</v>
      </c>
      <c r="R404" s="85">
        <f>P404/'סכום נכסי הקרן'!$C$42</f>
        <v>5.4102026277031218E-6</v>
      </c>
    </row>
    <row r="405" spans="2:18" s="121" customFormat="1">
      <c r="B405" s="77" t="s">
        <v>3461</v>
      </c>
      <c r="C405" s="87" t="s">
        <v>3130</v>
      </c>
      <c r="D405" s="74">
        <v>95004005</v>
      </c>
      <c r="E405" s="74"/>
      <c r="F405" s="74" t="s">
        <v>687</v>
      </c>
      <c r="G405" s="97">
        <v>43836</v>
      </c>
      <c r="H405" s="74"/>
      <c r="I405" s="84">
        <v>1.0099999999999998</v>
      </c>
      <c r="J405" s="87" t="s">
        <v>971</v>
      </c>
      <c r="K405" s="87" t="s">
        <v>164</v>
      </c>
      <c r="L405" s="88">
        <v>2.4556000000000001E-2</v>
      </c>
      <c r="M405" s="88">
        <v>3.2699999999999993E-2</v>
      </c>
      <c r="N405" s="84">
        <v>71076.010000000009</v>
      </c>
      <c r="O405" s="86">
        <v>99.39</v>
      </c>
      <c r="P405" s="84">
        <v>243.08064000000005</v>
      </c>
      <c r="Q405" s="85">
        <f t="shared" si="8"/>
        <v>4.607415492338773E-5</v>
      </c>
      <c r="R405" s="85">
        <f>P405/'סכום נכסי הקרן'!$C$42</f>
        <v>4.3210192493263301E-6</v>
      </c>
    </row>
    <row r="406" spans="2:18" s="121" customFormat="1">
      <c r="B406" s="141" t="s">
        <v>3462</v>
      </c>
      <c r="C406" s="87" t="s">
        <v>3130</v>
      </c>
      <c r="D406" s="74">
        <v>7807</v>
      </c>
      <c r="E406" s="74"/>
      <c r="F406" s="74" t="s">
        <v>687</v>
      </c>
      <c r="G406" s="97">
        <v>44013</v>
      </c>
      <c r="H406" s="74"/>
      <c r="I406" s="84">
        <v>2.5700000000000003</v>
      </c>
      <c r="J406" s="87" t="s">
        <v>915</v>
      </c>
      <c r="K406" s="87" t="s">
        <v>164</v>
      </c>
      <c r="L406" s="88">
        <v>3.0461000000000002E-2</v>
      </c>
      <c r="M406" s="88">
        <v>1.9400000000000001E-2</v>
      </c>
      <c r="N406" s="84">
        <v>14703350.250000002</v>
      </c>
      <c r="O406" s="86">
        <v>103.74</v>
      </c>
      <c r="P406" s="84">
        <v>52486.450030000007</v>
      </c>
      <c r="Q406" s="85">
        <f t="shared" si="8"/>
        <v>9.948422178174569E-3</v>
      </c>
      <c r="R406" s="85">
        <f>P406/'סכום נכסי הקרן'!$C$42</f>
        <v>9.3300297756511799E-4</v>
      </c>
    </row>
    <row r="407" spans="2:18" s="121" customFormat="1">
      <c r="B407" s="77" t="s">
        <v>3463</v>
      </c>
      <c r="C407" s="87" t="s">
        <v>3130</v>
      </c>
      <c r="D407" s="74">
        <v>6826</v>
      </c>
      <c r="E407" s="74"/>
      <c r="F407" s="74" t="s">
        <v>687</v>
      </c>
      <c r="G407" s="97">
        <v>43550</v>
      </c>
      <c r="H407" s="74"/>
      <c r="I407" s="84">
        <v>4.25</v>
      </c>
      <c r="J407" s="87" t="s">
        <v>915</v>
      </c>
      <c r="K407" s="87" t="s">
        <v>164</v>
      </c>
      <c r="L407" s="88">
        <v>2.8965999999999999E-2</v>
      </c>
      <c r="M407" s="88">
        <v>2.12E-2</v>
      </c>
      <c r="N407" s="84">
        <v>11069098.740000002</v>
      </c>
      <c r="O407" s="86">
        <v>104.06</v>
      </c>
      <c r="P407" s="84">
        <v>39635.171330000005</v>
      </c>
      <c r="Q407" s="85">
        <f t="shared" si="8"/>
        <v>7.5125564268443404E-3</v>
      </c>
      <c r="R407" s="85">
        <f>P407/'סכום נכסי הקרן'!$C$42</f>
        <v>7.0455770672348515E-4</v>
      </c>
    </row>
    <row r="408" spans="2:18" s="121" customFormat="1">
      <c r="B408" s="77" t="s">
        <v>3464</v>
      </c>
      <c r="C408" s="87" t="s">
        <v>3130</v>
      </c>
      <c r="D408" s="74">
        <v>521872</v>
      </c>
      <c r="E408" s="74"/>
      <c r="F408" s="74" t="s">
        <v>687</v>
      </c>
      <c r="G408" s="97">
        <v>43301</v>
      </c>
      <c r="H408" s="74"/>
      <c r="I408" s="84">
        <v>4.54</v>
      </c>
      <c r="J408" s="87" t="s">
        <v>2520</v>
      </c>
      <c r="K408" s="87" t="s">
        <v>164</v>
      </c>
      <c r="L408" s="88">
        <v>2.6466E-2</v>
      </c>
      <c r="M408" s="88">
        <v>2.9799999999999997E-2</v>
      </c>
      <c r="N408" s="84">
        <v>5743206.3600000013</v>
      </c>
      <c r="O408" s="86">
        <v>98.82</v>
      </c>
      <c r="P408" s="84">
        <v>19529.177440000007</v>
      </c>
      <c r="Q408" s="85">
        <f t="shared" si="8"/>
        <v>3.7016125467535738E-3</v>
      </c>
      <c r="R408" s="85">
        <f>P408/'סכום נכסי הקרן'!$C$42</f>
        <v>3.4715208764362932E-4</v>
      </c>
    </row>
    <row r="409" spans="2:18" s="121" customFormat="1">
      <c r="B409" s="77" t="s">
        <v>3464</v>
      </c>
      <c r="C409" s="87" t="s">
        <v>3130</v>
      </c>
      <c r="D409" s="74">
        <v>7373</v>
      </c>
      <c r="E409" s="74"/>
      <c r="F409" s="74" t="s">
        <v>687</v>
      </c>
      <c r="G409" s="97">
        <v>43857</v>
      </c>
      <c r="H409" s="74"/>
      <c r="I409" s="84">
        <v>4.54</v>
      </c>
      <c r="J409" s="87" t="s">
        <v>2520</v>
      </c>
      <c r="K409" s="87" t="s">
        <v>164</v>
      </c>
      <c r="L409" s="88">
        <v>2.6466E-2</v>
      </c>
      <c r="M409" s="88">
        <v>3.1200000000000002E-2</v>
      </c>
      <c r="N409" s="84">
        <v>1748844.2700000003</v>
      </c>
      <c r="O409" s="86">
        <v>98.22</v>
      </c>
      <c r="P409" s="84">
        <v>5910.6568700000007</v>
      </c>
      <c r="Q409" s="85">
        <f t="shared" si="8"/>
        <v>1.1203217184526336E-3</v>
      </c>
      <c r="R409" s="85">
        <f>P409/'סכום נכסי הקרן'!$C$42</f>
        <v>1.0506826916134873E-4</v>
      </c>
    </row>
    <row r="410" spans="2:18" s="121" customFormat="1">
      <c r="B410" s="77" t="s">
        <v>3465</v>
      </c>
      <c r="C410" s="87" t="s">
        <v>3130</v>
      </c>
      <c r="D410" s="74">
        <v>7646</v>
      </c>
      <c r="E410" s="74"/>
      <c r="F410" s="74" t="s">
        <v>687</v>
      </c>
      <c r="G410" s="97">
        <v>43951</v>
      </c>
      <c r="H410" s="74"/>
      <c r="I410" s="84">
        <v>11.02</v>
      </c>
      <c r="J410" s="87" t="s">
        <v>915</v>
      </c>
      <c r="K410" s="87" t="s">
        <v>167</v>
      </c>
      <c r="L410" s="88">
        <v>2.9559000000000002E-2</v>
      </c>
      <c r="M410" s="88">
        <v>2.8699999999999996E-2</v>
      </c>
      <c r="N410" s="84">
        <v>367306.17</v>
      </c>
      <c r="O410" s="86">
        <v>101.43</v>
      </c>
      <c r="P410" s="84">
        <v>1643.2816900000005</v>
      </c>
      <c r="Q410" s="85">
        <f t="shared" si="8"/>
        <v>3.1147200849819393E-4</v>
      </c>
      <c r="R410" s="85">
        <f>P410/'סכום נכסי הקרן'!$C$42</f>
        <v>2.9211095604139858E-5</v>
      </c>
    </row>
    <row r="411" spans="2:18" s="121" customFormat="1">
      <c r="B411" s="77" t="s">
        <v>3465</v>
      </c>
      <c r="C411" s="87" t="s">
        <v>3130</v>
      </c>
      <c r="D411" s="74">
        <v>7701</v>
      </c>
      <c r="E411" s="74"/>
      <c r="F411" s="74" t="s">
        <v>687</v>
      </c>
      <c r="G411" s="97">
        <v>43979</v>
      </c>
      <c r="H411" s="74"/>
      <c r="I411" s="84">
        <v>11.020000000000001</v>
      </c>
      <c r="J411" s="87" t="s">
        <v>915</v>
      </c>
      <c r="K411" s="87" t="s">
        <v>167</v>
      </c>
      <c r="L411" s="88">
        <v>2.9559000000000002E-2</v>
      </c>
      <c r="M411" s="88">
        <v>2.8700000000000007E-2</v>
      </c>
      <c r="N411" s="84">
        <v>22202.000000000004</v>
      </c>
      <c r="O411" s="86">
        <v>101.43</v>
      </c>
      <c r="P411" s="84">
        <v>99.328970000000012</v>
      </c>
      <c r="Q411" s="85">
        <f t="shared" si="8"/>
        <v>1.8827078751152424E-5</v>
      </c>
      <c r="R411" s="85">
        <f>P411/'סכום נכסי הקרן'!$C$42</f>
        <v>1.7656790412669538E-6</v>
      </c>
    </row>
    <row r="412" spans="2:18" s="121" customFormat="1">
      <c r="B412" s="77" t="s">
        <v>3465</v>
      </c>
      <c r="C412" s="87" t="s">
        <v>3130</v>
      </c>
      <c r="D412" s="74">
        <v>77801</v>
      </c>
      <c r="E412" s="74"/>
      <c r="F412" s="74" t="s">
        <v>687</v>
      </c>
      <c r="G412" s="97">
        <v>44012</v>
      </c>
      <c r="H412" s="74"/>
      <c r="I412" s="84">
        <v>11.02</v>
      </c>
      <c r="J412" s="87" t="s">
        <v>915</v>
      </c>
      <c r="K412" s="87" t="s">
        <v>167</v>
      </c>
      <c r="L412" s="88">
        <v>2.9544000000000001E-2</v>
      </c>
      <c r="M412" s="88">
        <v>2.8699999999999996E-2</v>
      </c>
      <c r="N412" s="84">
        <v>1390061.7800000003</v>
      </c>
      <c r="O412" s="86">
        <v>101.43</v>
      </c>
      <c r="P412" s="84">
        <v>6218.9618600000013</v>
      </c>
      <c r="Q412" s="85">
        <f t="shared" si="8"/>
        <v>1.1787586711976712E-3</v>
      </c>
      <c r="R412" s="85">
        <f>P412/'סכום נכסי הקרן'!$C$42</f>
        <v>1.105487212304784E-4</v>
      </c>
    </row>
    <row r="413" spans="2:18" s="121" customFormat="1">
      <c r="B413" s="77" t="s">
        <v>3465</v>
      </c>
      <c r="C413" s="87" t="s">
        <v>3130</v>
      </c>
      <c r="D413" s="74">
        <v>7846</v>
      </c>
      <c r="E413" s="74"/>
      <c r="F413" s="74" t="s">
        <v>687</v>
      </c>
      <c r="G413" s="97">
        <v>44043</v>
      </c>
      <c r="H413" s="74"/>
      <c r="I413" s="84">
        <v>11.02</v>
      </c>
      <c r="J413" s="87" t="s">
        <v>915</v>
      </c>
      <c r="K413" s="87" t="s">
        <v>167</v>
      </c>
      <c r="L413" s="88">
        <v>2.9559000000000002E-2</v>
      </c>
      <c r="M413" s="88">
        <v>2.8699999999999996E-2</v>
      </c>
      <c r="N413" s="84">
        <v>876971.2100000002</v>
      </c>
      <c r="O413" s="86">
        <v>101.43</v>
      </c>
      <c r="P413" s="84">
        <v>3923.4590900000007</v>
      </c>
      <c r="Q413" s="85">
        <f t="shared" si="8"/>
        <v>7.4366293402976821E-4</v>
      </c>
      <c r="R413" s="85">
        <f>P413/'סכום נכסי הקרן'!$C$42</f>
        <v>6.9743695967866331E-5</v>
      </c>
    </row>
    <row r="414" spans="2:18" s="121" customFormat="1">
      <c r="B414" s="77" t="s">
        <v>3465</v>
      </c>
      <c r="C414" s="87" t="s">
        <v>3130</v>
      </c>
      <c r="D414" s="74">
        <v>7916</v>
      </c>
      <c r="E414" s="74"/>
      <c r="F414" s="74" t="s">
        <v>687</v>
      </c>
      <c r="G414" s="97">
        <v>44075</v>
      </c>
      <c r="H414" s="74"/>
      <c r="I414" s="84">
        <v>11.020000000000003</v>
      </c>
      <c r="J414" s="87" t="s">
        <v>915</v>
      </c>
      <c r="K414" s="87" t="s">
        <v>167</v>
      </c>
      <c r="L414" s="88">
        <v>3.2497999999999999E-2</v>
      </c>
      <c r="M414" s="88">
        <v>2.87E-2</v>
      </c>
      <c r="N414" s="84">
        <v>1057394.3500000003</v>
      </c>
      <c r="O414" s="86">
        <v>101.43</v>
      </c>
      <c r="P414" s="84">
        <v>4730.6495599999998</v>
      </c>
      <c r="Q414" s="85">
        <f t="shared" si="8"/>
        <v>8.9665997553608524E-4</v>
      </c>
      <c r="R414" s="85">
        <f>P414/'סכום נכסי הקרן'!$C$42</f>
        <v>8.4092372846217327E-5</v>
      </c>
    </row>
    <row r="415" spans="2:18" s="121" customFormat="1">
      <c r="B415" s="77" t="s">
        <v>3465</v>
      </c>
      <c r="C415" s="87" t="s">
        <v>3130</v>
      </c>
      <c r="D415" s="74">
        <v>7978</v>
      </c>
      <c r="E415" s="74"/>
      <c r="F415" s="74" t="s">
        <v>687</v>
      </c>
      <c r="G415" s="97">
        <v>44104</v>
      </c>
      <c r="H415" s="74"/>
      <c r="I415" s="84">
        <v>10.980000000000002</v>
      </c>
      <c r="J415" s="87" t="s">
        <v>915</v>
      </c>
      <c r="K415" s="87" t="s">
        <v>167</v>
      </c>
      <c r="L415" s="88">
        <v>2.9453999999999998E-2</v>
      </c>
      <c r="M415" s="88">
        <v>3.0100000000000002E-2</v>
      </c>
      <c r="N415" s="84">
        <v>1178528.1700000002</v>
      </c>
      <c r="O415" s="86">
        <v>100</v>
      </c>
      <c r="P415" s="84">
        <v>5198.252050000001</v>
      </c>
      <c r="Q415" s="85">
        <f t="shared" si="8"/>
        <v>9.8529060266797823E-4</v>
      </c>
      <c r="R415" s="85">
        <f>P415/'סכום נכסי הקרן'!$C$42</f>
        <v>9.2404508935388914E-5</v>
      </c>
    </row>
    <row r="416" spans="2:18" s="121" customFormat="1">
      <c r="B416" s="77" t="s">
        <v>3465</v>
      </c>
      <c r="C416" s="87" t="s">
        <v>3130</v>
      </c>
      <c r="D416" s="74">
        <v>7197</v>
      </c>
      <c r="E416" s="74"/>
      <c r="F416" s="74" t="s">
        <v>687</v>
      </c>
      <c r="G416" s="97">
        <v>43735</v>
      </c>
      <c r="H416" s="74"/>
      <c r="I416" s="84">
        <v>11.04</v>
      </c>
      <c r="J416" s="87" t="s">
        <v>915</v>
      </c>
      <c r="K416" s="87" t="s">
        <v>167</v>
      </c>
      <c r="L416" s="88">
        <v>2.9559000000000002E-2</v>
      </c>
      <c r="M416" s="88">
        <v>2.8499999999999998E-2</v>
      </c>
      <c r="N416" s="84">
        <v>337317.05</v>
      </c>
      <c r="O416" s="86">
        <v>101.43</v>
      </c>
      <c r="P416" s="84">
        <v>1509.1141100000004</v>
      </c>
      <c r="Q416" s="85">
        <f t="shared" si="8"/>
        <v>2.8604152638898102E-4</v>
      </c>
      <c r="R416" s="85">
        <f>P416/'סכום נכסי הקרן'!$C$42</f>
        <v>2.6826122881443678E-5</v>
      </c>
    </row>
    <row r="417" spans="2:18" s="121" customFormat="1">
      <c r="B417" s="77" t="s">
        <v>3465</v>
      </c>
      <c r="C417" s="87" t="s">
        <v>3130</v>
      </c>
      <c r="D417" s="74">
        <v>7247</v>
      </c>
      <c r="E417" s="74"/>
      <c r="F417" s="74" t="s">
        <v>687</v>
      </c>
      <c r="G417" s="97">
        <v>43769</v>
      </c>
      <c r="H417" s="74"/>
      <c r="I417" s="84">
        <v>11.02</v>
      </c>
      <c r="J417" s="87" t="s">
        <v>915</v>
      </c>
      <c r="K417" s="87" t="s">
        <v>167</v>
      </c>
      <c r="L417" s="88">
        <v>2.9559000000000002E-2</v>
      </c>
      <c r="M417" s="88">
        <v>2.8699999999999996E-2</v>
      </c>
      <c r="N417" s="84">
        <v>325456.74000000005</v>
      </c>
      <c r="O417" s="86">
        <v>101.43</v>
      </c>
      <c r="P417" s="84">
        <v>1456.0525800000003</v>
      </c>
      <c r="Q417" s="85">
        <f t="shared" si="8"/>
        <v>2.7598410201453479E-4</v>
      </c>
      <c r="R417" s="85">
        <f>P417/'סכום נכסי הקרן'!$C$42</f>
        <v>2.5882897240237915E-5</v>
      </c>
    </row>
    <row r="418" spans="2:18" s="121" customFormat="1">
      <c r="B418" s="77" t="s">
        <v>3465</v>
      </c>
      <c r="C418" s="87" t="s">
        <v>3130</v>
      </c>
      <c r="D418" s="74">
        <v>7387</v>
      </c>
      <c r="E418" s="74"/>
      <c r="F418" s="74" t="s">
        <v>687</v>
      </c>
      <c r="G418" s="97">
        <v>43861</v>
      </c>
      <c r="H418" s="74"/>
      <c r="I418" s="84">
        <v>11.020000000000001</v>
      </c>
      <c r="J418" s="87" t="s">
        <v>915</v>
      </c>
      <c r="K418" s="87" t="s">
        <v>167</v>
      </c>
      <c r="L418" s="88">
        <v>2.9559000000000002E-2</v>
      </c>
      <c r="M418" s="88">
        <v>2.8699999999999996E-2</v>
      </c>
      <c r="N418" s="84">
        <v>741980.74000000011</v>
      </c>
      <c r="O418" s="86">
        <v>101.43</v>
      </c>
      <c r="P418" s="84">
        <v>3319.5286400000005</v>
      </c>
      <c r="Q418" s="85">
        <f t="shared" si="8"/>
        <v>6.2919234058287222E-4</v>
      </c>
      <c r="R418" s="85">
        <f>P418/'סכום נכסי הקרן'!$C$42</f>
        <v>5.9008184082986011E-5</v>
      </c>
    </row>
    <row r="419" spans="2:18" s="121" customFormat="1">
      <c r="B419" s="77" t="s">
        <v>3465</v>
      </c>
      <c r="C419" s="87" t="s">
        <v>3130</v>
      </c>
      <c r="D419" s="74">
        <v>7436</v>
      </c>
      <c r="E419" s="74"/>
      <c r="F419" s="74" t="s">
        <v>687</v>
      </c>
      <c r="G419" s="97">
        <v>43871</v>
      </c>
      <c r="H419" s="74"/>
      <c r="I419" s="84">
        <v>11.02</v>
      </c>
      <c r="J419" s="87" t="s">
        <v>915</v>
      </c>
      <c r="K419" s="87" t="s">
        <v>167</v>
      </c>
      <c r="L419" s="88">
        <v>2.9559000000000002E-2</v>
      </c>
      <c r="M419" s="88">
        <v>2.8699999999999996E-2</v>
      </c>
      <c r="N419" s="84">
        <v>479856.90000000008</v>
      </c>
      <c r="O419" s="86">
        <v>101.43</v>
      </c>
      <c r="P419" s="84">
        <v>2146.8195000000005</v>
      </c>
      <c r="Q419" s="85">
        <f t="shared" si="8"/>
        <v>4.0691391233604532E-4</v>
      </c>
      <c r="R419" s="85">
        <f>P419/'סכום נכסי הקרן'!$C$42</f>
        <v>3.8162020571976148E-5</v>
      </c>
    </row>
    <row r="420" spans="2:18" s="121" customFormat="1">
      <c r="B420" s="77" t="s">
        <v>3465</v>
      </c>
      <c r="C420" s="87" t="s">
        <v>3130</v>
      </c>
      <c r="D420" s="74">
        <v>7455</v>
      </c>
      <c r="E420" s="74"/>
      <c r="F420" s="74" t="s">
        <v>687</v>
      </c>
      <c r="G420" s="97">
        <v>43889</v>
      </c>
      <c r="H420" s="74"/>
      <c r="I420" s="84">
        <v>11.020000000000001</v>
      </c>
      <c r="J420" s="87" t="s">
        <v>915</v>
      </c>
      <c r="K420" s="87" t="s">
        <v>167</v>
      </c>
      <c r="L420" s="88">
        <v>2.9544000000000001E-2</v>
      </c>
      <c r="M420" s="88">
        <v>2.8700000000000007E-2</v>
      </c>
      <c r="N420" s="84">
        <v>1912331.5600000003</v>
      </c>
      <c r="O420" s="86">
        <v>101.43</v>
      </c>
      <c r="P420" s="84">
        <v>8555.5312799999992</v>
      </c>
      <c r="Q420" s="85">
        <f t="shared" si="8"/>
        <v>1.6216382910897783E-3</v>
      </c>
      <c r="R420" s="85">
        <f>P420/'סכום נכסי הקרן'!$C$42</f>
        <v>1.5208375026943126E-4</v>
      </c>
    </row>
    <row r="421" spans="2:18" s="121" customFormat="1">
      <c r="B421" s="77" t="s">
        <v>3465</v>
      </c>
      <c r="C421" s="87" t="s">
        <v>3130</v>
      </c>
      <c r="D421" s="74">
        <v>7536</v>
      </c>
      <c r="E421" s="74"/>
      <c r="F421" s="74" t="s">
        <v>687</v>
      </c>
      <c r="G421" s="97">
        <v>43921</v>
      </c>
      <c r="H421" s="74"/>
      <c r="I421" s="84">
        <v>11.02</v>
      </c>
      <c r="J421" s="87" t="s">
        <v>915</v>
      </c>
      <c r="K421" s="87" t="s">
        <v>167</v>
      </c>
      <c r="L421" s="88">
        <v>2.9559000000000002E-2</v>
      </c>
      <c r="M421" s="88">
        <v>2.8700000000000007E-2</v>
      </c>
      <c r="N421" s="84">
        <v>296124.58000000007</v>
      </c>
      <c r="O421" s="86">
        <v>101.43</v>
      </c>
      <c r="P421" s="84">
        <v>1324.8241800000001</v>
      </c>
      <c r="Q421" s="85">
        <f t="shared" si="8"/>
        <v>2.5111071994696947E-4</v>
      </c>
      <c r="R421" s="85">
        <f>P421/'סכום נכסי הקרן'!$C$42</f>
        <v>2.3550171596359832E-5</v>
      </c>
    </row>
    <row r="422" spans="2:18" s="121" customFormat="1">
      <c r="B422" s="77" t="s">
        <v>3465</v>
      </c>
      <c r="C422" s="87" t="s">
        <v>3130</v>
      </c>
      <c r="D422" s="74">
        <v>7129</v>
      </c>
      <c r="E422" s="74"/>
      <c r="F422" s="74" t="s">
        <v>687</v>
      </c>
      <c r="G422" s="97">
        <v>43707</v>
      </c>
      <c r="H422" s="74"/>
      <c r="I422" s="84">
        <v>11.04</v>
      </c>
      <c r="J422" s="87" t="s">
        <v>915</v>
      </c>
      <c r="K422" s="87" t="s">
        <v>167</v>
      </c>
      <c r="L422" s="88">
        <v>2.9559000000000002E-2</v>
      </c>
      <c r="M422" s="88">
        <v>2.8499999999999998E-2</v>
      </c>
      <c r="N422" s="84">
        <v>71720.149999999994</v>
      </c>
      <c r="O422" s="86">
        <v>101.43</v>
      </c>
      <c r="P422" s="84">
        <v>320.86695000000009</v>
      </c>
      <c r="Q422" s="85">
        <f t="shared" si="8"/>
        <v>6.0817980255831582E-5</v>
      </c>
      <c r="R422" s="85">
        <f>P422/'סכום נכסי הקרן'!$C$42</f>
        <v>5.7037543895829348E-6</v>
      </c>
    </row>
    <row r="423" spans="2:18" s="121" customFormat="1">
      <c r="B423" s="77" t="s">
        <v>3465</v>
      </c>
      <c r="C423" s="87" t="s">
        <v>3130</v>
      </c>
      <c r="D423" s="74">
        <v>7281</v>
      </c>
      <c r="E423" s="74"/>
      <c r="F423" s="74" t="s">
        <v>687</v>
      </c>
      <c r="G423" s="97">
        <v>43798</v>
      </c>
      <c r="H423" s="74"/>
      <c r="I423" s="84">
        <v>11.02</v>
      </c>
      <c r="J423" s="87" t="s">
        <v>915</v>
      </c>
      <c r="K423" s="87" t="s">
        <v>167</v>
      </c>
      <c r="L423" s="88">
        <v>2.9559000000000002E-2</v>
      </c>
      <c r="M423" s="88">
        <v>2.8699999999999996E-2</v>
      </c>
      <c r="N423" s="84">
        <v>609513.96000000008</v>
      </c>
      <c r="O423" s="86">
        <v>101.43</v>
      </c>
      <c r="P423" s="84">
        <v>2726.8889300000005</v>
      </c>
      <c r="Q423" s="85">
        <f t="shared" si="8"/>
        <v>5.1686182420653079E-4</v>
      </c>
      <c r="R423" s="85">
        <f>P423/'סכום נכסי הקרן'!$C$42</f>
        <v>4.8473377218789945E-5</v>
      </c>
    </row>
    <row r="424" spans="2:18" s="121" customFormat="1">
      <c r="B424" s="77" t="s">
        <v>3465</v>
      </c>
      <c r="C424" s="87" t="s">
        <v>3130</v>
      </c>
      <c r="D424" s="74">
        <v>7338</v>
      </c>
      <c r="E424" s="74"/>
      <c r="F424" s="74" t="s">
        <v>687</v>
      </c>
      <c r="G424" s="97">
        <v>43830</v>
      </c>
      <c r="H424" s="74"/>
      <c r="I424" s="84">
        <v>11.019999999999998</v>
      </c>
      <c r="J424" s="87" t="s">
        <v>915</v>
      </c>
      <c r="K424" s="87" t="s">
        <v>167</v>
      </c>
      <c r="L424" s="88">
        <v>2.9559000000000002E-2</v>
      </c>
      <c r="M424" s="88">
        <v>2.87E-2</v>
      </c>
      <c r="N424" s="84">
        <v>221668.85000000003</v>
      </c>
      <c r="O424" s="86">
        <v>101.43</v>
      </c>
      <c r="P424" s="84">
        <v>991.71859000000018</v>
      </c>
      <c r="Q424" s="85">
        <f t="shared" si="8"/>
        <v>1.8797299511826048E-4</v>
      </c>
      <c r="R424" s="85">
        <f>P424/'סכום נכסי הקרן'!$C$42</f>
        <v>1.7628862246309564E-5</v>
      </c>
    </row>
    <row r="425" spans="2:18" s="121" customFormat="1">
      <c r="B425" s="77" t="s">
        <v>3466</v>
      </c>
      <c r="C425" s="87" t="s">
        <v>3130</v>
      </c>
      <c r="D425" s="74">
        <v>474437</v>
      </c>
      <c r="E425" s="74"/>
      <c r="F425" s="74" t="s">
        <v>687</v>
      </c>
      <c r="G425" s="97">
        <v>42887</v>
      </c>
      <c r="H425" s="74"/>
      <c r="I425" s="84">
        <v>1.5799999999999996</v>
      </c>
      <c r="J425" s="87" t="s">
        <v>915</v>
      </c>
      <c r="K425" s="87" t="s">
        <v>164</v>
      </c>
      <c r="L425" s="88">
        <v>3.7408999999999998E-2</v>
      </c>
      <c r="M425" s="88">
        <v>4.24E-2</v>
      </c>
      <c r="N425" s="84">
        <v>5025602.1400000006</v>
      </c>
      <c r="O425" s="86">
        <v>99.74</v>
      </c>
      <c r="P425" s="84">
        <v>17248.134100000007</v>
      </c>
      <c r="Q425" s="85">
        <f t="shared" si="8"/>
        <v>3.2692574886373795E-3</v>
      </c>
      <c r="R425" s="85">
        <f>P425/'סכום נכסי הקרן'!$C$42</f>
        <v>3.0660409426707899E-4</v>
      </c>
    </row>
    <row r="426" spans="2:18" s="121" customFormat="1">
      <c r="B426" s="77" t="s">
        <v>3466</v>
      </c>
      <c r="C426" s="87" t="s">
        <v>3130</v>
      </c>
      <c r="D426" s="74">
        <v>474436</v>
      </c>
      <c r="E426" s="74"/>
      <c r="F426" s="74" t="s">
        <v>687</v>
      </c>
      <c r="G426" s="97">
        <v>42887</v>
      </c>
      <c r="H426" s="74"/>
      <c r="I426" s="84">
        <v>1.6600000000000001</v>
      </c>
      <c r="J426" s="87" t="s">
        <v>915</v>
      </c>
      <c r="K426" s="87" t="s">
        <v>164</v>
      </c>
      <c r="L426" s="88">
        <v>3.6465999999999998E-2</v>
      </c>
      <c r="M426" s="88">
        <v>3.9199999999999992E-2</v>
      </c>
      <c r="N426" s="84">
        <v>3190459.6000000006</v>
      </c>
      <c r="O426" s="86">
        <v>99.74</v>
      </c>
      <c r="P426" s="84">
        <v>10949.827660000003</v>
      </c>
      <c r="Q426" s="85">
        <f t="shared" si="8"/>
        <v>2.0754596334419564E-3</v>
      </c>
      <c r="R426" s="85">
        <f>P426/'סכום נכסי הקרן'!$C$42</f>
        <v>1.9464493797476381E-4</v>
      </c>
    </row>
    <row r="427" spans="2:18" s="121" customFormat="1">
      <c r="B427" s="77" t="s">
        <v>3467</v>
      </c>
      <c r="C427" s="87" t="s">
        <v>3130</v>
      </c>
      <c r="D427" s="74">
        <v>6528</v>
      </c>
      <c r="E427" s="74"/>
      <c r="F427" s="74" t="s">
        <v>687</v>
      </c>
      <c r="G427" s="97">
        <v>43373</v>
      </c>
      <c r="H427" s="74"/>
      <c r="I427" s="84">
        <v>6.55</v>
      </c>
      <c r="J427" s="87" t="s">
        <v>915</v>
      </c>
      <c r="K427" s="87" t="s">
        <v>167</v>
      </c>
      <c r="L427" s="88">
        <v>3.032E-2</v>
      </c>
      <c r="M427" s="88">
        <v>2.9299999999999996E-2</v>
      </c>
      <c r="N427" s="84">
        <v>17937161.329999998</v>
      </c>
      <c r="O427" s="86">
        <v>100.84</v>
      </c>
      <c r="P427" s="84">
        <v>79781.813450000016</v>
      </c>
      <c r="Q427" s="85">
        <f t="shared" si="8"/>
        <v>1.5122058395782234E-2</v>
      </c>
      <c r="R427" s="85">
        <f>P427/'סכום נכסי הקרן'!$C$42</f>
        <v>1.4182073556479541E-3</v>
      </c>
    </row>
    <row r="428" spans="2:18" s="121" customFormat="1">
      <c r="B428" s="77" t="s">
        <v>3468</v>
      </c>
      <c r="C428" s="87" t="s">
        <v>3130</v>
      </c>
      <c r="D428" s="74">
        <v>7770</v>
      </c>
      <c r="E428" s="74"/>
      <c r="F428" s="74" t="s">
        <v>687</v>
      </c>
      <c r="G428" s="97">
        <v>44004</v>
      </c>
      <c r="H428" s="74"/>
      <c r="I428" s="84">
        <v>4.26</v>
      </c>
      <c r="J428" s="87" t="s">
        <v>2520</v>
      </c>
      <c r="K428" s="87" t="s">
        <v>168</v>
      </c>
      <c r="L428" s="88">
        <v>4.6524000000000003E-2</v>
      </c>
      <c r="M428" s="88">
        <v>0.04</v>
      </c>
      <c r="N428" s="84">
        <v>21743217.969999999</v>
      </c>
      <c r="O428" s="86">
        <v>101.07</v>
      </c>
      <c r="P428" s="84">
        <v>53803.521170000007</v>
      </c>
      <c r="Q428" s="85">
        <f t="shared" si="8"/>
        <v>1.0198063366174908E-2</v>
      </c>
      <c r="R428" s="85">
        <f>P428/'סכום נכסי הקרן'!$C$42</f>
        <v>9.5641533055494134E-4</v>
      </c>
    </row>
    <row r="429" spans="2:18" s="121" customFormat="1">
      <c r="B429" s="77" t="s">
        <v>3468</v>
      </c>
      <c r="C429" s="87" t="s">
        <v>3130</v>
      </c>
      <c r="D429" s="74">
        <v>7771</v>
      </c>
      <c r="E429" s="74"/>
      <c r="F429" s="74" t="s">
        <v>687</v>
      </c>
      <c r="G429" s="97">
        <v>44004</v>
      </c>
      <c r="H429" s="74"/>
      <c r="I429" s="84">
        <v>4.2600000000000007</v>
      </c>
      <c r="J429" s="87" t="s">
        <v>2520</v>
      </c>
      <c r="K429" s="87" t="s">
        <v>168</v>
      </c>
      <c r="L429" s="88">
        <v>4.6524000000000003E-2</v>
      </c>
      <c r="M429" s="88">
        <v>0.04</v>
      </c>
      <c r="N429" s="84">
        <v>1316567.1500000001</v>
      </c>
      <c r="O429" s="86">
        <v>101.07</v>
      </c>
      <c r="P429" s="84">
        <v>3257.8410699999999</v>
      </c>
      <c r="Q429" s="85">
        <f t="shared" si="8"/>
        <v>6.1749991350588517E-4</v>
      </c>
      <c r="R429" s="85">
        <f>P429/'סכום נכסי הקרן'!$C$42</f>
        <v>5.7911621323343092E-5</v>
      </c>
    </row>
    <row r="430" spans="2:18" s="121" customFormat="1">
      <c r="B430" s="77" t="s">
        <v>3469</v>
      </c>
      <c r="C430" s="87" t="s">
        <v>3130</v>
      </c>
      <c r="D430" s="74">
        <v>7382</v>
      </c>
      <c r="E430" s="74"/>
      <c r="F430" s="74" t="s">
        <v>687</v>
      </c>
      <c r="G430" s="97">
        <v>43860</v>
      </c>
      <c r="H430" s="74"/>
      <c r="I430" s="84">
        <v>4.7199999999999989</v>
      </c>
      <c r="J430" s="87" t="s">
        <v>915</v>
      </c>
      <c r="K430" s="87" t="s">
        <v>164</v>
      </c>
      <c r="L430" s="88">
        <v>2.8965999999999999E-2</v>
      </c>
      <c r="M430" s="88">
        <v>2.3799999999999995E-2</v>
      </c>
      <c r="N430" s="84">
        <v>16909439.630000003</v>
      </c>
      <c r="O430" s="86">
        <v>103.09</v>
      </c>
      <c r="P430" s="84">
        <v>59983.307850000012</v>
      </c>
      <c r="Q430" s="85">
        <f t="shared" si="8"/>
        <v>1.1369396668933237E-2</v>
      </c>
      <c r="R430" s="85">
        <f>P430/'סכום נכסי הקרן'!$C$42</f>
        <v>1.0662676709182481E-3</v>
      </c>
    </row>
    <row r="431" spans="2:18" s="121" customFormat="1">
      <c r="B431" s="77" t="s">
        <v>3470</v>
      </c>
      <c r="C431" s="87" t="s">
        <v>3130</v>
      </c>
      <c r="D431" s="74">
        <v>7279</v>
      </c>
      <c r="E431" s="74"/>
      <c r="F431" s="74" t="s">
        <v>687</v>
      </c>
      <c r="G431" s="97">
        <v>43795</v>
      </c>
      <c r="H431" s="74"/>
      <c r="I431" s="84">
        <v>2.4000000000000008</v>
      </c>
      <c r="J431" s="87" t="s">
        <v>915</v>
      </c>
      <c r="K431" s="87" t="s">
        <v>164</v>
      </c>
      <c r="L431" s="88">
        <v>2.7534999999999997E-2</v>
      </c>
      <c r="M431" s="88">
        <v>2.8500000000000004E-2</v>
      </c>
      <c r="N431" s="84">
        <v>395425.09000000008</v>
      </c>
      <c r="O431" s="86">
        <v>100.22</v>
      </c>
      <c r="P431" s="84">
        <v>1363.6512</v>
      </c>
      <c r="Q431" s="85">
        <f t="shared" si="8"/>
        <v>2.5847009720833205E-4</v>
      </c>
      <c r="R431" s="85">
        <f>P431/'סכום נכסי הקרן'!$C$42</f>
        <v>2.4240363545887274E-5</v>
      </c>
    </row>
    <row r="432" spans="2:18" s="121" customFormat="1">
      <c r="B432" s="77" t="s">
        <v>3470</v>
      </c>
      <c r="C432" s="87" t="s">
        <v>3130</v>
      </c>
      <c r="D432" s="74">
        <v>7333</v>
      </c>
      <c r="E432" s="74"/>
      <c r="F432" s="74" t="s">
        <v>687</v>
      </c>
      <c r="G432" s="97">
        <v>43829</v>
      </c>
      <c r="H432" s="74"/>
      <c r="I432" s="84">
        <v>2.38</v>
      </c>
      <c r="J432" s="87" t="s">
        <v>915</v>
      </c>
      <c r="K432" s="87" t="s">
        <v>164</v>
      </c>
      <c r="L432" s="88">
        <v>2.7606000000000002E-2</v>
      </c>
      <c r="M432" s="88">
        <v>2.8900000000000002E-2</v>
      </c>
      <c r="N432" s="84">
        <v>274494.11000000004</v>
      </c>
      <c r="O432" s="86">
        <v>100.22</v>
      </c>
      <c r="P432" s="84">
        <v>946.61221000000023</v>
      </c>
      <c r="Q432" s="85">
        <f t="shared" si="8"/>
        <v>1.7942341116063557E-4</v>
      </c>
      <c r="R432" s="85">
        <f>P432/'סכום נכסי הקרן'!$C$42</f>
        <v>1.6827047933794063E-5</v>
      </c>
    </row>
    <row r="433" spans="2:18" s="121" customFormat="1">
      <c r="B433" s="77" t="s">
        <v>3470</v>
      </c>
      <c r="C433" s="87" t="s">
        <v>3130</v>
      </c>
      <c r="D433" s="74">
        <v>7383</v>
      </c>
      <c r="E433" s="74"/>
      <c r="F433" s="74" t="s">
        <v>687</v>
      </c>
      <c r="G433" s="97">
        <v>43861</v>
      </c>
      <c r="H433" s="74"/>
      <c r="I433" s="84">
        <v>2.3800000000000003</v>
      </c>
      <c r="J433" s="87" t="s">
        <v>915</v>
      </c>
      <c r="K433" s="87" t="s">
        <v>164</v>
      </c>
      <c r="L433" s="88">
        <v>2.7606000000000002E-2</v>
      </c>
      <c r="M433" s="88">
        <v>2.8900000000000002E-2</v>
      </c>
      <c r="N433" s="84">
        <v>842677.7200000002</v>
      </c>
      <c r="O433" s="86">
        <v>100.22</v>
      </c>
      <c r="P433" s="84">
        <v>2906.0332999999996</v>
      </c>
      <c r="Q433" s="85">
        <f t="shared" ref="Q433:Q450" si="9">P433/$P$10</f>
        <v>5.508173274380207E-4</v>
      </c>
      <c r="R433" s="85">
        <f>P433/'סכום נכסי הקרן'!$C$42</f>
        <v>5.1657860652676056E-5</v>
      </c>
    </row>
    <row r="434" spans="2:18" s="121" customFormat="1">
      <c r="B434" s="77" t="s">
        <v>3470</v>
      </c>
      <c r="C434" s="87" t="s">
        <v>3130</v>
      </c>
      <c r="D434" s="74">
        <v>7454</v>
      </c>
      <c r="E434" s="74"/>
      <c r="F434" s="74" t="s">
        <v>687</v>
      </c>
      <c r="G434" s="97">
        <v>43888</v>
      </c>
      <c r="H434" s="74"/>
      <c r="I434" s="84">
        <v>2.38</v>
      </c>
      <c r="J434" s="87" t="s">
        <v>915</v>
      </c>
      <c r="K434" s="87" t="s">
        <v>164</v>
      </c>
      <c r="L434" s="88">
        <v>2.7606000000000002E-2</v>
      </c>
      <c r="M434" s="88">
        <v>2.8899999999999992E-2</v>
      </c>
      <c r="N434" s="84">
        <v>489482.50000000006</v>
      </c>
      <c r="O434" s="86">
        <v>100.22</v>
      </c>
      <c r="P434" s="84">
        <v>1688.0147900000002</v>
      </c>
      <c r="Q434" s="85">
        <f t="shared" si="9"/>
        <v>3.1995083996582286E-4</v>
      </c>
      <c r="R434" s="85">
        <f>P434/'סכום נכסי הקרן'!$C$42</f>
        <v>3.0006274464052513E-5</v>
      </c>
    </row>
    <row r="435" spans="2:18" s="121" customFormat="1">
      <c r="B435" s="77" t="s">
        <v>3470</v>
      </c>
      <c r="C435" s="87" t="s">
        <v>3130</v>
      </c>
      <c r="D435" s="74">
        <v>7532</v>
      </c>
      <c r="E435" s="74"/>
      <c r="F435" s="74" t="s">
        <v>687</v>
      </c>
      <c r="G435" s="97">
        <v>43920</v>
      </c>
      <c r="H435" s="74"/>
      <c r="I435" s="84">
        <v>2.37</v>
      </c>
      <c r="J435" s="87" t="s">
        <v>915</v>
      </c>
      <c r="K435" s="87" t="s">
        <v>164</v>
      </c>
      <c r="L435" s="88">
        <v>2.7606000000000002E-2</v>
      </c>
      <c r="M435" s="88">
        <v>2.9200000000000004E-2</v>
      </c>
      <c r="N435" s="84">
        <v>671838.7300000001</v>
      </c>
      <c r="O435" s="86">
        <v>100.22</v>
      </c>
      <c r="P435" s="84">
        <v>2316.8830800000001</v>
      </c>
      <c r="Q435" s="85">
        <f t="shared" si="9"/>
        <v>4.3914821833320708E-4</v>
      </c>
      <c r="R435" s="85">
        <f>P435/'סכום נכסי הקרן'!$C$42</f>
        <v>4.1185083218138943E-5</v>
      </c>
    </row>
    <row r="436" spans="2:18" s="121" customFormat="1">
      <c r="B436" s="77" t="s">
        <v>3470</v>
      </c>
      <c r="C436" s="87" t="s">
        <v>3130</v>
      </c>
      <c r="D436" s="74">
        <v>7702</v>
      </c>
      <c r="E436" s="74"/>
      <c r="F436" s="74" t="s">
        <v>687</v>
      </c>
      <c r="G436" s="97">
        <v>43979</v>
      </c>
      <c r="H436" s="74"/>
      <c r="I436" s="84">
        <v>2.3699999999999997</v>
      </c>
      <c r="J436" s="87" t="s">
        <v>915</v>
      </c>
      <c r="K436" s="87" t="s">
        <v>164</v>
      </c>
      <c r="L436" s="88">
        <v>2.7204000000000002E-2</v>
      </c>
      <c r="M436" s="88">
        <v>2.9099999999999997E-2</v>
      </c>
      <c r="N436" s="84">
        <v>105574.66000000002</v>
      </c>
      <c r="O436" s="86">
        <v>100.22</v>
      </c>
      <c r="P436" s="84">
        <v>364.08164000000005</v>
      </c>
      <c r="Q436" s="85">
        <f t="shared" si="9"/>
        <v>6.900900822920771E-5</v>
      </c>
      <c r="R436" s="85">
        <f>P436/'סכום נכסי הקרן'!$C$42</f>
        <v>6.4719418821930819E-6</v>
      </c>
    </row>
    <row r="437" spans="2:18" s="121" customFormat="1">
      <c r="B437" s="77" t="s">
        <v>3470</v>
      </c>
      <c r="C437" s="87" t="s">
        <v>3130</v>
      </c>
      <c r="D437" s="74">
        <v>7975</v>
      </c>
      <c r="E437" s="74"/>
      <c r="F437" s="74" t="s">
        <v>687</v>
      </c>
      <c r="G437" s="97">
        <v>44103</v>
      </c>
      <c r="H437" s="74"/>
      <c r="I437" s="84">
        <v>2.38</v>
      </c>
      <c r="J437" s="87" t="s">
        <v>915</v>
      </c>
      <c r="K437" s="87" t="s">
        <v>164</v>
      </c>
      <c r="L437" s="88">
        <v>2.6499999999999999E-2</v>
      </c>
      <c r="M437" s="88">
        <v>2.7099999999999999E-2</v>
      </c>
      <c r="N437" s="84">
        <v>291769.96000000008</v>
      </c>
      <c r="O437" s="86">
        <v>100</v>
      </c>
      <c r="P437" s="84">
        <v>1003.9765100000001</v>
      </c>
      <c r="Q437" s="85">
        <f t="shared" si="9"/>
        <v>1.9029639407392593E-4</v>
      </c>
      <c r="R437" s="85">
        <f>P437/'סכום נכסי הקרן'!$C$42</f>
        <v>1.7846759929468133E-5</v>
      </c>
    </row>
    <row r="438" spans="2:18" s="121" customFormat="1">
      <c r="B438" s="141" t="s">
        <v>3476</v>
      </c>
      <c r="C438" s="87" t="s">
        <v>3130</v>
      </c>
      <c r="D438" s="74">
        <v>7901</v>
      </c>
      <c r="E438" s="74"/>
      <c r="F438" s="74" t="s">
        <v>687</v>
      </c>
      <c r="G438" s="97">
        <v>44070</v>
      </c>
      <c r="H438" s="74"/>
      <c r="I438" s="84">
        <v>4.5599999999999996</v>
      </c>
      <c r="J438" s="87" t="s">
        <v>976</v>
      </c>
      <c r="K438" s="87" t="s">
        <v>167</v>
      </c>
      <c r="L438" s="88">
        <v>3.0735999999999999E-2</v>
      </c>
      <c r="M438" s="88">
        <v>3.1400000000000004E-2</v>
      </c>
      <c r="N438" s="84">
        <v>2701451.4400000004</v>
      </c>
      <c r="O438" s="86">
        <v>100.09</v>
      </c>
      <c r="P438" s="84">
        <v>11926.285980000002</v>
      </c>
      <c r="Q438" s="85">
        <f t="shared" si="9"/>
        <v>2.2605401561520779E-3</v>
      </c>
      <c r="R438" s="85">
        <f>P438/'סכום נכסי הקרן'!$C$42</f>
        <v>2.1200253254455284E-4</v>
      </c>
    </row>
    <row r="439" spans="2:18" s="121" customFormat="1">
      <c r="B439" s="141" t="s">
        <v>3476</v>
      </c>
      <c r="C439" s="87" t="s">
        <v>3130</v>
      </c>
      <c r="D439" s="74">
        <v>7948</v>
      </c>
      <c r="E439" s="74"/>
      <c r="F439" s="74" t="s">
        <v>687</v>
      </c>
      <c r="G439" s="97">
        <v>44091</v>
      </c>
      <c r="H439" s="74"/>
      <c r="I439" s="84">
        <v>4.5599999999999996</v>
      </c>
      <c r="J439" s="87" t="s">
        <v>976</v>
      </c>
      <c r="K439" s="87" t="s">
        <v>167</v>
      </c>
      <c r="L439" s="88">
        <v>3.0748999999999999E-2</v>
      </c>
      <c r="M439" s="88">
        <v>3.1100000000000003E-2</v>
      </c>
      <c r="N439" s="84">
        <v>694658.94</v>
      </c>
      <c r="O439" s="86">
        <v>100.09</v>
      </c>
      <c r="P439" s="84">
        <v>3066.7592400000008</v>
      </c>
      <c r="Q439" s="85">
        <f t="shared" si="9"/>
        <v>5.8128175216459364E-4</v>
      </c>
      <c r="R439" s="85">
        <f>P439/'סכום נכסי הקרן'!$C$42</f>
        <v>5.4514936726715001E-5</v>
      </c>
    </row>
    <row r="440" spans="2:18" s="121" customFormat="1">
      <c r="B440" s="141" t="s">
        <v>3476</v>
      </c>
      <c r="C440" s="87" t="s">
        <v>3130</v>
      </c>
      <c r="D440" s="74">
        <v>7900</v>
      </c>
      <c r="E440" s="74"/>
      <c r="F440" s="74" t="s">
        <v>687</v>
      </c>
      <c r="G440" s="97">
        <v>44070</v>
      </c>
      <c r="H440" s="74"/>
      <c r="I440" s="84">
        <v>4.5599999999999996</v>
      </c>
      <c r="J440" s="87" t="s">
        <v>976</v>
      </c>
      <c r="K440" s="87" t="s">
        <v>167</v>
      </c>
      <c r="L440" s="88">
        <v>3.0748999999999999E-2</v>
      </c>
      <c r="M440" s="88">
        <v>3.1199999999999995E-2</v>
      </c>
      <c r="N440" s="84">
        <v>4385473.120000001</v>
      </c>
      <c r="O440" s="86">
        <v>100.16</v>
      </c>
      <c r="P440" s="84">
        <v>19374.394280000004</v>
      </c>
      <c r="Q440" s="85">
        <f t="shared" si="9"/>
        <v>3.6722745324494666E-3</v>
      </c>
      <c r="R440" s="85">
        <f>P440/'סכום נכסי הקרן'!$C$42</f>
        <v>3.4440065086186193E-4</v>
      </c>
    </row>
    <row r="441" spans="2:18" s="121" customFormat="1">
      <c r="B441" s="77" t="s">
        <v>3471</v>
      </c>
      <c r="C441" s="87" t="s">
        <v>3130</v>
      </c>
      <c r="D441" s="74">
        <v>7482</v>
      </c>
      <c r="E441" s="74"/>
      <c r="F441" s="74" t="s">
        <v>687</v>
      </c>
      <c r="G441" s="97">
        <v>43896</v>
      </c>
      <c r="H441" s="74"/>
      <c r="I441" s="84">
        <v>3.7499999999999991</v>
      </c>
      <c r="J441" s="87" t="s">
        <v>915</v>
      </c>
      <c r="K441" s="87" t="s">
        <v>164</v>
      </c>
      <c r="L441" s="88">
        <v>2.5306000000000002E-2</v>
      </c>
      <c r="M441" s="88">
        <v>2.1299999999999999E-2</v>
      </c>
      <c r="N441" s="84">
        <v>660595.87000000011</v>
      </c>
      <c r="O441" s="86">
        <v>101.76</v>
      </c>
      <c r="P441" s="84">
        <v>2313.1171400000007</v>
      </c>
      <c r="Q441" s="85">
        <f t="shared" si="9"/>
        <v>4.3843441198897432E-4</v>
      </c>
      <c r="R441" s="85">
        <f>P441/'סכום נכסי הקרן'!$C$42</f>
        <v>4.1118139593044794E-5</v>
      </c>
    </row>
    <row r="442" spans="2:18" s="121" customFormat="1">
      <c r="B442" s="77" t="s">
        <v>3471</v>
      </c>
      <c r="C442" s="87" t="s">
        <v>3130</v>
      </c>
      <c r="D442" s="74">
        <v>7505</v>
      </c>
      <c r="E442" s="74"/>
      <c r="F442" s="74" t="s">
        <v>687</v>
      </c>
      <c r="G442" s="97">
        <v>43914</v>
      </c>
      <c r="H442" s="74"/>
      <c r="I442" s="84">
        <v>3.75</v>
      </c>
      <c r="J442" s="87" t="s">
        <v>915</v>
      </c>
      <c r="K442" s="87" t="s">
        <v>164</v>
      </c>
      <c r="L442" s="88">
        <v>2.5306000000000002E-2</v>
      </c>
      <c r="M442" s="88">
        <v>2.1299999999999999E-2</v>
      </c>
      <c r="N442" s="84">
        <v>1793670.9000000004</v>
      </c>
      <c r="O442" s="86">
        <v>101.76</v>
      </c>
      <c r="P442" s="84">
        <v>6280.6491600000008</v>
      </c>
      <c r="Q442" s="85">
        <f t="shared" si="9"/>
        <v>1.1904510470981356E-3</v>
      </c>
      <c r="R442" s="85">
        <f>P442/'סכום נכסי הקרן'!$C$42</f>
        <v>1.1164527919058155E-4</v>
      </c>
    </row>
    <row r="443" spans="2:18" s="121" customFormat="1">
      <c r="B443" s="77" t="s">
        <v>3471</v>
      </c>
      <c r="C443" s="87" t="s">
        <v>3130</v>
      </c>
      <c r="D443" s="74">
        <v>7615</v>
      </c>
      <c r="E443" s="74"/>
      <c r="F443" s="74" t="s">
        <v>687</v>
      </c>
      <c r="G443" s="97">
        <v>43943</v>
      </c>
      <c r="H443" s="74"/>
      <c r="I443" s="84">
        <v>3.7499999999999996</v>
      </c>
      <c r="J443" s="87" t="s">
        <v>915</v>
      </c>
      <c r="K443" s="87" t="s">
        <v>164</v>
      </c>
      <c r="L443" s="88">
        <v>2.5306000000000002E-2</v>
      </c>
      <c r="M443" s="88">
        <v>2.1299999999999999E-2</v>
      </c>
      <c r="N443" s="84">
        <v>1946789.1400000004</v>
      </c>
      <c r="O443" s="86">
        <v>101.76</v>
      </c>
      <c r="P443" s="84">
        <v>6816.8021000000017</v>
      </c>
      <c r="Q443" s="85">
        <f t="shared" si="9"/>
        <v>1.292074909945419E-3</v>
      </c>
      <c r="R443" s="85">
        <f>P443/'סכום נכסי הקרן'!$C$42</f>
        <v>1.2117597309661581E-4</v>
      </c>
    </row>
    <row r="444" spans="2:18" s="121" customFormat="1">
      <c r="B444" s="77" t="s">
        <v>3471</v>
      </c>
      <c r="C444" s="87" t="s">
        <v>3130</v>
      </c>
      <c r="D444" s="74">
        <v>7697</v>
      </c>
      <c r="E444" s="74"/>
      <c r="F444" s="74" t="s">
        <v>687</v>
      </c>
      <c r="G444" s="97">
        <v>43979</v>
      </c>
      <c r="H444" s="74"/>
      <c r="I444" s="84">
        <v>3.75</v>
      </c>
      <c r="J444" s="87" t="s">
        <v>915</v>
      </c>
      <c r="K444" s="87" t="s">
        <v>164</v>
      </c>
      <c r="L444" s="88">
        <v>2.5306000000000002E-2</v>
      </c>
      <c r="M444" s="88">
        <v>2.1300000000000003E-2</v>
      </c>
      <c r="N444" s="84">
        <v>284362.46000000008</v>
      </c>
      <c r="O444" s="86">
        <v>101.76</v>
      </c>
      <c r="P444" s="84">
        <v>995.71267000000012</v>
      </c>
      <c r="Q444" s="85">
        <f t="shared" si="9"/>
        <v>1.8873004372853402E-4</v>
      </c>
      <c r="R444" s="85">
        <f>P444/'סכום נכסי הקרן'!$C$42</f>
        <v>1.7699861304742803E-5</v>
      </c>
    </row>
    <row r="445" spans="2:18" s="121" customFormat="1">
      <c r="B445" s="77" t="s">
        <v>3471</v>
      </c>
      <c r="C445" s="87" t="s">
        <v>3130</v>
      </c>
      <c r="D445" s="74">
        <v>7754</v>
      </c>
      <c r="E445" s="74"/>
      <c r="F445" s="74" t="s">
        <v>687</v>
      </c>
      <c r="G445" s="97">
        <v>44000</v>
      </c>
      <c r="H445" s="74"/>
      <c r="I445" s="84">
        <v>3.7500000000000009</v>
      </c>
      <c r="J445" s="87" t="s">
        <v>915</v>
      </c>
      <c r="K445" s="87" t="s">
        <v>164</v>
      </c>
      <c r="L445" s="88">
        <v>2.5306000000000002E-2</v>
      </c>
      <c r="M445" s="88">
        <v>2.1300000000000006E-2</v>
      </c>
      <c r="N445" s="84">
        <v>1246820.0100000002</v>
      </c>
      <c r="O445" s="86">
        <v>101.76</v>
      </c>
      <c r="P445" s="84">
        <v>4365.8170999999993</v>
      </c>
      <c r="Q445" s="85">
        <f t="shared" si="9"/>
        <v>8.2750865487508701E-4</v>
      </c>
      <c r="R445" s="85">
        <f>P445/'סכום נכסי הקרן'!$C$42</f>
        <v>7.7607084332746736E-5</v>
      </c>
    </row>
    <row r="446" spans="2:18" s="121" customFormat="1">
      <c r="B446" s="77" t="s">
        <v>3471</v>
      </c>
      <c r="C446" s="87" t="s">
        <v>3130</v>
      </c>
      <c r="D446" s="74">
        <v>7836</v>
      </c>
      <c r="E446" s="74"/>
      <c r="F446" s="74" t="s">
        <v>687</v>
      </c>
      <c r="G446" s="97">
        <v>44032</v>
      </c>
      <c r="H446" s="74"/>
      <c r="I446" s="84">
        <v>3.75</v>
      </c>
      <c r="J446" s="87" t="s">
        <v>915</v>
      </c>
      <c r="K446" s="87" t="s">
        <v>164</v>
      </c>
      <c r="L446" s="88">
        <v>2.5306000000000002E-2</v>
      </c>
      <c r="M446" s="88">
        <v>2.1299999999999999E-2</v>
      </c>
      <c r="N446" s="84">
        <v>1150574.2600000002</v>
      </c>
      <c r="O446" s="86">
        <v>101.76</v>
      </c>
      <c r="P446" s="84">
        <v>4028.8066600000006</v>
      </c>
      <c r="Q446" s="85">
        <f t="shared" si="9"/>
        <v>7.6363079432905994E-4</v>
      </c>
      <c r="R446" s="85">
        <f>P446/'סכום נכסי הקרן'!$C$42</f>
        <v>7.1616362083274577E-5</v>
      </c>
    </row>
    <row r="447" spans="2:18" s="121" customFormat="1">
      <c r="B447" s="77" t="s">
        <v>3471</v>
      </c>
      <c r="C447" s="87" t="s">
        <v>3130</v>
      </c>
      <c r="D447" s="74">
        <v>7951</v>
      </c>
      <c r="E447" s="74"/>
      <c r="F447" s="74" t="s">
        <v>687</v>
      </c>
      <c r="G447" s="97">
        <v>44095</v>
      </c>
      <c r="H447" s="74"/>
      <c r="I447" s="84">
        <v>3.75</v>
      </c>
      <c r="J447" s="87" t="s">
        <v>915</v>
      </c>
      <c r="K447" s="87" t="s">
        <v>164</v>
      </c>
      <c r="L447" s="88">
        <v>2.5312999999999999E-2</v>
      </c>
      <c r="M447" s="88">
        <v>2.0799999999999996E-2</v>
      </c>
      <c r="N447" s="84">
        <v>883711.03000000014</v>
      </c>
      <c r="O447" s="86">
        <v>101.76</v>
      </c>
      <c r="P447" s="84">
        <v>3094.3687000000004</v>
      </c>
      <c r="Q447" s="85">
        <f t="shared" si="9"/>
        <v>5.8651492308841159E-4</v>
      </c>
      <c r="R447" s="85">
        <f>P447/'סכום נכסי הקרן'!$C$42</f>
        <v>5.5005724508594726E-5</v>
      </c>
    </row>
    <row r="448" spans="2:18" s="121" customFormat="1">
      <c r="B448" s="77" t="s">
        <v>3471</v>
      </c>
      <c r="C448" s="87" t="s">
        <v>3130</v>
      </c>
      <c r="D448" s="74">
        <v>7210</v>
      </c>
      <c r="E448" s="74"/>
      <c r="F448" s="74" t="s">
        <v>687</v>
      </c>
      <c r="G448" s="97">
        <v>43741</v>
      </c>
      <c r="H448" s="74"/>
      <c r="I448" s="84">
        <v>3.7500000000000004</v>
      </c>
      <c r="J448" s="87" t="s">
        <v>915</v>
      </c>
      <c r="K448" s="87" t="s">
        <v>164</v>
      </c>
      <c r="L448" s="88">
        <v>2.5306000000000002E-2</v>
      </c>
      <c r="M448" s="88">
        <v>2.1300000000000003E-2</v>
      </c>
      <c r="N448" s="84">
        <v>328110.53000000009</v>
      </c>
      <c r="O448" s="86">
        <v>101.76</v>
      </c>
      <c r="P448" s="84">
        <v>1148.8992400000002</v>
      </c>
      <c r="Q448" s="85">
        <f t="shared" si="9"/>
        <v>2.1776543609199983E-4</v>
      </c>
      <c r="R448" s="85">
        <f>P448/'סכום נכסי הקרן'!$C$42</f>
        <v>2.0422916985805168E-5</v>
      </c>
    </row>
    <row r="449" spans="2:18" s="121" customFormat="1">
      <c r="B449" s="77" t="s">
        <v>3471</v>
      </c>
      <c r="C449" s="87" t="s">
        <v>3130</v>
      </c>
      <c r="D449" s="74">
        <v>7888</v>
      </c>
      <c r="E449" s="74"/>
      <c r="F449" s="74" t="s">
        <v>687</v>
      </c>
      <c r="G449" s="97">
        <v>44063</v>
      </c>
      <c r="H449" s="74"/>
      <c r="I449" s="84">
        <v>3.7500000000000004</v>
      </c>
      <c r="J449" s="87" t="s">
        <v>915</v>
      </c>
      <c r="K449" s="87" t="s">
        <v>164</v>
      </c>
      <c r="L449" s="88">
        <v>2.5306000000000002E-2</v>
      </c>
      <c r="M449" s="88">
        <v>2.1099999999999997E-2</v>
      </c>
      <c r="N449" s="84">
        <v>1159323.8700000003</v>
      </c>
      <c r="O449" s="86">
        <v>101.76</v>
      </c>
      <c r="P449" s="84">
        <v>4059.4437700000003</v>
      </c>
      <c r="Q449" s="85">
        <f t="shared" si="9"/>
        <v>7.6943783413504715E-4</v>
      </c>
      <c r="R449" s="85">
        <f>P449/'סכום נכסי הקרן'!$C$42</f>
        <v>7.2160969593168111E-5</v>
      </c>
    </row>
    <row r="450" spans="2:18" s="121" customFormat="1">
      <c r="B450" s="141" t="s">
        <v>3475</v>
      </c>
      <c r="C450" s="87" t="s">
        <v>3130</v>
      </c>
      <c r="D450" s="74">
        <v>7823</v>
      </c>
      <c r="E450" s="74"/>
      <c r="F450" s="74" t="s">
        <v>687</v>
      </c>
      <c r="G450" s="97">
        <v>44027</v>
      </c>
      <c r="H450" s="74"/>
      <c r="I450" s="84">
        <v>6.0499999999999989</v>
      </c>
      <c r="J450" s="87" t="s">
        <v>2520</v>
      </c>
      <c r="K450" s="87" t="s">
        <v>166</v>
      </c>
      <c r="L450" s="88">
        <v>2.35E-2</v>
      </c>
      <c r="M450" s="88">
        <v>2.0100000000000003E-2</v>
      </c>
      <c r="N450" s="84">
        <v>8525528.5600000005</v>
      </c>
      <c r="O450" s="86">
        <v>102.33</v>
      </c>
      <c r="P450" s="84">
        <v>35121.776430000005</v>
      </c>
      <c r="Q450" s="85">
        <f t="shared" si="9"/>
        <v>6.6570754808791335E-3</v>
      </c>
      <c r="R450" s="85">
        <f>P450/'סכום נכסי הקרן'!$C$42</f>
        <v>6.2432726861573918E-4</v>
      </c>
    </row>
    <row r="451" spans="2:18" s="121" customFormat="1">
      <c r="B451" s="125"/>
      <c r="C451" s="125"/>
      <c r="D451" s="125"/>
      <c r="E451" s="125"/>
    </row>
    <row r="452" spans="2:18" s="121" customFormat="1">
      <c r="B452" s="125"/>
      <c r="C452" s="125"/>
      <c r="D452" s="125"/>
      <c r="E452" s="125"/>
    </row>
    <row r="453" spans="2:18" s="121" customFormat="1">
      <c r="B453" s="125"/>
      <c r="C453" s="125"/>
      <c r="D453" s="125"/>
      <c r="E453" s="125"/>
    </row>
    <row r="454" spans="2:18" s="121" customFormat="1">
      <c r="B454" s="138" t="s">
        <v>260</v>
      </c>
      <c r="C454" s="125"/>
      <c r="D454" s="125"/>
      <c r="E454" s="125"/>
    </row>
    <row r="455" spans="2:18" s="121" customFormat="1">
      <c r="B455" s="138" t="s">
        <v>115</v>
      </c>
      <c r="C455" s="125"/>
      <c r="D455" s="125"/>
      <c r="E455" s="125"/>
    </row>
    <row r="456" spans="2:18">
      <c r="B456" s="138" t="s">
        <v>243</v>
      </c>
      <c r="C456" s="125"/>
      <c r="D456" s="125"/>
      <c r="E456" s="125"/>
      <c r="F456" s="121"/>
      <c r="G456" s="121"/>
      <c r="H456" s="121"/>
      <c r="I456" s="121"/>
      <c r="J456" s="121"/>
      <c r="K456" s="121"/>
      <c r="L456" s="121"/>
      <c r="M456" s="121"/>
      <c r="N456" s="121"/>
    </row>
    <row r="457" spans="2:18">
      <c r="B457" s="138" t="s">
        <v>251</v>
      </c>
      <c r="C457" s="125"/>
      <c r="D457" s="125"/>
      <c r="E457" s="125"/>
      <c r="F457" s="121"/>
      <c r="G457" s="121"/>
      <c r="H457" s="121"/>
      <c r="I457" s="121"/>
      <c r="J457" s="121"/>
      <c r="K457" s="121"/>
      <c r="L457" s="121"/>
      <c r="M457" s="121"/>
      <c r="N457" s="121"/>
    </row>
    <row r="458" spans="2:18">
      <c r="B458" s="125"/>
      <c r="C458" s="125"/>
      <c r="D458" s="125"/>
      <c r="E458" s="125"/>
      <c r="F458" s="121"/>
      <c r="G458" s="121"/>
      <c r="H458" s="121"/>
      <c r="I458" s="121"/>
      <c r="J458" s="121"/>
      <c r="K458" s="121"/>
      <c r="L458" s="121"/>
      <c r="M458" s="121"/>
      <c r="N458" s="121"/>
    </row>
    <row r="459" spans="2:18">
      <c r="B459" s="125"/>
      <c r="C459" s="125"/>
      <c r="D459" s="125"/>
      <c r="E459" s="125"/>
      <c r="F459" s="121"/>
      <c r="G459" s="121"/>
      <c r="H459" s="121"/>
      <c r="I459" s="121"/>
      <c r="J459" s="121"/>
      <c r="K459" s="121"/>
      <c r="L459" s="121"/>
      <c r="M459" s="121"/>
      <c r="N459" s="121"/>
    </row>
    <row r="460" spans="2:18">
      <c r="B460" s="125"/>
      <c r="C460" s="125"/>
      <c r="D460" s="125"/>
      <c r="E460" s="125"/>
      <c r="F460" s="121"/>
      <c r="G460" s="121"/>
      <c r="H460" s="121"/>
      <c r="I460" s="121"/>
      <c r="J460" s="121"/>
      <c r="K460" s="121"/>
      <c r="L460" s="121"/>
      <c r="M460" s="121"/>
      <c r="N460" s="121"/>
    </row>
  </sheetData>
  <sheetProtection sheet="1" objects="1" scenarios="1"/>
  <mergeCells count="1">
    <mergeCell ref="B6:R6"/>
  </mergeCells>
  <phoneticPr fontId="4" type="noConversion"/>
  <conditionalFormatting sqref="B240:B242">
    <cfRule type="cellIs" dxfId="12" priority="28" operator="equal">
      <formula>2958465</formula>
    </cfRule>
    <cfRule type="cellIs" dxfId="11" priority="29" operator="equal">
      <formula>"NR3"</formula>
    </cfRule>
    <cfRule type="cellIs" dxfId="10" priority="30" operator="equal">
      <formula>"דירוג פנימי"</formula>
    </cfRule>
  </conditionalFormatting>
  <conditionalFormatting sqref="B240:B242">
    <cfRule type="cellIs" dxfId="9" priority="27" operator="equal">
      <formula>2958465</formula>
    </cfRule>
  </conditionalFormatting>
  <conditionalFormatting sqref="B11:B16 B36:B65 B68 B70:B239">
    <cfRule type="cellIs" dxfId="8" priority="26" operator="equal">
      <formula>"NR3"</formula>
    </cfRule>
  </conditionalFormatting>
  <conditionalFormatting sqref="B243:B350 B353:B405 B407:B437 B441:B449">
    <cfRule type="cellIs" dxfId="7" priority="14" operator="equal">
      <formula>"NR3"</formula>
    </cfRule>
  </conditionalFormatting>
  <conditionalFormatting sqref="B66">
    <cfRule type="cellIs" dxfId="6" priority="8" operator="equal">
      <formula>"NR3"</formula>
    </cfRule>
  </conditionalFormatting>
  <conditionalFormatting sqref="B67">
    <cfRule type="cellIs" dxfId="5" priority="7" operator="equal">
      <formula>"NR3"</formula>
    </cfRule>
  </conditionalFormatting>
  <conditionalFormatting sqref="B69">
    <cfRule type="cellIs" dxfId="4" priority="6" operator="equal">
      <formula>"NR3"</formula>
    </cfRule>
  </conditionalFormatting>
  <conditionalFormatting sqref="B351:B352">
    <cfRule type="cellIs" dxfId="3" priority="3" operator="equal">
      <formula>"NR3"</formula>
    </cfRule>
  </conditionalFormatting>
  <conditionalFormatting sqref="B406">
    <cfRule type="cellIs" dxfId="2" priority="1" operator="equal">
      <formula>"NR3"</formula>
    </cfRule>
  </conditionalFormatting>
  <dataValidations count="1">
    <dataValidation allowBlank="1" showInputMessage="1" showErrorMessage="1" sqref="C5 D1:R5 C7:R9 B1:B9 B451:R1048576 N13:N14 A1:A1048576 B17:B35 B69 B351:B352 B406 S1:XFD1048576"/>
  </dataValidations>
  <pageMargins left="0" right="0" top="0.5" bottom="0.5" header="0" footer="0.25"/>
  <pageSetup paperSize="9" scale="30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52"/>
    <pageSetUpPr fitToPage="1"/>
  </sheetPr>
  <dimension ref="B1:BL127"/>
  <sheetViews>
    <sheetView rightToLeft="1" workbookViewId="0">
      <selection activeCell="D13" sqref="D13:D19"/>
    </sheetView>
  </sheetViews>
  <sheetFormatPr defaultColWidth="9.140625" defaultRowHeight="18"/>
  <cols>
    <col min="1" max="1" width="6.28515625" style="1" customWidth="1"/>
    <col min="2" max="2" width="28.7109375" style="2" bestFit="1" customWidth="1"/>
    <col min="3" max="3" width="48.42578125" style="2" bestFit="1" customWidth="1"/>
    <col min="4" max="4" width="10" style="2" bestFit="1" customWidth="1"/>
    <col min="5" max="5" width="5.7109375" style="1" bestFit="1" customWidth="1"/>
    <col min="6" max="6" width="11.140625" style="1" bestFit="1" customWidth="1"/>
    <col min="7" max="7" width="5.140625" style="1" bestFit="1" customWidth="1"/>
    <col min="8" max="8" width="9" style="1" bestFit="1" customWidth="1"/>
    <col min="9" max="9" width="7.28515625" style="1" bestFit="1" customWidth="1"/>
    <col min="10" max="10" width="7.5703125" style="1" bestFit="1" customWidth="1"/>
    <col min="11" max="11" width="14.28515625" style="1" bestFit="1" customWidth="1"/>
    <col min="12" max="12" width="7.28515625" style="1" bestFit="1" customWidth="1"/>
    <col min="13" max="13" width="11.28515625" style="1" bestFit="1" customWidth="1"/>
    <col min="14" max="14" width="9.140625" style="1" bestFit="1" customWidth="1"/>
    <col min="15" max="15" width="10.42578125" style="1" bestFit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47" t="s">
        <v>180</v>
      </c>
      <c r="C1" s="68" t="s" vm="1">
        <v>269</v>
      </c>
    </row>
    <row r="2" spans="2:64">
      <c r="B2" s="47" t="s">
        <v>179</v>
      </c>
      <c r="C2" s="68" t="s">
        <v>270</v>
      </c>
    </row>
    <row r="3" spans="2:64">
      <c r="B3" s="47" t="s">
        <v>181</v>
      </c>
      <c r="C3" s="68" t="s">
        <v>271</v>
      </c>
    </row>
    <row r="4" spans="2:64">
      <c r="B4" s="47" t="s">
        <v>182</v>
      </c>
      <c r="C4" s="68">
        <v>2102</v>
      </c>
    </row>
    <row r="6" spans="2:64" ht="26.25" customHeight="1">
      <c r="B6" s="169" t="s">
        <v>213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1"/>
    </row>
    <row r="7" spans="2:64" s="3" customFormat="1" ht="63">
      <c r="B7" s="48" t="s">
        <v>119</v>
      </c>
      <c r="C7" s="49" t="s">
        <v>47</v>
      </c>
      <c r="D7" s="49" t="s">
        <v>120</v>
      </c>
      <c r="E7" s="49" t="s">
        <v>14</v>
      </c>
      <c r="F7" s="49" t="s">
        <v>69</v>
      </c>
      <c r="G7" s="49" t="s">
        <v>17</v>
      </c>
      <c r="H7" s="49" t="s">
        <v>106</v>
      </c>
      <c r="I7" s="49" t="s">
        <v>55</v>
      </c>
      <c r="J7" s="49" t="s">
        <v>18</v>
      </c>
      <c r="K7" s="49" t="s">
        <v>245</v>
      </c>
      <c r="L7" s="49" t="s">
        <v>244</v>
      </c>
      <c r="M7" s="49" t="s">
        <v>114</v>
      </c>
      <c r="N7" s="49" t="s">
        <v>183</v>
      </c>
      <c r="O7" s="51" t="s">
        <v>185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2"/>
      <c r="D8" s="32"/>
      <c r="E8" s="32"/>
      <c r="F8" s="32"/>
      <c r="G8" s="32" t="s">
        <v>20</v>
      </c>
      <c r="H8" s="32"/>
      <c r="I8" s="32" t="s">
        <v>19</v>
      </c>
      <c r="J8" s="32" t="s">
        <v>19</v>
      </c>
      <c r="K8" s="32" t="s">
        <v>252</v>
      </c>
      <c r="L8" s="32"/>
      <c r="M8" s="32" t="s">
        <v>248</v>
      </c>
      <c r="N8" s="32" t="s">
        <v>19</v>
      </c>
      <c r="O8" s="17" t="s">
        <v>19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0</v>
      </c>
      <c r="D9" s="19" t="s">
        <v>1</v>
      </c>
      <c r="E9" s="19" t="s">
        <v>2</v>
      </c>
      <c r="F9" s="19" t="s">
        <v>3</v>
      </c>
      <c r="G9" s="19" t="s">
        <v>4</v>
      </c>
      <c r="H9" s="19" t="s">
        <v>5</v>
      </c>
      <c r="I9" s="19" t="s">
        <v>6</v>
      </c>
      <c r="J9" s="19" t="s">
        <v>7</v>
      </c>
      <c r="K9" s="19" t="s">
        <v>8</v>
      </c>
      <c r="L9" s="19" t="s">
        <v>9</v>
      </c>
      <c r="M9" s="19" t="s">
        <v>10</v>
      </c>
      <c r="N9" s="19" t="s">
        <v>11</v>
      </c>
      <c r="O9" s="20" t="s">
        <v>12</v>
      </c>
      <c r="P9" s="1"/>
      <c r="Q9" s="1"/>
      <c r="R9" s="1"/>
      <c r="S9" s="1"/>
      <c r="T9" s="1"/>
      <c r="U9" s="1"/>
    </row>
    <row r="10" spans="2:64" s="4" customFormat="1" ht="18" customHeight="1">
      <c r="B10" s="117" t="s">
        <v>42</v>
      </c>
      <c r="C10" s="113"/>
      <c r="D10" s="113"/>
      <c r="E10" s="113"/>
      <c r="F10" s="113"/>
      <c r="G10" s="114">
        <v>2.6573682183251601</v>
      </c>
      <c r="H10" s="113"/>
      <c r="I10" s="113"/>
      <c r="J10" s="115">
        <v>2.3159267246578392E-3</v>
      </c>
      <c r="K10" s="114"/>
      <c r="L10" s="116"/>
      <c r="M10" s="114">
        <v>174074.94614000004</v>
      </c>
      <c r="N10" s="115">
        <f>M10/$M$10</f>
        <v>1</v>
      </c>
      <c r="O10" s="115">
        <f>M10/'סכום נכסי הקרן'!$C$42</f>
        <v>3.0943689842859727E-3</v>
      </c>
      <c r="P10" s="90"/>
      <c r="Q10" s="90"/>
      <c r="R10" s="90"/>
      <c r="S10" s="90"/>
      <c r="T10" s="90"/>
      <c r="U10" s="90"/>
      <c r="BL10" s="90"/>
    </row>
    <row r="11" spans="2:64" s="90" customFormat="1" ht="20.25" customHeight="1">
      <c r="B11" s="118" t="s">
        <v>238</v>
      </c>
      <c r="C11" s="113"/>
      <c r="D11" s="113"/>
      <c r="E11" s="113"/>
      <c r="F11" s="113"/>
      <c r="G11" s="114">
        <v>2.6573682183251601</v>
      </c>
      <c r="H11" s="113"/>
      <c r="I11" s="113"/>
      <c r="J11" s="115">
        <v>2.3159267246578392E-3</v>
      </c>
      <c r="K11" s="114"/>
      <c r="L11" s="116"/>
      <c r="M11" s="114">
        <v>174074.94614000004</v>
      </c>
      <c r="N11" s="115">
        <f t="shared" ref="N11:N27" si="0">M11/$M$10</f>
        <v>1</v>
      </c>
      <c r="O11" s="115">
        <f>M11/'סכום נכסי הקרן'!$C$42</f>
        <v>3.0943689842859727E-3</v>
      </c>
    </row>
    <row r="12" spans="2:64">
      <c r="B12" s="92" t="s">
        <v>234</v>
      </c>
      <c r="C12" s="72"/>
      <c r="D12" s="72"/>
      <c r="E12" s="72"/>
      <c r="F12" s="72"/>
      <c r="G12" s="81">
        <v>2.6573682183251601</v>
      </c>
      <c r="H12" s="72"/>
      <c r="I12" s="72"/>
      <c r="J12" s="82">
        <v>2.3159267246578392E-3</v>
      </c>
      <c r="K12" s="81"/>
      <c r="L12" s="83"/>
      <c r="M12" s="81">
        <v>174074.94614000004</v>
      </c>
      <c r="N12" s="82">
        <f t="shared" si="0"/>
        <v>1</v>
      </c>
      <c r="O12" s="82">
        <f>M12/'סכום נכסי הקרן'!$C$42</f>
        <v>3.0943689842859727E-3</v>
      </c>
    </row>
    <row r="13" spans="2:64">
      <c r="B13" s="77" t="s">
        <v>3134</v>
      </c>
      <c r="C13" s="74" t="s">
        <v>3135</v>
      </c>
      <c r="D13" s="74">
        <v>20</v>
      </c>
      <c r="E13" s="74" t="s">
        <v>356</v>
      </c>
      <c r="F13" s="74" t="s">
        <v>357</v>
      </c>
      <c r="G13" s="84">
        <v>1.04</v>
      </c>
      <c r="H13" s="87" t="s">
        <v>165</v>
      </c>
      <c r="I13" s="88">
        <v>6.2E-2</v>
      </c>
      <c r="J13" s="85">
        <v>1.2999999999999999E-3</v>
      </c>
      <c r="K13" s="84">
        <v>1095820.0200000003</v>
      </c>
      <c r="L13" s="86">
        <v>137.91999999999999</v>
      </c>
      <c r="M13" s="84">
        <v>1511.3550000000002</v>
      </c>
      <c r="N13" s="85">
        <f t="shared" si="0"/>
        <v>8.6822086320480062E-3</v>
      </c>
      <c r="O13" s="85">
        <f>M13/'סכום נכסי הקרן'!$C$42</f>
        <v>2.6865957106109293E-5</v>
      </c>
    </row>
    <row r="14" spans="2:64">
      <c r="B14" s="77" t="s">
        <v>3136</v>
      </c>
      <c r="C14" s="74" t="s">
        <v>3137</v>
      </c>
      <c r="D14" s="74">
        <v>20</v>
      </c>
      <c r="E14" s="74" t="s">
        <v>356</v>
      </c>
      <c r="F14" s="74" t="s">
        <v>357</v>
      </c>
      <c r="G14" s="84">
        <v>4.1500000000000004</v>
      </c>
      <c r="H14" s="87" t="s">
        <v>165</v>
      </c>
      <c r="I14" s="88">
        <v>5.6500000000000002E-2</v>
      </c>
      <c r="J14" s="85">
        <v>1.2999999999999997E-3</v>
      </c>
      <c r="K14" s="84">
        <v>1583961.38</v>
      </c>
      <c r="L14" s="86">
        <v>154.18</v>
      </c>
      <c r="M14" s="84">
        <v>2442.1516500000002</v>
      </c>
      <c r="N14" s="85">
        <f t="shared" si="0"/>
        <v>1.402931153593979E-2</v>
      </c>
      <c r="O14" s="85">
        <f>M14/'סכום נכסי הקרן'!$C$42</f>
        <v>4.3411866487697485E-5</v>
      </c>
    </row>
    <row r="15" spans="2:64">
      <c r="B15" s="77" t="s">
        <v>3138</v>
      </c>
      <c r="C15" s="74" t="s">
        <v>3139</v>
      </c>
      <c r="D15" s="74">
        <v>68</v>
      </c>
      <c r="E15" s="74" t="s">
        <v>356</v>
      </c>
      <c r="F15" s="74" t="s">
        <v>357</v>
      </c>
      <c r="G15" s="84">
        <v>1.0299999999999998</v>
      </c>
      <c r="H15" s="87" t="s">
        <v>165</v>
      </c>
      <c r="I15" s="88">
        <v>6.5000000000000002E-2</v>
      </c>
      <c r="J15" s="85">
        <v>5.9999999999999984E-3</v>
      </c>
      <c r="K15" s="84">
        <v>1682562.5900000003</v>
      </c>
      <c r="L15" s="86">
        <v>138.02000000000001</v>
      </c>
      <c r="M15" s="84">
        <v>2322.2729700000009</v>
      </c>
      <c r="N15" s="85">
        <f t="shared" si="0"/>
        <v>1.3340650228507377E-2</v>
      </c>
      <c r="O15" s="85">
        <f>M15/'סכום נכסי הקרן'!$C$42</f>
        <v>4.1280894297300802E-5</v>
      </c>
    </row>
    <row r="16" spans="2:64">
      <c r="B16" s="77" t="s">
        <v>3140</v>
      </c>
      <c r="C16" s="74" t="s">
        <v>3141</v>
      </c>
      <c r="D16" s="74">
        <v>68</v>
      </c>
      <c r="E16" s="74" t="s">
        <v>356</v>
      </c>
      <c r="F16" s="74" t="s">
        <v>357</v>
      </c>
      <c r="G16" s="84">
        <v>2.4800000000000004</v>
      </c>
      <c r="H16" s="87" t="s">
        <v>165</v>
      </c>
      <c r="I16" s="88">
        <v>6.2E-2</v>
      </c>
      <c r="J16" s="85">
        <v>3.2000000000000002E-3</v>
      </c>
      <c r="K16" s="84">
        <v>5000000.0000000009</v>
      </c>
      <c r="L16" s="86">
        <v>143.54</v>
      </c>
      <c r="M16" s="84">
        <v>7176.9998400000004</v>
      </c>
      <c r="N16" s="85">
        <f t="shared" si="0"/>
        <v>4.1229367000509581E-2</v>
      </c>
      <c r="O16" s="85">
        <f>M16/'סכום נכסי הקרן'!$C$42</f>
        <v>1.2757887448812044E-4</v>
      </c>
    </row>
    <row r="17" spans="2:15">
      <c r="B17" s="77" t="s">
        <v>3142</v>
      </c>
      <c r="C17" s="74" t="s">
        <v>3143</v>
      </c>
      <c r="D17" s="74">
        <v>12</v>
      </c>
      <c r="E17" s="74" t="s">
        <v>356</v>
      </c>
      <c r="F17" s="74" t="s">
        <v>357</v>
      </c>
      <c r="G17" s="84">
        <v>1.04</v>
      </c>
      <c r="H17" s="87" t="s">
        <v>165</v>
      </c>
      <c r="I17" s="88">
        <v>0.06</v>
      </c>
      <c r="J17" s="85">
        <v>4.6999999999999993E-3</v>
      </c>
      <c r="K17" s="84">
        <v>5504413.9500000011</v>
      </c>
      <c r="L17" s="86">
        <v>136.41</v>
      </c>
      <c r="M17" s="84">
        <v>7508.5708100000011</v>
      </c>
      <c r="N17" s="85">
        <f t="shared" si="0"/>
        <v>4.3134126860284776E-2</v>
      </c>
      <c r="O17" s="85">
        <f>M17/'סכום נכסי הקרן'!$C$42</f>
        <v>1.3347290432072167E-4</v>
      </c>
    </row>
    <row r="18" spans="2:15">
      <c r="B18" s="77" t="s">
        <v>3144</v>
      </c>
      <c r="C18" s="74" t="s">
        <v>3145</v>
      </c>
      <c r="D18" s="74">
        <v>12</v>
      </c>
      <c r="E18" s="74" t="s">
        <v>356</v>
      </c>
      <c r="F18" s="74" t="s">
        <v>357</v>
      </c>
      <c r="G18" s="84">
        <v>2.6799999999999997</v>
      </c>
      <c r="H18" s="87" t="s">
        <v>165</v>
      </c>
      <c r="I18" s="88">
        <v>5.0499999999999996E-2</v>
      </c>
      <c r="J18" s="85">
        <v>1.6999999999999995E-3</v>
      </c>
      <c r="K18" s="84">
        <v>8710027.160000002</v>
      </c>
      <c r="L18" s="86">
        <v>142.1</v>
      </c>
      <c r="M18" s="84">
        <v>12376.948710000002</v>
      </c>
      <c r="N18" s="85">
        <f t="shared" si="0"/>
        <v>7.1101264050059343E-2</v>
      </c>
      <c r="O18" s="85">
        <f>M18/'סכום נכסי הקרן'!$C$42</f>
        <v>2.200135462200309E-4</v>
      </c>
    </row>
    <row r="19" spans="2:15">
      <c r="B19" s="77" t="s">
        <v>3146</v>
      </c>
      <c r="C19" s="74">
        <v>3534</v>
      </c>
      <c r="D19" s="74">
        <v>20</v>
      </c>
      <c r="E19" s="74" t="s">
        <v>356</v>
      </c>
      <c r="F19" s="74" t="s">
        <v>357</v>
      </c>
      <c r="G19" s="84">
        <v>2.4400000000000004</v>
      </c>
      <c r="H19" s="87" t="s">
        <v>165</v>
      </c>
      <c r="I19" s="88">
        <v>5.5099999999999996E-2</v>
      </c>
      <c r="J19" s="85">
        <v>2.7000000000000001E-3</v>
      </c>
      <c r="K19" s="84">
        <v>50000000.000000007</v>
      </c>
      <c r="L19" s="86">
        <v>143.88999999999999</v>
      </c>
      <c r="M19" s="84">
        <v>71944.997060000009</v>
      </c>
      <c r="N19" s="85">
        <f t="shared" si="0"/>
        <v>0.41329897641983548</v>
      </c>
      <c r="O19" s="85">
        <f>M19/'סכום נכסי הקרן'!$C$42</f>
        <v>1.2788995338706786E-3</v>
      </c>
    </row>
    <row r="20" spans="2:15">
      <c r="B20" s="77" t="s">
        <v>3147</v>
      </c>
      <c r="C20" s="74" t="s">
        <v>3148</v>
      </c>
      <c r="D20" s="74">
        <v>20</v>
      </c>
      <c r="E20" s="74" t="s">
        <v>356</v>
      </c>
      <c r="F20" s="74" t="s">
        <v>357</v>
      </c>
      <c r="G20" s="84">
        <v>4.58</v>
      </c>
      <c r="H20" s="87" t="s">
        <v>165</v>
      </c>
      <c r="I20" s="88">
        <v>5.7500000000000002E-2</v>
      </c>
      <c r="J20" s="85">
        <v>2.9999999999999997E-4</v>
      </c>
      <c r="K20" s="84">
        <v>750836.21</v>
      </c>
      <c r="L20" s="86">
        <v>172.38</v>
      </c>
      <c r="M20" s="84">
        <v>1294.2914000000001</v>
      </c>
      <c r="N20" s="85">
        <f t="shared" si="0"/>
        <v>7.4352537725851956E-3</v>
      </c>
      <c r="O20" s="85">
        <f>M20/'סכום נכסי הקרן'!$C$42</f>
        <v>2.30074186641829E-5</v>
      </c>
    </row>
    <row r="21" spans="2:15">
      <c r="B21" s="77" t="s">
        <v>3149</v>
      </c>
      <c r="C21" s="74" t="s">
        <v>3150</v>
      </c>
      <c r="D21" s="74">
        <v>12</v>
      </c>
      <c r="E21" s="74" t="s">
        <v>356</v>
      </c>
      <c r="F21" s="74" t="s">
        <v>357</v>
      </c>
      <c r="G21" s="84">
        <v>0.77</v>
      </c>
      <c r="H21" s="87" t="s">
        <v>165</v>
      </c>
      <c r="I21" s="88">
        <v>5.2499999999999998E-2</v>
      </c>
      <c r="J21" s="85">
        <v>9.7000000000000003E-3</v>
      </c>
      <c r="K21" s="84">
        <v>233622.63000000003</v>
      </c>
      <c r="L21" s="86">
        <v>137.31</v>
      </c>
      <c r="M21" s="84">
        <v>320.78723000000002</v>
      </c>
      <c r="N21" s="85">
        <f t="shared" si="0"/>
        <v>1.8428110254419174E-3</v>
      </c>
      <c r="O21" s="85">
        <f>M21/'סכום נכסי הקרן'!$C$42</f>
        <v>5.7023372810276976E-6</v>
      </c>
    </row>
    <row r="22" spans="2:15">
      <c r="B22" s="77" t="s">
        <v>3151</v>
      </c>
      <c r="C22" s="74" t="s">
        <v>3152</v>
      </c>
      <c r="D22" s="74">
        <v>12</v>
      </c>
      <c r="E22" s="74" t="s">
        <v>356</v>
      </c>
      <c r="F22" s="74" t="s">
        <v>357</v>
      </c>
      <c r="G22" s="84">
        <v>4.1500000000000004</v>
      </c>
      <c r="H22" s="87" t="s">
        <v>165</v>
      </c>
      <c r="I22" s="88">
        <v>5.5999999999999994E-2</v>
      </c>
      <c r="J22" s="85">
        <v>7.000000000000001E-4</v>
      </c>
      <c r="K22" s="84">
        <v>6327578.9300000016</v>
      </c>
      <c r="L22" s="86">
        <v>154.22</v>
      </c>
      <c r="M22" s="84">
        <v>9758.3923200000008</v>
      </c>
      <c r="N22" s="85">
        <f t="shared" si="0"/>
        <v>5.6058568658994723E-2</v>
      </c>
      <c r="O22" s="85">
        <f>M22/'סכום נכסי הקרן'!$C$42</f>
        <v>1.7346589616185895E-4</v>
      </c>
    </row>
    <row r="23" spans="2:15">
      <c r="B23" s="77" t="s">
        <v>3153</v>
      </c>
      <c r="C23" s="74" t="s">
        <v>3154</v>
      </c>
      <c r="D23" s="74">
        <v>12</v>
      </c>
      <c r="E23" s="74" t="s">
        <v>356</v>
      </c>
      <c r="F23" s="74" t="s">
        <v>357</v>
      </c>
      <c r="G23" s="84">
        <v>2.17</v>
      </c>
      <c r="H23" s="87" t="s">
        <v>165</v>
      </c>
      <c r="I23" s="88">
        <v>5.0999999999999997E-2</v>
      </c>
      <c r="J23" s="85">
        <v>2.5000000000000001E-3</v>
      </c>
      <c r="K23" s="84">
        <v>7157212.3000000007</v>
      </c>
      <c r="L23" s="86">
        <v>139.22999999999999</v>
      </c>
      <c r="M23" s="84">
        <v>9964.9867400000021</v>
      </c>
      <c r="N23" s="85">
        <f t="shared" si="0"/>
        <v>5.7245381721879991E-2</v>
      </c>
      <c r="O23" s="85">
        <f>M23/'סכום נכסי הקרן'!$C$42</f>
        <v>1.7713833369379658E-4</v>
      </c>
    </row>
    <row r="24" spans="2:15">
      <c r="B24" s="77" t="s">
        <v>3155</v>
      </c>
      <c r="C24" s="74" t="s">
        <v>3156</v>
      </c>
      <c r="D24" s="74">
        <v>12</v>
      </c>
      <c r="E24" s="74" t="s">
        <v>356</v>
      </c>
      <c r="F24" s="74" t="s">
        <v>357</v>
      </c>
      <c r="G24" s="84">
        <v>2.52</v>
      </c>
      <c r="H24" s="87" t="s">
        <v>165</v>
      </c>
      <c r="I24" s="88">
        <v>5.5E-2</v>
      </c>
      <c r="J24" s="85">
        <v>2.5000000000000001E-3</v>
      </c>
      <c r="K24" s="84">
        <v>10000000.000000002</v>
      </c>
      <c r="L24" s="86">
        <v>141.22999999999999</v>
      </c>
      <c r="M24" s="84">
        <v>14123.000070000002</v>
      </c>
      <c r="N24" s="85">
        <f t="shared" si="0"/>
        <v>8.1131721612836563E-2</v>
      </c>
      <c r="O24" s="85">
        <f>M24/'סכום נכסי הקרן'!$C$42</f>
        <v>2.5105148300048538E-4</v>
      </c>
    </row>
    <row r="25" spans="2:15">
      <c r="B25" s="77" t="s">
        <v>3157</v>
      </c>
      <c r="C25" s="74" t="s">
        <v>3158</v>
      </c>
      <c r="D25" s="74">
        <v>12</v>
      </c>
      <c r="E25" s="74" t="s">
        <v>356</v>
      </c>
      <c r="F25" s="74" t="s">
        <v>357</v>
      </c>
      <c r="G25" s="84">
        <v>3.1799999999999997</v>
      </c>
      <c r="H25" s="87" t="s">
        <v>165</v>
      </c>
      <c r="I25" s="88">
        <v>5.0499999999999996E-2</v>
      </c>
      <c r="J25" s="85">
        <v>1.1000000000000001E-3</v>
      </c>
      <c r="K25" s="84">
        <v>10209048.420000002</v>
      </c>
      <c r="L25" s="86">
        <v>140.34</v>
      </c>
      <c r="M25" s="84">
        <v>14327.378480000003</v>
      </c>
      <c r="N25" s="85">
        <f t="shared" si="0"/>
        <v>8.2305804469284094E-2</v>
      </c>
      <c r="O25" s="85">
        <f>M25/'סכום נכסי הקרן'!$C$42</f>
        <v>2.5468452857645846E-4</v>
      </c>
    </row>
    <row r="26" spans="2:15">
      <c r="B26" s="77" t="s">
        <v>3159</v>
      </c>
      <c r="C26" s="74" t="s">
        <v>3160</v>
      </c>
      <c r="D26" s="74">
        <v>12</v>
      </c>
      <c r="E26" s="74" t="s">
        <v>356</v>
      </c>
      <c r="F26" s="74" t="s">
        <v>357</v>
      </c>
      <c r="G26" s="84">
        <v>3.6999999999999997</v>
      </c>
      <c r="H26" s="87" t="s">
        <v>165</v>
      </c>
      <c r="I26" s="88">
        <v>5.0499999999999996E-2</v>
      </c>
      <c r="J26" s="85">
        <v>7.000000000000001E-4</v>
      </c>
      <c r="K26" s="84">
        <v>11636014.199999999</v>
      </c>
      <c r="L26" s="86">
        <v>145.62</v>
      </c>
      <c r="M26" s="84">
        <v>16944.363860000005</v>
      </c>
      <c r="N26" s="85">
        <f t="shared" si="0"/>
        <v>9.7339474954497324E-2</v>
      </c>
      <c r="O26" s="85">
        <f>M26/'סכום נכסי הקרן'!$C$42</f>
        <v>3.0120425224587773E-4</v>
      </c>
    </row>
    <row r="27" spans="2:15">
      <c r="B27" s="77" t="s">
        <v>3161</v>
      </c>
      <c r="C27" s="74" t="s">
        <v>3162</v>
      </c>
      <c r="D27" s="74">
        <v>54</v>
      </c>
      <c r="E27" s="74" t="s">
        <v>526</v>
      </c>
      <c r="F27" s="74" t="s">
        <v>357</v>
      </c>
      <c r="G27" s="84">
        <v>0.98</v>
      </c>
      <c r="H27" s="87" t="s">
        <v>165</v>
      </c>
      <c r="I27" s="88">
        <v>6.3E-2</v>
      </c>
      <c r="J27" s="85">
        <v>6.000000000000001E-3</v>
      </c>
      <c r="K27" s="84">
        <v>1500000.0000000002</v>
      </c>
      <c r="L27" s="86">
        <v>137.22999999999999</v>
      </c>
      <c r="M27" s="84">
        <v>2058.4500000000003</v>
      </c>
      <c r="N27" s="85">
        <f t="shared" si="0"/>
        <v>1.182507905729575E-2</v>
      </c>
      <c r="O27" s="85">
        <f>M27/'סכום נכסי הקרן'!$C$42</f>
        <v>3.6591157871625578E-5</v>
      </c>
    </row>
    <row r="28" spans="2:15">
      <c r="B28" s="73"/>
      <c r="C28" s="74"/>
      <c r="D28" s="74"/>
      <c r="E28" s="74"/>
      <c r="F28" s="74"/>
      <c r="G28" s="74"/>
      <c r="H28" s="74"/>
      <c r="I28" s="74"/>
      <c r="J28" s="85"/>
      <c r="K28" s="84"/>
      <c r="L28" s="86"/>
      <c r="M28" s="74"/>
      <c r="N28" s="85"/>
      <c r="O28" s="74"/>
    </row>
    <row r="29" spans="2:15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</row>
    <row r="30" spans="2:15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2:15">
      <c r="B31" s="89" t="s">
        <v>260</v>
      </c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2:15">
      <c r="B32" s="89" t="s">
        <v>115</v>
      </c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</row>
    <row r="33" spans="2:15">
      <c r="B33" s="89" t="s">
        <v>243</v>
      </c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</row>
    <row r="34" spans="2:15">
      <c r="B34" s="89" t="s">
        <v>251</v>
      </c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</row>
    <row r="35" spans="2:15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</row>
    <row r="36" spans="2:15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</row>
    <row r="37" spans="2:15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</row>
    <row r="38" spans="2:15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</row>
    <row r="39" spans="2:15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</row>
    <row r="40" spans="2:15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</row>
    <row r="41" spans="2:15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</row>
    <row r="42" spans="2:15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</row>
    <row r="43" spans="2:15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</row>
    <row r="44" spans="2:15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</row>
    <row r="45" spans="2:15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</row>
    <row r="46" spans="2:15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</row>
    <row r="47" spans="2:15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2:1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2:1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2:15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2:15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2:15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2:15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2:15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2:15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2:15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2:15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2:15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2:15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2:15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2:15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2:15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2:1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2:1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2:15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2:15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2:15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2:15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2:15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2:15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  <row r="71" spans="2:15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</row>
    <row r="72" spans="2:15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</row>
    <row r="73" spans="2:15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</row>
    <row r="74" spans="2:15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</row>
    <row r="75" spans="2:15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</row>
    <row r="76" spans="2:15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</row>
    <row r="77" spans="2:15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</row>
    <row r="78" spans="2:1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</row>
    <row r="79" spans="2:1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</row>
    <row r="80" spans="2:1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2:1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</row>
    <row r="82" spans="2:1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</row>
    <row r="83" spans="2:1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</row>
    <row r="84" spans="2:1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</row>
    <row r="85" spans="2:1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</row>
    <row r="86" spans="2:1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</row>
    <row r="87" spans="2:1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</row>
    <row r="88" spans="2:1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</row>
    <row r="89" spans="2:1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</row>
    <row r="90" spans="2:1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</row>
    <row r="91" spans="2:1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</row>
    <row r="92" spans="2:1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</row>
    <row r="93" spans="2:1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</row>
    <row r="94" spans="2:1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</row>
    <row r="95" spans="2:1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</row>
    <row r="96" spans="2:1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</row>
    <row r="97" spans="2:1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</row>
    <row r="98" spans="2:1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</row>
    <row r="99" spans="2:1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</row>
    <row r="100" spans="2:1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</row>
    <row r="101" spans="2:1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</row>
    <row r="102" spans="2:1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</row>
    <row r="103" spans="2:1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</row>
    <row r="104" spans="2:1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</row>
    <row r="105" spans="2:1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</row>
    <row r="106" spans="2:1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</row>
    <row r="107" spans="2:1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2:1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2:1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</row>
    <row r="110" spans="2:1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</row>
    <row r="111" spans="2:1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</row>
    <row r="112" spans="2:15"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3" spans="2:15"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</row>
    <row r="114" spans="2:15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</row>
    <row r="115" spans="2:15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</row>
    <row r="116" spans="2:15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</row>
    <row r="117" spans="2:15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</row>
    <row r="118" spans="2:15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</row>
    <row r="119" spans="2:15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</row>
    <row r="120" spans="2:15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</row>
    <row r="121" spans="2:15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</row>
    <row r="122" spans="2:15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</row>
    <row r="123" spans="2:15"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</row>
    <row r="124" spans="2:15"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</row>
    <row r="125" spans="2:15"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</row>
    <row r="126" spans="2:15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</row>
    <row r="127" spans="2:15"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</row>
  </sheetData>
  <sheetProtection sheet="1" objects="1" scenarios="1"/>
  <mergeCells count="1">
    <mergeCell ref="B6:O6"/>
  </mergeCells>
  <phoneticPr fontId="4" type="noConversion"/>
  <dataValidations count="1">
    <dataValidation allowBlank="1" showInputMessage="1" showErrorMessage="1" sqref="C5:C1048576 A1:B1048576 AH30:XFD33 D34:XFD1048576 D30:AF33 D1:XFD29"/>
  </dataValidations>
  <pageMargins left="0" right="0" top="0.5" bottom="0.5" header="0" footer="0.25"/>
  <pageSetup paperSize="9" scale="82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52"/>
    <pageSetUpPr fitToPage="1"/>
  </sheetPr>
  <dimension ref="B1:AC862"/>
  <sheetViews>
    <sheetView rightToLeft="1" zoomScale="80" zoomScaleNormal="80" workbookViewId="0">
      <selection activeCell="A10" sqref="A10:XFD179"/>
    </sheetView>
  </sheetViews>
  <sheetFormatPr defaultColWidth="9.140625" defaultRowHeight="18"/>
  <cols>
    <col min="1" max="1" width="6.28515625" style="1" customWidth="1"/>
    <col min="2" max="2" width="48.7109375" style="2" bestFit="1" customWidth="1"/>
    <col min="3" max="3" width="48.42578125" style="2" bestFit="1" customWidth="1"/>
    <col min="4" max="4" width="7.140625" style="1" bestFit="1" customWidth="1"/>
    <col min="5" max="5" width="7.5703125" style="1" bestFit="1" customWidth="1"/>
    <col min="6" max="6" width="9.7109375" style="1" bestFit="1" customWidth="1"/>
    <col min="7" max="7" width="14.28515625" style="1" bestFit="1" customWidth="1"/>
    <col min="8" max="8" width="9.7109375" style="1" bestFit="1" customWidth="1"/>
    <col min="9" max="9" width="10.42578125" style="1" bestFit="1" customWidth="1"/>
    <col min="10" max="10" width="40.7109375" style="1" bestFit="1" customWidth="1"/>
    <col min="11" max="14" width="5.7109375" style="3" customWidth="1"/>
    <col min="15" max="29" width="9.140625" style="3"/>
    <col min="30" max="16384" width="9.140625" style="1"/>
  </cols>
  <sheetData>
    <row r="1" spans="2:29">
      <c r="B1" s="47" t="s">
        <v>180</v>
      </c>
      <c r="C1" s="68" t="s" vm="1">
        <v>269</v>
      </c>
    </row>
    <row r="2" spans="2:29">
      <c r="B2" s="47" t="s">
        <v>179</v>
      </c>
      <c r="C2" s="68" t="s">
        <v>270</v>
      </c>
    </row>
    <row r="3" spans="2:29">
      <c r="B3" s="47" t="s">
        <v>181</v>
      </c>
      <c r="C3" s="68" t="s">
        <v>271</v>
      </c>
    </row>
    <row r="4" spans="2:29">
      <c r="B4" s="47" t="s">
        <v>182</v>
      </c>
      <c r="C4" s="68">
        <v>2102</v>
      </c>
    </row>
    <row r="6" spans="2:29" ht="26.25" customHeight="1">
      <c r="B6" s="169" t="s">
        <v>214</v>
      </c>
      <c r="C6" s="170"/>
      <c r="D6" s="170"/>
      <c r="E6" s="170"/>
      <c r="F6" s="170"/>
      <c r="G6" s="170"/>
      <c r="H6" s="170"/>
      <c r="I6" s="170"/>
      <c r="J6" s="171"/>
    </row>
    <row r="7" spans="2:29" s="3" customFormat="1" ht="78.75">
      <c r="B7" s="48" t="s">
        <v>119</v>
      </c>
      <c r="C7" s="50" t="s">
        <v>57</v>
      </c>
      <c r="D7" s="50" t="s">
        <v>89</v>
      </c>
      <c r="E7" s="50" t="s">
        <v>58</v>
      </c>
      <c r="F7" s="50" t="s">
        <v>106</v>
      </c>
      <c r="G7" s="50" t="s">
        <v>227</v>
      </c>
      <c r="H7" s="50" t="s">
        <v>183</v>
      </c>
      <c r="I7" s="50" t="s">
        <v>184</v>
      </c>
      <c r="J7" s="65" t="s">
        <v>255</v>
      </c>
    </row>
    <row r="8" spans="2:29" s="3" customFormat="1" ht="22.5" customHeight="1">
      <c r="B8" s="15"/>
      <c r="C8" s="16" t="s">
        <v>21</v>
      </c>
      <c r="D8" s="16"/>
      <c r="E8" s="16" t="s">
        <v>19</v>
      </c>
      <c r="F8" s="16"/>
      <c r="G8" s="16" t="s">
        <v>249</v>
      </c>
      <c r="H8" s="32" t="s">
        <v>19</v>
      </c>
      <c r="I8" s="32" t="s">
        <v>19</v>
      </c>
      <c r="J8" s="17"/>
    </row>
    <row r="9" spans="2:29" s="4" customFormat="1" ht="18" customHeight="1">
      <c r="B9" s="18"/>
      <c r="C9" s="19" t="s">
        <v>0</v>
      </c>
      <c r="D9" s="19" t="s">
        <v>1</v>
      </c>
      <c r="E9" s="19" t="s">
        <v>2</v>
      </c>
      <c r="F9" s="19" t="s">
        <v>3</v>
      </c>
      <c r="G9" s="19" t="s">
        <v>4</v>
      </c>
      <c r="H9" s="19" t="s">
        <v>5</v>
      </c>
      <c r="I9" s="19" t="s">
        <v>6</v>
      </c>
      <c r="J9" s="20" t="s">
        <v>7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 spans="2:29" s="128" customFormat="1" ht="18" customHeight="1">
      <c r="B10" s="108" t="s">
        <v>43</v>
      </c>
      <c r="C10" s="108"/>
      <c r="D10" s="108"/>
      <c r="E10" s="135">
        <v>5.1777501448575118E-2</v>
      </c>
      <c r="F10" s="109"/>
      <c r="G10" s="110">
        <v>1753671.3864900006</v>
      </c>
      <c r="H10" s="136">
        <f>G10/$G$10</f>
        <v>1</v>
      </c>
      <c r="I10" s="136">
        <f>G10/'סכום נכסי הקרן'!$C$42</f>
        <v>3.1173390929101083E-2</v>
      </c>
      <c r="J10" s="10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</row>
    <row r="11" spans="2:29" s="121" customFormat="1" ht="22.5" customHeight="1">
      <c r="B11" s="71" t="s">
        <v>242</v>
      </c>
      <c r="C11" s="96"/>
      <c r="D11" s="96"/>
      <c r="E11" s="135">
        <v>5.1777501448575118E-2</v>
      </c>
      <c r="F11" s="111" t="s">
        <v>165</v>
      </c>
      <c r="G11" s="81">
        <v>1753671.3864900006</v>
      </c>
      <c r="H11" s="82">
        <f t="shared" ref="H11:H43" si="0">G11/$G$10</f>
        <v>1</v>
      </c>
      <c r="I11" s="82">
        <f>G11/'סכום נכסי הקרן'!$C$42</f>
        <v>3.1173390929101083E-2</v>
      </c>
      <c r="J11" s="72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</row>
    <row r="12" spans="2:29" s="121" customFormat="1">
      <c r="B12" s="92" t="s">
        <v>90</v>
      </c>
      <c r="C12" s="96"/>
      <c r="D12" s="96"/>
      <c r="E12" s="135">
        <v>5.91657626302423E-2</v>
      </c>
      <c r="F12" s="111" t="s">
        <v>165</v>
      </c>
      <c r="G12" s="81">
        <v>1534683.5520700004</v>
      </c>
      <c r="H12" s="82">
        <f t="shared" si="0"/>
        <v>0.87512607201836845</v>
      </c>
      <c r="I12" s="82">
        <f>G12/'סכום נכסי הקרן'!$C$42</f>
        <v>2.7280647155277268E-2</v>
      </c>
      <c r="J12" s="72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</row>
    <row r="13" spans="2:29" s="121" customFormat="1">
      <c r="B13" s="77" t="s">
        <v>3163</v>
      </c>
      <c r="C13" s="97">
        <v>43830</v>
      </c>
      <c r="D13" s="91" t="s">
        <v>3164</v>
      </c>
      <c r="E13" s="120">
        <v>6.6748295165394406E-2</v>
      </c>
      <c r="F13" s="87" t="s">
        <v>165</v>
      </c>
      <c r="G13" s="84">
        <v>14029.970200000003</v>
      </c>
      <c r="H13" s="85">
        <f t="shared" si="0"/>
        <v>8.0003416307551194E-3</v>
      </c>
      <c r="I13" s="85">
        <f>G13/'סכום נכסי הקרן'!$C$42</f>
        <v>2.4939777722189139E-4</v>
      </c>
      <c r="J13" s="74" t="s">
        <v>3165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</row>
    <row r="14" spans="2:29" s="121" customFormat="1">
      <c r="B14" s="77" t="s">
        <v>3166</v>
      </c>
      <c r="C14" s="97">
        <v>43830</v>
      </c>
      <c r="D14" s="91" t="s">
        <v>3164</v>
      </c>
      <c r="E14" s="120">
        <v>5.8252090673290714E-2</v>
      </c>
      <c r="F14" s="87" t="s">
        <v>165</v>
      </c>
      <c r="G14" s="84">
        <v>39116.042250000006</v>
      </c>
      <c r="H14" s="85">
        <f t="shared" si="0"/>
        <v>2.2305229218737125E-2</v>
      </c>
      <c r="I14" s="85">
        <f>G14/'סכום נכסי הקרן'!$C$42</f>
        <v>6.9532963019890029E-4</v>
      </c>
      <c r="J14" s="74" t="s">
        <v>3167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</row>
    <row r="15" spans="2:29" s="121" customFormat="1">
      <c r="B15" s="77" t="s">
        <v>3168</v>
      </c>
      <c r="C15" s="97">
        <v>43830</v>
      </c>
      <c r="D15" s="91" t="s">
        <v>3164</v>
      </c>
      <c r="E15" s="120">
        <v>5.3340636541655405E-2</v>
      </c>
      <c r="F15" s="87" t="s">
        <v>165</v>
      </c>
      <c r="G15" s="84">
        <v>94667.493440000006</v>
      </c>
      <c r="H15" s="85">
        <f t="shared" si="0"/>
        <v>5.3982458839953132E-2</v>
      </c>
      <c r="I15" s="85">
        <f>G15/'סכום נכסי הקרן'!$C$42</f>
        <v>1.6828162927319675E-3</v>
      </c>
      <c r="J15" s="74" t="s">
        <v>3169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</row>
    <row r="16" spans="2:29" s="121" customFormat="1">
      <c r="B16" s="77" t="s">
        <v>3170</v>
      </c>
      <c r="C16" s="97">
        <v>44012</v>
      </c>
      <c r="D16" s="91" t="s">
        <v>3164</v>
      </c>
      <c r="E16" s="120">
        <v>6.031895481057141E-2</v>
      </c>
      <c r="F16" s="87" t="s">
        <v>165</v>
      </c>
      <c r="G16" s="84">
        <v>30878.208800000004</v>
      </c>
      <c r="H16" s="85">
        <f t="shared" si="0"/>
        <v>1.7607750823718005E-2</v>
      </c>
      <c r="I16" s="85">
        <f>G16/'סכום נכסי הקרן'!$C$42</f>
        <v>5.4889329980996294E-4</v>
      </c>
      <c r="J16" s="74" t="s">
        <v>3171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</row>
    <row r="17" spans="2:29" s="121" customFormat="1">
      <c r="B17" s="77" t="s">
        <v>3172</v>
      </c>
      <c r="C17" s="97">
        <v>44012</v>
      </c>
      <c r="D17" s="91" t="s">
        <v>3173</v>
      </c>
      <c r="E17" s="120">
        <v>4.625852688879796E-2</v>
      </c>
      <c r="F17" s="87" t="s">
        <v>165</v>
      </c>
      <c r="G17" s="84">
        <v>65037.700040000003</v>
      </c>
      <c r="H17" s="85">
        <f t="shared" si="0"/>
        <v>3.7086594752608656E-2</v>
      </c>
      <c r="I17" s="85">
        <f>G17/'סכום נכסי הקרן'!$C$42</f>
        <v>1.1561149164522183E-3</v>
      </c>
      <c r="J17" s="74" t="s">
        <v>3174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</row>
    <row r="18" spans="2:29" s="121" customFormat="1">
      <c r="B18" s="77" t="s">
        <v>3175</v>
      </c>
      <c r="C18" s="97">
        <v>44012</v>
      </c>
      <c r="D18" s="91" t="s">
        <v>3164</v>
      </c>
      <c r="E18" s="120">
        <v>6.6102042477353337E-2</v>
      </c>
      <c r="F18" s="87" t="s">
        <v>165</v>
      </c>
      <c r="G18" s="84">
        <v>83000.000270000004</v>
      </c>
      <c r="H18" s="85">
        <f t="shared" si="0"/>
        <v>4.7329277827886408E-2</v>
      </c>
      <c r="I18" s="85">
        <f>G18/'סכום נכסי הקרן'!$C$42</f>
        <v>1.475414080120739E-3</v>
      </c>
      <c r="J18" s="74" t="s">
        <v>3176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</row>
    <row r="19" spans="2:29" s="121" customFormat="1">
      <c r="B19" s="77" t="s">
        <v>3177</v>
      </c>
      <c r="C19" s="97">
        <v>44012</v>
      </c>
      <c r="D19" s="91" t="s">
        <v>3164</v>
      </c>
      <c r="E19" s="120">
        <v>5.81651387777017E-2</v>
      </c>
      <c r="F19" s="87" t="s">
        <v>165</v>
      </c>
      <c r="G19" s="84">
        <v>40200.000000000007</v>
      </c>
      <c r="H19" s="85">
        <f t="shared" si="0"/>
        <v>2.2923336897490758E-2</v>
      </c>
      <c r="I19" s="85">
        <f>G19/'סכום נכסי הקרן'!$C$42</f>
        <v>7.1459814250496648E-4</v>
      </c>
      <c r="J19" s="74" t="s">
        <v>3178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</row>
    <row r="20" spans="2:29" s="121" customFormat="1">
      <c r="B20" s="77" t="s">
        <v>3179</v>
      </c>
      <c r="C20" s="97">
        <v>43830</v>
      </c>
      <c r="D20" s="91" t="s">
        <v>3164</v>
      </c>
      <c r="E20" s="120">
        <v>5.11122981690574E-2</v>
      </c>
      <c r="F20" s="87" t="s">
        <v>165</v>
      </c>
      <c r="G20" s="84">
        <v>66531.19</v>
      </c>
      <c r="H20" s="85">
        <f t="shared" si="0"/>
        <v>3.7938230909476817E-2</v>
      </c>
      <c r="I20" s="85">
        <f>G20/'סכום נכסי הקרן'!$C$42</f>
        <v>1.1826633032996268E-3</v>
      </c>
      <c r="J20" s="74" t="s">
        <v>3180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</row>
    <row r="21" spans="2:29" s="121" customFormat="1">
      <c r="B21" s="77" t="s">
        <v>3181</v>
      </c>
      <c r="C21" s="97">
        <v>44012</v>
      </c>
      <c r="D21" s="91" t="s">
        <v>3164</v>
      </c>
      <c r="E21" s="120">
        <v>3.542476013526201E-2</v>
      </c>
      <c r="F21" s="87" t="s">
        <v>165</v>
      </c>
      <c r="G21" s="84">
        <v>18451.431000000004</v>
      </c>
      <c r="H21" s="85">
        <f t="shared" si="0"/>
        <v>1.0521601220243901E-2</v>
      </c>
      <c r="I21" s="85">
        <f>G21/'סכום נכסי הקרן'!$C$42</f>
        <v>3.2799398803877011E-4</v>
      </c>
      <c r="J21" s="74" t="s">
        <v>3182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</row>
    <row r="22" spans="2:29" s="121" customFormat="1">
      <c r="B22" s="77" t="s">
        <v>3183</v>
      </c>
      <c r="C22" s="97">
        <v>44012</v>
      </c>
      <c r="D22" s="91" t="s">
        <v>3164</v>
      </c>
      <c r="E22" s="120">
        <v>6.9654135687006111E-2</v>
      </c>
      <c r="F22" s="87" t="s">
        <v>165</v>
      </c>
      <c r="G22" s="84">
        <v>9080.0000000000018</v>
      </c>
      <c r="H22" s="85">
        <f t="shared" si="0"/>
        <v>5.1777089310750266E-3</v>
      </c>
      <c r="I22" s="85">
        <f>G22/'סכום נכסי הקרן'!$C$42</f>
        <v>1.6140674462549991E-4</v>
      </c>
      <c r="J22" s="74" t="s">
        <v>3184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</row>
    <row r="23" spans="2:29" s="121" customFormat="1">
      <c r="B23" s="77" t="s">
        <v>3185</v>
      </c>
      <c r="C23" s="97">
        <v>43830</v>
      </c>
      <c r="D23" s="91" t="s">
        <v>3164</v>
      </c>
      <c r="E23" s="120">
        <v>1.1040028302707311E-2</v>
      </c>
      <c r="F23" s="87" t="s">
        <v>165</v>
      </c>
      <c r="G23" s="84">
        <v>17678.046000000002</v>
      </c>
      <c r="H23" s="85">
        <f t="shared" si="0"/>
        <v>1.0080592142968629E-2</v>
      </c>
      <c r="I23" s="85">
        <f>G23/'סכום נכסי הקרן'!$C$42</f>
        <v>3.1424623966958589E-4</v>
      </c>
      <c r="J23" s="74" t="s">
        <v>3186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</row>
    <row r="24" spans="2:29" s="121" customFormat="1">
      <c r="B24" s="77" t="s">
        <v>3187</v>
      </c>
      <c r="C24" s="97">
        <v>43830</v>
      </c>
      <c r="D24" s="91" t="s">
        <v>3164</v>
      </c>
      <c r="E24" s="120">
        <v>2.3988134221273234E-2</v>
      </c>
      <c r="F24" s="87" t="s">
        <v>165</v>
      </c>
      <c r="G24" s="84">
        <v>21312.947000000004</v>
      </c>
      <c r="H24" s="85">
        <f t="shared" si="0"/>
        <v>1.2153329959188183E-2</v>
      </c>
      <c r="I24" s="85">
        <f>G24/'סכום נכסי הקרן'!$C$42</f>
        <v>3.7886050590812931E-4</v>
      </c>
      <c r="J24" s="74" t="s">
        <v>3188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</row>
    <row r="25" spans="2:29" s="121" customFormat="1">
      <c r="B25" s="77" t="s">
        <v>3189</v>
      </c>
      <c r="C25" s="97">
        <v>44012</v>
      </c>
      <c r="D25" s="91" t="s">
        <v>3164</v>
      </c>
      <c r="E25" s="120">
        <v>3.9969165771735121E-2</v>
      </c>
      <c r="F25" s="87" t="s">
        <v>165</v>
      </c>
      <c r="G25" s="84">
        <v>9032.0000000000018</v>
      </c>
      <c r="H25" s="85">
        <f t="shared" si="0"/>
        <v>5.1503377825407098E-3</v>
      </c>
      <c r="I25" s="85">
        <f>G25/'סכום נכסי הקרן'!$C$42</f>
        <v>1.6055349311206113E-4</v>
      </c>
      <c r="J25" s="74" t="s">
        <v>3190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</row>
    <row r="26" spans="2:29" s="121" customFormat="1">
      <c r="B26" s="77" t="s">
        <v>3191</v>
      </c>
      <c r="C26" s="97">
        <v>43830</v>
      </c>
      <c r="D26" s="91" t="s">
        <v>3164</v>
      </c>
      <c r="E26" s="120">
        <v>7.3437156400156883E-2</v>
      </c>
      <c r="F26" s="87" t="s">
        <v>165</v>
      </c>
      <c r="G26" s="84">
        <v>39526.5501</v>
      </c>
      <c r="H26" s="85">
        <f t="shared" si="0"/>
        <v>2.2539314038254897E-2</v>
      </c>
      <c r="I26" s="85">
        <f>G26/'סכום נכסי הקרן'!$C$42</f>
        <v>7.0262684778829587E-4</v>
      </c>
      <c r="J26" s="74" t="s">
        <v>3192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</row>
    <row r="27" spans="2:29" s="121" customFormat="1">
      <c r="B27" s="77" t="s">
        <v>3193</v>
      </c>
      <c r="C27" s="97">
        <v>43799</v>
      </c>
      <c r="D27" s="91" t="s">
        <v>3164</v>
      </c>
      <c r="E27" s="120">
        <v>6.0634423615963107E-2</v>
      </c>
      <c r="F27" s="87" t="s">
        <v>165</v>
      </c>
      <c r="G27" s="84">
        <v>174515.42540000004</v>
      </c>
      <c r="H27" s="85">
        <f t="shared" si="0"/>
        <v>9.9514325628186961E-2</v>
      </c>
      <c r="I27" s="85">
        <f>G27/'סכום נכסי הקרן'!$C$42</f>
        <v>3.1021989758533348E-3</v>
      </c>
      <c r="J27" s="74" t="s">
        <v>3194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</row>
    <row r="28" spans="2:29" s="121" customFormat="1">
      <c r="B28" s="77" t="s">
        <v>3195</v>
      </c>
      <c r="C28" s="97">
        <v>43830</v>
      </c>
      <c r="D28" s="91" t="s">
        <v>3164</v>
      </c>
      <c r="E28" s="120">
        <v>7.3447374432294349E-2</v>
      </c>
      <c r="F28" s="87" t="s">
        <v>165</v>
      </c>
      <c r="G28" s="84">
        <v>71025.000020000021</v>
      </c>
      <c r="H28" s="85">
        <f t="shared" si="0"/>
        <v>4.0500746358277315E-2</v>
      </c>
      <c r="I28" s="85">
        <f>G28/'סכום נכסי הקרן'!$C$42</f>
        <v>1.2625455991469457E-3</v>
      </c>
      <c r="J28" s="74" t="s">
        <v>3196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</row>
    <row r="29" spans="2:29" s="121" customFormat="1">
      <c r="B29" s="77" t="s">
        <v>3197</v>
      </c>
      <c r="C29" s="97">
        <v>44012</v>
      </c>
      <c r="D29" s="91" t="s">
        <v>3164</v>
      </c>
      <c r="E29" s="120">
        <v>5.5117095909150766E-2</v>
      </c>
      <c r="F29" s="87" t="s">
        <v>165</v>
      </c>
      <c r="G29" s="84">
        <v>32155.000210000006</v>
      </c>
      <c r="H29" s="85">
        <f t="shared" si="0"/>
        <v>1.8335818476435724E-2</v>
      </c>
      <c r="I29" s="85">
        <f>G29/'סכום נכסי הקרן'!$C$42</f>
        <v>5.7158963737096542E-4</v>
      </c>
      <c r="J29" s="74" t="s">
        <v>3198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</row>
    <row r="30" spans="2:29" s="121" customFormat="1">
      <c r="B30" s="77" t="s">
        <v>3199</v>
      </c>
      <c r="C30" s="97">
        <v>44012</v>
      </c>
      <c r="D30" s="91" t="s">
        <v>3164</v>
      </c>
      <c r="E30" s="120">
        <v>6.8581605151833147E-2</v>
      </c>
      <c r="F30" s="87" t="s">
        <v>165</v>
      </c>
      <c r="G30" s="84">
        <v>78940.277450000009</v>
      </c>
      <c r="H30" s="85">
        <f t="shared" si="0"/>
        <v>4.5014292904670211E-2</v>
      </c>
      <c r="I30" s="85">
        <f>G30/'סכום נכסי הקרן'!$C$42</f>
        <v>1.4032481501143456E-3</v>
      </c>
      <c r="J30" s="74" t="s">
        <v>3200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</row>
    <row r="31" spans="2:29" s="121" customFormat="1">
      <c r="B31" s="77" t="s">
        <v>3201</v>
      </c>
      <c r="C31" s="97">
        <v>43830</v>
      </c>
      <c r="D31" s="91" t="s">
        <v>3164</v>
      </c>
      <c r="E31" s="120">
        <v>5.4046511939948923E-2</v>
      </c>
      <c r="F31" s="87" t="s">
        <v>165</v>
      </c>
      <c r="G31" s="84">
        <v>34522.969000000005</v>
      </c>
      <c r="H31" s="85">
        <f t="shared" si="0"/>
        <v>1.9686110673846506E-2</v>
      </c>
      <c r="I31" s="85">
        <f>G31/'סכום נכסי הקרן'!$C$42</f>
        <v>6.1368282390936667E-4</v>
      </c>
      <c r="J31" s="74" t="s">
        <v>3202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</row>
    <row r="32" spans="2:29" s="121" customFormat="1">
      <c r="B32" s="77" t="s">
        <v>3203</v>
      </c>
      <c r="C32" s="97">
        <v>44012</v>
      </c>
      <c r="D32" s="91" t="s">
        <v>3164</v>
      </c>
      <c r="E32" s="120">
        <v>6.3962349406269034E-2</v>
      </c>
      <c r="F32" s="87" t="s">
        <v>165</v>
      </c>
      <c r="G32" s="84">
        <v>30555.000360000002</v>
      </c>
      <c r="H32" s="85">
        <f t="shared" si="0"/>
        <v>1.7423446944159982E-2</v>
      </c>
      <c r="I32" s="85">
        <f>G32/'סכום נכסי הקרן'!$C$42</f>
        <v>5.4314792292275082E-4</v>
      </c>
      <c r="J32" s="74" t="s">
        <v>3204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</row>
    <row r="33" spans="2:29" s="121" customFormat="1">
      <c r="B33" s="77" t="s">
        <v>3205</v>
      </c>
      <c r="C33" s="97">
        <v>43830</v>
      </c>
      <c r="D33" s="91" t="s">
        <v>3164</v>
      </c>
      <c r="E33" s="120">
        <v>0</v>
      </c>
      <c r="F33" s="87" t="s">
        <v>165</v>
      </c>
      <c r="G33" s="84">
        <v>5583.4120000000012</v>
      </c>
      <c r="H33" s="85">
        <f t="shared" si="0"/>
        <v>3.1838416495893699E-3</v>
      </c>
      <c r="I33" s="85">
        <f>G33/'סכום נכסי הקרן'!$C$42</f>
        <v>9.9251140399003488E-5</v>
      </c>
      <c r="J33" s="74" t="s">
        <v>3202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</row>
    <row r="34" spans="2:29" s="121" customFormat="1">
      <c r="B34" s="77" t="s">
        <v>3206</v>
      </c>
      <c r="C34" s="97">
        <v>43830</v>
      </c>
      <c r="D34" s="91" t="s">
        <v>3164</v>
      </c>
      <c r="E34" s="120">
        <v>6.4923893351592696E-2</v>
      </c>
      <c r="F34" s="87" t="s">
        <v>165</v>
      </c>
      <c r="G34" s="84">
        <v>76686.397390000013</v>
      </c>
      <c r="H34" s="85">
        <f t="shared" si="0"/>
        <v>4.3729057781736962E-2</v>
      </c>
      <c r="I34" s="85">
        <f>G34/'סכום נכסי הקרן'!$C$42</f>
        <v>1.3631830131913361E-3</v>
      </c>
      <c r="J34" s="74" t="s">
        <v>3207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</row>
    <row r="35" spans="2:29" s="121" customFormat="1">
      <c r="B35" s="77" t="s">
        <v>3208</v>
      </c>
      <c r="C35" s="97">
        <v>43830</v>
      </c>
      <c r="D35" s="91" t="s">
        <v>3164</v>
      </c>
      <c r="E35" s="120">
        <v>6.9135355714008709E-2</v>
      </c>
      <c r="F35" s="87" t="s">
        <v>165</v>
      </c>
      <c r="G35" s="84">
        <v>25805.999920000002</v>
      </c>
      <c r="H35" s="85">
        <f t="shared" si="0"/>
        <v>1.4715413685143768E-2</v>
      </c>
      <c r="I35" s="85">
        <f>G35/'סכום נכסי הקרן'!$C$42</f>
        <v>4.5872934349043066E-4</v>
      </c>
      <c r="J35" s="74" t="s">
        <v>3209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</row>
    <row r="36" spans="2:29" s="121" customFormat="1">
      <c r="B36" s="77" t="s">
        <v>3210</v>
      </c>
      <c r="C36" s="97">
        <v>44012</v>
      </c>
      <c r="D36" s="91" t="s">
        <v>3164</v>
      </c>
      <c r="E36" s="120">
        <v>7.2336021693241798E-2</v>
      </c>
      <c r="F36" s="87" t="s">
        <v>165</v>
      </c>
      <c r="G36" s="84">
        <v>19200.000000000004</v>
      </c>
      <c r="H36" s="85">
        <f t="shared" si="0"/>
        <v>1.094845941372693E-2</v>
      </c>
      <c r="I36" s="85">
        <f>G36/'סכום נכסי הקרן'!$C$42</f>
        <v>3.413006053755064E-4</v>
      </c>
      <c r="J36" s="74" t="s">
        <v>3211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</row>
    <row r="37" spans="2:29" s="121" customFormat="1">
      <c r="B37" s="77" t="s">
        <v>3212</v>
      </c>
      <c r="C37" s="97">
        <v>43738</v>
      </c>
      <c r="D37" s="91" t="s">
        <v>3164</v>
      </c>
      <c r="E37" s="120">
        <v>7.6956854810271008E-2</v>
      </c>
      <c r="F37" s="87" t="s">
        <v>165</v>
      </c>
      <c r="G37" s="84">
        <v>94710.151519999999</v>
      </c>
      <c r="H37" s="85">
        <f t="shared" si="0"/>
        <v>5.4006783853367067E-2</v>
      </c>
      <c r="I37" s="85">
        <f>G37/'סכום נכסי הקרן'!$C$42</f>
        <v>1.6835745858844757E-3</v>
      </c>
      <c r="J37" s="74" t="s">
        <v>3213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</row>
    <row r="38" spans="2:29" s="121" customFormat="1">
      <c r="B38" s="77" t="s">
        <v>3214</v>
      </c>
      <c r="C38" s="97">
        <v>44012</v>
      </c>
      <c r="D38" s="91" t="s">
        <v>3164</v>
      </c>
      <c r="E38" s="120">
        <v>6.1304570390141172E-2</v>
      </c>
      <c r="F38" s="87" t="s">
        <v>165</v>
      </c>
      <c r="G38" s="84">
        <v>40584.000000000007</v>
      </c>
      <c r="H38" s="85">
        <f t="shared" si="0"/>
        <v>2.3142306085765296E-2</v>
      </c>
      <c r="I38" s="85">
        <f>G38/'סכום נכסי הקרן'!$C$42</f>
        <v>7.214241546124766E-4</v>
      </c>
      <c r="J38" s="74" t="s">
        <v>3215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</row>
    <row r="39" spans="2:29" s="121" customFormat="1">
      <c r="B39" s="77" t="s">
        <v>3216</v>
      </c>
      <c r="C39" s="97">
        <v>43830</v>
      </c>
      <c r="D39" s="91" t="s">
        <v>3164</v>
      </c>
      <c r="E39" s="120">
        <v>7.117277840786547E-2</v>
      </c>
      <c r="F39" s="87" t="s">
        <v>165</v>
      </c>
      <c r="G39" s="84">
        <v>48650.273000000008</v>
      </c>
      <c r="H39" s="85">
        <f t="shared" si="0"/>
        <v>2.774195517746016E-2</v>
      </c>
      <c r="I39" s="85">
        <f>G39/'סכום נכסי הקרן'!$C$42</f>
        <v>8.6481081388456525E-4</v>
      </c>
      <c r="J39" s="74" t="s">
        <v>3217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</row>
    <row r="40" spans="2:29" s="121" customFormat="1">
      <c r="B40" s="77" t="s">
        <v>3218</v>
      </c>
      <c r="C40" s="97">
        <v>43830</v>
      </c>
      <c r="D40" s="91" t="s">
        <v>3164</v>
      </c>
      <c r="E40" s="120">
        <v>6.2931470861112518E-2</v>
      </c>
      <c r="F40" s="87" t="s">
        <v>165</v>
      </c>
      <c r="G40" s="84">
        <v>15844.347000000002</v>
      </c>
      <c r="H40" s="85">
        <f t="shared" si="0"/>
        <v>9.0349578159638552E-3</v>
      </c>
      <c r="I40" s="85">
        <f>G40/'סכום נכסי הקרן'!$C$42</f>
        <v>2.8165027202497854E-4</v>
      </c>
      <c r="J40" s="74" t="s">
        <v>3192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</row>
    <row r="41" spans="2:29" s="121" customFormat="1">
      <c r="B41" s="77" t="s">
        <v>3219</v>
      </c>
      <c r="C41" s="97">
        <v>43830</v>
      </c>
      <c r="D41" s="91" t="s">
        <v>3164</v>
      </c>
      <c r="E41" s="120">
        <v>7.6899999999999996E-2</v>
      </c>
      <c r="F41" s="87" t="s">
        <v>165</v>
      </c>
      <c r="G41" s="84">
        <v>28330.661000000004</v>
      </c>
      <c r="H41" s="85">
        <f t="shared" si="0"/>
        <v>1.6155056881383145E-2</v>
      </c>
      <c r="I41" s="85">
        <f>G41/'סכום נכסי הקרן'!$C$42</f>
        <v>5.0360790364522125E-4</v>
      </c>
      <c r="J41" s="74" t="s">
        <v>3217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</row>
    <row r="42" spans="2:29" s="121" customFormat="1">
      <c r="B42" s="77" t="s">
        <v>3220</v>
      </c>
      <c r="C42" s="97">
        <v>43830</v>
      </c>
      <c r="D42" s="91" t="s">
        <v>3173</v>
      </c>
      <c r="E42" s="120">
        <v>2.1129613042875275E-2</v>
      </c>
      <c r="F42" s="87" t="s">
        <v>165</v>
      </c>
      <c r="G42" s="84">
        <v>80248.735040000029</v>
      </c>
      <c r="H42" s="85">
        <f t="shared" si="0"/>
        <v>4.5760417634810743E-2</v>
      </c>
      <c r="I42" s="85">
        <f>G42/'סכום נכסי הקרן'!$C$42</f>
        <v>1.4265073880088863E-3</v>
      </c>
      <c r="J42" s="74" t="s">
        <v>3221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</row>
    <row r="43" spans="2:29" s="121" customFormat="1">
      <c r="B43" s="77" t="s">
        <v>3222</v>
      </c>
      <c r="C43" s="97">
        <v>43646</v>
      </c>
      <c r="D43" s="91" t="s">
        <v>3164</v>
      </c>
      <c r="E43" s="120">
        <v>6.6199430283628161E-3</v>
      </c>
      <c r="F43" s="87" t="s">
        <v>165</v>
      </c>
      <c r="G43" s="84">
        <v>17679.596660000003</v>
      </c>
      <c r="H43" s="85">
        <f t="shared" si="0"/>
        <v>1.0081476379326675E-2</v>
      </c>
      <c r="I43" s="85">
        <f>G43/'סכום נכסי הקרן'!$C$42</f>
        <v>3.1427380431524901E-4</v>
      </c>
      <c r="J43" s="74" t="s">
        <v>3223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</row>
    <row r="44" spans="2:29" s="121" customFormat="1">
      <c r="B44" s="77" t="s">
        <v>3224</v>
      </c>
      <c r="C44" s="97">
        <v>43738</v>
      </c>
      <c r="D44" s="91" t="s">
        <v>3164</v>
      </c>
      <c r="E44" s="120">
        <v>7.1999999999999995E-2</v>
      </c>
      <c r="F44" s="87" t="s">
        <v>165</v>
      </c>
      <c r="G44" s="84">
        <v>111104.72700000001</v>
      </c>
      <c r="H44" s="85">
        <f>G44/$G$10</f>
        <v>6.335549969962033E-2</v>
      </c>
      <c r="I44" s="85">
        <f>G44/'סכום נכסי הקרן'!$C$42</f>
        <v>1.9750057596448108E-3</v>
      </c>
      <c r="J44" s="74" t="s">
        <v>3225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</row>
    <row r="45" spans="2:29" s="121" customFormat="1">
      <c r="B45" s="95"/>
      <c r="C45" s="97"/>
      <c r="D45" s="91"/>
      <c r="E45" s="120"/>
      <c r="F45" s="74"/>
      <c r="G45" s="74"/>
      <c r="H45" s="85"/>
      <c r="I45" s="74"/>
      <c r="J45" s="74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</row>
    <row r="46" spans="2:29" s="121" customFormat="1">
      <c r="B46" s="92" t="s">
        <v>91</v>
      </c>
      <c r="C46" s="97"/>
      <c r="D46" s="96"/>
      <c r="E46" s="135">
        <v>0</v>
      </c>
      <c r="F46" s="111" t="s">
        <v>165</v>
      </c>
      <c r="G46" s="81">
        <v>218987.83442</v>
      </c>
      <c r="H46" s="82">
        <f t="shared" ref="H46:H49" si="1">G46/$G$10</f>
        <v>0.12487392798163138</v>
      </c>
      <c r="I46" s="82">
        <f>G46/'סכום נכסי הקרן'!$C$42</f>
        <v>3.8927437738238094E-3</v>
      </c>
      <c r="J46" s="72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</row>
    <row r="47" spans="2:29" s="121" customFormat="1">
      <c r="B47" s="77" t="s">
        <v>3226</v>
      </c>
      <c r="C47" s="97">
        <v>43830</v>
      </c>
      <c r="D47" s="91" t="s">
        <v>28</v>
      </c>
      <c r="E47" s="120">
        <v>0</v>
      </c>
      <c r="F47" s="87" t="s">
        <v>165</v>
      </c>
      <c r="G47" s="84">
        <v>7394.2330000000011</v>
      </c>
      <c r="H47" s="85">
        <f t="shared" si="1"/>
        <v>4.2164302029239747E-3</v>
      </c>
      <c r="I47" s="85">
        <f>G47/'סכום נכסי הקרן'!$C$42</f>
        <v>1.3144042704101805E-4</v>
      </c>
      <c r="J47" s="74" t="s">
        <v>3227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</row>
    <row r="48" spans="2:29" s="121" customFormat="1">
      <c r="B48" s="77" t="s">
        <v>3228</v>
      </c>
      <c r="C48" s="97">
        <v>43738</v>
      </c>
      <c r="D48" s="91" t="s">
        <v>28</v>
      </c>
      <c r="E48" s="120">
        <v>0</v>
      </c>
      <c r="F48" s="87" t="s">
        <v>165</v>
      </c>
      <c r="G48" s="84">
        <v>117110.69342000001</v>
      </c>
      <c r="H48" s="85">
        <f t="shared" si="1"/>
        <v>6.6780295511577464E-2</v>
      </c>
      <c r="I48" s="85">
        <f>G48/'סכום נכסי הקרן'!$C$42</f>
        <v>2.0817682583432985E-3</v>
      </c>
      <c r="J48" s="74" t="s">
        <v>3229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</row>
    <row r="49" spans="2:29" s="121" customFormat="1">
      <c r="B49" s="77" t="s">
        <v>3230</v>
      </c>
      <c r="C49" s="97">
        <v>43738</v>
      </c>
      <c r="D49" s="91" t="s">
        <v>28</v>
      </c>
      <c r="E49" s="120">
        <v>0</v>
      </c>
      <c r="F49" s="87" t="s">
        <v>165</v>
      </c>
      <c r="G49" s="84">
        <v>94482.90800000001</v>
      </c>
      <c r="H49" s="85">
        <f t="shared" si="1"/>
        <v>5.3877202267129963E-2</v>
      </c>
      <c r="I49" s="85">
        <f>G49/'סכום נכסי הקרן'!$C$42</f>
        <v>1.6795350884394934E-3</v>
      </c>
      <c r="J49" s="74" t="s">
        <v>3231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</row>
    <row r="50" spans="2:29" s="121" customFormat="1">
      <c r="B50" s="125"/>
      <c r="C50" s="125"/>
      <c r="F50" s="129"/>
      <c r="G50" s="129"/>
      <c r="H50" s="129"/>
      <c r="I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</row>
    <row r="51" spans="2:29" s="121" customFormat="1">
      <c r="B51" s="125"/>
      <c r="C51" s="125"/>
      <c r="F51" s="129"/>
      <c r="G51" s="129"/>
      <c r="H51" s="129"/>
      <c r="I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</row>
    <row r="52" spans="2:29" s="121" customFormat="1">
      <c r="B52" s="125"/>
      <c r="C52" s="125"/>
      <c r="F52" s="129"/>
      <c r="G52" s="129"/>
      <c r="H52" s="129"/>
      <c r="I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</row>
    <row r="53" spans="2:29" s="121" customFormat="1">
      <c r="B53" s="127"/>
      <c r="C53" s="125"/>
      <c r="F53" s="129"/>
      <c r="G53" s="129"/>
      <c r="H53" s="129"/>
      <c r="I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</row>
    <row r="54" spans="2:29" s="121" customFormat="1">
      <c r="B54" s="127"/>
      <c r="C54" s="125"/>
      <c r="F54" s="129"/>
      <c r="G54" s="129"/>
      <c r="H54" s="129"/>
      <c r="I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</row>
    <row r="55" spans="2:29" s="121" customFormat="1">
      <c r="B55" s="125"/>
      <c r="C55" s="125"/>
      <c r="F55" s="129"/>
      <c r="G55" s="129"/>
      <c r="H55" s="129"/>
      <c r="I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</row>
    <row r="56" spans="2:29" s="121" customFormat="1">
      <c r="B56" s="125"/>
      <c r="C56" s="125"/>
      <c r="F56" s="129"/>
      <c r="G56" s="129"/>
      <c r="H56" s="129"/>
      <c r="I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</row>
    <row r="57" spans="2:29" s="121" customFormat="1">
      <c r="B57" s="125"/>
      <c r="C57" s="125"/>
      <c r="F57" s="129"/>
      <c r="G57" s="129"/>
      <c r="H57" s="129"/>
      <c r="I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</row>
    <row r="58" spans="2:29" s="121" customFormat="1">
      <c r="B58" s="125"/>
      <c r="C58" s="125"/>
      <c r="F58" s="129"/>
      <c r="G58" s="129"/>
      <c r="H58" s="129"/>
      <c r="I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</row>
    <row r="59" spans="2:29" s="121" customFormat="1">
      <c r="B59" s="125"/>
      <c r="C59" s="125"/>
      <c r="F59" s="129"/>
      <c r="G59" s="129"/>
      <c r="H59" s="129"/>
      <c r="I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</row>
    <row r="60" spans="2:29" s="121" customFormat="1">
      <c r="B60" s="125"/>
      <c r="C60" s="125"/>
      <c r="F60" s="129"/>
      <c r="G60" s="129"/>
      <c r="H60" s="129"/>
      <c r="I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</row>
    <row r="61" spans="2:29" s="121" customFormat="1">
      <c r="B61" s="125"/>
      <c r="C61" s="125"/>
      <c r="F61" s="129"/>
      <c r="G61" s="129"/>
      <c r="H61" s="129"/>
      <c r="I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</row>
    <row r="62" spans="2:29" s="121" customFormat="1">
      <c r="B62" s="125"/>
      <c r="C62" s="125"/>
      <c r="F62" s="129"/>
      <c r="G62" s="129"/>
      <c r="H62" s="129"/>
      <c r="I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</row>
    <row r="63" spans="2:29" s="121" customFormat="1">
      <c r="B63" s="125"/>
      <c r="C63" s="125"/>
      <c r="F63" s="129"/>
      <c r="G63" s="129"/>
      <c r="H63" s="129"/>
      <c r="I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</row>
    <row r="64" spans="2:29" s="121" customFormat="1">
      <c r="B64" s="125"/>
      <c r="C64" s="125"/>
      <c r="F64" s="129"/>
      <c r="G64" s="129"/>
      <c r="H64" s="129"/>
      <c r="I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</row>
    <row r="65" spans="2:29" s="121" customFormat="1">
      <c r="B65" s="125"/>
      <c r="C65" s="125"/>
      <c r="F65" s="129"/>
      <c r="G65" s="129"/>
      <c r="H65" s="129"/>
      <c r="I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</row>
    <row r="66" spans="2:29" s="121" customFormat="1">
      <c r="B66" s="125"/>
      <c r="C66" s="125"/>
      <c r="F66" s="129"/>
      <c r="G66" s="129"/>
      <c r="H66" s="129"/>
      <c r="I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</row>
    <row r="67" spans="2:29" s="121" customFormat="1">
      <c r="B67" s="125"/>
      <c r="C67" s="125"/>
      <c r="F67" s="129"/>
      <c r="G67" s="129"/>
      <c r="H67" s="129"/>
      <c r="I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</row>
    <row r="68" spans="2:29" s="121" customFormat="1">
      <c r="B68" s="125"/>
      <c r="C68" s="125"/>
      <c r="F68" s="129"/>
      <c r="G68" s="129"/>
      <c r="H68" s="129"/>
      <c r="I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</row>
    <row r="69" spans="2:29" s="121" customFormat="1">
      <c r="B69" s="125"/>
      <c r="C69" s="125"/>
      <c r="F69" s="129"/>
      <c r="G69" s="129"/>
      <c r="H69" s="129"/>
      <c r="I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</row>
    <row r="70" spans="2:29" s="121" customFormat="1">
      <c r="B70" s="125"/>
      <c r="C70" s="125"/>
      <c r="F70" s="129"/>
      <c r="G70" s="129"/>
      <c r="H70" s="129"/>
      <c r="I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</row>
    <row r="71" spans="2:29" s="121" customFormat="1">
      <c r="B71" s="125"/>
      <c r="C71" s="125"/>
      <c r="F71" s="129"/>
      <c r="G71" s="129"/>
      <c r="H71" s="129"/>
      <c r="I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</row>
    <row r="72" spans="2:29" s="121" customFormat="1">
      <c r="B72" s="125"/>
      <c r="C72" s="125"/>
      <c r="F72" s="129"/>
      <c r="G72" s="129"/>
      <c r="H72" s="129"/>
      <c r="I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</row>
    <row r="73" spans="2:29" s="121" customFormat="1">
      <c r="B73" s="125"/>
      <c r="C73" s="125"/>
      <c r="F73" s="129"/>
      <c r="G73" s="129"/>
      <c r="H73" s="129"/>
      <c r="I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</row>
    <row r="74" spans="2:29" s="121" customFormat="1">
      <c r="B74" s="125"/>
      <c r="C74" s="125"/>
      <c r="F74" s="129"/>
      <c r="G74" s="129"/>
      <c r="H74" s="129"/>
      <c r="I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</row>
    <row r="75" spans="2:29" s="121" customFormat="1">
      <c r="B75" s="125"/>
      <c r="C75" s="125"/>
      <c r="F75" s="129"/>
      <c r="G75" s="129"/>
      <c r="H75" s="129"/>
      <c r="I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</row>
    <row r="76" spans="2:29" s="121" customFormat="1">
      <c r="B76" s="125"/>
      <c r="C76" s="125"/>
      <c r="F76" s="129"/>
      <c r="G76" s="129"/>
      <c r="H76" s="129"/>
      <c r="I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</row>
    <row r="77" spans="2:29" s="121" customFormat="1">
      <c r="B77" s="125"/>
      <c r="C77" s="125"/>
      <c r="F77" s="129"/>
      <c r="G77" s="129"/>
      <c r="H77" s="129"/>
      <c r="I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</row>
    <row r="78" spans="2:29" s="121" customFormat="1">
      <c r="B78" s="125"/>
      <c r="C78" s="125"/>
      <c r="F78" s="129"/>
      <c r="G78" s="129"/>
      <c r="H78" s="129"/>
      <c r="I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</row>
    <row r="79" spans="2:29" s="121" customFormat="1">
      <c r="B79" s="125"/>
      <c r="C79" s="125"/>
      <c r="F79" s="129"/>
      <c r="G79" s="129"/>
      <c r="H79" s="129"/>
      <c r="I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</row>
    <row r="80" spans="2:29" s="121" customFormat="1">
      <c r="B80" s="125"/>
      <c r="C80" s="125"/>
      <c r="F80" s="129"/>
      <c r="G80" s="129"/>
      <c r="H80" s="129"/>
      <c r="I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</row>
    <row r="81" spans="2:29" s="121" customFormat="1">
      <c r="B81" s="125"/>
      <c r="C81" s="125"/>
      <c r="F81" s="129"/>
      <c r="G81" s="129"/>
      <c r="H81" s="129"/>
      <c r="I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</row>
    <row r="82" spans="2:29" s="121" customFormat="1">
      <c r="B82" s="125"/>
      <c r="C82" s="125"/>
      <c r="F82" s="129"/>
      <c r="G82" s="129"/>
      <c r="H82" s="129"/>
      <c r="I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</row>
    <row r="83" spans="2:29" s="121" customFormat="1">
      <c r="B83" s="125"/>
      <c r="C83" s="125"/>
      <c r="F83" s="129"/>
      <c r="G83" s="129"/>
      <c r="H83" s="129"/>
      <c r="I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</row>
    <row r="84" spans="2:29" s="121" customFormat="1">
      <c r="B84" s="125"/>
      <c r="C84" s="125"/>
      <c r="F84" s="129"/>
      <c r="G84" s="129"/>
      <c r="H84" s="129"/>
      <c r="I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</row>
    <row r="85" spans="2:29" s="121" customFormat="1">
      <c r="B85" s="125"/>
      <c r="C85" s="125"/>
      <c r="F85" s="129"/>
      <c r="G85" s="129"/>
      <c r="H85" s="129"/>
      <c r="I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</row>
    <row r="86" spans="2:29" s="121" customFormat="1">
      <c r="B86" s="125"/>
      <c r="C86" s="125"/>
      <c r="F86" s="129"/>
      <c r="G86" s="129"/>
      <c r="H86" s="129"/>
      <c r="I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</row>
    <row r="87" spans="2:29" s="121" customFormat="1">
      <c r="B87" s="125"/>
      <c r="C87" s="125"/>
      <c r="F87" s="129"/>
      <c r="G87" s="129"/>
      <c r="H87" s="129"/>
      <c r="I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</row>
    <row r="88" spans="2:29" s="121" customFormat="1">
      <c r="B88" s="125"/>
      <c r="C88" s="125"/>
      <c r="F88" s="129"/>
      <c r="G88" s="129"/>
      <c r="H88" s="129"/>
      <c r="I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</row>
    <row r="89" spans="2:29" s="121" customFormat="1">
      <c r="B89" s="125"/>
      <c r="C89" s="125"/>
      <c r="F89" s="129"/>
      <c r="G89" s="129"/>
      <c r="H89" s="129"/>
      <c r="I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</row>
    <row r="90" spans="2:29" s="121" customFormat="1">
      <c r="B90" s="125"/>
      <c r="C90" s="125"/>
      <c r="F90" s="129"/>
      <c r="G90" s="129"/>
      <c r="H90" s="129"/>
      <c r="I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</row>
    <row r="91" spans="2:29" s="121" customFormat="1">
      <c r="B91" s="125"/>
      <c r="C91" s="125"/>
      <c r="F91" s="129"/>
      <c r="G91" s="129"/>
      <c r="H91" s="129"/>
      <c r="I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</row>
    <row r="92" spans="2:29" s="121" customFormat="1">
      <c r="B92" s="125"/>
      <c r="C92" s="125"/>
      <c r="F92" s="129"/>
      <c r="G92" s="129"/>
      <c r="H92" s="129"/>
      <c r="I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</row>
    <row r="93" spans="2:29" s="121" customFormat="1">
      <c r="B93" s="125"/>
      <c r="C93" s="125"/>
      <c r="F93" s="129"/>
      <c r="G93" s="129"/>
      <c r="H93" s="129"/>
      <c r="I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</row>
    <row r="94" spans="2:29" s="121" customFormat="1">
      <c r="B94" s="125"/>
      <c r="C94" s="125"/>
      <c r="F94" s="129"/>
      <c r="G94" s="129"/>
      <c r="H94" s="129"/>
      <c r="I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</row>
    <row r="95" spans="2:29" s="121" customFormat="1">
      <c r="B95" s="125"/>
      <c r="C95" s="125"/>
      <c r="F95" s="129"/>
      <c r="G95" s="129"/>
      <c r="H95" s="129"/>
      <c r="I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</row>
    <row r="96" spans="2:29" s="121" customFormat="1">
      <c r="B96" s="125"/>
      <c r="C96" s="125"/>
      <c r="F96" s="129"/>
      <c r="G96" s="129"/>
      <c r="H96" s="129"/>
      <c r="I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</row>
    <row r="97" spans="2:29" s="121" customFormat="1">
      <c r="B97" s="125"/>
      <c r="C97" s="125"/>
      <c r="F97" s="129"/>
      <c r="G97" s="129"/>
      <c r="H97" s="129"/>
      <c r="I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</row>
    <row r="98" spans="2:29" s="121" customFormat="1">
      <c r="B98" s="125"/>
      <c r="C98" s="125"/>
      <c r="F98" s="129"/>
      <c r="G98" s="129"/>
      <c r="H98" s="129"/>
      <c r="I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</row>
    <row r="99" spans="2:29" s="121" customFormat="1">
      <c r="B99" s="125"/>
      <c r="C99" s="125"/>
      <c r="F99" s="129"/>
      <c r="G99" s="129"/>
      <c r="H99" s="129"/>
      <c r="I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</row>
    <row r="100" spans="2:29" s="121" customFormat="1">
      <c r="B100" s="125"/>
      <c r="C100" s="125"/>
      <c r="F100" s="129"/>
      <c r="G100" s="129"/>
      <c r="H100" s="129"/>
      <c r="I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</row>
    <row r="101" spans="2:29" s="121" customFormat="1">
      <c r="B101" s="125"/>
      <c r="C101" s="125"/>
      <c r="F101" s="129"/>
      <c r="G101" s="129"/>
      <c r="H101" s="129"/>
      <c r="I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</row>
    <row r="102" spans="2:29" s="121" customFormat="1">
      <c r="B102" s="125"/>
      <c r="C102" s="125"/>
      <c r="F102" s="129"/>
      <c r="G102" s="129"/>
      <c r="H102" s="129"/>
      <c r="I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</row>
    <row r="103" spans="2:29" s="121" customFormat="1">
      <c r="B103" s="125"/>
      <c r="C103" s="125"/>
      <c r="F103" s="129"/>
      <c r="G103" s="129"/>
      <c r="H103" s="129"/>
      <c r="I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</row>
    <row r="104" spans="2:29" s="121" customFormat="1">
      <c r="B104" s="125"/>
      <c r="C104" s="125"/>
      <c r="F104" s="129"/>
      <c r="G104" s="129"/>
      <c r="H104" s="129"/>
      <c r="I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</row>
    <row r="105" spans="2:29" s="121" customFormat="1">
      <c r="B105" s="125"/>
      <c r="C105" s="125"/>
      <c r="F105" s="129"/>
      <c r="G105" s="129"/>
      <c r="H105" s="129"/>
      <c r="I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</row>
    <row r="106" spans="2:29" s="121" customFormat="1">
      <c r="B106" s="125"/>
      <c r="C106" s="125"/>
      <c r="F106" s="129"/>
      <c r="G106" s="129"/>
      <c r="H106" s="129"/>
      <c r="I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</row>
    <row r="107" spans="2:29" s="121" customFormat="1">
      <c r="B107" s="125"/>
      <c r="C107" s="125"/>
      <c r="F107" s="129"/>
      <c r="G107" s="129"/>
      <c r="H107" s="129"/>
      <c r="I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</row>
    <row r="108" spans="2:29" s="121" customFormat="1">
      <c r="B108" s="125"/>
      <c r="C108" s="125"/>
      <c r="F108" s="129"/>
      <c r="G108" s="129"/>
      <c r="H108" s="129"/>
      <c r="I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</row>
    <row r="109" spans="2:29" s="121" customFormat="1">
      <c r="B109" s="125"/>
      <c r="C109" s="125"/>
      <c r="F109" s="129"/>
      <c r="G109" s="129"/>
      <c r="H109" s="129"/>
      <c r="I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</row>
    <row r="110" spans="2:29" s="121" customFormat="1">
      <c r="B110" s="125"/>
      <c r="C110" s="125"/>
      <c r="F110" s="129"/>
      <c r="G110" s="129"/>
      <c r="H110" s="129"/>
      <c r="I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</row>
    <row r="111" spans="2:29" s="121" customFormat="1">
      <c r="B111" s="125"/>
      <c r="C111" s="125"/>
      <c r="F111" s="129"/>
      <c r="G111" s="129"/>
      <c r="H111" s="129"/>
      <c r="I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</row>
    <row r="112" spans="2:29" s="121" customFormat="1">
      <c r="B112" s="125"/>
      <c r="C112" s="125"/>
      <c r="F112" s="129"/>
      <c r="G112" s="129"/>
      <c r="H112" s="129"/>
      <c r="I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</row>
    <row r="113" spans="2:29" s="121" customFormat="1">
      <c r="B113" s="125"/>
      <c r="C113" s="125"/>
      <c r="F113" s="129"/>
      <c r="G113" s="129"/>
      <c r="H113" s="129"/>
      <c r="I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</row>
    <row r="114" spans="2:29" s="121" customFormat="1">
      <c r="B114" s="125"/>
      <c r="C114" s="125"/>
      <c r="F114" s="129"/>
      <c r="G114" s="129"/>
      <c r="H114" s="129"/>
      <c r="I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</row>
    <row r="115" spans="2:29" s="121" customFormat="1">
      <c r="B115" s="125"/>
      <c r="C115" s="125"/>
      <c r="F115" s="129"/>
      <c r="G115" s="129"/>
      <c r="H115" s="129"/>
      <c r="I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</row>
    <row r="116" spans="2:29" s="121" customFormat="1">
      <c r="B116" s="125"/>
      <c r="C116" s="125"/>
      <c r="F116" s="129"/>
      <c r="G116" s="129"/>
      <c r="H116" s="129"/>
      <c r="I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</row>
    <row r="117" spans="2:29" s="121" customFormat="1">
      <c r="B117" s="125"/>
      <c r="C117" s="125"/>
      <c r="F117" s="129"/>
      <c r="G117" s="129"/>
      <c r="H117" s="129"/>
      <c r="I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</row>
    <row r="118" spans="2:29" s="121" customFormat="1">
      <c r="B118" s="125"/>
      <c r="C118" s="125"/>
      <c r="F118" s="129"/>
      <c r="G118" s="129"/>
      <c r="H118" s="129"/>
      <c r="I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</row>
    <row r="119" spans="2:29" s="121" customFormat="1">
      <c r="B119" s="125"/>
      <c r="C119" s="125"/>
      <c r="F119" s="129"/>
      <c r="G119" s="129"/>
      <c r="H119" s="129"/>
      <c r="I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</row>
    <row r="120" spans="2:29" s="121" customFormat="1">
      <c r="B120" s="125"/>
      <c r="C120" s="125"/>
      <c r="F120" s="129"/>
      <c r="G120" s="129"/>
      <c r="H120" s="129"/>
      <c r="I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</row>
    <row r="121" spans="2:29" s="121" customFormat="1">
      <c r="B121" s="125"/>
      <c r="C121" s="125"/>
      <c r="F121" s="129"/>
      <c r="G121" s="129"/>
      <c r="H121" s="129"/>
      <c r="I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</row>
    <row r="122" spans="2:29" s="121" customFormat="1">
      <c r="B122" s="125"/>
      <c r="C122" s="125"/>
      <c r="F122" s="129"/>
      <c r="G122" s="129"/>
      <c r="H122" s="129"/>
      <c r="I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</row>
    <row r="123" spans="2:29" s="121" customFormat="1">
      <c r="B123" s="125"/>
      <c r="C123" s="125"/>
      <c r="F123" s="129"/>
      <c r="G123" s="129"/>
      <c r="H123" s="129"/>
      <c r="I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</row>
    <row r="124" spans="2:29" s="121" customFormat="1">
      <c r="B124" s="125"/>
      <c r="C124" s="125"/>
      <c r="F124" s="129"/>
      <c r="G124" s="129"/>
      <c r="H124" s="129"/>
      <c r="I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</row>
    <row r="125" spans="2:29" s="121" customFormat="1">
      <c r="B125" s="125"/>
      <c r="C125" s="125"/>
      <c r="F125" s="129"/>
      <c r="G125" s="129"/>
      <c r="H125" s="129"/>
      <c r="I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</row>
    <row r="126" spans="2:29" s="121" customFormat="1">
      <c r="B126" s="125"/>
      <c r="C126" s="125"/>
      <c r="F126" s="129"/>
      <c r="G126" s="129"/>
      <c r="H126" s="129"/>
      <c r="I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</row>
    <row r="127" spans="2:29" s="121" customFormat="1">
      <c r="B127" s="125"/>
      <c r="C127" s="125"/>
      <c r="F127" s="129"/>
      <c r="G127" s="129"/>
      <c r="H127" s="129"/>
      <c r="I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</row>
    <row r="128" spans="2:29" s="121" customFormat="1">
      <c r="B128" s="125"/>
      <c r="C128" s="125"/>
      <c r="F128" s="129"/>
      <c r="G128" s="129"/>
      <c r="H128" s="129"/>
      <c r="I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</row>
    <row r="129" spans="2:29" s="121" customFormat="1">
      <c r="B129" s="125"/>
      <c r="C129" s="125"/>
      <c r="F129" s="129"/>
      <c r="G129" s="129"/>
      <c r="H129" s="129"/>
      <c r="I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</row>
    <row r="130" spans="2:29" s="121" customFormat="1">
      <c r="B130" s="125"/>
      <c r="C130" s="125"/>
      <c r="F130" s="129"/>
      <c r="G130" s="129"/>
      <c r="H130" s="129"/>
      <c r="I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</row>
    <row r="131" spans="2:29" s="121" customFormat="1">
      <c r="B131" s="125"/>
      <c r="C131" s="125"/>
      <c r="F131" s="129"/>
      <c r="G131" s="129"/>
      <c r="H131" s="129"/>
      <c r="I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</row>
    <row r="132" spans="2:29" s="121" customFormat="1">
      <c r="B132" s="125"/>
      <c r="C132" s="125"/>
      <c r="F132" s="129"/>
      <c r="G132" s="129"/>
      <c r="H132" s="129"/>
      <c r="I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</row>
    <row r="133" spans="2:29" s="121" customFormat="1">
      <c r="B133" s="125"/>
      <c r="C133" s="125"/>
      <c r="F133" s="129"/>
      <c r="G133" s="129"/>
      <c r="H133" s="129"/>
      <c r="I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</row>
    <row r="134" spans="2:29" s="121" customFormat="1">
      <c r="B134" s="125"/>
      <c r="C134" s="125"/>
      <c r="F134" s="129"/>
      <c r="G134" s="129"/>
      <c r="H134" s="129"/>
      <c r="I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</row>
    <row r="135" spans="2:29" s="121" customFormat="1">
      <c r="B135" s="125"/>
      <c r="C135" s="125"/>
      <c r="F135" s="129"/>
      <c r="G135" s="129"/>
      <c r="H135" s="129"/>
      <c r="I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</row>
    <row r="136" spans="2:29" s="121" customFormat="1">
      <c r="B136" s="125"/>
      <c r="C136" s="125"/>
      <c r="F136" s="129"/>
      <c r="G136" s="129"/>
      <c r="H136" s="129"/>
      <c r="I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</row>
    <row r="137" spans="2:29" s="121" customFormat="1">
      <c r="B137" s="125"/>
      <c r="C137" s="125"/>
      <c r="F137" s="129"/>
      <c r="G137" s="129"/>
      <c r="H137" s="129"/>
      <c r="I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</row>
    <row r="138" spans="2:29" s="121" customFormat="1">
      <c r="B138" s="125"/>
      <c r="C138" s="125"/>
      <c r="F138" s="129"/>
      <c r="G138" s="129"/>
      <c r="H138" s="129"/>
      <c r="I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</row>
    <row r="139" spans="2:29" s="121" customFormat="1">
      <c r="B139" s="125"/>
      <c r="C139" s="125"/>
      <c r="F139" s="129"/>
      <c r="G139" s="129"/>
      <c r="H139" s="129"/>
      <c r="I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</row>
    <row r="140" spans="2:29" s="121" customFormat="1">
      <c r="B140" s="125"/>
      <c r="C140" s="125"/>
      <c r="F140" s="129"/>
      <c r="G140" s="129"/>
      <c r="H140" s="129"/>
      <c r="I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</row>
    <row r="141" spans="2:29" s="121" customFormat="1">
      <c r="B141" s="125"/>
      <c r="C141" s="125"/>
      <c r="F141" s="129"/>
      <c r="G141" s="129"/>
      <c r="H141" s="129"/>
      <c r="I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</row>
    <row r="142" spans="2:29" s="121" customFormat="1">
      <c r="B142" s="125"/>
      <c r="C142" s="125"/>
      <c r="F142" s="129"/>
      <c r="G142" s="129"/>
      <c r="H142" s="129"/>
      <c r="I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</row>
    <row r="143" spans="2:29" s="121" customFormat="1">
      <c r="B143" s="125"/>
      <c r="C143" s="125"/>
      <c r="F143" s="129"/>
      <c r="G143" s="129"/>
      <c r="H143" s="129"/>
      <c r="I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</row>
    <row r="144" spans="2:29" s="121" customFormat="1">
      <c r="B144" s="125"/>
      <c r="C144" s="125"/>
      <c r="F144" s="129"/>
      <c r="G144" s="129"/>
      <c r="H144" s="129"/>
      <c r="I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</row>
    <row r="145" spans="2:29" s="121" customFormat="1">
      <c r="B145" s="125"/>
      <c r="C145" s="125"/>
      <c r="F145" s="129"/>
      <c r="G145" s="129"/>
      <c r="H145" s="129"/>
      <c r="I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</row>
    <row r="146" spans="2:29" s="121" customFormat="1">
      <c r="B146" s="125"/>
      <c r="C146" s="125"/>
      <c r="F146" s="129"/>
      <c r="G146" s="129"/>
      <c r="H146" s="129"/>
      <c r="I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</row>
    <row r="147" spans="2:29" s="121" customFormat="1">
      <c r="B147" s="125"/>
      <c r="C147" s="125"/>
      <c r="F147" s="129"/>
      <c r="G147" s="129"/>
      <c r="H147" s="129"/>
      <c r="I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</row>
    <row r="148" spans="2:29" s="121" customFormat="1">
      <c r="B148" s="125"/>
      <c r="C148" s="125"/>
      <c r="F148" s="129"/>
      <c r="G148" s="129"/>
      <c r="H148" s="129"/>
      <c r="I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</row>
    <row r="149" spans="2:29" s="121" customFormat="1">
      <c r="B149" s="125"/>
      <c r="C149" s="125"/>
      <c r="F149" s="129"/>
      <c r="G149" s="129"/>
      <c r="H149" s="129"/>
      <c r="I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</row>
    <row r="150" spans="2:29" s="121" customFormat="1">
      <c r="B150" s="125"/>
      <c r="C150" s="125"/>
      <c r="F150" s="129"/>
      <c r="G150" s="129"/>
      <c r="H150" s="129"/>
      <c r="I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</row>
    <row r="151" spans="2:29" s="121" customFormat="1">
      <c r="B151" s="125"/>
      <c r="C151" s="125"/>
      <c r="F151" s="129"/>
      <c r="G151" s="129"/>
      <c r="H151" s="129"/>
      <c r="I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</row>
    <row r="152" spans="2:29" s="121" customFormat="1">
      <c r="B152" s="125"/>
      <c r="C152" s="125"/>
      <c r="F152" s="129"/>
      <c r="G152" s="129"/>
      <c r="H152" s="129"/>
      <c r="I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</row>
    <row r="153" spans="2:29" s="121" customFormat="1">
      <c r="B153" s="125"/>
      <c r="C153" s="125"/>
      <c r="F153" s="129"/>
      <c r="G153" s="129"/>
      <c r="H153" s="129"/>
      <c r="I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</row>
    <row r="154" spans="2:29" s="121" customFormat="1">
      <c r="B154" s="125"/>
      <c r="C154" s="125"/>
      <c r="F154" s="129"/>
      <c r="G154" s="129"/>
      <c r="H154" s="129"/>
      <c r="I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</row>
    <row r="155" spans="2:29" s="121" customFormat="1">
      <c r="B155" s="125"/>
      <c r="C155" s="125"/>
      <c r="F155" s="129"/>
      <c r="G155" s="129"/>
      <c r="H155" s="129"/>
      <c r="I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</row>
    <row r="156" spans="2:29" s="121" customFormat="1">
      <c r="B156" s="125"/>
      <c r="C156" s="125"/>
      <c r="F156" s="129"/>
      <c r="G156" s="129"/>
      <c r="H156" s="129"/>
      <c r="I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</row>
    <row r="157" spans="2:29" s="121" customFormat="1">
      <c r="B157" s="125"/>
      <c r="C157" s="125"/>
      <c r="F157" s="129"/>
      <c r="G157" s="129"/>
      <c r="H157" s="129"/>
      <c r="I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</row>
    <row r="158" spans="2:29" s="121" customFormat="1">
      <c r="B158" s="125"/>
      <c r="C158" s="125"/>
      <c r="F158" s="129"/>
      <c r="G158" s="129"/>
      <c r="H158" s="129"/>
      <c r="I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</row>
    <row r="159" spans="2:29" s="121" customFormat="1">
      <c r="B159" s="125"/>
      <c r="C159" s="125"/>
      <c r="F159" s="129"/>
      <c r="G159" s="129"/>
      <c r="H159" s="129"/>
      <c r="I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</row>
    <row r="160" spans="2:29" s="121" customFormat="1">
      <c r="B160" s="125"/>
      <c r="C160" s="125"/>
      <c r="F160" s="129"/>
      <c r="G160" s="129"/>
      <c r="H160" s="129"/>
      <c r="I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</row>
    <row r="161" spans="2:29" s="121" customFormat="1">
      <c r="B161" s="125"/>
      <c r="C161" s="125"/>
      <c r="F161" s="129"/>
      <c r="G161" s="129"/>
      <c r="H161" s="129"/>
      <c r="I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</row>
    <row r="162" spans="2:29" s="121" customFormat="1">
      <c r="B162" s="125"/>
      <c r="C162" s="125"/>
      <c r="F162" s="129"/>
      <c r="G162" s="129"/>
      <c r="H162" s="129"/>
      <c r="I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</row>
    <row r="163" spans="2:29" s="121" customFormat="1">
      <c r="B163" s="125"/>
      <c r="C163" s="125"/>
      <c r="F163" s="129"/>
      <c r="G163" s="129"/>
      <c r="H163" s="129"/>
      <c r="I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</row>
    <row r="164" spans="2:29" s="121" customFormat="1">
      <c r="B164" s="125"/>
      <c r="C164" s="125"/>
      <c r="F164" s="129"/>
      <c r="G164" s="129"/>
      <c r="H164" s="129"/>
      <c r="I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</row>
    <row r="165" spans="2:29" s="121" customFormat="1">
      <c r="B165" s="125"/>
      <c r="C165" s="125"/>
      <c r="F165" s="129"/>
      <c r="G165" s="129"/>
      <c r="H165" s="129"/>
      <c r="I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</row>
    <row r="166" spans="2:29" s="121" customFormat="1">
      <c r="B166" s="125"/>
      <c r="C166" s="125"/>
      <c r="F166" s="129"/>
      <c r="G166" s="129"/>
      <c r="H166" s="129"/>
      <c r="I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</row>
    <row r="167" spans="2:29" s="121" customFormat="1">
      <c r="B167" s="125"/>
      <c r="C167" s="125"/>
      <c r="F167" s="129"/>
      <c r="G167" s="129"/>
      <c r="H167" s="129"/>
      <c r="I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</row>
    <row r="168" spans="2:29" s="121" customFormat="1">
      <c r="B168" s="125"/>
      <c r="C168" s="125"/>
      <c r="F168" s="129"/>
      <c r="G168" s="129"/>
      <c r="H168" s="129"/>
      <c r="I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</row>
    <row r="169" spans="2:29" s="121" customFormat="1">
      <c r="B169" s="125"/>
      <c r="C169" s="125"/>
      <c r="F169" s="129"/>
      <c r="G169" s="129"/>
      <c r="H169" s="129"/>
      <c r="I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</row>
    <row r="170" spans="2:29" s="121" customFormat="1">
      <c r="B170" s="125"/>
      <c r="C170" s="125"/>
      <c r="F170" s="129"/>
      <c r="G170" s="129"/>
      <c r="H170" s="129"/>
      <c r="I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</row>
    <row r="171" spans="2:29" s="121" customFormat="1">
      <c r="B171" s="125"/>
      <c r="C171" s="125"/>
      <c r="F171" s="129"/>
      <c r="G171" s="129"/>
      <c r="H171" s="129"/>
      <c r="I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</row>
    <row r="172" spans="2:29" s="121" customFormat="1">
      <c r="B172" s="125"/>
      <c r="C172" s="125"/>
      <c r="F172" s="129"/>
      <c r="G172" s="129"/>
      <c r="H172" s="129"/>
      <c r="I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</row>
    <row r="173" spans="2:29" s="121" customFormat="1">
      <c r="B173" s="125"/>
      <c r="C173" s="125"/>
      <c r="F173" s="129"/>
      <c r="G173" s="129"/>
      <c r="H173" s="129"/>
      <c r="I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</row>
    <row r="174" spans="2:29" s="121" customFormat="1">
      <c r="B174" s="125"/>
      <c r="C174" s="125"/>
      <c r="F174" s="129"/>
      <c r="G174" s="129"/>
      <c r="H174" s="129"/>
      <c r="I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</row>
    <row r="175" spans="2:29" s="121" customFormat="1">
      <c r="B175" s="125"/>
      <c r="C175" s="125"/>
      <c r="F175" s="129"/>
      <c r="G175" s="129"/>
      <c r="H175" s="129"/>
      <c r="I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</row>
    <row r="176" spans="2:29" s="121" customFormat="1">
      <c r="B176" s="125"/>
      <c r="C176" s="125"/>
      <c r="F176" s="129"/>
      <c r="G176" s="129"/>
      <c r="H176" s="129"/>
      <c r="I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</row>
    <row r="177" spans="2:29" s="121" customFormat="1">
      <c r="B177" s="125"/>
      <c r="C177" s="125"/>
      <c r="F177" s="129"/>
      <c r="G177" s="129"/>
      <c r="H177" s="129"/>
      <c r="I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</row>
    <row r="178" spans="2:29" s="121" customFormat="1">
      <c r="B178" s="125"/>
      <c r="C178" s="125"/>
      <c r="F178" s="129"/>
      <c r="G178" s="129"/>
      <c r="H178" s="129"/>
      <c r="I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</row>
    <row r="179" spans="2:29" s="121" customFormat="1">
      <c r="B179" s="125"/>
      <c r="C179" s="125"/>
      <c r="F179" s="129"/>
      <c r="G179" s="129"/>
      <c r="H179" s="129"/>
      <c r="I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</row>
    <row r="180" spans="2:29">
      <c r="F180" s="3"/>
      <c r="G180" s="3"/>
      <c r="H180" s="3"/>
      <c r="I180" s="3"/>
    </row>
    <row r="181" spans="2:29">
      <c r="F181" s="3"/>
      <c r="G181" s="3"/>
      <c r="H181" s="3"/>
      <c r="I181" s="3"/>
    </row>
    <row r="182" spans="2:29">
      <c r="F182" s="3"/>
      <c r="G182" s="3"/>
      <c r="H182" s="3"/>
      <c r="I182" s="3"/>
    </row>
    <row r="183" spans="2:29">
      <c r="F183" s="3"/>
      <c r="G183" s="3"/>
      <c r="H183" s="3"/>
      <c r="I183" s="3"/>
    </row>
    <row r="184" spans="2:29">
      <c r="F184" s="3"/>
      <c r="G184" s="3"/>
      <c r="H184" s="3"/>
      <c r="I184" s="3"/>
    </row>
    <row r="185" spans="2:29">
      <c r="F185" s="3"/>
      <c r="G185" s="3"/>
      <c r="H185" s="3"/>
      <c r="I185" s="3"/>
    </row>
    <row r="186" spans="2:29">
      <c r="F186" s="3"/>
      <c r="G186" s="3"/>
      <c r="H186" s="3"/>
      <c r="I186" s="3"/>
    </row>
    <row r="187" spans="2:29">
      <c r="F187" s="3"/>
      <c r="G187" s="3"/>
      <c r="H187" s="3"/>
      <c r="I187" s="3"/>
    </row>
    <row r="188" spans="2:29">
      <c r="F188" s="3"/>
      <c r="G188" s="3"/>
      <c r="H188" s="3"/>
      <c r="I188" s="3"/>
    </row>
    <row r="189" spans="2:29">
      <c r="F189" s="3"/>
      <c r="G189" s="3"/>
      <c r="H189" s="3"/>
      <c r="I189" s="3"/>
    </row>
    <row r="190" spans="2:29">
      <c r="F190" s="3"/>
      <c r="G190" s="3"/>
      <c r="H190" s="3"/>
      <c r="I190" s="3"/>
    </row>
    <row r="191" spans="2:29">
      <c r="F191" s="3"/>
      <c r="G191" s="3"/>
      <c r="H191" s="3"/>
      <c r="I191" s="3"/>
    </row>
    <row r="192" spans="2:29">
      <c r="F192" s="3"/>
      <c r="G192" s="3"/>
      <c r="H192" s="3"/>
      <c r="I192" s="3"/>
    </row>
    <row r="193" spans="6:9">
      <c r="F193" s="3"/>
      <c r="G193" s="3"/>
      <c r="H193" s="3"/>
      <c r="I193" s="3"/>
    </row>
    <row r="194" spans="6:9">
      <c r="F194" s="3"/>
      <c r="G194" s="3"/>
      <c r="H194" s="3"/>
      <c r="I194" s="3"/>
    </row>
    <row r="195" spans="6:9">
      <c r="F195" s="3"/>
      <c r="G195" s="3"/>
      <c r="H195" s="3"/>
      <c r="I195" s="3"/>
    </row>
    <row r="196" spans="6:9">
      <c r="F196" s="3"/>
      <c r="G196" s="3"/>
      <c r="H196" s="3"/>
      <c r="I196" s="3"/>
    </row>
    <row r="197" spans="6:9">
      <c r="F197" s="3"/>
      <c r="G197" s="3"/>
      <c r="H197" s="3"/>
      <c r="I197" s="3"/>
    </row>
    <row r="198" spans="6:9">
      <c r="F198" s="3"/>
      <c r="G198" s="3"/>
      <c r="H198" s="3"/>
      <c r="I198" s="3"/>
    </row>
    <row r="199" spans="6:9">
      <c r="F199" s="3"/>
      <c r="G199" s="3"/>
      <c r="H199" s="3"/>
      <c r="I199" s="3"/>
    </row>
    <row r="200" spans="6:9">
      <c r="F200" s="3"/>
      <c r="G200" s="3"/>
      <c r="H200" s="3"/>
      <c r="I200" s="3"/>
    </row>
    <row r="201" spans="6:9">
      <c r="F201" s="3"/>
      <c r="G201" s="3"/>
      <c r="H201" s="3"/>
      <c r="I201" s="3"/>
    </row>
    <row r="202" spans="6:9">
      <c r="F202" s="3"/>
      <c r="G202" s="3"/>
      <c r="H202" s="3"/>
      <c r="I202" s="3"/>
    </row>
    <row r="203" spans="6:9">
      <c r="F203" s="3"/>
      <c r="G203" s="3"/>
      <c r="H203" s="3"/>
      <c r="I203" s="3"/>
    </row>
    <row r="204" spans="6:9">
      <c r="F204" s="3"/>
      <c r="G204" s="3"/>
      <c r="H204" s="3"/>
      <c r="I204" s="3"/>
    </row>
    <row r="205" spans="6:9">
      <c r="F205" s="3"/>
      <c r="G205" s="3"/>
      <c r="H205" s="3"/>
      <c r="I205" s="3"/>
    </row>
    <row r="206" spans="6:9">
      <c r="F206" s="3"/>
      <c r="G206" s="3"/>
      <c r="H206" s="3"/>
      <c r="I206" s="3"/>
    </row>
    <row r="207" spans="6:9">
      <c r="F207" s="3"/>
      <c r="G207" s="3"/>
      <c r="H207" s="3"/>
      <c r="I207" s="3"/>
    </row>
    <row r="208" spans="6:9">
      <c r="F208" s="3"/>
      <c r="G208" s="3"/>
      <c r="H208" s="3"/>
      <c r="I208" s="3"/>
    </row>
    <row r="209" spans="6:9">
      <c r="F209" s="3"/>
      <c r="G209" s="3"/>
      <c r="H209" s="3"/>
      <c r="I209" s="3"/>
    </row>
    <row r="210" spans="6:9">
      <c r="F210" s="3"/>
      <c r="G210" s="3"/>
      <c r="H210" s="3"/>
      <c r="I210" s="3"/>
    </row>
    <row r="211" spans="6:9">
      <c r="F211" s="3"/>
      <c r="G211" s="3"/>
      <c r="H211" s="3"/>
      <c r="I211" s="3"/>
    </row>
    <row r="212" spans="6:9">
      <c r="F212" s="3"/>
      <c r="G212" s="3"/>
      <c r="H212" s="3"/>
      <c r="I212" s="3"/>
    </row>
    <row r="213" spans="6:9">
      <c r="F213" s="3"/>
      <c r="G213" s="3"/>
      <c r="H213" s="3"/>
      <c r="I213" s="3"/>
    </row>
    <row r="214" spans="6:9">
      <c r="F214" s="3"/>
      <c r="G214" s="3"/>
      <c r="H214" s="3"/>
      <c r="I214" s="3"/>
    </row>
    <row r="215" spans="6:9">
      <c r="F215" s="3"/>
      <c r="G215" s="3"/>
      <c r="H215" s="3"/>
      <c r="I215" s="3"/>
    </row>
    <row r="216" spans="6:9">
      <c r="F216" s="3"/>
      <c r="G216" s="3"/>
      <c r="H216" s="3"/>
      <c r="I216" s="3"/>
    </row>
    <row r="217" spans="6:9">
      <c r="F217" s="3"/>
      <c r="G217" s="3"/>
      <c r="H217" s="3"/>
      <c r="I217" s="3"/>
    </row>
    <row r="218" spans="6:9">
      <c r="F218" s="3"/>
      <c r="G218" s="3"/>
      <c r="H218" s="3"/>
      <c r="I218" s="3"/>
    </row>
    <row r="219" spans="6:9">
      <c r="F219" s="3"/>
      <c r="G219" s="3"/>
      <c r="H219" s="3"/>
      <c r="I219" s="3"/>
    </row>
    <row r="220" spans="6:9">
      <c r="F220" s="3"/>
      <c r="G220" s="3"/>
      <c r="H220" s="3"/>
      <c r="I220" s="3"/>
    </row>
    <row r="221" spans="6:9">
      <c r="F221" s="3"/>
      <c r="G221" s="3"/>
      <c r="H221" s="3"/>
      <c r="I221" s="3"/>
    </row>
    <row r="222" spans="6:9">
      <c r="F222" s="3"/>
      <c r="G222" s="3"/>
      <c r="H222" s="3"/>
      <c r="I222" s="3"/>
    </row>
    <row r="223" spans="6:9">
      <c r="F223" s="3"/>
      <c r="G223" s="3"/>
      <c r="H223" s="3"/>
      <c r="I223" s="3"/>
    </row>
    <row r="224" spans="6:9">
      <c r="F224" s="3"/>
      <c r="G224" s="3"/>
      <c r="H224" s="3"/>
      <c r="I224" s="3"/>
    </row>
    <row r="225" spans="6:9">
      <c r="F225" s="3"/>
      <c r="G225" s="3"/>
      <c r="H225" s="3"/>
      <c r="I225" s="3"/>
    </row>
    <row r="226" spans="6:9">
      <c r="F226" s="3"/>
      <c r="G226" s="3"/>
      <c r="H226" s="3"/>
      <c r="I226" s="3"/>
    </row>
    <row r="227" spans="6:9">
      <c r="F227" s="3"/>
      <c r="G227" s="3"/>
      <c r="H227" s="3"/>
      <c r="I227" s="3"/>
    </row>
    <row r="228" spans="6:9">
      <c r="F228" s="3"/>
      <c r="G228" s="3"/>
      <c r="H228" s="3"/>
      <c r="I228" s="3"/>
    </row>
    <row r="229" spans="6:9">
      <c r="F229" s="3"/>
      <c r="G229" s="3"/>
      <c r="H229" s="3"/>
      <c r="I229" s="3"/>
    </row>
    <row r="230" spans="6:9">
      <c r="F230" s="3"/>
      <c r="G230" s="3"/>
      <c r="H230" s="3"/>
      <c r="I230" s="3"/>
    </row>
    <row r="231" spans="6:9">
      <c r="F231" s="3"/>
      <c r="G231" s="3"/>
      <c r="H231" s="3"/>
      <c r="I231" s="3"/>
    </row>
    <row r="232" spans="6:9">
      <c r="F232" s="3"/>
      <c r="G232" s="3"/>
      <c r="H232" s="3"/>
      <c r="I232" s="3"/>
    </row>
    <row r="233" spans="6:9">
      <c r="F233" s="3"/>
      <c r="G233" s="3"/>
      <c r="H233" s="3"/>
      <c r="I233" s="3"/>
    </row>
    <row r="234" spans="6:9">
      <c r="F234" s="3"/>
      <c r="G234" s="3"/>
      <c r="H234" s="3"/>
      <c r="I234" s="3"/>
    </row>
    <row r="235" spans="6:9">
      <c r="F235" s="3"/>
      <c r="G235" s="3"/>
      <c r="H235" s="3"/>
      <c r="I235" s="3"/>
    </row>
    <row r="236" spans="6:9">
      <c r="F236" s="3"/>
      <c r="G236" s="3"/>
      <c r="H236" s="3"/>
      <c r="I236" s="3"/>
    </row>
    <row r="237" spans="6:9">
      <c r="F237" s="3"/>
      <c r="G237" s="3"/>
      <c r="H237" s="3"/>
      <c r="I237" s="3"/>
    </row>
    <row r="238" spans="6:9">
      <c r="F238" s="3"/>
      <c r="G238" s="3"/>
      <c r="H238" s="3"/>
      <c r="I238" s="3"/>
    </row>
    <row r="239" spans="6:9">
      <c r="F239" s="3"/>
      <c r="G239" s="3"/>
      <c r="H239" s="3"/>
      <c r="I239" s="3"/>
    </row>
    <row r="240" spans="6:9">
      <c r="F240" s="3"/>
      <c r="G240" s="3"/>
      <c r="H240" s="3"/>
      <c r="I240" s="3"/>
    </row>
    <row r="241" spans="6:9">
      <c r="F241" s="3"/>
      <c r="G241" s="3"/>
      <c r="H241" s="3"/>
      <c r="I241" s="3"/>
    </row>
    <row r="242" spans="6:9">
      <c r="F242" s="3"/>
      <c r="G242" s="3"/>
      <c r="H242" s="3"/>
      <c r="I242" s="3"/>
    </row>
    <row r="243" spans="6:9">
      <c r="F243" s="3"/>
      <c r="G243" s="3"/>
      <c r="H243" s="3"/>
      <c r="I243" s="3"/>
    </row>
    <row r="244" spans="6:9">
      <c r="F244" s="3"/>
      <c r="G244" s="3"/>
      <c r="H244" s="3"/>
      <c r="I244" s="3"/>
    </row>
    <row r="245" spans="6:9">
      <c r="F245" s="3"/>
      <c r="G245" s="3"/>
      <c r="H245" s="3"/>
      <c r="I245" s="3"/>
    </row>
    <row r="246" spans="6:9">
      <c r="F246" s="3"/>
      <c r="G246" s="3"/>
      <c r="H246" s="3"/>
      <c r="I246" s="3"/>
    </row>
    <row r="247" spans="6:9">
      <c r="F247" s="3"/>
      <c r="G247" s="3"/>
      <c r="H247" s="3"/>
      <c r="I247" s="3"/>
    </row>
    <row r="248" spans="6:9">
      <c r="F248" s="3"/>
      <c r="G248" s="3"/>
      <c r="H248" s="3"/>
      <c r="I248" s="3"/>
    </row>
    <row r="249" spans="6:9">
      <c r="F249" s="3"/>
      <c r="G249" s="3"/>
      <c r="H249" s="3"/>
      <c r="I249" s="3"/>
    </row>
    <row r="250" spans="6:9">
      <c r="F250" s="3"/>
      <c r="G250" s="3"/>
      <c r="H250" s="3"/>
      <c r="I250" s="3"/>
    </row>
    <row r="251" spans="6:9">
      <c r="F251" s="3"/>
      <c r="G251" s="3"/>
      <c r="H251" s="3"/>
      <c r="I251" s="3"/>
    </row>
    <row r="252" spans="6:9">
      <c r="F252" s="3"/>
      <c r="G252" s="3"/>
      <c r="H252" s="3"/>
      <c r="I252" s="3"/>
    </row>
    <row r="253" spans="6:9">
      <c r="F253" s="3"/>
      <c r="G253" s="3"/>
      <c r="H253" s="3"/>
      <c r="I253" s="3"/>
    </row>
    <row r="254" spans="6:9">
      <c r="F254" s="3"/>
      <c r="G254" s="3"/>
      <c r="H254" s="3"/>
      <c r="I254" s="3"/>
    </row>
    <row r="255" spans="6:9">
      <c r="F255" s="3"/>
      <c r="G255" s="3"/>
      <c r="H255" s="3"/>
      <c r="I255" s="3"/>
    </row>
    <row r="256" spans="6:9">
      <c r="F256" s="3"/>
      <c r="G256" s="3"/>
      <c r="H256" s="3"/>
      <c r="I256" s="3"/>
    </row>
    <row r="257" spans="6:9">
      <c r="F257" s="3"/>
      <c r="G257" s="3"/>
      <c r="H257" s="3"/>
      <c r="I257" s="3"/>
    </row>
    <row r="258" spans="6:9">
      <c r="F258" s="3"/>
      <c r="G258" s="3"/>
      <c r="H258" s="3"/>
      <c r="I258" s="3"/>
    </row>
    <row r="259" spans="6:9">
      <c r="F259" s="3"/>
      <c r="G259" s="3"/>
      <c r="H259" s="3"/>
      <c r="I259" s="3"/>
    </row>
    <row r="260" spans="6:9">
      <c r="F260" s="3"/>
      <c r="G260" s="3"/>
      <c r="H260" s="3"/>
      <c r="I260" s="3"/>
    </row>
    <row r="261" spans="6:9">
      <c r="F261" s="3"/>
      <c r="G261" s="3"/>
      <c r="H261" s="3"/>
      <c r="I261" s="3"/>
    </row>
    <row r="262" spans="6:9">
      <c r="F262" s="3"/>
      <c r="G262" s="3"/>
      <c r="H262" s="3"/>
      <c r="I262" s="3"/>
    </row>
    <row r="263" spans="6:9">
      <c r="F263" s="3"/>
      <c r="G263" s="3"/>
      <c r="H263" s="3"/>
      <c r="I263" s="3"/>
    </row>
    <row r="264" spans="6:9">
      <c r="F264" s="3"/>
      <c r="G264" s="3"/>
      <c r="H264" s="3"/>
      <c r="I264" s="3"/>
    </row>
    <row r="265" spans="6:9">
      <c r="F265" s="3"/>
      <c r="G265" s="3"/>
      <c r="H265" s="3"/>
      <c r="I265" s="3"/>
    </row>
    <row r="266" spans="6:9">
      <c r="F266" s="3"/>
      <c r="G266" s="3"/>
      <c r="H266" s="3"/>
      <c r="I266" s="3"/>
    </row>
    <row r="267" spans="6:9">
      <c r="F267" s="3"/>
      <c r="G267" s="3"/>
      <c r="H267" s="3"/>
      <c r="I267" s="3"/>
    </row>
    <row r="268" spans="6:9">
      <c r="F268" s="3"/>
      <c r="G268" s="3"/>
      <c r="H268" s="3"/>
      <c r="I268" s="3"/>
    </row>
    <row r="269" spans="6:9">
      <c r="F269" s="3"/>
      <c r="G269" s="3"/>
      <c r="H269" s="3"/>
      <c r="I269" s="3"/>
    </row>
    <row r="270" spans="6:9">
      <c r="F270" s="3"/>
      <c r="G270" s="3"/>
      <c r="H270" s="3"/>
      <c r="I270" s="3"/>
    </row>
    <row r="271" spans="6:9">
      <c r="F271" s="3"/>
      <c r="G271" s="3"/>
      <c r="H271" s="3"/>
      <c r="I271" s="3"/>
    </row>
    <row r="272" spans="6:9">
      <c r="F272" s="3"/>
      <c r="G272" s="3"/>
      <c r="H272" s="3"/>
      <c r="I272" s="3"/>
    </row>
    <row r="273" spans="6:9">
      <c r="F273" s="3"/>
      <c r="G273" s="3"/>
      <c r="H273" s="3"/>
      <c r="I273" s="3"/>
    </row>
    <row r="274" spans="6:9">
      <c r="F274" s="3"/>
      <c r="G274" s="3"/>
      <c r="H274" s="3"/>
      <c r="I274" s="3"/>
    </row>
    <row r="275" spans="6:9">
      <c r="F275" s="3"/>
      <c r="G275" s="3"/>
      <c r="H275" s="3"/>
      <c r="I275" s="3"/>
    </row>
    <row r="276" spans="6:9">
      <c r="F276" s="3"/>
      <c r="G276" s="3"/>
      <c r="H276" s="3"/>
      <c r="I276" s="3"/>
    </row>
    <row r="277" spans="6:9">
      <c r="F277" s="3"/>
      <c r="G277" s="3"/>
      <c r="H277" s="3"/>
      <c r="I277" s="3"/>
    </row>
    <row r="278" spans="6:9">
      <c r="F278" s="3"/>
      <c r="G278" s="3"/>
      <c r="H278" s="3"/>
      <c r="I278" s="3"/>
    </row>
    <row r="279" spans="6:9">
      <c r="F279" s="3"/>
      <c r="G279" s="3"/>
      <c r="H279" s="3"/>
      <c r="I279" s="3"/>
    </row>
    <row r="280" spans="6:9">
      <c r="F280" s="3"/>
      <c r="G280" s="3"/>
      <c r="H280" s="3"/>
      <c r="I280" s="3"/>
    </row>
    <row r="281" spans="6:9">
      <c r="F281" s="3"/>
      <c r="G281" s="3"/>
      <c r="H281" s="3"/>
      <c r="I281" s="3"/>
    </row>
    <row r="282" spans="6:9">
      <c r="F282" s="3"/>
      <c r="G282" s="3"/>
      <c r="H282" s="3"/>
      <c r="I282" s="3"/>
    </row>
    <row r="283" spans="6:9">
      <c r="F283" s="3"/>
      <c r="G283" s="3"/>
      <c r="H283" s="3"/>
      <c r="I283" s="3"/>
    </row>
    <row r="284" spans="6:9">
      <c r="F284" s="3"/>
      <c r="G284" s="3"/>
      <c r="H284" s="3"/>
      <c r="I284" s="3"/>
    </row>
    <row r="285" spans="6:9">
      <c r="F285" s="3"/>
      <c r="G285" s="3"/>
      <c r="H285" s="3"/>
      <c r="I285" s="3"/>
    </row>
    <row r="286" spans="6:9">
      <c r="F286" s="3"/>
      <c r="G286" s="3"/>
      <c r="H286" s="3"/>
      <c r="I286" s="3"/>
    </row>
    <row r="287" spans="6:9">
      <c r="F287" s="3"/>
      <c r="G287" s="3"/>
      <c r="H287" s="3"/>
      <c r="I287" s="3"/>
    </row>
    <row r="288" spans="6:9">
      <c r="F288" s="3"/>
      <c r="G288" s="3"/>
      <c r="H288" s="3"/>
      <c r="I288" s="3"/>
    </row>
    <row r="289" spans="6:9">
      <c r="F289" s="3"/>
      <c r="G289" s="3"/>
      <c r="H289" s="3"/>
      <c r="I289" s="3"/>
    </row>
    <row r="290" spans="6:9">
      <c r="F290" s="3"/>
      <c r="G290" s="3"/>
      <c r="H290" s="3"/>
      <c r="I290" s="3"/>
    </row>
    <row r="291" spans="6:9">
      <c r="F291" s="3"/>
      <c r="G291" s="3"/>
      <c r="H291" s="3"/>
      <c r="I291" s="3"/>
    </row>
    <row r="292" spans="6:9">
      <c r="F292" s="3"/>
      <c r="G292" s="3"/>
      <c r="H292" s="3"/>
      <c r="I292" s="3"/>
    </row>
    <row r="293" spans="6:9">
      <c r="F293" s="3"/>
      <c r="G293" s="3"/>
      <c r="H293" s="3"/>
      <c r="I293" s="3"/>
    </row>
    <row r="294" spans="6:9">
      <c r="F294" s="3"/>
      <c r="G294" s="3"/>
      <c r="H294" s="3"/>
      <c r="I294" s="3"/>
    </row>
    <row r="295" spans="6:9">
      <c r="F295" s="3"/>
      <c r="G295" s="3"/>
      <c r="H295" s="3"/>
      <c r="I295" s="3"/>
    </row>
    <row r="296" spans="6:9">
      <c r="F296" s="3"/>
      <c r="G296" s="3"/>
      <c r="H296" s="3"/>
      <c r="I296" s="3"/>
    </row>
    <row r="297" spans="6:9">
      <c r="F297" s="3"/>
      <c r="G297" s="3"/>
      <c r="H297" s="3"/>
      <c r="I297" s="3"/>
    </row>
    <row r="298" spans="6:9">
      <c r="F298" s="3"/>
      <c r="G298" s="3"/>
      <c r="H298" s="3"/>
      <c r="I298" s="3"/>
    </row>
    <row r="299" spans="6:9">
      <c r="F299" s="3"/>
      <c r="G299" s="3"/>
      <c r="H299" s="3"/>
      <c r="I299" s="3"/>
    </row>
    <row r="300" spans="6:9">
      <c r="F300" s="3"/>
      <c r="G300" s="3"/>
      <c r="H300" s="3"/>
      <c r="I300" s="3"/>
    </row>
    <row r="301" spans="6:9">
      <c r="F301" s="3"/>
      <c r="G301" s="3"/>
      <c r="H301" s="3"/>
      <c r="I301" s="3"/>
    </row>
    <row r="302" spans="6:9">
      <c r="F302" s="3"/>
      <c r="G302" s="3"/>
      <c r="H302" s="3"/>
      <c r="I302" s="3"/>
    </row>
    <row r="303" spans="6:9">
      <c r="F303" s="3"/>
      <c r="G303" s="3"/>
      <c r="H303" s="3"/>
      <c r="I303" s="3"/>
    </row>
    <row r="304" spans="6:9">
      <c r="F304" s="3"/>
      <c r="G304" s="3"/>
      <c r="H304" s="3"/>
      <c r="I304" s="3"/>
    </row>
    <row r="305" spans="6:9">
      <c r="F305" s="3"/>
      <c r="G305" s="3"/>
      <c r="H305" s="3"/>
      <c r="I305" s="3"/>
    </row>
    <row r="306" spans="6:9">
      <c r="F306" s="3"/>
      <c r="G306" s="3"/>
      <c r="H306" s="3"/>
      <c r="I306" s="3"/>
    </row>
    <row r="307" spans="6:9">
      <c r="F307" s="3"/>
      <c r="G307" s="3"/>
      <c r="H307" s="3"/>
      <c r="I307" s="3"/>
    </row>
    <row r="308" spans="6:9">
      <c r="F308" s="3"/>
      <c r="G308" s="3"/>
      <c r="H308" s="3"/>
      <c r="I308" s="3"/>
    </row>
    <row r="309" spans="6:9">
      <c r="F309" s="3"/>
      <c r="G309" s="3"/>
      <c r="H309" s="3"/>
      <c r="I309" s="3"/>
    </row>
    <row r="310" spans="6:9">
      <c r="F310" s="3"/>
      <c r="G310" s="3"/>
      <c r="H310" s="3"/>
      <c r="I310" s="3"/>
    </row>
    <row r="311" spans="6:9">
      <c r="F311" s="3"/>
      <c r="G311" s="3"/>
      <c r="H311" s="3"/>
      <c r="I311" s="3"/>
    </row>
    <row r="312" spans="6:9">
      <c r="F312" s="3"/>
      <c r="G312" s="3"/>
      <c r="H312" s="3"/>
      <c r="I312" s="3"/>
    </row>
    <row r="313" spans="6:9">
      <c r="F313" s="3"/>
      <c r="G313" s="3"/>
      <c r="H313" s="3"/>
      <c r="I313" s="3"/>
    </row>
    <row r="314" spans="6:9">
      <c r="F314" s="3"/>
      <c r="G314" s="3"/>
      <c r="H314" s="3"/>
      <c r="I314" s="3"/>
    </row>
    <row r="315" spans="6:9">
      <c r="F315" s="3"/>
      <c r="G315" s="3"/>
      <c r="H315" s="3"/>
      <c r="I315" s="3"/>
    </row>
    <row r="316" spans="6:9">
      <c r="F316" s="3"/>
      <c r="G316" s="3"/>
      <c r="H316" s="3"/>
      <c r="I316" s="3"/>
    </row>
    <row r="317" spans="6:9">
      <c r="F317" s="3"/>
      <c r="G317" s="3"/>
      <c r="H317" s="3"/>
      <c r="I317" s="3"/>
    </row>
    <row r="318" spans="6:9">
      <c r="F318" s="3"/>
      <c r="G318" s="3"/>
      <c r="H318" s="3"/>
      <c r="I318" s="3"/>
    </row>
    <row r="319" spans="6:9">
      <c r="F319" s="3"/>
      <c r="G319" s="3"/>
      <c r="H319" s="3"/>
      <c r="I319" s="3"/>
    </row>
    <row r="320" spans="6:9">
      <c r="F320" s="3"/>
      <c r="G320" s="3"/>
      <c r="H320" s="3"/>
      <c r="I320" s="3"/>
    </row>
    <row r="321" spans="6:9">
      <c r="F321" s="3"/>
      <c r="G321" s="3"/>
      <c r="H321" s="3"/>
      <c r="I321" s="3"/>
    </row>
    <row r="322" spans="6:9">
      <c r="F322" s="3"/>
      <c r="G322" s="3"/>
      <c r="H322" s="3"/>
      <c r="I322" s="3"/>
    </row>
    <row r="323" spans="6:9">
      <c r="F323" s="3"/>
      <c r="G323" s="3"/>
      <c r="H323" s="3"/>
      <c r="I323" s="3"/>
    </row>
    <row r="324" spans="6:9">
      <c r="F324" s="3"/>
      <c r="G324" s="3"/>
      <c r="H324" s="3"/>
      <c r="I324" s="3"/>
    </row>
    <row r="325" spans="6:9">
      <c r="F325" s="3"/>
      <c r="G325" s="3"/>
      <c r="H325" s="3"/>
      <c r="I325" s="3"/>
    </row>
    <row r="326" spans="6:9">
      <c r="F326" s="3"/>
      <c r="G326" s="3"/>
      <c r="H326" s="3"/>
      <c r="I326" s="3"/>
    </row>
    <row r="327" spans="6:9">
      <c r="F327" s="3"/>
      <c r="G327" s="3"/>
      <c r="H327" s="3"/>
      <c r="I327" s="3"/>
    </row>
    <row r="328" spans="6:9">
      <c r="F328" s="3"/>
      <c r="G328" s="3"/>
      <c r="H328" s="3"/>
      <c r="I328" s="3"/>
    </row>
    <row r="329" spans="6:9">
      <c r="F329" s="3"/>
      <c r="G329" s="3"/>
      <c r="H329" s="3"/>
      <c r="I329" s="3"/>
    </row>
    <row r="330" spans="6:9">
      <c r="F330" s="3"/>
      <c r="G330" s="3"/>
      <c r="H330" s="3"/>
      <c r="I330" s="3"/>
    </row>
    <row r="331" spans="6:9">
      <c r="F331" s="3"/>
      <c r="G331" s="3"/>
      <c r="H331" s="3"/>
      <c r="I331" s="3"/>
    </row>
    <row r="332" spans="6:9">
      <c r="F332" s="3"/>
      <c r="G332" s="3"/>
      <c r="H332" s="3"/>
      <c r="I332" s="3"/>
    </row>
    <row r="333" spans="6:9">
      <c r="F333" s="3"/>
      <c r="G333" s="3"/>
      <c r="H333" s="3"/>
      <c r="I333" s="3"/>
    </row>
    <row r="334" spans="6:9">
      <c r="F334" s="3"/>
      <c r="G334" s="3"/>
      <c r="H334" s="3"/>
      <c r="I334" s="3"/>
    </row>
    <row r="335" spans="6:9">
      <c r="F335" s="3"/>
      <c r="G335" s="3"/>
      <c r="H335" s="3"/>
      <c r="I335" s="3"/>
    </row>
    <row r="336" spans="6:9">
      <c r="F336" s="3"/>
      <c r="G336" s="3"/>
      <c r="H336" s="3"/>
      <c r="I336" s="3"/>
    </row>
    <row r="337" spans="6:9">
      <c r="F337" s="3"/>
      <c r="G337" s="3"/>
      <c r="H337" s="3"/>
      <c r="I337" s="3"/>
    </row>
    <row r="338" spans="6:9">
      <c r="F338" s="3"/>
      <c r="G338" s="3"/>
      <c r="H338" s="3"/>
      <c r="I338" s="3"/>
    </row>
    <row r="339" spans="6:9">
      <c r="F339" s="3"/>
      <c r="G339" s="3"/>
      <c r="H339" s="3"/>
      <c r="I339" s="3"/>
    </row>
    <row r="340" spans="6:9">
      <c r="F340" s="3"/>
      <c r="G340" s="3"/>
      <c r="H340" s="3"/>
      <c r="I340" s="3"/>
    </row>
    <row r="341" spans="6:9">
      <c r="F341" s="3"/>
      <c r="G341" s="3"/>
      <c r="H341" s="3"/>
      <c r="I341" s="3"/>
    </row>
    <row r="342" spans="6:9">
      <c r="F342" s="3"/>
      <c r="G342" s="3"/>
      <c r="H342" s="3"/>
      <c r="I342" s="3"/>
    </row>
    <row r="343" spans="6:9">
      <c r="F343" s="3"/>
      <c r="G343" s="3"/>
      <c r="H343" s="3"/>
      <c r="I343" s="3"/>
    </row>
    <row r="344" spans="6:9">
      <c r="F344" s="3"/>
      <c r="G344" s="3"/>
      <c r="H344" s="3"/>
      <c r="I344" s="3"/>
    </row>
    <row r="345" spans="6:9">
      <c r="F345" s="3"/>
      <c r="G345" s="3"/>
      <c r="H345" s="3"/>
      <c r="I345" s="3"/>
    </row>
    <row r="346" spans="6:9">
      <c r="F346" s="3"/>
      <c r="G346" s="3"/>
      <c r="H346" s="3"/>
      <c r="I346" s="3"/>
    </row>
    <row r="347" spans="6:9">
      <c r="F347" s="3"/>
      <c r="G347" s="3"/>
      <c r="H347" s="3"/>
      <c r="I347" s="3"/>
    </row>
    <row r="348" spans="6:9">
      <c r="F348" s="3"/>
      <c r="G348" s="3"/>
      <c r="H348" s="3"/>
      <c r="I348" s="3"/>
    </row>
    <row r="349" spans="6:9">
      <c r="F349" s="3"/>
      <c r="G349" s="3"/>
      <c r="H349" s="3"/>
      <c r="I349" s="3"/>
    </row>
    <row r="350" spans="6:9">
      <c r="F350" s="3"/>
      <c r="G350" s="3"/>
      <c r="H350" s="3"/>
      <c r="I350" s="3"/>
    </row>
    <row r="351" spans="6:9">
      <c r="F351" s="3"/>
      <c r="G351" s="3"/>
      <c r="H351" s="3"/>
      <c r="I351" s="3"/>
    </row>
    <row r="352" spans="6:9">
      <c r="F352" s="3"/>
      <c r="G352" s="3"/>
      <c r="H352" s="3"/>
      <c r="I352" s="3"/>
    </row>
    <row r="353" spans="6:9">
      <c r="F353" s="3"/>
      <c r="G353" s="3"/>
      <c r="H353" s="3"/>
      <c r="I353" s="3"/>
    </row>
    <row r="354" spans="6:9">
      <c r="F354" s="3"/>
      <c r="G354" s="3"/>
      <c r="H354" s="3"/>
      <c r="I354" s="3"/>
    </row>
    <row r="355" spans="6:9">
      <c r="F355" s="3"/>
      <c r="G355" s="3"/>
      <c r="H355" s="3"/>
      <c r="I355" s="3"/>
    </row>
    <row r="356" spans="6:9">
      <c r="F356" s="3"/>
      <c r="G356" s="3"/>
      <c r="H356" s="3"/>
      <c r="I356" s="3"/>
    </row>
    <row r="357" spans="6:9">
      <c r="F357" s="3"/>
      <c r="G357" s="3"/>
      <c r="H357" s="3"/>
      <c r="I357" s="3"/>
    </row>
    <row r="358" spans="6:9">
      <c r="F358" s="3"/>
      <c r="G358" s="3"/>
      <c r="H358" s="3"/>
      <c r="I358" s="3"/>
    </row>
    <row r="359" spans="6:9">
      <c r="F359" s="3"/>
      <c r="G359" s="3"/>
      <c r="H359" s="3"/>
      <c r="I359" s="3"/>
    </row>
    <row r="360" spans="6:9">
      <c r="F360" s="3"/>
      <c r="G360" s="3"/>
      <c r="H360" s="3"/>
      <c r="I360" s="3"/>
    </row>
    <row r="361" spans="6:9">
      <c r="F361" s="3"/>
      <c r="G361" s="3"/>
      <c r="H361" s="3"/>
      <c r="I361" s="3"/>
    </row>
    <row r="362" spans="6:9">
      <c r="F362" s="3"/>
      <c r="G362" s="3"/>
      <c r="H362" s="3"/>
      <c r="I362" s="3"/>
    </row>
    <row r="363" spans="6:9">
      <c r="F363" s="3"/>
      <c r="G363" s="3"/>
      <c r="H363" s="3"/>
      <c r="I363" s="3"/>
    </row>
    <row r="364" spans="6:9">
      <c r="F364" s="3"/>
      <c r="G364" s="3"/>
      <c r="H364" s="3"/>
      <c r="I364" s="3"/>
    </row>
    <row r="365" spans="6:9">
      <c r="F365" s="3"/>
      <c r="G365" s="3"/>
      <c r="H365" s="3"/>
      <c r="I365" s="3"/>
    </row>
    <row r="366" spans="6:9">
      <c r="F366" s="3"/>
      <c r="G366" s="3"/>
      <c r="H366" s="3"/>
      <c r="I366" s="3"/>
    </row>
    <row r="367" spans="6:9">
      <c r="F367" s="3"/>
      <c r="G367" s="3"/>
      <c r="H367" s="3"/>
      <c r="I367" s="3"/>
    </row>
    <row r="368" spans="6:9">
      <c r="F368" s="3"/>
      <c r="G368" s="3"/>
      <c r="H368" s="3"/>
      <c r="I368" s="3"/>
    </row>
    <row r="369" spans="6:9">
      <c r="F369" s="3"/>
      <c r="G369" s="3"/>
      <c r="H369" s="3"/>
      <c r="I369" s="3"/>
    </row>
    <row r="370" spans="6:9">
      <c r="F370" s="3"/>
      <c r="G370" s="3"/>
      <c r="H370" s="3"/>
      <c r="I370" s="3"/>
    </row>
    <row r="371" spans="6:9">
      <c r="F371" s="3"/>
      <c r="G371" s="3"/>
      <c r="H371" s="3"/>
      <c r="I371" s="3"/>
    </row>
    <row r="372" spans="6:9">
      <c r="F372" s="3"/>
      <c r="G372" s="3"/>
      <c r="H372" s="3"/>
      <c r="I372" s="3"/>
    </row>
    <row r="373" spans="6:9">
      <c r="F373" s="3"/>
      <c r="G373" s="3"/>
      <c r="H373" s="3"/>
      <c r="I373" s="3"/>
    </row>
    <row r="374" spans="6:9">
      <c r="F374" s="3"/>
      <c r="G374" s="3"/>
      <c r="H374" s="3"/>
      <c r="I374" s="3"/>
    </row>
    <row r="375" spans="6:9">
      <c r="F375" s="3"/>
      <c r="G375" s="3"/>
      <c r="H375" s="3"/>
      <c r="I375" s="3"/>
    </row>
    <row r="376" spans="6:9">
      <c r="F376" s="3"/>
      <c r="G376" s="3"/>
      <c r="H376" s="3"/>
      <c r="I376" s="3"/>
    </row>
    <row r="377" spans="6:9">
      <c r="F377" s="3"/>
      <c r="G377" s="3"/>
      <c r="H377" s="3"/>
      <c r="I377" s="3"/>
    </row>
    <row r="378" spans="6:9">
      <c r="F378" s="3"/>
      <c r="G378" s="3"/>
      <c r="H378" s="3"/>
      <c r="I378" s="3"/>
    </row>
    <row r="379" spans="6:9">
      <c r="F379" s="3"/>
      <c r="G379" s="3"/>
      <c r="H379" s="3"/>
      <c r="I379" s="3"/>
    </row>
    <row r="380" spans="6:9">
      <c r="F380" s="3"/>
      <c r="G380" s="3"/>
      <c r="H380" s="3"/>
      <c r="I380" s="3"/>
    </row>
    <row r="381" spans="6:9">
      <c r="F381" s="3"/>
      <c r="G381" s="3"/>
      <c r="H381" s="3"/>
      <c r="I381" s="3"/>
    </row>
    <row r="382" spans="6:9">
      <c r="F382" s="3"/>
      <c r="G382" s="3"/>
      <c r="H382" s="3"/>
      <c r="I382" s="3"/>
    </row>
    <row r="383" spans="6:9">
      <c r="F383" s="3"/>
      <c r="G383" s="3"/>
      <c r="H383" s="3"/>
      <c r="I383" s="3"/>
    </row>
    <row r="384" spans="6:9">
      <c r="F384" s="3"/>
      <c r="G384" s="3"/>
      <c r="H384" s="3"/>
      <c r="I384" s="3"/>
    </row>
    <row r="385" spans="6:9">
      <c r="F385" s="3"/>
      <c r="G385" s="3"/>
      <c r="H385" s="3"/>
      <c r="I385" s="3"/>
    </row>
    <row r="386" spans="6:9">
      <c r="F386" s="3"/>
      <c r="G386" s="3"/>
      <c r="H386" s="3"/>
      <c r="I386" s="3"/>
    </row>
    <row r="387" spans="6:9">
      <c r="F387" s="3"/>
      <c r="G387" s="3"/>
      <c r="H387" s="3"/>
      <c r="I387" s="3"/>
    </row>
    <row r="388" spans="6:9">
      <c r="F388" s="3"/>
      <c r="G388" s="3"/>
      <c r="H388" s="3"/>
      <c r="I388" s="3"/>
    </row>
    <row r="389" spans="6:9">
      <c r="F389" s="3"/>
      <c r="G389" s="3"/>
      <c r="H389" s="3"/>
      <c r="I389" s="3"/>
    </row>
    <row r="390" spans="6:9">
      <c r="F390" s="3"/>
      <c r="G390" s="3"/>
      <c r="H390" s="3"/>
      <c r="I390" s="3"/>
    </row>
    <row r="391" spans="6:9">
      <c r="F391" s="3"/>
      <c r="G391" s="3"/>
      <c r="H391" s="3"/>
      <c r="I391" s="3"/>
    </row>
    <row r="392" spans="6:9">
      <c r="F392" s="3"/>
      <c r="G392" s="3"/>
      <c r="H392" s="3"/>
      <c r="I392" s="3"/>
    </row>
    <row r="393" spans="6:9">
      <c r="F393" s="3"/>
      <c r="G393" s="3"/>
      <c r="H393" s="3"/>
      <c r="I393" s="3"/>
    </row>
    <row r="394" spans="6:9">
      <c r="F394" s="3"/>
      <c r="G394" s="3"/>
      <c r="H394" s="3"/>
      <c r="I394" s="3"/>
    </row>
    <row r="395" spans="6:9">
      <c r="F395" s="3"/>
      <c r="G395" s="3"/>
      <c r="H395" s="3"/>
      <c r="I395" s="3"/>
    </row>
    <row r="396" spans="6:9">
      <c r="F396" s="3"/>
      <c r="G396" s="3"/>
      <c r="H396" s="3"/>
      <c r="I396" s="3"/>
    </row>
    <row r="397" spans="6:9">
      <c r="F397" s="3"/>
      <c r="G397" s="3"/>
      <c r="H397" s="3"/>
      <c r="I397" s="3"/>
    </row>
    <row r="398" spans="6:9">
      <c r="F398" s="3"/>
      <c r="G398" s="3"/>
      <c r="H398" s="3"/>
      <c r="I398" s="3"/>
    </row>
    <row r="399" spans="6:9">
      <c r="F399" s="3"/>
      <c r="G399" s="3"/>
      <c r="H399" s="3"/>
      <c r="I399" s="3"/>
    </row>
    <row r="400" spans="6:9">
      <c r="F400" s="3"/>
      <c r="G400" s="3"/>
      <c r="H400" s="3"/>
      <c r="I400" s="3"/>
    </row>
    <row r="401" spans="6:9">
      <c r="F401" s="3"/>
      <c r="G401" s="3"/>
      <c r="H401" s="3"/>
      <c r="I401" s="3"/>
    </row>
    <row r="402" spans="6:9">
      <c r="F402" s="3"/>
      <c r="G402" s="3"/>
      <c r="H402" s="3"/>
      <c r="I402" s="3"/>
    </row>
    <row r="403" spans="6:9">
      <c r="F403" s="3"/>
      <c r="G403" s="3"/>
      <c r="H403" s="3"/>
      <c r="I403" s="3"/>
    </row>
    <row r="404" spans="6:9">
      <c r="F404" s="3"/>
      <c r="G404" s="3"/>
      <c r="H404" s="3"/>
      <c r="I404" s="3"/>
    </row>
    <row r="405" spans="6:9">
      <c r="F405" s="3"/>
      <c r="G405" s="3"/>
      <c r="H405" s="3"/>
      <c r="I405" s="3"/>
    </row>
    <row r="406" spans="6:9">
      <c r="F406" s="3"/>
      <c r="G406" s="3"/>
      <c r="H406" s="3"/>
      <c r="I406" s="3"/>
    </row>
    <row r="407" spans="6:9">
      <c r="F407" s="3"/>
      <c r="G407" s="3"/>
      <c r="H407" s="3"/>
      <c r="I407" s="3"/>
    </row>
    <row r="408" spans="6:9">
      <c r="F408" s="3"/>
      <c r="G408" s="3"/>
      <c r="H408" s="3"/>
      <c r="I408" s="3"/>
    </row>
    <row r="409" spans="6:9">
      <c r="F409" s="3"/>
      <c r="G409" s="3"/>
      <c r="H409" s="3"/>
      <c r="I409" s="3"/>
    </row>
    <row r="410" spans="6:9">
      <c r="F410" s="3"/>
      <c r="G410" s="3"/>
      <c r="H410" s="3"/>
      <c r="I410" s="3"/>
    </row>
    <row r="411" spans="6:9">
      <c r="F411" s="3"/>
      <c r="G411" s="3"/>
      <c r="H411" s="3"/>
      <c r="I411" s="3"/>
    </row>
    <row r="412" spans="6:9">
      <c r="F412" s="3"/>
      <c r="G412" s="3"/>
      <c r="H412" s="3"/>
      <c r="I412" s="3"/>
    </row>
    <row r="413" spans="6:9">
      <c r="F413" s="3"/>
      <c r="G413" s="3"/>
      <c r="H413" s="3"/>
      <c r="I413" s="3"/>
    </row>
    <row r="414" spans="6:9">
      <c r="F414" s="3"/>
      <c r="G414" s="3"/>
      <c r="H414" s="3"/>
      <c r="I414" s="3"/>
    </row>
    <row r="415" spans="6:9">
      <c r="F415" s="3"/>
      <c r="G415" s="3"/>
      <c r="H415" s="3"/>
      <c r="I415" s="3"/>
    </row>
    <row r="416" spans="6:9">
      <c r="F416" s="3"/>
      <c r="G416" s="3"/>
      <c r="H416" s="3"/>
      <c r="I416" s="3"/>
    </row>
    <row r="417" spans="6:9">
      <c r="F417" s="3"/>
      <c r="G417" s="3"/>
      <c r="H417" s="3"/>
      <c r="I417" s="3"/>
    </row>
    <row r="418" spans="6:9">
      <c r="F418" s="3"/>
      <c r="G418" s="3"/>
      <c r="H418" s="3"/>
      <c r="I418" s="3"/>
    </row>
    <row r="419" spans="6:9">
      <c r="F419" s="3"/>
      <c r="G419" s="3"/>
      <c r="H419" s="3"/>
      <c r="I419" s="3"/>
    </row>
    <row r="420" spans="6:9">
      <c r="F420" s="3"/>
      <c r="G420" s="3"/>
      <c r="H420" s="3"/>
      <c r="I420" s="3"/>
    </row>
    <row r="421" spans="6:9">
      <c r="F421" s="3"/>
      <c r="G421" s="3"/>
      <c r="H421" s="3"/>
      <c r="I421" s="3"/>
    </row>
    <row r="422" spans="6:9">
      <c r="F422" s="3"/>
      <c r="G422" s="3"/>
      <c r="H422" s="3"/>
      <c r="I422" s="3"/>
    </row>
    <row r="423" spans="6:9">
      <c r="F423" s="3"/>
      <c r="G423" s="3"/>
      <c r="H423" s="3"/>
      <c r="I423" s="3"/>
    </row>
    <row r="424" spans="6:9">
      <c r="F424" s="3"/>
      <c r="G424" s="3"/>
      <c r="H424" s="3"/>
      <c r="I424" s="3"/>
    </row>
    <row r="425" spans="6:9">
      <c r="F425" s="3"/>
      <c r="G425" s="3"/>
      <c r="H425" s="3"/>
      <c r="I425" s="3"/>
    </row>
    <row r="426" spans="6:9">
      <c r="F426" s="3"/>
      <c r="G426" s="3"/>
      <c r="H426" s="3"/>
      <c r="I426" s="3"/>
    </row>
    <row r="427" spans="6:9">
      <c r="F427" s="3"/>
      <c r="G427" s="3"/>
      <c r="H427" s="3"/>
      <c r="I427" s="3"/>
    </row>
    <row r="428" spans="6:9">
      <c r="F428" s="3"/>
      <c r="G428" s="3"/>
      <c r="H428" s="3"/>
      <c r="I428" s="3"/>
    </row>
    <row r="429" spans="6:9">
      <c r="F429" s="3"/>
      <c r="G429" s="3"/>
      <c r="H429" s="3"/>
      <c r="I429" s="3"/>
    </row>
    <row r="430" spans="6:9">
      <c r="F430" s="3"/>
      <c r="G430" s="3"/>
      <c r="H430" s="3"/>
      <c r="I430" s="3"/>
    </row>
    <row r="431" spans="6:9">
      <c r="F431" s="3"/>
      <c r="G431" s="3"/>
      <c r="H431" s="3"/>
      <c r="I431" s="3"/>
    </row>
    <row r="432" spans="6:9">
      <c r="F432" s="3"/>
      <c r="G432" s="3"/>
      <c r="H432" s="3"/>
      <c r="I432" s="3"/>
    </row>
    <row r="433" spans="6:9">
      <c r="F433" s="3"/>
      <c r="G433" s="3"/>
      <c r="H433" s="3"/>
      <c r="I433" s="3"/>
    </row>
    <row r="434" spans="6:9">
      <c r="F434" s="3"/>
      <c r="G434" s="3"/>
      <c r="H434" s="3"/>
      <c r="I434" s="3"/>
    </row>
    <row r="435" spans="6:9">
      <c r="F435" s="3"/>
      <c r="G435" s="3"/>
      <c r="H435" s="3"/>
      <c r="I435" s="3"/>
    </row>
    <row r="436" spans="6:9">
      <c r="F436" s="3"/>
      <c r="G436" s="3"/>
      <c r="H436" s="3"/>
      <c r="I436" s="3"/>
    </row>
    <row r="437" spans="6:9">
      <c r="F437" s="3"/>
      <c r="G437" s="3"/>
      <c r="H437" s="3"/>
      <c r="I437" s="3"/>
    </row>
    <row r="438" spans="6:9">
      <c r="F438" s="3"/>
      <c r="G438" s="3"/>
      <c r="H438" s="3"/>
      <c r="I438" s="3"/>
    </row>
    <row r="439" spans="6:9">
      <c r="F439" s="3"/>
      <c r="G439" s="3"/>
      <c r="H439" s="3"/>
      <c r="I439" s="3"/>
    </row>
    <row r="440" spans="6:9">
      <c r="F440" s="3"/>
      <c r="G440" s="3"/>
      <c r="H440" s="3"/>
      <c r="I440" s="3"/>
    </row>
    <row r="441" spans="6:9">
      <c r="F441" s="3"/>
      <c r="G441" s="3"/>
      <c r="H441" s="3"/>
      <c r="I441" s="3"/>
    </row>
    <row r="442" spans="6:9">
      <c r="F442" s="3"/>
      <c r="G442" s="3"/>
      <c r="H442" s="3"/>
      <c r="I442" s="3"/>
    </row>
    <row r="443" spans="6:9">
      <c r="F443" s="3"/>
      <c r="G443" s="3"/>
      <c r="H443" s="3"/>
      <c r="I443" s="3"/>
    </row>
    <row r="444" spans="6:9">
      <c r="F444" s="3"/>
      <c r="G444" s="3"/>
      <c r="H444" s="3"/>
      <c r="I444" s="3"/>
    </row>
    <row r="445" spans="6:9">
      <c r="F445" s="3"/>
      <c r="G445" s="3"/>
      <c r="H445" s="3"/>
      <c r="I445" s="3"/>
    </row>
    <row r="446" spans="6:9">
      <c r="F446" s="3"/>
      <c r="G446" s="3"/>
      <c r="H446" s="3"/>
      <c r="I446" s="3"/>
    </row>
    <row r="447" spans="6:9">
      <c r="F447" s="3"/>
      <c r="G447" s="3"/>
      <c r="H447" s="3"/>
      <c r="I447" s="3"/>
    </row>
    <row r="448" spans="6:9">
      <c r="F448" s="3"/>
      <c r="G448" s="3"/>
      <c r="H448" s="3"/>
      <c r="I448" s="3"/>
    </row>
    <row r="449" spans="6:9">
      <c r="F449" s="3"/>
      <c r="G449" s="3"/>
      <c r="H449" s="3"/>
      <c r="I449" s="3"/>
    </row>
    <row r="450" spans="6:9">
      <c r="F450" s="3"/>
      <c r="G450" s="3"/>
      <c r="H450" s="3"/>
      <c r="I450" s="3"/>
    </row>
    <row r="451" spans="6:9">
      <c r="F451" s="3"/>
      <c r="G451" s="3"/>
      <c r="H451" s="3"/>
      <c r="I451" s="3"/>
    </row>
    <row r="452" spans="6:9">
      <c r="F452" s="3"/>
      <c r="G452" s="3"/>
      <c r="H452" s="3"/>
      <c r="I452" s="3"/>
    </row>
    <row r="453" spans="6:9">
      <c r="F453" s="3"/>
      <c r="G453" s="3"/>
      <c r="H453" s="3"/>
      <c r="I453" s="3"/>
    </row>
    <row r="454" spans="6:9">
      <c r="F454" s="3"/>
      <c r="G454" s="3"/>
      <c r="H454" s="3"/>
      <c r="I454" s="3"/>
    </row>
    <row r="455" spans="6:9">
      <c r="F455" s="3"/>
      <c r="G455" s="3"/>
      <c r="H455" s="3"/>
      <c r="I455" s="3"/>
    </row>
    <row r="456" spans="6:9">
      <c r="F456" s="3"/>
      <c r="G456" s="3"/>
      <c r="H456" s="3"/>
      <c r="I456" s="3"/>
    </row>
    <row r="457" spans="6:9">
      <c r="F457" s="3"/>
      <c r="G457" s="3"/>
      <c r="H457" s="3"/>
      <c r="I457" s="3"/>
    </row>
    <row r="458" spans="6:9">
      <c r="F458" s="3"/>
      <c r="G458" s="3"/>
      <c r="H458" s="3"/>
      <c r="I458" s="3"/>
    </row>
    <row r="459" spans="6:9">
      <c r="F459" s="3"/>
      <c r="G459" s="3"/>
      <c r="H459" s="3"/>
      <c r="I459" s="3"/>
    </row>
    <row r="460" spans="6:9">
      <c r="F460" s="3"/>
      <c r="G460" s="3"/>
      <c r="H460" s="3"/>
      <c r="I460" s="3"/>
    </row>
    <row r="461" spans="6:9">
      <c r="F461" s="3"/>
      <c r="G461" s="3"/>
      <c r="H461" s="3"/>
      <c r="I461" s="3"/>
    </row>
    <row r="462" spans="6:9">
      <c r="F462" s="3"/>
      <c r="G462" s="3"/>
      <c r="H462" s="3"/>
      <c r="I462" s="3"/>
    </row>
    <row r="463" spans="6:9">
      <c r="F463" s="3"/>
      <c r="G463" s="3"/>
      <c r="H463" s="3"/>
      <c r="I463" s="3"/>
    </row>
    <row r="464" spans="6:9">
      <c r="F464" s="3"/>
      <c r="G464" s="3"/>
      <c r="H464" s="3"/>
      <c r="I464" s="3"/>
    </row>
    <row r="465" spans="6:9">
      <c r="F465" s="3"/>
      <c r="G465" s="3"/>
      <c r="H465" s="3"/>
      <c r="I465" s="3"/>
    </row>
    <row r="466" spans="6:9">
      <c r="F466" s="3"/>
      <c r="G466" s="3"/>
      <c r="H466" s="3"/>
      <c r="I466" s="3"/>
    </row>
    <row r="467" spans="6:9">
      <c r="F467" s="3"/>
      <c r="G467" s="3"/>
      <c r="H467" s="3"/>
      <c r="I467" s="3"/>
    </row>
    <row r="468" spans="6:9">
      <c r="F468" s="3"/>
      <c r="G468" s="3"/>
      <c r="H468" s="3"/>
      <c r="I468" s="3"/>
    </row>
    <row r="469" spans="6:9">
      <c r="F469" s="3"/>
      <c r="G469" s="3"/>
      <c r="H469" s="3"/>
      <c r="I469" s="3"/>
    </row>
    <row r="470" spans="6:9">
      <c r="F470" s="3"/>
      <c r="G470" s="3"/>
      <c r="H470" s="3"/>
      <c r="I470" s="3"/>
    </row>
    <row r="471" spans="6:9">
      <c r="F471" s="3"/>
      <c r="G471" s="3"/>
      <c r="H471" s="3"/>
      <c r="I471" s="3"/>
    </row>
    <row r="472" spans="6:9">
      <c r="F472" s="3"/>
      <c r="G472" s="3"/>
      <c r="H472" s="3"/>
      <c r="I472" s="3"/>
    </row>
    <row r="473" spans="6:9">
      <c r="F473" s="3"/>
      <c r="G473" s="3"/>
      <c r="H473" s="3"/>
      <c r="I473" s="3"/>
    </row>
    <row r="474" spans="6:9">
      <c r="F474" s="3"/>
      <c r="G474" s="3"/>
      <c r="H474" s="3"/>
      <c r="I474" s="3"/>
    </row>
    <row r="475" spans="6:9">
      <c r="F475" s="3"/>
      <c r="G475" s="3"/>
      <c r="H475" s="3"/>
      <c r="I475" s="3"/>
    </row>
    <row r="476" spans="6:9">
      <c r="F476" s="3"/>
      <c r="G476" s="3"/>
      <c r="H476" s="3"/>
      <c r="I476" s="3"/>
    </row>
    <row r="477" spans="6:9">
      <c r="F477" s="3"/>
      <c r="G477" s="3"/>
      <c r="H477" s="3"/>
      <c r="I477" s="3"/>
    </row>
    <row r="478" spans="6:9">
      <c r="F478" s="3"/>
      <c r="G478" s="3"/>
      <c r="H478" s="3"/>
      <c r="I478" s="3"/>
    </row>
    <row r="479" spans="6:9">
      <c r="F479" s="3"/>
      <c r="G479" s="3"/>
      <c r="H479" s="3"/>
      <c r="I479" s="3"/>
    </row>
    <row r="480" spans="6:9">
      <c r="F480" s="3"/>
      <c r="G480" s="3"/>
      <c r="H480" s="3"/>
      <c r="I480" s="3"/>
    </row>
    <row r="481" spans="6:9">
      <c r="F481" s="3"/>
      <c r="G481" s="3"/>
      <c r="H481" s="3"/>
      <c r="I481" s="3"/>
    </row>
    <row r="482" spans="6:9">
      <c r="F482" s="3"/>
      <c r="G482" s="3"/>
      <c r="H482" s="3"/>
      <c r="I482" s="3"/>
    </row>
    <row r="483" spans="6:9">
      <c r="F483" s="3"/>
      <c r="G483" s="3"/>
      <c r="H483" s="3"/>
      <c r="I483" s="3"/>
    </row>
    <row r="484" spans="6:9">
      <c r="F484" s="3"/>
      <c r="G484" s="3"/>
      <c r="H484" s="3"/>
      <c r="I484" s="3"/>
    </row>
    <row r="485" spans="6:9">
      <c r="F485" s="3"/>
      <c r="G485" s="3"/>
      <c r="H485" s="3"/>
      <c r="I485" s="3"/>
    </row>
    <row r="486" spans="6:9">
      <c r="F486" s="3"/>
      <c r="G486" s="3"/>
      <c r="H486" s="3"/>
      <c r="I486" s="3"/>
    </row>
    <row r="487" spans="6:9">
      <c r="F487" s="3"/>
      <c r="G487" s="3"/>
      <c r="H487" s="3"/>
      <c r="I487" s="3"/>
    </row>
    <row r="488" spans="6:9">
      <c r="F488" s="3"/>
      <c r="G488" s="3"/>
      <c r="H488" s="3"/>
      <c r="I488" s="3"/>
    </row>
    <row r="489" spans="6:9">
      <c r="F489" s="3"/>
      <c r="G489" s="3"/>
      <c r="H489" s="3"/>
      <c r="I489" s="3"/>
    </row>
    <row r="490" spans="6:9">
      <c r="F490" s="3"/>
      <c r="G490" s="3"/>
      <c r="H490" s="3"/>
      <c r="I490" s="3"/>
    </row>
    <row r="491" spans="6:9">
      <c r="F491" s="3"/>
      <c r="G491" s="3"/>
      <c r="H491" s="3"/>
      <c r="I491" s="3"/>
    </row>
    <row r="492" spans="6:9">
      <c r="F492" s="3"/>
      <c r="G492" s="3"/>
      <c r="H492" s="3"/>
      <c r="I492" s="3"/>
    </row>
    <row r="493" spans="6:9">
      <c r="F493" s="3"/>
      <c r="G493" s="3"/>
      <c r="H493" s="3"/>
      <c r="I493" s="3"/>
    </row>
    <row r="494" spans="6:9">
      <c r="F494" s="3"/>
      <c r="G494" s="3"/>
      <c r="H494" s="3"/>
      <c r="I494" s="3"/>
    </row>
    <row r="495" spans="6:9">
      <c r="F495" s="3"/>
      <c r="G495" s="3"/>
      <c r="H495" s="3"/>
      <c r="I495" s="3"/>
    </row>
    <row r="496" spans="6:9">
      <c r="F496" s="3"/>
      <c r="G496" s="3"/>
      <c r="H496" s="3"/>
      <c r="I496" s="3"/>
    </row>
    <row r="497" spans="6:9">
      <c r="F497" s="3"/>
      <c r="G497" s="3"/>
      <c r="H497" s="3"/>
      <c r="I497" s="3"/>
    </row>
    <row r="498" spans="6:9">
      <c r="F498" s="3"/>
      <c r="G498" s="3"/>
      <c r="H498" s="3"/>
      <c r="I498" s="3"/>
    </row>
    <row r="499" spans="6:9">
      <c r="F499" s="3"/>
      <c r="G499" s="3"/>
      <c r="H499" s="3"/>
      <c r="I499" s="3"/>
    </row>
    <row r="500" spans="6:9">
      <c r="F500" s="3"/>
      <c r="G500" s="3"/>
      <c r="H500" s="3"/>
      <c r="I500" s="3"/>
    </row>
    <row r="501" spans="6:9">
      <c r="F501" s="3"/>
      <c r="G501" s="3"/>
      <c r="H501" s="3"/>
      <c r="I501" s="3"/>
    </row>
    <row r="502" spans="6:9">
      <c r="F502" s="3"/>
      <c r="G502" s="3"/>
      <c r="H502" s="3"/>
      <c r="I502" s="3"/>
    </row>
    <row r="503" spans="6:9">
      <c r="F503" s="3"/>
      <c r="G503" s="3"/>
      <c r="H503" s="3"/>
      <c r="I503" s="3"/>
    </row>
    <row r="504" spans="6:9">
      <c r="F504" s="3"/>
      <c r="G504" s="3"/>
      <c r="H504" s="3"/>
      <c r="I504" s="3"/>
    </row>
    <row r="505" spans="6:9">
      <c r="F505" s="3"/>
      <c r="G505" s="3"/>
      <c r="H505" s="3"/>
      <c r="I505" s="3"/>
    </row>
    <row r="506" spans="6:9">
      <c r="F506" s="3"/>
      <c r="G506" s="3"/>
      <c r="H506" s="3"/>
      <c r="I506" s="3"/>
    </row>
    <row r="507" spans="6:9">
      <c r="F507" s="3"/>
      <c r="G507" s="3"/>
      <c r="H507" s="3"/>
      <c r="I507" s="3"/>
    </row>
    <row r="508" spans="6:9">
      <c r="F508" s="3"/>
      <c r="G508" s="3"/>
      <c r="H508" s="3"/>
      <c r="I508" s="3"/>
    </row>
    <row r="509" spans="6:9">
      <c r="F509" s="3"/>
      <c r="G509" s="3"/>
      <c r="H509" s="3"/>
      <c r="I509" s="3"/>
    </row>
    <row r="510" spans="6:9">
      <c r="F510" s="3"/>
      <c r="G510" s="3"/>
      <c r="H510" s="3"/>
      <c r="I510" s="3"/>
    </row>
    <row r="511" spans="6:9">
      <c r="F511" s="3"/>
      <c r="G511" s="3"/>
      <c r="H511" s="3"/>
      <c r="I511" s="3"/>
    </row>
    <row r="512" spans="6:9">
      <c r="F512" s="3"/>
      <c r="G512" s="3"/>
      <c r="H512" s="3"/>
      <c r="I512" s="3"/>
    </row>
    <row r="513" spans="6:9">
      <c r="F513" s="3"/>
      <c r="G513" s="3"/>
      <c r="H513" s="3"/>
      <c r="I513" s="3"/>
    </row>
    <row r="514" spans="6:9">
      <c r="F514" s="3"/>
      <c r="G514" s="3"/>
      <c r="H514" s="3"/>
      <c r="I514" s="3"/>
    </row>
    <row r="515" spans="6:9">
      <c r="F515" s="3"/>
      <c r="G515" s="3"/>
      <c r="H515" s="3"/>
      <c r="I515" s="3"/>
    </row>
    <row r="516" spans="6:9">
      <c r="F516" s="3"/>
      <c r="G516" s="3"/>
      <c r="H516" s="3"/>
      <c r="I516" s="3"/>
    </row>
    <row r="517" spans="6:9">
      <c r="F517" s="3"/>
      <c r="G517" s="3"/>
      <c r="H517" s="3"/>
      <c r="I517" s="3"/>
    </row>
    <row r="518" spans="6:9">
      <c r="F518" s="3"/>
      <c r="G518" s="3"/>
      <c r="H518" s="3"/>
      <c r="I518" s="3"/>
    </row>
    <row r="519" spans="6:9">
      <c r="F519" s="3"/>
      <c r="G519" s="3"/>
      <c r="H519" s="3"/>
      <c r="I519" s="3"/>
    </row>
    <row r="520" spans="6:9">
      <c r="F520" s="3"/>
      <c r="G520" s="3"/>
      <c r="H520" s="3"/>
      <c r="I520" s="3"/>
    </row>
    <row r="521" spans="6:9">
      <c r="F521" s="3"/>
      <c r="G521" s="3"/>
      <c r="H521" s="3"/>
      <c r="I521" s="3"/>
    </row>
    <row r="522" spans="6:9">
      <c r="F522" s="3"/>
      <c r="G522" s="3"/>
      <c r="H522" s="3"/>
      <c r="I522" s="3"/>
    </row>
    <row r="523" spans="6:9">
      <c r="F523" s="3"/>
      <c r="G523" s="3"/>
      <c r="H523" s="3"/>
      <c r="I523" s="3"/>
    </row>
    <row r="524" spans="6:9">
      <c r="F524" s="3"/>
      <c r="G524" s="3"/>
      <c r="H524" s="3"/>
      <c r="I524" s="3"/>
    </row>
    <row r="525" spans="6:9">
      <c r="F525" s="3"/>
      <c r="G525" s="3"/>
      <c r="H525" s="3"/>
      <c r="I525" s="3"/>
    </row>
    <row r="526" spans="6:9">
      <c r="F526" s="3"/>
      <c r="G526" s="3"/>
      <c r="H526" s="3"/>
      <c r="I526" s="3"/>
    </row>
    <row r="527" spans="6:9">
      <c r="F527" s="3"/>
      <c r="G527" s="3"/>
      <c r="H527" s="3"/>
      <c r="I527" s="3"/>
    </row>
    <row r="528" spans="6:9">
      <c r="F528" s="3"/>
      <c r="G528" s="3"/>
      <c r="H528" s="3"/>
      <c r="I528" s="3"/>
    </row>
    <row r="529" spans="6:9">
      <c r="F529" s="3"/>
      <c r="G529" s="3"/>
      <c r="H529" s="3"/>
      <c r="I529" s="3"/>
    </row>
    <row r="530" spans="6:9">
      <c r="F530" s="3"/>
      <c r="G530" s="3"/>
      <c r="H530" s="3"/>
      <c r="I530" s="3"/>
    </row>
    <row r="531" spans="6:9">
      <c r="F531" s="3"/>
      <c r="G531" s="3"/>
      <c r="H531" s="3"/>
      <c r="I531" s="3"/>
    </row>
    <row r="532" spans="6:9">
      <c r="F532" s="3"/>
      <c r="G532" s="3"/>
      <c r="H532" s="3"/>
      <c r="I532" s="3"/>
    </row>
    <row r="533" spans="6:9">
      <c r="F533" s="3"/>
      <c r="G533" s="3"/>
      <c r="H533" s="3"/>
      <c r="I533" s="3"/>
    </row>
    <row r="534" spans="6:9">
      <c r="F534" s="3"/>
      <c r="G534" s="3"/>
      <c r="H534" s="3"/>
      <c r="I534" s="3"/>
    </row>
    <row r="535" spans="6:9">
      <c r="F535" s="3"/>
      <c r="G535" s="3"/>
      <c r="H535" s="3"/>
      <c r="I535" s="3"/>
    </row>
    <row r="536" spans="6:9">
      <c r="F536" s="3"/>
      <c r="G536" s="3"/>
      <c r="H536" s="3"/>
      <c r="I536" s="3"/>
    </row>
    <row r="537" spans="6:9">
      <c r="F537" s="3"/>
      <c r="G537" s="3"/>
      <c r="H537" s="3"/>
      <c r="I537" s="3"/>
    </row>
    <row r="538" spans="6:9">
      <c r="F538" s="3"/>
      <c r="G538" s="3"/>
      <c r="H538" s="3"/>
      <c r="I538" s="3"/>
    </row>
    <row r="539" spans="6:9">
      <c r="F539" s="3"/>
      <c r="G539" s="3"/>
      <c r="H539" s="3"/>
      <c r="I539" s="3"/>
    </row>
    <row r="540" spans="6:9">
      <c r="F540" s="3"/>
      <c r="G540" s="3"/>
      <c r="H540" s="3"/>
      <c r="I540" s="3"/>
    </row>
    <row r="541" spans="6:9">
      <c r="F541" s="3"/>
      <c r="G541" s="3"/>
      <c r="H541" s="3"/>
      <c r="I541" s="3"/>
    </row>
    <row r="542" spans="6:9">
      <c r="F542" s="3"/>
      <c r="G542" s="3"/>
      <c r="H542" s="3"/>
      <c r="I542" s="3"/>
    </row>
    <row r="543" spans="6:9">
      <c r="F543" s="3"/>
      <c r="G543" s="3"/>
      <c r="H543" s="3"/>
      <c r="I543" s="3"/>
    </row>
    <row r="544" spans="6:9">
      <c r="F544" s="3"/>
      <c r="G544" s="3"/>
      <c r="H544" s="3"/>
      <c r="I544" s="3"/>
    </row>
    <row r="545" spans="6:9">
      <c r="F545" s="3"/>
      <c r="G545" s="3"/>
      <c r="H545" s="3"/>
      <c r="I545" s="3"/>
    </row>
    <row r="546" spans="6:9">
      <c r="F546" s="3"/>
      <c r="G546" s="3"/>
      <c r="H546" s="3"/>
      <c r="I546" s="3"/>
    </row>
    <row r="547" spans="6:9">
      <c r="F547" s="3"/>
      <c r="G547" s="3"/>
      <c r="H547" s="3"/>
      <c r="I547" s="3"/>
    </row>
    <row r="548" spans="6:9">
      <c r="F548" s="3"/>
      <c r="G548" s="3"/>
      <c r="H548" s="3"/>
      <c r="I548" s="3"/>
    </row>
    <row r="549" spans="6:9">
      <c r="F549" s="3"/>
      <c r="G549" s="3"/>
      <c r="H549" s="3"/>
      <c r="I549" s="3"/>
    </row>
    <row r="550" spans="6:9">
      <c r="F550" s="3"/>
      <c r="G550" s="3"/>
      <c r="H550" s="3"/>
      <c r="I550" s="3"/>
    </row>
    <row r="551" spans="6:9">
      <c r="F551" s="3"/>
      <c r="G551" s="3"/>
      <c r="H551" s="3"/>
      <c r="I551" s="3"/>
    </row>
    <row r="552" spans="6:9">
      <c r="F552" s="3"/>
      <c r="G552" s="3"/>
      <c r="H552" s="3"/>
      <c r="I552" s="3"/>
    </row>
    <row r="553" spans="6:9">
      <c r="F553" s="3"/>
      <c r="G553" s="3"/>
      <c r="H553" s="3"/>
      <c r="I553" s="3"/>
    </row>
    <row r="554" spans="6:9">
      <c r="F554" s="3"/>
      <c r="G554" s="3"/>
      <c r="H554" s="3"/>
      <c r="I554" s="3"/>
    </row>
    <row r="555" spans="6:9">
      <c r="F555" s="3"/>
      <c r="G555" s="3"/>
      <c r="H555" s="3"/>
      <c r="I555" s="3"/>
    </row>
    <row r="556" spans="6:9">
      <c r="F556" s="3"/>
      <c r="G556" s="3"/>
      <c r="H556" s="3"/>
      <c r="I556" s="3"/>
    </row>
    <row r="557" spans="6:9">
      <c r="F557" s="3"/>
      <c r="G557" s="3"/>
      <c r="H557" s="3"/>
      <c r="I557" s="3"/>
    </row>
    <row r="558" spans="6:9">
      <c r="F558" s="3"/>
      <c r="G558" s="3"/>
      <c r="H558" s="3"/>
      <c r="I558" s="3"/>
    </row>
    <row r="559" spans="6:9">
      <c r="F559" s="3"/>
      <c r="G559" s="3"/>
      <c r="H559" s="3"/>
      <c r="I559" s="3"/>
    </row>
    <row r="560" spans="6:9">
      <c r="F560" s="3"/>
      <c r="G560" s="3"/>
      <c r="H560" s="3"/>
      <c r="I560" s="3"/>
    </row>
    <row r="561" spans="6:9">
      <c r="F561" s="3"/>
      <c r="G561" s="3"/>
      <c r="H561" s="3"/>
      <c r="I561" s="3"/>
    </row>
    <row r="562" spans="6:9">
      <c r="F562" s="3"/>
      <c r="G562" s="3"/>
      <c r="H562" s="3"/>
      <c r="I562" s="3"/>
    </row>
    <row r="563" spans="6:9">
      <c r="F563" s="3"/>
      <c r="G563" s="3"/>
      <c r="H563" s="3"/>
      <c r="I563" s="3"/>
    </row>
    <row r="564" spans="6:9">
      <c r="F564" s="3"/>
      <c r="G564" s="3"/>
      <c r="H564" s="3"/>
      <c r="I564" s="3"/>
    </row>
    <row r="565" spans="6:9">
      <c r="F565" s="3"/>
      <c r="G565" s="3"/>
      <c r="H565" s="3"/>
      <c r="I565" s="3"/>
    </row>
    <row r="566" spans="6:9">
      <c r="F566" s="3"/>
      <c r="G566" s="3"/>
      <c r="H566" s="3"/>
      <c r="I566" s="3"/>
    </row>
    <row r="567" spans="6:9">
      <c r="F567" s="3"/>
      <c r="G567" s="3"/>
      <c r="H567" s="3"/>
      <c r="I567" s="3"/>
    </row>
    <row r="568" spans="6:9">
      <c r="F568" s="3"/>
      <c r="G568" s="3"/>
      <c r="H568" s="3"/>
      <c r="I568" s="3"/>
    </row>
    <row r="569" spans="6:9">
      <c r="F569" s="3"/>
      <c r="G569" s="3"/>
      <c r="H569" s="3"/>
      <c r="I569" s="3"/>
    </row>
    <row r="570" spans="6:9">
      <c r="F570" s="3"/>
      <c r="G570" s="3"/>
      <c r="H570" s="3"/>
      <c r="I570" s="3"/>
    </row>
    <row r="571" spans="6:9">
      <c r="F571" s="3"/>
      <c r="G571" s="3"/>
      <c r="H571" s="3"/>
      <c r="I571" s="3"/>
    </row>
    <row r="572" spans="6:9">
      <c r="F572" s="3"/>
      <c r="G572" s="3"/>
      <c r="H572" s="3"/>
      <c r="I572" s="3"/>
    </row>
    <row r="573" spans="6:9">
      <c r="F573" s="3"/>
      <c r="G573" s="3"/>
      <c r="H573" s="3"/>
      <c r="I573" s="3"/>
    </row>
    <row r="574" spans="6:9">
      <c r="F574" s="3"/>
      <c r="G574" s="3"/>
      <c r="H574" s="3"/>
      <c r="I574" s="3"/>
    </row>
    <row r="575" spans="6:9">
      <c r="F575" s="3"/>
      <c r="G575" s="3"/>
      <c r="H575" s="3"/>
      <c r="I575" s="3"/>
    </row>
    <row r="576" spans="6:9">
      <c r="F576" s="3"/>
      <c r="G576" s="3"/>
      <c r="H576" s="3"/>
      <c r="I576" s="3"/>
    </row>
    <row r="577" spans="6:9">
      <c r="F577" s="3"/>
      <c r="G577" s="3"/>
      <c r="H577" s="3"/>
      <c r="I577" s="3"/>
    </row>
    <row r="578" spans="6:9">
      <c r="F578" s="3"/>
      <c r="G578" s="3"/>
      <c r="H578" s="3"/>
      <c r="I578" s="3"/>
    </row>
    <row r="579" spans="6:9">
      <c r="F579" s="3"/>
      <c r="G579" s="3"/>
      <c r="H579" s="3"/>
      <c r="I579" s="3"/>
    </row>
    <row r="580" spans="6:9">
      <c r="F580" s="3"/>
      <c r="G580" s="3"/>
      <c r="H580" s="3"/>
      <c r="I580" s="3"/>
    </row>
    <row r="581" spans="6:9">
      <c r="F581" s="3"/>
      <c r="G581" s="3"/>
      <c r="H581" s="3"/>
      <c r="I581" s="3"/>
    </row>
    <row r="582" spans="6:9">
      <c r="F582" s="3"/>
      <c r="G582" s="3"/>
      <c r="H582" s="3"/>
      <c r="I582" s="3"/>
    </row>
    <row r="583" spans="6:9">
      <c r="F583" s="3"/>
      <c r="G583" s="3"/>
      <c r="H583" s="3"/>
      <c r="I583" s="3"/>
    </row>
    <row r="584" spans="6:9">
      <c r="F584" s="3"/>
      <c r="G584" s="3"/>
      <c r="H584" s="3"/>
      <c r="I584" s="3"/>
    </row>
    <row r="585" spans="6:9">
      <c r="F585" s="3"/>
      <c r="G585" s="3"/>
      <c r="H585" s="3"/>
      <c r="I585" s="3"/>
    </row>
    <row r="586" spans="6:9">
      <c r="F586" s="3"/>
      <c r="G586" s="3"/>
      <c r="H586" s="3"/>
      <c r="I586" s="3"/>
    </row>
    <row r="587" spans="6:9">
      <c r="F587" s="3"/>
      <c r="G587" s="3"/>
      <c r="H587" s="3"/>
      <c r="I587" s="3"/>
    </row>
    <row r="588" spans="6:9">
      <c r="F588" s="3"/>
      <c r="G588" s="3"/>
      <c r="H588" s="3"/>
      <c r="I588" s="3"/>
    </row>
    <row r="589" spans="6:9">
      <c r="F589" s="3"/>
      <c r="G589" s="3"/>
      <c r="H589" s="3"/>
      <c r="I589" s="3"/>
    </row>
    <row r="590" spans="6:9">
      <c r="F590" s="3"/>
      <c r="G590" s="3"/>
      <c r="H590" s="3"/>
      <c r="I590" s="3"/>
    </row>
    <row r="591" spans="6:9">
      <c r="F591" s="3"/>
      <c r="G591" s="3"/>
      <c r="H591" s="3"/>
      <c r="I591" s="3"/>
    </row>
    <row r="592" spans="6:9">
      <c r="F592" s="3"/>
      <c r="G592" s="3"/>
      <c r="H592" s="3"/>
      <c r="I592" s="3"/>
    </row>
    <row r="593" spans="6:9">
      <c r="F593" s="3"/>
      <c r="G593" s="3"/>
      <c r="H593" s="3"/>
      <c r="I593" s="3"/>
    </row>
    <row r="594" spans="6:9">
      <c r="F594" s="3"/>
      <c r="G594" s="3"/>
      <c r="H594" s="3"/>
      <c r="I594" s="3"/>
    </row>
    <row r="595" spans="6:9">
      <c r="F595" s="3"/>
      <c r="G595" s="3"/>
      <c r="H595" s="3"/>
      <c r="I595" s="3"/>
    </row>
    <row r="596" spans="6:9">
      <c r="F596" s="3"/>
      <c r="G596" s="3"/>
      <c r="H596" s="3"/>
      <c r="I596" s="3"/>
    </row>
    <row r="597" spans="6:9">
      <c r="F597" s="3"/>
      <c r="G597" s="3"/>
      <c r="H597" s="3"/>
      <c r="I597" s="3"/>
    </row>
    <row r="598" spans="6:9">
      <c r="F598" s="3"/>
      <c r="G598" s="3"/>
      <c r="H598" s="3"/>
      <c r="I598" s="3"/>
    </row>
    <row r="599" spans="6:9">
      <c r="F599" s="3"/>
      <c r="G599" s="3"/>
      <c r="H599" s="3"/>
      <c r="I599" s="3"/>
    </row>
    <row r="600" spans="6:9">
      <c r="F600" s="3"/>
      <c r="G600" s="3"/>
      <c r="H600" s="3"/>
      <c r="I600" s="3"/>
    </row>
    <row r="601" spans="6:9">
      <c r="F601" s="3"/>
      <c r="G601" s="3"/>
      <c r="H601" s="3"/>
      <c r="I601" s="3"/>
    </row>
    <row r="602" spans="6:9">
      <c r="F602" s="3"/>
      <c r="G602" s="3"/>
      <c r="H602" s="3"/>
      <c r="I602" s="3"/>
    </row>
    <row r="603" spans="6:9">
      <c r="F603" s="3"/>
      <c r="G603" s="3"/>
      <c r="H603" s="3"/>
      <c r="I603" s="3"/>
    </row>
    <row r="604" spans="6:9">
      <c r="F604" s="3"/>
      <c r="G604" s="3"/>
      <c r="H604" s="3"/>
      <c r="I604" s="3"/>
    </row>
    <row r="605" spans="6:9">
      <c r="F605" s="3"/>
      <c r="G605" s="3"/>
      <c r="H605" s="3"/>
      <c r="I605" s="3"/>
    </row>
    <row r="606" spans="6:9">
      <c r="F606" s="3"/>
      <c r="G606" s="3"/>
      <c r="H606" s="3"/>
      <c r="I606" s="3"/>
    </row>
    <row r="607" spans="6:9">
      <c r="F607" s="3"/>
      <c r="G607" s="3"/>
      <c r="H607" s="3"/>
      <c r="I607" s="3"/>
    </row>
    <row r="608" spans="6:9">
      <c r="F608" s="3"/>
      <c r="G608" s="3"/>
      <c r="H608" s="3"/>
      <c r="I608" s="3"/>
    </row>
    <row r="609" spans="6:9">
      <c r="F609" s="3"/>
      <c r="G609" s="3"/>
      <c r="H609" s="3"/>
      <c r="I609" s="3"/>
    </row>
    <row r="610" spans="6:9">
      <c r="F610" s="3"/>
      <c r="G610" s="3"/>
      <c r="H610" s="3"/>
      <c r="I610" s="3"/>
    </row>
    <row r="611" spans="6:9">
      <c r="F611" s="3"/>
      <c r="G611" s="3"/>
      <c r="H611" s="3"/>
      <c r="I611" s="3"/>
    </row>
    <row r="612" spans="6:9">
      <c r="F612" s="3"/>
      <c r="G612" s="3"/>
      <c r="H612" s="3"/>
      <c r="I612" s="3"/>
    </row>
    <row r="613" spans="6:9">
      <c r="F613" s="3"/>
      <c r="G613" s="3"/>
      <c r="H613" s="3"/>
      <c r="I613" s="3"/>
    </row>
    <row r="614" spans="6:9">
      <c r="F614" s="3"/>
      <c r="G614" s="3"/>
      <c r="H614" s="3"/>
      <c r="I614" s="3"/>
    </row>
    <row r="615" spans="6:9">
      <c r="F615" s="3"/>
      <c r="G615" s="3"/>
      <c r="H615" s="3"/>
      <c r="I615" s="3"/>
    </row>
    <row r="616" spans="6:9">
      <c r="F616" s="3"/>
      <c r="G616" s="3"/>
      <c r="H616" s="3"/>
      <c r="I616" s="3"/>
    </row>
    <row r="617" spans="6:9">
      <c r="F617" s="3"/>
      <c r="G617" s="3"/>
      <c r="H617" s="3"/>
      <c r="I617" s="3"/>
    </row>
    <row r="618" spans="6:9">
      <c r="F618" s="3"/>
      <c r="G618" s="3"/>
      <c r="H618" s="3"/>
      <c r="I618" s="3"/>
    </row>
    <row r="619" spans="6:9">
      <c r="F619" s="3"/>
      <c r="G619" s="3"/>
      <c r="H619" s="3"/>
      <c r="I619" s="3"/>
    </row>
    <row r="620" spans="6:9">
      <c r="F620" s="3"/>
      <c r="G620" s="3"/>
      <c r="H620" s="3"/>
      <c r="I620" s="3"/>
    </row>
    <row r="621" spans="6:9">
      <c r="F621" s="3"/>
      <c r="G621" s="3"/>
      <c r="H621" s="3"/>
      <c r="I621" s="3"/>
    </row>
    <row r="622" spans="6:9">
      <c r="F622" s="3"/>
      <c r="G622" s="3"/>
      <c r="H622" s="3"/>
      <c r="I622" s="3"/>
    </row>
    <row r="623" spans="6:9">
      <c r="F623" s="3"/>
      <c r="G623" s="3"/>
      <c r="H623" s="3"/>
      <c r="I623" s="3"/>
    </row>
    <row r="624" spans="6:9">
      <c r="F624" s="3"/>
      <c r="G624" s="3"/>
      <c r="H624" s="3"/>
      <c r="I624" s="3"/>
    </row>
    <row r="625" spans="6:9">
      <c r="F625" s="3"/>
      <c r="G625" s="3"/>
      <c r="H625" s="3"/>
      <c r="I625" s="3"/>
    </row>
    <row r="626" spans="6:9">
      <c r="F626" s="3"/>
      <c r="G626" s="3"/>
      <c r="H626" s="3"/>
      <c r="I626" s="3"/>
    </row>
    <row r="627" spans="6:9">
      <c r="F627" s="3"/>
      <c r="G627" s="3"/>
      <c r="H627" s="3"/>
      <c r="I627" s="3"/>
    </row>
    <row r="628" spans="6:9">
      <c r="F628" s="3"/>
      <c r="G628" s="3"/>
      <c r="H628" s="3"/>
      <c r="I628" s="3"/>
    </row>
    <row r="629" spans="6:9">
      <c r="F629" s="3"/>
      <c r="G629" s="3"/>
      <c r="H629" s="3"/>
      <c r="I629" s="3"/>
    </row>
    <row r="630" spans="6:9">
      <c r="F630" s="3"/>
      <c r="G630" s="3"/>
      <c r="H630" s="3"/>
      <c r="I630" s="3"/>
    </row>
    <row r="631" spans="6:9">
      <c r="F631" s="3"/>
      <c r="G631" s="3"/>
      <c r="H631" s="3"/>
      <c r="I631" s="3"/>
    </row>
    <row r="632" spans="6:9">
      <c r="F632" s="3"/>
      <c r="G632" s="3"/>
      <c r="H632" s="3"/>
      <c r="I632" s="3"/>
    </row>
    <row r="633" spans="6:9">
      <c r="F633" s="3"/>
      <c r="G633" s="3"/>
      <c r="H633" s="3"/>
      <c r="I633" s="3"/>
    </row>
    <row r="634" spans="6:9">
      <c r="F634" s="3"/>
      <c r="G634" s="3"/>
      <c r="H634" s="3"/>
      <c r="I634" s="3"/>
    </row>
    <row r="635" spans="6:9">
      <c r="F635" s="3"/>
      <c r="G635" s="3"/>
      <c r="H635" s="3"/>
      <c r="I635" s="3"/>
    </row>
    <row r="636" spans="6:9">
      <c r="F636" s="3"/>
      <c r="G636" s="3"/>
      <c r="H636" s="3"/>
      <c r="I636" s="3"/>
    </row>
    <row r="637" spans="6:9">
      <c r="F637" s="3"/>
      <c r="G637" s="3"/>
      <c r="H637" s="3"/>
      <c r="I637" s="3"/>
    </row>
    <row r="638" spans="6:9">
      <c r="F638" s="3"/>
      <c r="G638" s="3"/>
      <c r="H638" s="3"/>
      <c r="I638" s="3"/>
    </row>
    <row r="639" spans="6:9">
      <c r="F639" s="3"/>
      <c r="G639" s="3"/>
      <c r="H639" s="3"/>
      <c r="I639" s="3"/>
    </row>
    <row r="640" spans="6:9">
      <c r="F640" s="3"/>
      <c r="G640" s="3"/>
      <c r="H640" s="3"/>
      <c r="I640" s="3"/>
    </row>
    <row r="641" spans="6:9">
      <c r="F641" s="3"/>
      <c r="G641" s="3"/>
      <c r="H641" s="3"/>
      <c r="I641" s="3"/>
    </row>
    <row r="642" spans="6:9">
      <c r="F642" s="3"/>
      <c r="G642" s="3"/>
      <c r="H642" s="3"/>
      <c r="I642" s="3"/>
    </row>
    <row r="643" spans="6:9">
      <c r="F643" s="3"/>
      <c r="G643" s="3"/>
      <c r="H643" s="3"/>
      <c r="I643" s="3"/>
    </row>
    <row r="644" spans="6:9">
      <c r="F644" s="3"/>
      <c r="G644" s="3"/>
      <c r="H644" s="3"/>
      <c r="I644" s="3"/>
    </row>
    <row r="645" spans="6:9">
      <c r="F645" s="3"/>
      <c r="G645" s="3"/>
      <c r="H645" s="3"/>
      <c r="I645" s="3"/>
    </row>
    <row r="646" spans="6:9">
      <c r="F646" s="3"/>
      <c r="G646" s="3"/>
      <c r="H646" s="3"/>
      <c r="I646" s="3"/>
    </row>
    <row r="647" spans="6:9">
      <c r="F647" s="3"/>
      <c r="G647" s="3"/>
      <c r="H647" s="3"/>
      <c r="I647" s="3"/>
    </row>
    <row r="648" spans="6:9">
      <c r="F648" s="3"/>
      <c r="G648" s="3"/>
      <c r="H648" s="3"/>
      <c r="I648" s="3"/>
    </row>
    <row r="649" spans="6:9">
      <c r="F649" s="3"/>
      <c r="G649" s="3"/>
      <c r="H649" s="3"/>
      <c r="I649" s="3"/>
    </row>
    <row r="650" spans="6:9">
      <c r="F650" s="3"/>
      <c r="G650" s="3"/>
      <c r="H650" s="3"/>
      <c r="I650" s="3"/>
    </row>
    <row r="651" spans="6:9">
      <c r="F651" s="3"/>
      <c r="G651" s="3"/>
      <c r="H651" s="3"/>
      <c r="I651" s="3"/>
    </row>
    <row r="652" spans="6:9">
      <c r="F652" s="3"/>
      <c r="G652" s="3"/>
      <c r="H652" s="3"/>
      <c r="I652" s="3"/>
    </row>
    <row r="653" spans="6:9">
      <c r="F653" s="3"/>
      <c r="G653" s="3"/>
      <c r="H653" s="3"/>
      <c r="I653" s="3"/>
    </row>
    <row r="654" spans="6:9">
      <c r="F654" s="3"/>
      <c r="G654" s="3"/>
      <c r="H654" s="3"/>
      <c r="I654" s="3"/>
    </row>
    <row r="655" spans="6:9">
      <c r="F655" s="3"/>
      <c r="G655" s="3"/>
      <c r="H655" s="3"/>
      <c r="I655" s="3"/>
    </row>
    <row r="656" spans="6:9">
      <c r="F656" s="3"/>
      <c r="G656" s="3"/>
      <c r="H656" s="3"/>
      <c r="I656" s="3"/>
    </row>
    <row r="657" spans="6:9">
      <c r="F657" s="3"/>
      <c r="G657" s="3"/>
      <c r="H657" s="3"/>
      <c r="I657" s="3"/>
    </row>
    <row r="658" spans="6:9">
      <c r="F658" s="3"/>
      <c r="G658" s="3"/>
      <c r="H658" s="3"/>
      <c r="I658" s="3"/>
    </row>
    <row r="659" spans="6:9">
      <c r="F659" s="3"/>
      <c r="G659" s="3"/>
      <c r="H659" s="3"/>
      <c r="I659" s="3"/>
    </row>
    <row r="660" spans="6:9">
      <c r="F660" s="3"/>
      <c r="G660" s="3"/>
      <c r="H660" s="3"/>
      <c r="I660" s="3"/>
    </row>
    <row r="661" spans="6:9">
      <c r="F661" s="3"/>
      <c r="G661" s="3"/>
      <c r="H661" s="3"/>
      <c r="I661" s="3"/>
    </row>
    <row r="662" spans="6:9">
      <c r="F662" s="3"/>
      <c r="G662" s="3"/>
      <c r="H662" s="3"/>
      <c r="I662" s="3"/>
    </row>
    <row r="663" spans="6:9">
      <c r="F663" s="3"/>
      <c r="G663" s="3"/>
      <c r="H663" s="3"/>
      <c r="I663" s="3"/>
    </row>
    <row r="664" spans="6:9">
      <c r="F664" s="3"/>
      <c r="G664" s="3"/>
      <c r="H664" s="3"/>
      <c r="I664" s="3"/>
    </row>
    <row r="665" spans="6:9">
      <c r="F665" s="3"/>
      <c r="G665" s="3"/>
      <c r="H665" s="3"/>
      <c r="I665" s="3"/>
    </row>
    <row r="666" spans="6:9">
      <c r="F666" s="3"/>
      <c r="G666" s="3"/>
      <c r="H666" s="3"/>
      <c r="I666" s="3"/>
    </row>
    <row r="667" spans="6:9">
      <c r="F667" s="3"/>
      <c r="G667" s="3"/>
      <c r="H667" s="3"/>
      <c r="I667" s="3"/>
    </row>
    <row r="668" spans="6:9">
      <c r="F668" s="3"/>
      <c r="G668" s="3"/>
      <c r="H668" s="3"/>
      <c r="I668" s="3"/>
    </row>
    <row r="669" spans="6:9">
      <c r="F669" s="3"/>
      <c r="G669" s="3"/>
      <c r="H669" s="3"/>
      <c r="I669" s="3"/>
    </row>
    <row r="670" spans="6:9">
      <c r="F670" s="3"/>
      <c r="G670" s="3"/>
      <c r="H670" s="3"/>
      <c r="I670" s="3"/>
    </row>
    <row r="671" spans="6:9">
      <c r="F671" s="3"/>
      <c r="G671" s="3"/>
      <c r="H671" s="3"/>
      <c r="I671" s="3"/>
    </row>
    <row r="672" spans="6:9">
      <c r="F672" s="3"/>
      <c r="G672" s="3"/>
      <c r="H672" s="3"/>
      <c r="I672" s="3"/>
    </row>
    <row r="673" spans="6:9">
      <c r="F673" s="3"/>
      <c r="G673" s="3"/>
      <c r="H673" s="3"/>
      <c r="I673" s="3"/>
    </row>
    <row r="674" spans="6:9">
      <c r="F674" s="3"/>
      <c r="G674" s="3"/>
      <c r="H674" s="3"/>
      <c r="I674" s="3"/>
    </row>
    <row r="675" spans="6:9">
      <c r="F675" s="3"/>
      <c r="G675" s="3"/>
      <c r="H675" s="3"/>
      <c r="I675" s="3"/>
    </row>
    <row r="676" spans="6:9">
      <c r="F676" s="3"/>
      <c r="G676" s="3"/>
      <c r="H676" s="3"/>
      <c r="I676" s="3"/>
    </row>
    <row r="677" spans="6:9">
      <c r="F677" s="3"/>
      <c r="G677" s="3"/>
      <c r="H677" s="3"/>
      <c r="I677" s="3"/>
    </row>
    <row r="678" spans="6:9">
      <c r="F678" s="3"/>
      <c r="G678" s="3"/>
      <c r="H678" s="3"/>
      <c r="I678" s="3"/>
    </row>
    <row r="679" spans="6:9">
      <c r="F679" s="3"/>
      <c r="G679" s="3"/>
      <c r="H679" s="3"/>
      <c r="I679" s="3"/>
    </row>
    <row r="680" spans="6:9">
      <c r="F680" s="3"/>
      <c r="G680" s="3"/>
      <c r="H680" s="3"/>
      <c r="I680" s="3"/>
    </row>
    <row r="681" spans="6:9">
      <c r="F681" s="3"/>
      <c r="G681" s="3"/>
      <c r="H681" s="3"/>
      <c r="I681" s="3"/>
    </row>
    <row r="682" spans="6:9">
      <c r="F682" s="3"/>
      <c r="G682" s="3"/>
      <c r="H682" s="3"/>
      <c r="I682" s="3"/>
    </row>
    <row r="683" spans="6:9">
      <c r="F683" s="3"/>
      <c r="G683" s="3"/>
      <c r="H683" s="3"/>
      <c r="I683" s="3"/>
    </row>
    <row r="684" spans="6:9">
      <c r="F684" s="3"/>
      <c r="G684" s="3"/>
      <c r="H684" s="3"/>
      <c r="I684" s="3"/>
    </row>
    <row r="685" spans="6:9">
      <c r="F685" s="3"/>
      <c r="G685" s="3"/>
      <c r="H685" s="3"/>
      <c r="I685" s="3"/>
    </row>
    <row r="686" spans="6:9">
      <c r="F686" s="3"/>
      <c r="G686" s="3"/>
      <c r="H686" s="3"/>
      <c r="I686" s="3"/>
    </row>
    <row r="687" spans="6:9">
      <c r="F687" s="3"/>
      <c r="G687" s="3"/>
      <c r="H687" s="3"/>
      <c r="I687" s="3"/>
    </row>
    <row r="688" spans="6:9">
      <c r="F688" s="3"/>
      <c r="G688" s="3"/>
      <c r="H688" s="3"/>
      <c r="I688" s="3"/>
    </row>
    <row r="689" spans="6:9">
      <c r="F689" s="3"/>
      <c r="G689" s="3"/>
      <c r="H689" s="3"/>
      <c r="I689" s="3"/>
    </row>
    <row r="690" spans="6:9">
      <c r="F690" s="3"/>
      <c r="G690" s="3"/>
      <c r="H690" s="3"/>
      <c r="I690" s="3"/>
    </row>
    <row r="691" spans="6:9">
      <c r="F691" s="3"/>
      <c r="G691" s="3"/>
      <c r="H691" s="3"/>
      <c r="I691" s="3"/>
    </row>
    <row r="692" spans="6:9">
      <c r="F692" s="3"/>
      <c r="G692" s="3"/>
      <c r="H692" s="3"/>
      <c r="I692" s="3"/>
    </row>
    <row r="693" spans="6:9">
      <c r="F693" s="3"/>
      <c r="G693" s="3"/>
      <c r="H693" s="3"/>
      <c r="I693" s="3"/>
    </row>
    <row r="694" spans="6:9">
      <c r="F694" s="3"/>
      <c r="G694" s="3"/>
      <c r="H694" s="3"/>
      <c r="I694" s="3"/>
    </row>
    <row r="695" spans="6:9">
      <c r="F695" s="3"/>
      <c r="G695" s="3"/>
      <c r="H695" s="3"/>
      <c r="I695" s="3"/>
    </row>
    <row r="696" spans="6:9">
      <c r="F696" s="3"/>
      <c r="G696" s="3"/>
      <c r="H696" s="3"/>
      <c r="I696" s="3"/>
    </row>
    <row r="697" spans="6:9">
      <c r="F697" s="3"/>
      <c r="G697" s="3"/>
      <c r="H697" s="3"/>
      <c r="I697" s="3"/>
    </row>
    <row r="698" spans="6:9">
      <c r="F698" s="3"/>
      <c r="G698" s="3"/>
      <c r="H698" s="3"/>
      <c r="I698" s="3"/>
    </row>
    <row r="699" spans="6:9">
      <c r="F699" s="3"/>
      <c r="G699" s="3"/>
      <c r="H699" s="3"/>
      <c r="I699" s="3"/>
    </row>
    <row r="700" spans="6:9">
      <c r="F700" s="3"/>
      <c r="G700" s="3"/>
      <c r="H700" s="3"/>
      <c r="I700" s="3"/>
    </row>
    <row r="701" spans="6:9">
      <c r="F701" s="3"/>
      <c r="G701" s="3"/>
      <c r="H701" s="3"/>
      <c r="I701" s="3"/>
    </row>
    <row r="702" spans="6:9">
      <c r="F702" s="3"/>
      <c r="G702" s="3"/>
      <c r="H702" s="3"/>
      <c r="I702" s="3"/>
    </row>
    <row r="703" spans="6:9">
      <c r="F703" s="3"/>
      <c r="G703" s="3"/>
      <c r="H703" s="3"/>
      <c r="I703" s="3"/>
    </row>
    <row r="704" spans="6:9">
      <c r="F704" s="3"/>
      <c r="G704" s="3"/>
      <c r="H704" s="3"/>
      <c r="I704" s="3"/>
    </row>
    <row r="705" spans="6:9">
      <c r="F705" s="3"/>
      <c r="G705" s="3"/>
      <c r="H705" s="3"/>
      <c r="I705" s="3"/>
    </row>
    <row r="706" spans="6:9">
      <c r="F706" s="3"/>
      <c r="G706" s="3"/>
      <c r="H706" s="3"/>
      <c r="I706" s="3"/>
    </row>
    <row r="707" spans="6:9">
      <c r="F707" s="3"/>
      <c r="G707" s="3"/>
      <c r="H707" s="3"/>
      <c r="I707" s="3"/>
    </row>
    <row r="708" spans="6:9">
      <c r="F708" s="3"/>
      <c r="G708" s="3"/>
      <c r="H708" s="3"/>
      <c r="I708" s="3"/>
    </row>
    <row r="709" spans="6:9">
      <c r="F709" s="3"/>
      <c r="G709" s="3"/>
      <c r="H709" s="3"/>
      <c r="I709" s="3"/>
    </row>
    <row r="710" spans="6:9">
      <c r="F710" s="3"/>
      <c r="G710" s="3"/>
      <c r="H710" s="3"/>
      <c r="I710" s="3"/>
    </row>
    <row r="711" spans="6:9">
      <c r="F711" s="3"/>
      <c r="G711" s="3"/>
      <c r="H711" s="3"/>
      <c r="I711" s="3"/>
    </row>
    <row r="712" spans="6:9">
      <c r="F712" s="3"/>
      <c r="G712" s="3"/>
      <c r="H712" s="3"/>
      <c r="I712" s="3"/>
    </row>
    <row r="713" spans="6:9">
      <c r="F713" s="3"/>
      <c r="G713" s="3"/>
      <c r="H713" s="3"/>
      <c r="I713" s="3"/>
    </row>
    <row r="714" spans="6:9">
      <c r="F714" s="3"/>
      <c r="G714" s="3"/>
      <c r="H714" s="3"/>
      <c r="I714" s="3"/>
    </row>
    <row r="715" spans="6:9">
      <c r="F715" s="3"/>
      <c r="G715" s="3"/>
      <c r="H715" s="3"/>
      <c r="I715" s="3"/>
    </row>
    <row r="716" spans="6:9">
      <c r="F716" s="3"/>
      <c r="G716" s="3"/>
      <c r="H716" s="3"/>
      <c r="I716" s="3"/>
    </row>
    <row r="717" spans="6:9">
      <c r="F717" s="3"/>
      <c r="G717" s="3"/>
      <c r="H717" s="3"/>
      <c r="I717" s="3"/>
    </row>
    <row r="718" spans="6:9">
      <c r="F718" s="3"/>
      <c r="G718" s="3"/>
      <c r="H718" s="3"/>
      <c r="I718" s="3"/>
    </row>
    <row r="719" spans="6:9">
      <c r="F719" s="3"/>
      <c r="G719" s="3"/>
      <c r="H719" s="3"/>
      <c r="I719" s="3"/>
    </row>
    <row r="720" spans="6:9">
      <c r="F720" s="3"/>
      <c r="G720" s="3"/>
      <c r="H720" s="3"/>
      <c r="I720" s="3"/>
    </row>
    <row r="721" spans="6:9">
      <c r="F721" s="3"/>
      <c r="G721" s="3"/>
      <c r="H721" s="3"/>
      <c r="I721" s="3"/>
    </row>
    <row r="722" spans="6:9">
      <c r="F722" s="3"/>
      <c r="G722" s="3"/>
      <c r="H722" s="3"/>
      <c r="I722" s="3"/>
    </row>
    <row r="723" spans="6:9">
      <c r="F723" s="3"/>
      <c r="G723" s="3"/>
      <c r="H723" s="3"/>
      <c r="I723" s="3"/>
    </row>
    <row r="724" spans="6:9">
      <c r="F724" s="3"/>
      <c r="G724" s="3"/>
      <c r="H724" s="3"/>
      <c r="I724" s="3"/>
    </row>
    <row r="725" spans="6:9">
      <c r="F725" s="3"/>
      <c r="G725" s="3"/>
      <c r="H725" s="3"/>
      <c r="I725" s="3"/>
    </row>
    <row r="726" spans="6:9">
      <c r="F726" s="3"/>
      <c r="G726" s="3"/>
      <c r="H726" s="3"/>
      <c r="I726" s="3"/>
    </row>
    <row r="727" spans="6:9">
      <c r="F727" s="3"/>
      <c r="G727" s="3"/>
      <c r="H727" s="3"/>
      <c r="I727" s="3"/>
    </row>
    <row r="728" spans="6:9">
      <c r="F728" s="3"/>
      <c r="G728" s="3"/>
      <c r="H728" s="3"/>
      <c r="I728" s="3"/>
    </row>
    <row r="729" spans="6:9">
      <c r="F729" s="3"/>
      <c r="G729" s="3"/>
      <c r="H729" s="3"/>
      <c r="I729" s="3"/>
    </row>
    <row r="730" spans="6:9">
      <c r="F730" s="3"/>
      <c r="G730" s="3"/>
      <c r="H730" s="3"/>
      <c r="I730" s="3"/>
    </row>
    <row r="731" spans="6:9">
      <c r="F731" s="3"/>
      <c r="G731" s="3"/>
      <c r="H731" s="3"/>
      <c r="I731" s="3"/>
    </row>
    <row r="732" spans="6:9">
      <c r="F732" s="3"/>
      <c r="G732" s="3"/>
      <c r="H732" s="3"/>
      <c r="I732" s="3"/>
    </row>
    <row r="733" spans="6:9">
      <c r="F733" s="3"/>
      <c r="G733" s="3"/>
      <c r="H733" s="3"/>
      <c r="I733" s="3"/>
    </row>
    <row r="734" spans="6:9">
      <c r="F734" s="3"/>
      <c r="G734" s="3"/>
      <c r="H734" s="3"/>
      <c r="I734" s="3"/>
    </row>
    <row r="735" spans="6:9">
      <c r="F735" s="3"/>
      <c r="G735" s="3"/>
      <c r="H735" s="3"/>
      <c r="I735" s="3"/>
    </row>
    <row r="736" spans="6:9">
      <c r="F736" s="3"/>
      <c r="G736" s="3"/>
      <c r="H736" s="3"/>
      <c r="I736" s="3"/>
    </row>
    <row r="737" spans="6:9">
      <c r="F737" s="3"/>
      <c r="G737" s="3"/>
      <c r="H737" s="3"/>
      <c r="I737" s="3"/>
    </row>
    <row r="738" spans="6:9">
      <c r="F738" s="3"/>
      <c r="G738" s="3"/>
      <c r="H738" s="3"/>
      <c r="I738" s="3"/>
    </row>
    <row r="739" spans="6:9">
      <c r="F739" s="3"/>
      <c r="G739" s="3"/>
      <c r="H739" s="3"/>
      <c r="I739" s="3"/>
    </row>
    <row r="740" spans="6:9">
      <c r="F740" s="3"/>
      <c r="G740" s="3"/>
      <c r="H740" s="3"/>
      <c r="I740" s="3"/>
    </row>
    <row r="741" spans="6:9">
      <c r="F741" s="3"/>
      <c r="G741" s="3"/>
      <c r="H741" s="3"/>
      <c r="I741" s="3"/>
    </row>
    <row r="742" spans="6:9">
      <c r="F742" s="3"/>
      <c r="G742" s="3"/>
      <c r="H742" s="3"/>
      <c r="I742" s="3"/>
    </row>
    <row r="743" spans="6:9">
      <c r="F743" s="3"/>
      <c r="G743" s="3"/>
      <c r="H743" s="3"/>
      <c r="I743" s="3"/>
    </row>
    <row r="744" spans="6:9">
      <c r="F744" s="3"/>
      <c r="G744" s="3"/>
      <c r="H744" s="3"/>
      <c r="I744" s="3"/>
    </row>
    <row r="745" spans="6:9">
      <c r="F745" s="3"/>
      <c r="G745" s="3"/>
      <c r="H745" s="3"/>
      <c r="I745" s="3"/>
    </row>
    <row r="746" spans="6:9">
      <c r="F746" s="3"/>
      <c r="G746" s="3"/>
      <c r="H746" s="3"/>
      <c r="I746" s="3"/>
    </row>
    <row r="747" spans="6:9">
      <c r="F747" s="3"/>
      <c r="G747" s="3"/>
      <c r="H747" s="3"/>
      <c r="I747" s="3"/>
    </row>
    <row r="748" spans="6:9">
      <c r="F748" s="3"/>
      <c r="G748" s="3"/>
      <c r="H748" s="3"/>
      <c r="I748" s="3"/>
    </row>
    <row r="749" spans="6:9">
      <c r="F749" s="3"/>
      <c r="G749" s="3"/>
      <c r="H749" s="3"/>
      <c r="I749" s="3"/>
    </row>
    <row r="750" spans="6:9">
      <c r="F750" s="3"/>
      <c r="G750" s="3"/>
      <c r="H750" s="3"/>
      <c r="I750" s="3"/>
    </row>
    <row r="751" spans="6:9">
      <c r="F751" s="3"/>
      <c r="G751" s="3"/>
      <c r="H751" s="3"/>
      <c r="I751" s="3"/>
    </row>
    <row r="752" spans="6:9">
      <c r="F752" s="3"/>
      <c r="G752" s="3"/>
      <c r="H752" s="3"/>
      <c r="I752" s="3"/>
    </row>
    <row r="753" spans="6:9">
      <c r="F753" s="3"/>
      <c r="G753" s="3"/>
      <c r="H753" s="3"/>
      <c r="I753" s="3"/>
    </row>
    <row r="754" spans="6:9">
      <c r="F754" s="3"/>
      <c r="G754" s="3"/>
      <c r="H754" s="3"/>
      <c r="I754" s="3"/>
    </row>
    <row r="755" spans="6:9">
      <c r="F755" s="3"/>
      <c r="G755" s="3"/>
      <c r="H755" s="3"/>
      <c r="I755" s="3"/>
    </row>
    <row r="756" spans="6:9">
      <c r="F756" s="3"/>
      <c r="G756" s="3"/>
      <c r="H756" s="3"/>
      <c r="I756" s="3"/>
    </row>
    <row r="757" spans="6:9">
      <c r="F757" s="3"/>
      <c r="G757" s="3"/>
      <c r="H757" s="3"/>
      <c r="I757" s="3"/>
    </row>
    <row r="758" spans="6:9">
      <c r="F758" s="3"/>
      <c r="G758" s="3"/>
      <c r="H758" s="3"/>
      <c r="I758" s="3"/>
    </row>
    <row r="759" spans="6:9">
      <c r="F759" s="3"/>
      <c r="G759" s="3"/>
      <c r="H759" s="3"/>
      <c r="I759" s="3"/>
    </row>
    <row r="760" spans="6:9">
      <c r="F760" s="3"/>
      <c r="G760" s="3"/>
      <c r="H760" s="3"/>
      <c r="I760" s="3"/>
    </row>
    <row r="761" spans="6:9">
      <c r="F761" s="3"/>
      <c r="G761" s="3"/>
      <c r="H761" s="3"/>
      <c r="I761" s="3"/>
    </row>
    <row r="762" spans="6:9">
      <c r="F762" s="3"/>
      <c r="G762" s="3"/>
      <c r="H762" s="3"/>
      <c r="I762" s="3"/>
    </row>
    <row r="763" spans="6:9">
      <c r="F763" s="3"/>
      <c r="G763" s="3"/>
      <c r="H763" s="3"/>
      <c r="I763" s="3"/>
    </row>
    <row r="764" spans="6:9">
      <c r="F764" s="3"/>
      <c r="G764" s="3"/>
      <c r="H764" s="3"/>
      <c r="I764" s="3"/>
    </row>
    <row r="765" spans="6:9">
      <c r="F765" s="3"/>
      <c r="G765" s="3"/>
      <c r="H765" s="3"/>
      <c r="I765" s="3"/>
    </row>
    <row r="766" spans="6:9">
      <c r="F766" s="3"/>
      <c r="G766" s="3"/>
      <c r="H766" s="3"/>
      <c r="I766" s="3"/>
    </row>
    <row r="767" spans="6:9">
      <c r="F767" s="3"/>
      <c r="G767" s="3"/>
      <c r="H767" s="3"/>
      <c r="I767" s="3"/>
    </row>
    <row r="768" spans="6:9">
      <c r="F768" s="3"/>
      <c r="G768" s="3"/>
      <c r="H768" s="3"/>
      <c r="I768" s="3"/>
    </row>
    <row r="769" spans="6:9">
      <c r="F769" s="3"/>
      <c r="G769" s="3"/>
      <c r="H769" s="3"/>
      <c r="I769" s="3"/>
    </row>
    <row r="770" spans="6:9">
      <c r="F770" s="3"/>
      <c r="G770" s="3"/>
      <c r="H770" s="3"/>
      <c r="I770" s="3"/>
    </row>
    <row r="771" spans="6:9">
      <c r="F771" s="3"/>
      <c r="G771" s="3"/>
      <c r="H771" s="3"/>
      <c r="I771" s="3"/>
    </row>
    <row r="772" spans="6:9">
      <c r="F772" s="3"/>
      <c r="G772" s="3"/>
      <c r="H772" s="3"/>
      <c r="I772" s="3"/>
    </row>
    <row r="773" spans="6:9">
      <c r="F773" s="3"/>
      <c r="G773" s="3"/>
      <c r="H773" s="3"/>
      <c r="I773" s="3"/>
    </row>
    <row r="774" spans="6:9">
      <c r="F774" s="3"/>
      <c r="G774" s="3"/>
      <c r="H774" s="3"/>
      <c r="I774" s="3"/>
    </row>
    <row r="775" spans="6:9">
      <c r="F775" s="3"/>
      <c r="G775" s="3"/>
      <c r="H775" s="3"/>
      <c r="I775" s="3"/>
    </row>
    <row r="776" spans="6:9">
      <c r="F776" s="3"/>
      <c r="G776" s="3"/>
      <c r="H776" s="3"/>
      <c r="I776" s="3"/>
    </row>
    <row r="777" spans="6:9">
      <c r="F777" s="3"/>
      <c r="G777" s="3"/>
      <c r="H777" s="3"/>
      <c r="I777" s="3"/>
    </row>
    <row r="778" spans="6:9">
      <c r="F778" s="3"/>
      <c r="G778" s="3"/>
      <c r="H778" s="3"/>
      <c r="I778" s="3"/>
    </row>
    <row r="779" spans="6:9">
      <c r="F779" s="3"/>
      <c r="G779" s="3"/>
      <c r="H779" s="3"/>
      <c r="I779" s="3"/>
    </row>
    <row r="780" spans="6:9">
      <c r="F780" s="3"/>
      <c r="G780" s="3"/>
      <c r="H780" s="3"/>
      <c r="I780" s="3"/>
    </row>
    <row r="781" spans="6:9">
      <c r="F781" s="3"/>
      <c r="G781" s="3"/>
      <c r="H781" s="3"/>
      <c r="I781" s="3"/>
    </row>
    <row r="782" spans="6:9">
      <c r="F782" s="3"/>
      <c r="G782" s="3"/>
      <c r="H782" s="3"/>
      <c r="I782" s="3"/>
    </row>
    <row r="783" spans="6:9">
      <c r="F783" s="3"/>
      <c r="G783" s="3"/>
      <c r="H783" s="3"/>
      <c r="I783" s="3"/>
    </row>
    <row r="784" spans="6:9">
      <c r="F784" s="3"/>
      <c r="G784" s="3"/>
      <c r="H784" s="3"/>
      <c r="I784" s="3"/>
    </row>
    <row r="785" spans="6:9">
      <c r="F785" s="3"/>
      <c r="G785" s="3"/>
      <c r="H785" s="3"/>
      <c r="I785" s="3"/>
    </row>
    <row r="786" spans="6:9">
      <c r="F786" s="3"/>
      <c r="G786" s="3"/>
      <c r="H786" s="3"/>
      <c r="I786" s="3"/>
    </row>
    <row r="787" spans="6:9">
      <c r="F787" s="3"/>
      <c r="G787" s="3"/>
      <c r="H787" s="3"/>
      <c r="I787" s="3"/>
    </row>
    <row r="788" spans="6:9">
      <c r="F788" s="3"/>
      <c r="G788" s="3"/>
      <c r="H788" s="3"/>
      <c r="I788" s="3"/>
    </row>
    <row r="789" spans="6:9">
      <c r="F789" s="3"/>
      <c r="G789" s="3"/>
      <c r="H789" s="3"/>
      <c r="I789" s="3"/>
    </row>
    <row r="790" spans="6:9">
      <c r="F790" s="3"/>
      <c r="G790" s="3"/>
      <c r="H790" s="3"/>
      <c r="I790" s="3"/>
    </row>
    <row r="791" spans="6:9">
      <c r="F791" s="3"/>
      <c r="G791" s="3"/>
      <c r="H791" s="3"/>
      <c r="I791" s="3"/>
    </row>
    <row r="792" spans="6:9">
      <c r="F792" s="3"/>
      <c r="G792" s="3"/>
      <c r="H792" s="3"/>
      <c r="I792" s="3"/>
    </row>
    <row r="793" spans="6:9">
      <c r="F793" s="3"/>
      <c r="G793" s="3"/>
      <c r="H793" s="3"/>
      <c r="I793" s="3"/>
    </row>
    <row r="794" spans="6:9">
      <c r="F794" s="3"/>
      <c r="G794" s="3"/>
      <c r="H794" s="3"/>
      <c r="I794" s="3"/>
    </row>
    <row r="795" spans="6:9">
      <c r="F795" s="3"/>
      <c r="G795" s="3"/>
      <c r="H795" s="3"/>
      <c r="I795" s="3"/>
    </row>
    <row r="796" spans="6:9">
      <c r="F796" s="3"/>
      <c r="G796" s="3"/>
      <c r="H796" s="3"/>
      <c r="I796" s="3"/>
    </row>
    <row r="797" spans="6:9">
      <c r="F797" s="3"/>
      <c r="G797" s="3"/>
      <c r="H797" s="3"/>
      <c r="I797" s="3"/>
    </row>
    <row r="798" spans="6:9">
      <c r="F798" s="3"/>
      <c r="G798" s="3"/>
      <c r="H798" s="3"/>
      <c r="I798" s="3"/>
    </row>
    <row r="799" spans="6:9">
      <c r="F799" s="3"/>
      <c r="G799" s="3"/>
      <c r="H799" s="3"/>
      <c r="I799" s="3"/>
    </row>
    <row r="800" spans="6:9">
      <c r="F800" s="3"/>
      <c r="G800" s="3"/>
      <c r="H800" s="3"/>
      <c r="I800" s="3"/>
    </row>
    <row r="801" spans="6:9">
      <c r="F801" s="3"/>
      <c r="G801" s="3"/>
      <c r="H801" s="3"/>
      <c r="I801" s="3"/>
    </row>
    <row r="802" spans="6:9">
      <c r="F802" s="3"/>
      <c r="G802" s="3"/>
      <c r="H802" s="3"/>
      <c r="I802" s="3"/>
    </row>
    <row r="803" spans="6:9">
      <c r="F803" s="3"/>
      <c r="G803" s="3"/>
      <c r="H803" s="3"/>
      <c r="I803" s="3"/>
    </row>
    <row r="804" spans="6:9">
      <c r="F804" s="3"/>
      <c r="G804" s="3"/>
      <c r="H804" s="3"/>
      <c r="I804" s="3"/>
    </row>
    <row r="805" spans="6:9">
      <c r="F805" s="3"/>
      <c r="G805" s="3"/>
      <c r="H805" s="3"/>
      <c r="I805" s="3"/>
    </row>
    <row r="806" spans="6:9">
      <c r="F806" s="3"/>
      <c r="G806" s="3"/>
      <c r="H806" s="3"/>
      <c r="I806" s="3"/>
    </row>
    <row r="807" spans="6:9">
      <c r="F807" s="3"/>
      <c r="G807" s="3"/>
      <c r="H807" s="3"/>
      <c r="I807" s="3"/>
    </row>
    <row r="808" spans="6:9">
      <c r="F808" s="3"/>
      <c r="G808" s="3"/>
      <c r="H808" s="3"/>
      <c r="I808" s="3"/>
    </row>
    <row r="809" spans="6:9">
      <c r="F809" s="3"/>
      <c r="G809" s="3"/>
      <c r="H809" s="3"/>
      <c r="I809" s="3"/>
    </row>
    <row r="810" spans="6:9">
      <c r="F810" s="3"/>
      <c r="G810" s="3"/>
      <c r="H810" s="3"/>
      <c r="I810" s="3"/>
    </row>
    <row r="811" spans="6:9">
      <c r="F811" s="3"/>
      <c r="G811" s="3"/>
      <c r="H811" s="3"/>
      <c r="I811" s="3"/>
    </row>
    <row r="812" spans="6:9">
      <c r="F812" s="3"/>
      <c r="G812" s="3"/>
      <c r="H812" s="3"/>
      <c r="I812" s="3"/>
    </row>
    <row r="813" spans="6:9">
      <c r="F813" s="3"/>
      <c r="G813" s="3"/>
      <c r="H813" s="3"/>
      <c r="I813" s="3"/>
    </row>
    <row r="814" spans="6:9">
      <c r="F814" s="3"/>
      <c r="G814" s="3"/>
      <c r="H814" s="3"/>
      <c r="I814" s="3"/>
    </row>
    <row r="815" spans="6:9">
      <c r="F815" s="3"/>
      <c r="G815" s="3"/>
      <c r="H815" s="3"/>
      <c r="I815" s="3"/>
    </row>
    <row r="816" spans="6:9">
      <c r="F816" s="3"/>
      <c r="G816" s="3"/>
      <c r="H816" s="3"/>
      <c r="I816" s="3"/>
    </row>
    <row r="817" spans="6:9">
      <c r="F817" s="3"/>
      <c r="G817" s="3"/>
      <c r="H817" s="3"/>
      <c r="I817" s="3"/>
    </row>
    <row r="818" spans="6:9">
      <c r="F818" s="3"/>
      <c r="G818" s="3"/>
      <c r="H818" s="3"/>
      <c r="I818" s="3"/>
    </row>
    <row r="819" spans="6:9">
      <c r="F819" s="3"/>
      <c r="G819" s="3"/>
      <c r="H819" s="3"/>
      <c r="I819" s="3"/>
    </row>
    <row r="820" spans="6:9">
      <c r="F820" s="3"/>
      <c r="G820" s="3"/>
      <c r="H820" s="3"/>
      <c r="I820" s="3"/>
    </row>
    <row r="821" spans="6:9">
      <c r="F821" s="3"/>
      <c r="G821" s="3"/>
      <c r="H821" s="3"/>
      <c r="I821" s="3"/>
    </row>
    <row r="822" spans="6:9">
      <c r="F822" s="3"/>
      <c r="G822" s="3"/>
      <c r="H822" s="3"/>
      <c r="I822" s="3"/>
    </row>
    <row r="823" spans="6:9">
      <c r="F823" s="3"/>
      <c r="G823" s="3"/>
      <c r="H823" s="3"/>
      <c r="I823" s="3"/>
    </row>
    <row r="824" spans="6:9">
      <c r="F824" s="3"/>
      <c r="G824" s="3"/>
      <c r="H824" s="3"/>
      <c r="I824" s="3"/>
    </row>
    <row r="825" spans="6:9">
      <c r="F825" s="3"/>
      <c r="G825" s="3"/>
      <c r="H825" s="3"/>
      <c r="I825" s="3"/>
    </row>
    <row r="826" spans="6:9">
      <c r="F826" s="3"/>
      <c r="G826" s="3"/>
      <c r="H826" s="3"/>
      <c r="I826" s="3"/>
    </row>
    <row r="827" spans="6:9">
      <c r="F827" s="3"/>
      <c r="G827" s="3"/>
      <c r="H827" s="3"/>
      <c r="I827" s="3"/>
    </row>
    <row r="828" spans="6:9">
      <c r="F828" s="3"/>
      <c r="G828" s="3"/>
      <c r="H828" s="3"/>
      <c r="I828" s="3"/>
    </row>
    <row r="829" spans="6:9">
      <c r="F829" s="3"/>
      <c r="G829" s="3"/>
      <c r="H829" s="3"/>
      <c r="I829" s="3"/>
    </row>
    <row r="830" spans="6:9">
      <c r="F830" s="3"/>
      <c r="G830" s="3"/>
      <c r="H830" s="3"/>
      <c r="I830" s="3"/>
    </row>
    <row r="831" spans="6:9">
      <c r="F831" s="3"/>
      <c r="G831" s="3"/>
      <c r="H831" s="3"/>
      <c r="I831" s="3"/>
    </row>
    <row r="832" spans="6:9">
      <c r="F832" s="3"/>
      <c r="G832" s="3"/>
      <c r="H832" s="3"/>
      <c r="I832" s="3"/>
    </row>
    <row r="833" spans="6:9">
      <c r="F833" s="3"/>
      <c r="G833" s="3"/>
      <c r="H833" s="3"/>
      <c r="I833" s="3"/>
    </row>
    <row r="834" spans="6:9">
      <c r="F834" s="3"/>
      <c r="G834" s="3"/>
      <c r="H834" s="3"/>
      <c r="I834" s="3"/>
    </row>
    <row r="835" spans="6:9">
      <c r="F835" s="3"/>
      <c r="G835" s="3"/>
      <c r="H835" s="3"/>
      <c r="I835" s="3"/>
    </row>
    <row r="836" spans="6:9">
      <c r="F836" s="3"/>
      <c r="G836" s="3"/>
      <c r="H836" s="3"/>
      <c r="I836" s="3"/>
    </row>
    <row r="837" spans="6:9">
      <c r="F837" s="3"/>
      <c r="G837" s="3"/>
      <c r="H837" s="3"/>
      <c r="I837" s="3"/>
    </row>
    <row r="838" spans="6:9">
      <c r="F838" s="3"/>
      <c r="G838" s="3"/>
      <c r="H838" s="3"/>
      <c r="I838" s="3"/>
    </row>
    <row r="839" spans="6:9">
      <c r="F839" s="3"/>
      <c r="G839" s="3"/>
      <c r="H839" s="3"/>
      <c r="I839" s="3"/>
    </row>
    <row r="840" spans="6:9">
      <c r="F840" s="3"/>
      <c r="G840" s="3"/>
      <c r="H840" s="3"/>
      <c r="I840" s="3"/>
    </row>
    <row r="841" spans="6:9">
      <c r="F841" s="3"/>
      <c r="G841" s="3"/>
      <c r="H841" s="3"/>
      <c r="I841" s="3"/>
    </row>
    <row r="842" spans="6:9">
      <c r="F842" s="3"/>
      <c r="G842" s="3"/>
      <c r="H842" s="3"/>
      <c r="I842" s="3"/>
    </row>
    <row r="843" spans="6:9">
      <c r="F843" s="3"/>
      <c r="G843" s="3"/>
      <c r="H843" s="3"/>
      <c r="I843" s="3"/>
    </row>
    <row r="844" spans="6:9">
      <c r="F844" s="3"/>
      <c r="G844" s="3"/>
      <c r="H844" s="3"/>
      <c r="I844" s="3"/>
    </row>
    <row r="845" spans="6:9">
      <c r="F845" s="3"/>
      <c r="G845" s="3"/>
      <c r="H845" s="3"/>
      <c r="I845" s="3"/>
    </row>
    <row r="846" spans="6:9">
      <c r="F846" s="3"/>
      <c r="G846" s="3"/>
      <c r="H846" s="3"/>
      <c r="I846" s="3"/>
    </row>
    <row r="847" spans="6:9">
      <c r="F847" s="3"/>
      <c r="G847" s="3"/>
      <c r="H847" s="3"/>
      <c r="I847" s="3"/>
    </row>
    <row r="848" spans="6:9">
      <c r="F848" s="3"/>
      <c r="G848" s="3"/>
      <c r="H848" s="3"/>
      <c r="I848" s="3"/>
    </row>
    <row r="849" spans="6:9">
      <c r="F849" s="3"/>
      <c r="G849" s="3"/>
      <c r="H849" s="3"/>
      <c r="I849" s="3"/>
    </row>
    <row r="850" spans="6:9">
      <c r="F850" s="3"/>
      <c r="G850" s="3"/>
      <c r="H850" s="3"/>
      <c r="I850" s="3"/>
    </row>
    <row r="851" spans="6:9">
      <c r="F851" s="3"/>
      <c r="G851" s="3"/>
      <c r="H851" s="3"/>
      <c r="I851" s="3"/>
    </row>
    <row r="852" spans="6:9">
      <c r="F852" s="3"/>
      <c r="G852" s="3"/>
      <c r="H852" s="3"/>
      <c r="I852" s="3"/>
    </row>
    <row r="853" spans="6:9">
      <c r="F853" s="3"/>
      <c r="G853" s="3"/>
      <c r="H853" s="3"/>
      <c r="I853" s="3"/>
    </row>
    <row r="854" spans="6:9">
      <c r="F854" s="3"/>
      <c r="G854" s="3"/>
      <c r="H854" s="3"/>
      <c r="I854" s="3"/>
    </row>
    <row r="855" spans="6:9">
      <c r="F855" s="3"/>
      <c r="G855" s="3"/>
      <c r="H855" s="3"/>
      <c r="I855" s="3"/>
    </row>
    <row r="856" spans="6:9">
      <c r="F856" s="3"/>
      <c r="G856" s="3"/>
      <c r="H856" s="3"/>
      <c r="I856" s="3"/>
    </row>
    <row r="857" spans="6:9">
      <c r="F857" s="3"/>
      <c r="G857" s="3"/>
      <c r="H857" s="3"/>
      <c r="I857" s="3"/>
    </row>
    <row r="858" spans="6:9">
      <c r="F858" s="3"/>
      <c r="G858" s="3"/>
      <c r="H858" s="3"/>
      <c r="I858" s="3"/>
    </row>
    <row r="859" spans="6:9">
      <c r="F859" s="3"/>
      <c r="G859" s="3"/>
      <c r="H859" s="3"/>
      <c r="I859" s="3"/>
    </row>
    <row r="860" spans="6:9">
      <c r="F860" s="3"/>
      <c r="G860" s="3"/>
      <c r="H860" s="3"/>
      <c r="I860" s="3"/>
    </row>
    <row r="861" spans="6:9">
      <c r="F861" s="3"/>
      <c r="G861" s="3"/>
      <c r="H861" s="3"/>
      <c r="I861" s="3"/>
    </row>
    <row r="862" spans="6:9">
      <c r="F862" s="3"/>
      <c r="G862" s="3"/>
      <c r="H862" s="3"/>
      <c r="I862" s="3"/>
    </row>
  </sheetData>
  <sheetProtection sheet="1" objects="1" scenarios="1"/>
  <mergeCells count="1">
    <mergeCell ref="B6:J6"/>
  </mergeCells>
  <phoneticPr fontId="4" type="noConversion"/>
  <dataValidations count="1">
    <dataValidation allowBlank="1" showInputMessage="1" showErrorMessage="1" sqref="C5:C9 A1:A1048576 B1:B9 B50:J1048576 D1:J9 E10:E12 K1:XFD1048576"/>
  </dataValidations>
  <pageMargins left="0" right="0" top="0.5" bottom="0.5" header="0" footer="0.25"/>
  <pageSetup paperSize="9" scale="8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2"/>
    <pageSetUpPr fitToPage="1"/>
  </sheetPr>
  <dimension ref="B1:BH613"/>
  <sheetViews>
    <sheetView rightToLeft="1" workbookViewId="0">
      <selection activeCell="I10" sqref="I10"/>
    </sheetView>
  </sheetViews>
  <sheetFormatPr defaultColWidth="9.140625" defaultRowHeight="18"/>
  <cols>
    <col min="1" max="1" width="6.28515625" style="1" customWidth="1"/>
    <col min="2" max="2" width="22" style="2" bestFit="1" customWidth="1"/>
    <col min="3" max="3" width="48.42578125" style="2" bestFit="1" customWidth="1"/>
    <col min="4" max="4" width="4.5703125" style="1" bestFit="1" customWidth="1"/>
    <col min="5" max="5" width="9" style="1" bestFit="1" customWidth="1"/>
    <col min="6" max="6" width="6.140625" style="1" bestFit="1" customWidth="1"/>
    <col min="7" max="7" width="5.28515625" style="1" bestFit="1" customWidth="1"/>
    <col min="8" max="8" width="7.5703125" style="1" customWidth="1"/>
    <col min="9" max="9" width="8" style="1" bestFit="1" customWidth="1"/>
    <col min="10" max="10" width="10" style="1" bestFit="1" customWidth="1"/>
    <col min="11" max="11" width="8.28515625" style="1" bestFit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47" t="s">
        <v>180</v>
      </c>
      <c r="C1" s="68" t="s" vm="1">
        <v>269</v>
      </c>
    </row>
    <row r="2" spans="2:60">
      <c r="B2" s="47" t="s">
        <v>179</v>
      </c>
      <c r="C2" s="68" t="s">
        <v>270</v>
      </c>
    </row>
    <row r="3" spans="2:60">
      <c r="B3" s="47" t="s">
        <v>181</v>
      </c>
      <c r="C3" s="68" t="s">
        <v>271</v>
      </c>
    </row>
    <row r="4" spans="2:60">
      <c r="B4" s="47" t="s">
        <v>182</v>
      </c>
      <c r="C4" s="68">
        <v>2102</v>
      </c>
    </row>
    <row r="6" spans="2:60" ht="26.25" customHeight="1">
      <c r="B6" s="169" t="s">
        <v>215</v>
      </c>
      <c r="C6" s="170"/>
      <c r="D6" s="170"/>
      <c r="E6" s="170"/>
      <c r="F6" s="170"/>
      <c r="G6" s="170"/>
      <c r="H6" s="170"/>
      <c r="I6" s="170"/>
      <c r="J6" s="170"/>
      <c r="K6" s="171"/>
    </row>
    <row r="7" spans="2:60" s="3" customFormat="1" ht="63">
      <c r="B7" s="48" t="s">
        <v>119</v>
      </c>
      <c r="C7" s="50" t="s">
        <v>120</v>
      </c>
      <c r="D7" s="50" t="s">
        <v>14</v>
      </c>
      <c r="E7" s="50" t="s">
        <v>15</v>
      </c>
      <c r="F7" s="50" t="s">
        <v>60</v>
      </c>
      <c r="G7" s="50" t="s">
        <v>106</v>
      </c>
      <c r="H7" s="50" t="s">
        <v>56</v>
      </c>
      <c r="I7" s="50" t="s">
        <v>114</v>
      </c>
      <c r="J7" s="50" t="s">
        <v>183</v>
      </c>
      <c r="K7" s="65" t="s">
        <v>184</v>
      </c>
    </row>
    <row r="8" spans="2:60" s="3" customFormat="1" ht="21.75" customHeight="1">
      <c r="B8" s="15"/>
      <c r="C8" s="58"/>
      <c r="D8" s="16"/>
      <c r="E8" s="16"/>
      <c r="F8" s="16" t="s">
        <v>19</v>
      </c>
      <c r="G8" s="16"/>
      <c r="H8" s="16" t="s">
        <v>19</v>
      </c>
      <c r="I8" s="16" t="s">
        <v>248</v>
      </c>
      <c r="J8" s="32" t="s">
        <v>19</v>
      </c>
      <c r="K8" s="17" t="s">
        <v>19</v>
      </c>
    </row>
    <row r="9" spans="2:60" s="4" customFormat="1" ht="18" customHeight="1">
      <c r="B9" s="18"/>
      <c r="C9" s="19" t="s">
        <v>0</v>
      </c>
      <c r="D9" s="19" t="s">
        <v>1</v>
      </c>
      <c r="E9" s="19" t="s">
        <v>2</v>
      </c>
      <c r="F9" s="19" t="s">
        <v>3</v>
      </c>
      <c r="G9" s="19" t="s">
        <v>4</v>
      </c>
      <c r="H9" s="19" t="s">
        <v>5</v>
      </c>
      <c r="I9" s="19" t="s">
        <v>6</v>
      </c>
      <c r="J9" s="19" t="s">
        <v>7</v>
      </c>
      <c r="K9" s="20" t="s">
        <v>7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122" t="s">
        <v>3354</v>
      </c>
      <c r="C10" s="91"/>
      <c r="D10" s="91"/>
      <c r="E10" s="91"/>
      <c r="F10" s="91"/>
      <c r="G10" s="91"/>
      <c r="H10" s="91"/>
      <c r="I10" s="123">
        <v>0</v>
      </c>
      <c r="J10" s="91"/>
      <c r="K10" s="91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03"/>
      <c r="C11" s="91"/>
      <c r="D11" s="91"/>
      <c r="E11" s="91"/>
      <c r="F11" s="91"/>
      <c r="G11" s="91"/>
      <c r="H11" s="91"/>
      <c r="I11" s="91"/>
      <c r="J11" s="91"/>
      <c r="K11" s="91"/>
    </row>
    <row r="12" spans="2:60">
      <c r="B12" s="103"/>
      <c r="C12" s="91"/>
      <c r="D12" s="91"/>
      <c r="E12" s="91"/>
      <c r="F12" s="91"/>
      <c r="G12" s="91"/>
      <c r="H12" s="91"/>
      <c r="I12" s="91"/>
      <c r="J12" s="91"/>
      <c r="K12" s="91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91"/>
      <c r="C13" s="91"/>
      <c r="D13" s="91"/>
      <c r="E13" s="91"/>
      <c r="F13" s="91"/>
      <c r="G13" s="91"/>
      <c r="H13" s="91"/>
      <c r="I13" s="91"/>
      <c r="J13" s="91"/>
      <c r="K13" s="91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91"/>
      <c r="C14" s="91"/>
      <c r="D14" s="91"/>
      <c r="E14" s="91"/>
      <c r="F14" s="91"/>
      <c r="G14" s="91"/>
      <c r="H14" s="91"/>
      <c r="I14" s="91"/>
      <c r="J14" s="91"/>
      <c r="K14" s="91"/>
    </row>
    <row r="15" spans="2:60">
      <c r="B15" s="91"/>
      <c r="C15" s="91"/>
      <c r="D15" s="91"/>
      <c r="E15" s="91"/>
      <c r="F15" s="91"/>
      <c r="G15" s="91"/>
      <c r="H15" s="91"/>
      <c r="I15" s="91"/>
      <c r="J15" s="91"/>
      <c r="K15" s="9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</row>
    <row r="16" spans="2:60">
      <c r="B16" s="91"/>
      <c r="C16" s="91"/>
      <c r="D16" s="91"/>
      <c r="E16" s="91"/>
      <c r="F16" s="91"/>
      <c r="G16" s="91"/>
      <c r="H16" s="91"/>
      <c r="I16" s="91"/>
      <c r="J16" s="91"/>
      <c r="K16" s="9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11">
      <c r="B17" s="91"/>
      <c r="C17" s="91"/>
      <c r="D17" s="91"/>
      <c r="E17" s="91"/>
      <c r="F17" s="91"/>
      <c r="G17" s="91"/>
      <c r="H17" s="91"/>
      <c r="I17" s="91"/>
      <c r="J17" s="91"/>
      <c r="K17" s="91"/>
    </row>
    <row r="18" spans="2:11">
      <c r="B18" s="91"/>
      <c r="C18" s="91"/>
      <c r="D18" s="91"/>
      <c r="E18" s="91"/>
      <c r="F18" s="91"/>
      <c r="G18" s="91"/>
      <c r="H18" s="91"/>
      <c r="I18" s="91"/>
      <c r="J18" s="91"/>
      <c r="K18" s="91"/>
    </row>
    <row r="19" spans="2:11">
      <c r="B19" s="91"/>
      <c r="C19" s="91"/>
      <c r="D19" s="91"/>
      <c r="E19" s="91"/>
      <c r="F19" s="91"/>
      <c r="G19" s="91"/>
      <c r="H19" s="91"/>
      <c r="I19" s="91"/>
      <c r="J19" s="91"/>
      <c r="K19" s="91"/>
    </row>
    <row r="20" spans="2:11">
      <c r="B20" s="91"/>
      <c r="C20" s="91"/>
      <c r="D20" s="91"/>
      <c r="E20" s="91"/>
      <c r="F20" s="91"/>
      <c r="G20" s="91"/>
      <c r="H20" s="91"/>
      <c r="I20" s="91"/>
      <c r="J20" s="91"/>
      <c r="K20" s="91"/>
    </row>
    <row r="21" spans="2:11">
      <c r="B21" s="91"/>
      <c r="C21" s="91"/>
      <c r="D21" s="91"/>
      <c r="E21" s="91"/>
      <c r="F21" s="91"/>
      <c r="G21" s="91"/>
      <c r="H21" s="91"/>
      <c r="I21" s="91"/>
      <c r="J21" s="91"/>
      <c r="K21" s="91"/>
    </row>
    <row r="22" spans="2:11">
      <c r="B22" s="91"/>
      <c r="C22" s="91"/>
      <c r="D22" s="91"/>
      <c r="E22" s="91"/>
      <c r="F22" s="91"/>
      <c r="G22" s="91"/>
      <c r="H22" s="91"/>
      <c r="I22" s="91"/>
      <c r="J22" s="91"/>
      <c r="K22" s="91"/>
    </row>
    <row r="23" spans="2:11">
      <c r="B23" s="91"/>
      <c r="C23" s="91"/>
      <c r="D23" s="91"/>
      <c r="E23" s="91"/>
      <c r="F23" s="91"/>
      <c r="G23" s="91"/>
      <c r="H23" s="91"/>
      <c r="I23" s="91"/>
      <c r="J23" s="91"/>
      <c r="K23" s="91"/>
    </row>
    <row r="24" spans="2:11">
      <c r="B24" s="91"/>
      <c r="C24" s="91"/>
      <c r="D24" s="91"/>
      <c r="E24" s="91"/>
      <c r="F24" s="91"/>
      <c r="G24" s="91"/>
      <c r="H24" s="91"/>
      <c r="I24" s="91"/>
      <c r="J24" s="91"/>
      <c r="K24" s="91"/>
    </row>
    <row r="25" spans="2:11">
      <c r="B25" s="91"/>
      <c r="C25" s="91"/>
      <c r="D25" s="91"/>
      <c r="E25" s="91"/>
      <c r="F25" s="91"/>
      <c r="G25" s="91"/>
      <c r="H25" s="91"/>
      <c r="I25" s="91"/>
      <c r="J25" s="91"/>
      <c r="K25" s="91"/>
    </row>
    <row r="26" spans="2:11">
      <c r="B26" s="91"/>
      <c r="C26" s="91"/>
      <c r="D26" s="91"/>
      <c r="E26" s="91"/>
      <c r="F26" s="91"/>
      <c r="G26" s="91"/>
      <c r="H26" s="91"/>
      <c r="I26" s="91"/>
      <c r="J26" s="91"/>
      <c r="K26" s="91"/>
    </row>
    <row r="27" spans="2:11">
      <c r="B27" s="91"/>
      <c r="C27" s="91"/>
      <c r="D27" s="91"/>
      <c r="E27" s="91"/>
      <c r="F27" s="91"/>
      <c r="G27" s="91"/>
      <c r="H27" s="91"/>
      <c r="I27" s="91"/>
      <c r="J27" s="91"/>
      <c r="K27" s="91"/>
    </row>
    <row r="28" spans="2:11">
      <c r="B28" s="91"/>
      <c r="C28" s="91"/>
      <c r="D28" s="91"/>
      <c r="E28" s="91"/>
      <c r="F28" s="91"/>
      <c r="G28" s="91"/>
      <c r="H28" s="91"/>
      <c r="I28" s="91"/>
      <c r="J28" s="91"/>
      <c r="K28" s="91"/>
    </row>
    <row r="29" spans="2:11">
      <c r="B29" s="91"/>
      <c r="C29" s="91"/>
      <c r="D29" s="91"/>
      <c r="E29" s="91"/>
      <c r="F29" s="91"/>
      <c r="G29" s="91"/>
      <c r="H29" s="91"/>
      <c r="I29" s="91"/>
      <c r="J29" s="91"/>
      <c r="K29" s="91"/>
    </row>
    <row r="30" spans="2:11">
      <c r="B30" s="91"/>
      <c r="C30" s="91"/>
      <c r="D30" s="91"/>
      <c r="E30" s="91"/>
      <c r="F30" s="91"/>
      <c r="G30" s="91"/>
      <c r="H30" s="91"/>
      <c r="I30" s="91"/>
      <c r="J30" s="91"/>
      <c r="K30" s="91"/>
    </row>
    <row r="31" spans="2:11">
      <c r="B31" s="91"/>
      <c r="C31" s="91"/>
      <c r="D31" s="91"/>
      <c r="E31" s="91"/>
      <c r="F31" s="91"/>
      <c r="G31" s="91"/>
      <c r="H31" s="91"/>
      <c r="I31" s="91"/>
      <c r="J31" s="91"/>
      <c r="K31" s="91"/>
    </row>
    <row r="32" spans="2:11">
      <c r="B32" s="91"/>
      <c r="C32" s="91"/>
      <c r="D32" s="91"/>
      <c r="E32" s="91"/>
      <c r="F32" s="91"/>
      <c r="G32" s="91"/>
      <c r="H32" s="91"/>
      <c r="I32" s="91"/>
      <c r="J32" s="91"/>
      <c r="K32" s="91"/>
    </row>
    <row r="33" spans="2:11">
      <c r="B33" s="91"/>
      <c r="C33" s="91"/>
      <c r="D33" s="91"/>
      <c r="E33" s="91"/>
      <c r="F33" s="91"/>
      <c r="G33" s="91"/>
      <c r="H33" s="91"/>
      <c r="I33" s="91"/>
      <c r="J33" s="91"/>
      <c r="K33" s="91"/>
    </row>
    <row r="34" spans="2:11">
      <c r="B34" s="91"/>
      <c r="C34" s="91"/>
      <c r="D34" s="91"/>
      <c r="E34" s="91"/>
      <c r="F34" s="91"/>
      <c r="G34" s="91"/>
      <c r="H34" s="91"/>
      <c r="I34" s="91"/>
      <c r="J34" s="91"/>
      <c r="K34" s="91"/>
    </row>
    <row r="35" spans="2:11">
      <c r="B35" s="91"/>
      <c r="C35" s="91"/>
      <c r="D35" s="91"/>
      <c r="E35" s="91"/>
      <c r="F35" s="91"/>
      <c r="G35" s="91"/>
      <c r="H35" s="91"/>
      <c r="I35" s="91"/>
      <c r="J35" s="91"/>
      <c r="K35" s="91"/>
    </row>
    <row r="36" spans="2:11">
      <c r="B36" s="91"/>
      <c r="C36" s="91"/>
      <c r="D36" s="91"/>
      <c r="E36" s="91"/>
      <c r="F36" s="91"/>
      <c r="G36" s="91"/>
      <c r="H36" s="91"/>
      <c r="I36" s="91"/>
      <c r="J36" s="91"/>
      <c r="K36" s="91"/>
    </row>
    <row r="37" spans="2:11">
      <c r="B37" s="91"/>
      <c r="C37" s="91"/>
      <c r="D37" s="91"/>
      <c r="E37" s="91"/>
      <c r="F37" s="91"/>
      <c r="G37" s="91"/>
      <c r="H37" s="91"/>
      <c r="I37" s="91"/>
      <c r="J37" s="91"/>
      <c r="K37" s="91"/>
    </row>
    <row r="38" spans="2:11">
      <c r="B38" s="91"/>
      <c r="C38" s="91"/>
      <c r="D38" s="91"/>
      <c r="E38" s="91"/>
      <c r="F38" s="91"/>
      <c r="G38" s="91"/>
      <c r="H38" s="91"/>
      <c r="I38" s="91"/>
      <c r="J38" s="91"/>
      <c r="K38" s="91"/>
    </row>
    <row r="39" spans="2:11">
      <c r="B39" s="91"/>
      <c r="C39" s="91"/>
      <c r="D39" s="91"/>
      <c r="E39" s="91"/>
      <c r="F39" s="91"/>
      <c r="G39" s="91"/>
      <c r="H39" s="91"/>
      <c r="I39" s="91"/>
      <c r="J39" s="91"/>
      <c r="K39" s="91"/>
    </row>
    <row r="40" spans="2:11">
      <c r="B40" s="91"/>
      <c r="C40" s="91"/>
      <c r="D40" s="91"/>
      <c r="E40" s="91"/>
      <c r="F40" s="91"/>
      <c r="G40" s="91"/>
      <c r="H40" s="91"/>
      <c r="I40" s="91"/>
      <c r="J40" s="91"/>
      <c r="K40" s="91"/>
    </row>
    <row r="41" spans="2:11">
      <c r="B41" s="91"/>
      <c r="C41" s="91"/>
      <c r="D41" s="91"/>
      <c r="E41" s="91"/>
      <c r="F41" s="91"/>
      <c r="G41" s="91"/>
      <c r="H41" s="91"/>
      <c r="I41" s="91"/>
      <c r="J41" s="91"/>
      <c r="K41" s="91"/>
    </row>
    <row r="42" spans="2:11">
      <c r="B42" s="91"/>
      <c r="C42" s="91"/>
      <c r="D42" s="91"/>
      <c r="E42" s="91"/>
      <c r="F42" s="91"/>
      <c r="G42" s="91"/>
      <c r="H42" s="91"/>
      <c r="I42" s="91"/>
      <c r="J42" s="91"/>
      <c r="K42" s="91"/>
    </row>
    <row r="43" spans="2:11">
      <c r="B43" s="91"/>
      <c r="C43" s="91"/>
      <c r="D43" s="91"/>
      <c r="E43" s="91"/>
      <c r="F43" s="91"/>
      <c r="G43" s="91"/>
      <c r="H43" s="91"/>
      <c r="I43" s="91"/>
      <c r="J43" s="91"/>
      <c r="K43" s="91"/>
    </row>
    <row r="44" spans="2:11">
      <c r="B44" s="91"/>
      <c r="C44" s="91"/>
      <c r="D44" s="91"/>
      <c r="E44" s="91"/>
      <c r="F44" s="91"/>
      <c r="G44" s="91"/>
      <c r="H44" s="91"/>
      <c r="I44" s="91"/>
      <c r="J44" s="91"/>
      <c r="K44" s="91"/>
    </row>
    <row r="45" spans="2:11">
      <c r="B45" s="91"/>
      <c r="C45" s="91"/>
      <c r="D45" s="91"/>
      <c r="E45" s="91"/>
      <c r="F45" s="91"/>
      <c r="G45" s="91"/>
      <c r="H45" s="91"/>
      <c r="I45" s="91"/>
      <c r="J45" s="91"/>
      <c r="K45" s="91"/>
    </row>
    <row r="46" spans="2:11">
      <c r="B46" s="91"/>
      <c r="C46" s="91"/>
      <c r="D46" s="91"/>
      <c r="E46" s="91"/>
      <c r="F46" s="91"/>
      <c r="G46" s="91"/>
      <c r="H46" s="91"/>
      <c r="I46" s="91"/>
      <c r="J46" s="91"/>
      <c r="K46" s="91"/>
    </row>
    <row r="47" spans="2:11">
      <c r="B47" s="91"/>
      <c r="C47" s="91"/>
      <c r="D47" s="91"/>
      <c r="E47" s="91"/>
      <c r="F47" s="91"/>
      <c r="G47" s="91"/>
      <c r="H47" s="91"/>
      <c r="I47" s="91"/>
      <c r="J47" s="91"/>
      <c r="K47" s="91"/>
    </row>
    <row r="48" spans="2:11"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2:11"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2:11"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2:11"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2:11"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2:11"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2:11"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2:11">
      <c r="B55" s="91"/>
      <c r="C55" s="91"/>
      <c r="D55" s="91"/>
      <c r="E55" s="91"/>
      <c r="F55" s="91"/>
      <c r="G55" s="91"/>
      <c r="H55" s="91"/>
      <c r="I55" s="91"/>
      <c r="J55" s="91"/>
      <c r="K55" s="91"/>
    </row>
    <row r="56" spans="2:11">
      <c r="B56" s="91"/>
      <c r="C56" s="91"/>
      <c r="D56" s="91"/>
      <c r="E56" s="91"/>
      <c r="F56" s="91"/>
      <c r="G56" s="91"/>
      <c r="H56" s="91"/>
      <c r="I56" s="91"/>
      <c r="J56" s="91"/>
      <c r="K56" s="91"/>
    </row>
    <row r="57" spans="2:11">
      <c r="B57" s="91"/>
      <c r="C57" s="91"/>
      <c r="D57" s="91"/>
      <c r="E57" s="91"/>
      <c r="F57" s="91"/>
      <c r="G57" s="91"/>
      <c r="H57" s="91"/>
      <c r="I57" s="91"/>
      <c r="J57" s="91"/>
      <c r="K57" s="91"/>
    </row>
    <row r="58" spans="2:11">
      <c r="B58" s="91"/>
      <c r="C58" s="91"/>
      <c r="D58" s="91"/>
      <c r="E58" s="91"/>
      <c r="F58" s="91"/>
      <c r="G58" s="91"/>
      <c r="H58" s="91"/>
      <c r="I58" s="91"/>
      <c r="J58" s="91"/>
      <c r="K58" s="91"/>
    </row>
    <row r="59" spans="2:11">
      <c r="B59" s="91"/>
      <c r="C59" s="91"/>
      <c r="D59" s="91"/>
      <c r="E59" s="91"/>
      <c r="F59" s="91"/>
      <c r="G59" s="91"/>
      <c r="H59" s="91"/>
      <c r="I59" s="91"/>
      <c r="J59" s="91"/>
      <c r="K59" s="91"/>
    </row>
    <row r="60" spans="2:11">
      <c r="B60" s="91"/>
      <c r="C60" s="91"/>
      <c r="D60" s="91"/>
      <c r="E60" s="91"/>
      <c r="F60" s="91"/>
      <c r="G60" s="91"/>
      <c r="H60" s="91"/>
      <c r="I60" s="91"/>
      <c r="J60" s="91"/>
      <c r="K60" s="91"/>
    </row>
    <row r="61" spans="2:11">
      <c r="B61" s="91"/>
      <c r="C61" s="91"/>
      <c r="D61" s="91"/>
      <c r="E61" s="91"/>
      <c r="F61" s="91"/>
      <c r="G61" s="91"/>
      <c r="H61" s="91"/>
      <c r="I61" s="91"/>
      <c r="J61" s="91"/>
      <c r="K61" s="91"/>
    </row>
    <row r="62" spans="2:11">
      <c r="B62" s="91"/>
      <c r="C62" s="91"/>
      <c r="D62" s="91"/>
      <c r="E62" s="91"/>
      <c r="F62" s="91"/>
      <c r="G62" s="91"/>
      <c r="H62" s="91"/>
      <c r="I62" s="91"/>
      <c r="J62" s="91"/>
      <c r="K62" s="91"/>
    </row>
    <row r="63" spans="2:11">
      <c r="B63" s="91"/>
      <c r="C63" s="91"/>
      <c r="D63" s="91"/>
      <c r="E63" s="91"/>
      <c r="F63" s="91"/>
      <c r="G63" s="91"/>
      <c r="H63" s="91"/>
      <c r="I63" s="91"/>
      <c r="J63" s="91"/>
      <c r="K63" s="91"/>
    </row>
    <row r="64" spans="2:11">
      <c r="B64" s="91"/>
      <c r="C64" s="91"/>
      <c r="D64" s="91"/>
      <c r="E64" s="91"/>
      <c r="F64" s="91"/>
      <c r="G64" s="91"/>
      <c r="H64" s="91"/>
      <c r="I64" s="91"/>
      <c r="J64" s="91"/>
      <c r="K64" s="91"/>
    </row>
    <row r="65" spans="2:11">
      <c r="B65" s="91"/>
      <c r="C65" s="91"/>
      <c r="D65" s="91"/>
      <c r="E65" s="91"/>
      <c r="F65" s="91"/>
      <c r="G65" s="91"/>
      <c r="H65" s="91"/>
      <c r="I65" s="91"/>
      <c r="J65" s="91"/>
      <c r="K65" s="91"/>
    </row>
    <row r="66" spans="2:11">
      <c r="B66" s="91"/>
      <c r="C66" s="91"/>
      <c r="D66" s="91"/>
      <c r="E66" s="91"/>
      <c r="F66" s="91"/>
      <c r="G66" s="91"/>
      <c r="H66" s="91"/>
      <c r="I66" s="91"/>
      <c r="J66" s="91"/>
      <c r="K66" s="91"/>
    </row>
    <row r="67" spans="2:11">
      <c r="B67" s="91"/>
      <c r="C67" s="91"/>
      <c r="D67" s="91"/>
      <c r="E67" s="91"/>
      <c r="F67" s="91"/>
      <c r="G67" s="91"/>
      <c r="H67" s="91"/>
      <c r="I67" s="91"/>
      <c r="J67" s="91"/>
      <c r="K67" s="91"/>
    </row>
    <row r="68" spans="2:11">
      <c r="B68" s="91"/>
      <c r="C68" s="91"/>
      <c r="D68" s="91"/>
      <c r="E68" s="91"/>
      <c r="F68" s="91"/>
      <c r="G68" s="91"/>
      <c r="H68" s="91"/>
      <c r="I68" s="91"/>
      <c r="J68" s="91"/>
      <c r="K68" s="91"/>
    </row>
    <row r="69" spans="2:11">
      <c r="B69" s="91"/>
      <c r="C69" s="91"/>
      <c r="D69" s="91"/>
      <c r="E69" s="91"/>
      <c r="F69" s="91"/>
      <c r="G69" s="91"/>
      <c r="H69" s="91"/>
      <c r="I69" s="91"/>
      <c r="J69" s="91"/>
      <c r="K69" s="91"/>
    </row>
    <row r="70" spans="2:11">
      <c r="B70" s="91"/>
      <c r="C70" s="91"/>
      <c r="D70" s="91"/>
      <c r="E70" s="91"/>
      <c r="F70" s="91"/>
      <c r="G70" s="91"/>
      <c r="H70" s="91"/>
      <c r="I70" s="91"/>
      <c r="J70" s="91"/>
      <c r="K70" s="91"/>
    </row>
    <row r="71" spans="2:11">
      <c r="B71" s="91"/>
      <c r="C71" s="91"/>
      <c r="D71" s="91"/>
      <c r="E71" s="91"/>
      <c r="F71" s="91"/>
      <c r="G71" s="91"/>
      <c r="H71" s="91"/>
      <c r="I71" s="91"/>
      <c r="J71" s="91"/>
      <c r="K71" s="91"/>
    </row>
    <row r="72" spans="2:11">
      <c r="B72" s="91"/>
      <c r="C72" s="91"/>
      <c r="D72" s="91"/>
      <c r="E72" s="91"/>
      <c r="F72" s="91"/>
      <c r="G72" s="91"/>
      <c r="H72" s="91"/>
      <c r="I72" s="91"/>
      <c r="J72" s="91"/>
      <c r="K72" s="91"/>
    </row>
    <row r="73" spans="2:11">
      <c r="B73" s="91"/>
      <c r="C73" s="91"/>
      <c r="D73" s="91"/>
      <c r="E73" s="91"/>
      <c r="F73" s="91"/>
      <c r="G73" s="91"/>
      <c r="H73" s="91"/>
      <c r="I73" s="91"/>
      <c r="J73" s="91"/>
      <c r="K73" s="91"/>
    </row>
    <row r="74" spans="2:11">
      <c r="B74" s="91"/>
      <c r="C74" s="91"/>
      <c r="D74" s="91"/>
      <c r="E74" s="91"/>
      <c r="F74" s="91"/>
      <c r="G74" s="91"/>
      <c r="H74" s="91"/>
      <c r="I74" s="91"/>
      <c r="J74" s="91"/>
      <c r="K74" s="91"/>
    </row>
    <row r="75" spans="2:11">
      <c r="B75" s="91"/>
      <c r="C75" s="91"/>
      <c r="D75" s="91"/>
      <c r="E75" s="91"/>
      <c r="F75" s="91"/>
      <c r="G75" s="91"/>
      <c r="H75" s="91"/>
      <c r="I75" s="91"/>
      <c r="J75" s="91"/>
      <c r="K75" s="91"/>
    </row>
    <row r="76" spans="2:11">
      <c r="B76" s="91"/>
      <c r="C76" s="91"/>
      <c r="D76" s="91"/>
      <c r="E76" s="91"/>
      <c r="F76" s="91"/>
      <c r="G76" s="91"/>
      <c r="H76" s="91"/>
      <c r="I76" s="91"/>
      <c r="J76" s="91"/>
      <c r="K76" s="91"/>
    </row>
    <row r="77" spans="2:11">
      <c r="B77" s="91"/>
      <c r="C77" s="91"/>
      <c r="D77" s="91"/>
      <c r="E77" s="91"/>
      <c r="F77" s="91"/>
      <c r="G77" s="91"/>
      <c r="H77" s="91"/>
      <c r="I77" s="91"/>
      <c r="J77" s="91"/>
      <c r="K77" s="91"/>
    </row>
    <row r="78" spans="2:11">
      <c r="B78" s="91"/>
      <c r="C78" s="91"/>
      <c r="D78" s="91"/>
      <c r="E78" s="91"/>
      <c r="F78" s="91"/>
      <c r="G78" s="91"/>
      <c r="H78" s="91"/>
      <c r="I78" s="91"/>
      <c r="J78" s="91"/>
      <c r="K78" s="91"/>
    </row>
    <row r="79" spans="2:11">
      <c r="B79" s="91"/>
      <c r="C79" s="91"/>
      <c r="D79" s="91"/>
      <c r="E79" s="91"/>
      <c r="F79" s="91"/>
      <c r="G79" s="91"/>
      <c r="H79" s="91"/>
      <c r="I79" s="91"/>
      <c r="J79" s="91"/>
      <c r="K79" s="91"/>
    </row>
    <row r="80" spans="2:11">
      <c r="B80" s="91"/>
      <c r="C80" s="91"/>
      <c r="D80" s="91"/>
      <c r="E80" s="91"/>
      <c r="F80" s="91"/>
      <c r="G80" s="91"/>
      <c r="H80" s="91"/>
      <c r="I80" s="91"/>
      <c r="J80" s="91"/>
      <c r="K80" s="91"/>
    </row>
    <row r="81" spans="2:11">
      <c r="B81" s="91"/>
      <c r="C81" s="91"/>
      <c r="D81" s="91"/>
      <c r="E81" s="91"/>
      <c r="F81" s="91"/>
      <c r="G81" s="91"/>
      <c r="H81" s="91"/>
      <c r="I81" s="91"/>
      <c r="J81" s="91"/>
      <c r="K81" s="91"/>
    </row>
    <row r="82" spans="2:11">
      <c r="B82" s="91"/>
      <c r="C82" s="91"/>
      <c r="D82" s="91"/>
      <c r="E82" s="91"/>
      <c r="F82" s="91"/>
      <c r="G82" s="91"/>
      <c r="H82" s="91"/>
      <c r="I82" s="91"/>
      <c r="J82" s="91"/>
      <c r="K82" s="91"/>
    </row>
    <row r="83" spans="2:11">
      <c r="B83" s="91"/>
      <c r="C83" s="91"/>
      <c r="D83" s="91"/>
      <c r="E83" s="91"/>
      <c r="F83" s="91"/>
      <c r="G83" s="91"/>
      <c r="H83" s="91"/>
      <c r="I83" s="91"/>
      <c r="J83" s="91"/>
      <c r="K83" s="91"/>
    </row>
    <row r="84" spans="2:11">
      <c r="B84" s="91"/>
      <c r="C84" s="91"/>
      <c r="D84" s="91"/>
      <c r="E84" s="91"/>
      <c r="F84" s="91"/>
      <c r="G84" s="91"/>
      <c r="H84" s="91"/>
      <c r="I84" s="91"/>
      <c r="J84" s="91"/>
      <c r="K84" s="91"/>
    </row>
    <row r="85" spans="2:11">
      <c r="B85" s="91"/>
      <c r="C85" s="91"/>
      <c r="D85" s="91"/>
      <c r="E85" s="91"/>
      <c r="F85" s="91"/>
      <c r="G85" s="91"/>
      <c r="H85" s="91"/>
      <c r="I85" s="91"/>
      <c r="J85" s="91"/>
      <c r="K85" s="91"/>
    </row>
    <row r="86" spans="2:11">
      <c r="B86" s="91"/>
      <c r="C86" s="91"/>
      <c r="D86" s="91"/>
      <c r="E86" s="91"/>
      <c r="F86" s="91"/>
      <c r="G86" s="91"/>
      <c r="H86" s="91"/>
      <c r="I86" s="91"/>
      <c r="J86" s="91"/>
      <c r="K86" s="91"/>
    </row>
    <row r="87" spans="2:11">
      <c r="B87" s="91"/>
      <c r="C87" s="91"/>
      <c r="D87" s="91"/>
      <c r="E87" s="91"/>
      <c r="F87" s="91"/>
      <c r="G87" s="91"/>
      <c r="H87" s="91"/>
      <c r="I87" s="91"/>
      <c r="J87" s="91"/>
      <c r="K87" s="91"/>
    </row>
    <row r="88" spans="2:11">
      <c r="B88" s="91"/>
      <c r="C88" s="91"/>
      <c r="D88" s="91"/>
      <c r="E88" s="91"/>
      <c r="F88" s="91"/>
      <c r="G88" s="91"/>
      <c r="H88" s="91"/>
      <c r="I88" s="91"/>
      <c r="J88" s="91"/>
      <c r="K88" s="91"/>
    </row>
    <row r="89" spans="2:11">
      <c r="B89" s="91"/>
      <c r="C89" s="91"/>
      <c r="D89" s="91"/>
      <c r="E89" s="91"/>
      <c r="F89" s="91"/>
      <c r="G89" s="91"/>
      <c r="H89" s="91"/>
      <c r="I89" s="91"/>
      <c r="J89" s="91"/>
      <c r="K89" s="91"/>
    </row>
    <row r="90" spans="2:11">
      <c r="B90" s="91"/>
      <c r="C90" s="91"/>
      <c r="D90" s="91"/>
      <c r="E90" s="91"/>
      <c r="F90" s="91"/>
      <c r="G90" s="91"/>
      <c r="H90" s="91"/>
      <c r="I90" s="91"/>
      <c r="J90" s="91"/>
      <c r="K90" s="91"/>
    </row>
    <row r="91" spans="2:11">
      <c r="B91" s="91"/>
      <c r="C91" s="91"/>
      <c r="D91" s="91"/>
      <c r="E91" s="91"/>
      <c r="F91" s="91"/>
      <c r="G91" s="91"/>
      <c r="H91" s="91"/>
      <c r="I91" s="91"/>
      <c r="J91" s="91"/>
      <c r="K91" s="91"/>
    </row>
    <row r="92" spans="2:11">
      <c r="B92" s="91"/>
      <c r="C92" s="91"/>
      <c r="D92" s="91"/>
      <c r="E92" s="91"/>
      <c r="F92" s="91"/>
      <c r="G92" s="91"/>
      <c r="H92" s="91"/>
      <c r="I92" s="91"/>
      <c r="J92" s="91"/>
      <c r="K92" s="91"/>
    </row>
    <row r="93" spans="2:11">
      <c r="B93" s="91"/>
      <c r="C93" s="91"/>
      <c r="D93" s="91"/>
      <c r="E93" s="91"/>
      <c r="F93" s="91"/>
      <c r="G93" s="91"/>
      <c r="H93" s="91"/>
      <c r="I93" s="91"/>
      <c r="J93" s="91"/>
      <c r="K93" s="91"/>
    </row>
    <row r="94" spans="2:11">
      <c r="B94" s="91"/>
      <c r="C94" s="91"/>
      <c r="D94" s="91"/>
      <c r="E94" s="91"/>
      <c r="F94" s="91"/>
      <c r="G94" s="91"/>
      <c r="H94" s="91"/>
      <c r="I94" s="91"/>
      <c r="J94" s="91"/>
      <c r="K94" s="91"/>
    </row>
    <row r="95" spans="2:11">
      <c r="B95" s="91"/>
      <c r="C95" s="91"/>
      <c r="D95" s="91"/>
      <c r="E95" s="91"/>
      <c r="F95" s="91"/>
      <c r="G95" s="91"/>
      <c r="H95" s="91"/>
      <c r="I95" s="91"/>
      <c r="J95" s="91"/>
      <c r="K95" s="91"/>
    </row>
    <row r="96" spans="2:11">
      <c r="B96" s="91"/>
      <c r="C96" s="91"/>
      <c r="D96" s="91"/>
      <c r="E96" s="91"/>
      <c r="F96" s="91"/>
      <c r="G96" s="91"/>
      <c r="H96" s="91"/>
      <c r="I96" s="91"/>
      <c r="J96" s="91"/>
      <c r="K96" s="91"/>
    </row>
    <row r="97" spans="2:11">
      <c r="B97" s="91"/>
      <c r="C97" s="91"/>
      <c r="D97" s="91"/>
      <c r="E97" s="91"/>
      <c r="F97" s="91"/>
      <c r="G97" s="91"/>
      <c r="H97" s="91"/>
      <c r="I97" s="91"/>
      <c r="J97" s="91"/>
      <c r="K97" s="91"/>
    </row>
    <row r="98" spans="2:11">
      <c r="B98" s="91"/>
      <c r="C98" s="91"/>
      <c r="D98" s="91"/>
      <c r="E98" s="91"/>
      <c r="F98" s="91"/>
      <c r="G98" s="91"/>
      <c r="H98" s="91"/>
      <c r="I98" s="91"/>
      <c r="J98" s="91"/>
      <c r="K98" s="91"/>
    </row>
    <row r="99" spans="2:11">
      <c r="B99" s="91"/>
      <c r="C99" s="91"/>
      <c r="D99" s="91"/>
      <c r="E99" s="91"/>
      <c r="F99" s="91"/>
      <c r="G99" s="91"/>
      <c r="H99" s="91"/>
      <c r="I99" s="91"/>
      <c r="J99" s="91"/>
      <c r="K99" s="91"/>
    </row>
    <row r="100" spans="2:11">
      <c r="B100" s="91"/>
      <c r="C100" s="91"/>
      <c r="D100" s="91"/>
      <c r="E100" s="91"/>
      <c r="F100" s="91"/>
      <c r="G100" s="91"/>
      <c r="H100" s="91"/>
      <c r="I100" s="91"/>
      <c r="J100" s="91"/>
      <c r="K100" s="91"/>
    </row>
    <row r="101" spans="2:11">
      <c r="B101" s="91"/>
      <c r="C101" s="91"/>
      <c r="D101" s="91"/>
      <c r="E101" s="91"/>
      <c r="F101" s="91"/>
      <c r="G101" s="91"/>
      <c r="H101" s="91"/>
      <c r="I101" s="91"/>
      <c r="J101" s="91"/>
      <c r="K101" s="91"/>
    </row>
    <row r="102" spans="2:11">
      <c r="B102" s="91"/>
      <c r="C102" s="91"/>
      <c r="D102" s="91"/>
      <c r="E102" s="91"/>
      <c r="F102" s="91"/>
      <c r="G102" s="91"/>
      <c r="H102" s="91"/>
      <c r="I102" s="91"/>
      <c r="J102" s="91"/>
      <c r="K102" s="91"/>
    </row>
    <row r="103" spans="2:11">
      <c r="B103" s="91"/>
      <c r="C103" s="91"/>
      <c r="D103" s="91"/>
      <c r="E103" s="91"/>
      <c r="F103" s="91"/>
      <c r="G103" s="91"/>
      <c r="H103" s="91"/>
      <c r="I103" s="91"/>
      <c r="J103" s="91"/>
      <c r="K103" s="91"/>
    </row>
    <row r="104" spans="2:11">
      <c r="B104" s="91"/>
      <c r="C104" s="91"/>
      <c r="D104" s="91"/>
      <c r="E104" s="91"/>
      <c r="F104" s="91"/>
      <c r="G104" s="91"/>
      <c r="H104" s="91"/>
      <c r="I104" s="91"/>
      <c r="J104" s="91"/>
      <c r="K104" s="91"/>
    </row>
    <row r="105" spans="2:11">
      <c r="B105" s="91"/>
      <c r="C105" s="91"/>
      <c r="D105" s="91"/>
      <c r="E105" s="91"/>
      <c r="F105" s="91"/>
      <c r="G105" s="91"/>
      <c r="H105" s="91"/>
      <c r="I105" s="91"/>
      <c r="J105" s="91"/>
      <c r="K105" s="91"/>
    </row>
    <row r="106" spans="2:11">
      <c r="B106" s="91"/>
      <c r="C106" s="91"/>
      <c r="D106" s="91"/>
      <c r="E106" s="91"/>
      <c r="F106" s="91"/>
      <c r="G106" s="91"/>
      <c r="H106" s="91"/>
      <c r="I106" s="91"/>
      <c r="J106" s="91"/>
      <c r="K106" s="91"/>
    </row>
    <row r="107" spans="2:11">
      <c r="B107" s="91"/>
      <c r="C107" s="91"/>
      <c r="D107" s="91"/>
      <c r="E107" s="91"/>
      <c r="F107" s="91"/>
      <c r="G107" s="91"/>
      <c r="H107" s="91"/>
      <c r="I107" s="91"/>
      <c r="J107" s="91"/>
      <c r="K107" s="91"/>
    </row>
    <row r="108" spans="2:11">
      <c r="B108" s="91"/>
      <c r="C108" s="91"/>
      <c r="D108" s="91"/>
      <c r="E108" s="91"/>
      <c r="F108" s="91"/>
      <c r="G108" s="91"/>
      <c r="H108" s="91"/>
      <c r="I108" s="91"/>
      <c r="J108" s="91"/>
      <c r="K108" s="91"/>
    </row>
    <row r="109" spans="2:11">
      <c r="B109" s="91"/>
      <c r="C109" s="91"/>
      <c r="D109" s="91"/>
      <c r="E109" s="91"/>
      <c r="F109" s="91"/>
      <c r="G109" s="91"/>
      <c r="H109" s="91"/>
      <c r="I109" s="91"/>
      <c r="J109" s="91"/>
      <c r="K109" s="91"/>
    </row>
    <row r="110" spans="2:11">
      <c r="D110" s="3"/>
      <c r="E110" s="3"/>
      <c r="F110" s="3"/>
      <c r="G110" s="3"/>
      <c r="H110" s="3"/>
    </row>
    <row r="111" spans="2:11">
      <c r="D111" s="3"/>
      <c r="E111" s="3"/>
      <c r="F111" s="3"/>
      <c r="G111" s="3"/>
      <c r="H111" s="3"/>
    </row>
    <row r="112" spans="2:11">
      <c r="D112" s="3"/>
      <c r="E112" s="3"/>
      <c r="F112" s="3"/>
      <c r="G112" s="3"/>
      <c r="H112" s="3"/>
    </row>
    <row r="113" spans="4:8">
      <c r="D113" s="3"/>
      <c r="E113" s="3"/>
      <c r="F113" s="3"/>
      <c r="G113" s="3"/>
      <c r="H113" s="3"/>
    </row>
    <row r="114" spans="4:8">
      <c r="D114" s="3"/>
      <c r="E114" s="3"/>
      <c r="F114" s="3"/>
      <c r="G114" s="3"/>
      <c r="H114" s="3"/>
    </row>
    <row r="115" spans="4:8">
      <c r="D115" s="3"/>
      <c r="E115" s="3"/>
      <c r="F115" s="3"/>
      <c r="G115" s="3"/>
      <c r="H115" s="3"/>
    </row>
    <row r="116" spans="4:8">
      <c r="D116" s="3"/>
      <c r="E116" s="3"/>
      <c r="F116" s="3"/>
      <c r="G116" s="3"/>
      <c r="H116" s="3"/>
    </row>
    <row r="117" spans="4:8">
      <c r="D117" s="3"/>
      <c r="E117" s="3"/>
      <c r="F117" s="3"/>
      <c r="G117" s="3"/>
      <c r="H117" s="3"/>
    </row>
    <row r="118" spans="4:8">
      <c r="D118" s="3"/>
      <c r="E118" s="3"/>
      <c r="F118" s="3"/>
      <c r="G118" s="3"/>
      <c r="H118" s="3"/>
    </row>
    <row r="119" spans="4:8">
      <c r="D119" s="3"/>
      <c r="E119" s="3"/>
      <c r="F119" s="3"/>
      <c r="G119" s="3"/>
      <c r="H119" s="3"/>
    </row>
    <row r="120" spans="4:8">
      <c r="D120" s="3"/>
      <c r="E120" s="3"/>
      <c r="F120" s="3"/>
      <c r="G120" s="3"/>
      <c r="H120" s="3"/>
    </row>
    <row r="121" spans="4:8">
      <c r="D121" s="3"/>
      <c r="E121" s="3"/>
      <c r="F121" s="3"/>
      <c r="G121" s="3"/>
      <c r="H121" s="3"/>
    </row>
    <row r="122" spans="4:8">
      <c r="D122" s="3"/>
      <c r="E122" s="3"/>
      <c r="F122" s="3"/>
      <c r="G122" s="3"/>
      <c r="H122" s="3"/>
    </row>
    <row r="123" spans="4:8">
      <c r="D123" s="3"/>
      <c r="E123" s="3"/>
      <c r="F123" s="3"/>
      <c r="G123" s="3"/>
      <c r="H123" s="3"/>
    </row>
    <row r="124" spans="4:8">
      <c r="D124" s="3"/>
      <c r="E124" s="3"/>
      <c r="F124" s="3"/>
      <c r="G124" s="3"/>
      <c r="H124" s="3"/>
    </row>
    <row r="125" spans="4:8">
      <c r="D125" s="3"/>
      <c r="E125" s="3"/>
      <c r="F125" s="3"/>
      <c r="G125" s="3"/>
      <c r="H125" s="3"/>
    </row>
    <row r="126" spans="4:8">
      <c r="D126" s="3"/>
      <c r="E126" s="3"/>
      <c r="F126" s="3"/>
      <c r="G126" s="3"/>
      <c r="H126" s="3"/>
    </row>
    <row r="127" spans="4:8">
      <c r="D127" s="3"/>
      <c r="E127" s="3"/>
      <c r="F127" s="3"/>
      <c r="G127" s="3"/>
      <c r="H127" s="3"/>
    </row>
    <row r="128" spans="4:8">
      <c r="D128" s="3"/>
      <c r="E128" s="3"/>
      <c r="F128" s="3"/>
      <c r="G128" s="3"/>
      <c r="H128" s="3"/>
    </row>
    <row r="129" spans="4:8">
      <c r="D129" s="3"/>
      <c r="E129" s="3"/>
      <c r="F129" s="3"/>
      <c r="G129" s="3"/>
      <c r="H129" s="3"/>
    </row>
    <row r="130" spans="4:8">
      <c r="D130" s="3"/>
      <c r="E130" s="3"/>
      <c r="F130" s="3"/>
      <c r="G130" s="3"/>
      <c r="H130" s="3"/>
    </row>
    <row r="131" spans="4:8">
      <c r="D131" s="3"/>
      <c r="E131" s="3"/>
      <c r="F131" s="3"/>
      <c r="G131" s="3"/>
      <c r="H131" s="3"/>
    </row>
    <row r="132" spans="4:8">
      <c r="D132" s="3"/>
      <c r="E132" s="3"/>
      <c r="F132" s="3"/>
      <c r="G132" s="3"/>
      <c r="H132" s="3"/>
    </row>
    <row r="133" spans="4:8">
      <c r="D133" s="3"/>
      <c r="E133" s="3"/>
      <c r="F133" s="3"/>
      <c r="G133" s="3"/>
      <c r="H133" s="3"/>
    </row>
    <row r="134" spans="4:8">
      <c r="D134" s="3"/>
      <c r="E134" s="3"/>
      <c r="F134" s="3"/>
      <c r="G134" s="3"/>
      <c r="H134" s="3"/>
    </row>
    <row r="135" spans="4:8">
      <c r="D135" s="3"/>
      <c r="E135" s="3"/>
      <c r="F135" s="3"/>
      <c r="G135" s="3"/>
      <c r="H135" s="3"/>
    </row>
    <row r="136" spans="4:8">
      <c r="D136" s="3"/>
      <c r="E136" s="3"/>
      <c r="F136" s="3"/>
      <c r="G136" s="3"/>
      <c r="H136" s="3"/>
    </row>
    <row r="137" spans="4:8">
      <c r="D137" s="3"/>
      <c r="E137" s="3"/>
      <c r="F137" s="3"/>
      <c r="G137" s="3"/>
      <c r="H137" s="3"/>
    </row>
    <row r="138" spans="4:8">
      <c r="D138" s="3"/>
      <c r="E138" s="3"/>
      <c r="F138" s="3"/>
      <c r="G138" s="3"/>
      <c r="H138" s="3"/>
    </row>
    <row r="139" spans="4:8">
      <c r="D139" s="3"/>
      <c r="E139" s="3"/>
      <c r="F139" s="3"/>
      <c r="G139" s="3"/>
      <c r="H139" s="3"/>
    </row>
    <row r="140" spans="4:8">
      <c r="D140" s="3"/>
      <c r="E140" s="3"/>
      <c r="F140" s="3"/>
      <c r="G140" s="3"/>
      <c r="H140" s="3"/>
    </row>
    <row r="141" spans="4:8">
      <c r="D141" s="3"/>
      <c r="E141" s="3"/>
      <c r="F141" s="3"/>
      <c r="G141" s="3"/>
      <c r="H141" s="3"/>
    </row>
    <row r="142" spans="4:8">
      <c r="D142" s="3"/>
      <c r="E142" s="3"/>
      <c r="F142" s="3"/>
      <c r="G142" s="3"/>
      <c r="H142" s="3"/>
    </row>
    <row r="143" spans="4:8">
      <c r="D143" s="3"/>
      <c r="E143" s="3"/>
      <c r="F143" s="3"/>
      <c r="G143" s="3"/>
      <c r="H143" s="3"/>
    </row>
    <row r="144" spans="4:8">
      <c r="D144" s="3"/>
      <c r="E144" s="3"/>
      <c r="F144" s="3"/>
      <c r="G144" s="3"/>
      <c r="H144" s="3"/>
    </row>
    <row r="145" spans="4:8">
      <c r="D145" s="3"/>
      <c r="E145" s="3"/>
      <c r="F145" s="3"/>
      <c r="G145" s="3"/>
      <c r="H145" s="3"/>
    </row>
    <row r="146" spans="4:8">
      <c r="D146" s="3"/>
      <c r="E146" s="3"/>
      <c r="F146" s="3"/>
      <c r="G146" s="3"/>
      <c r="H146" s="3"/>
    </row>
    <row r="147" spans="4:8">
      <c r="D147" s="3"/>
      <c r="E147" s="3"/>
      <c r="F147" s="3"/>
      <c r="G147" s="3"/>
      <c r="H147" s="3"/>
    </row>
    <row r="148" spans="4:8">
      <c r="D148" s="3"/>
      <c r="E148" s="3"/>
      <c r="F148" s="3"/>
      <c r="G148" s="3"/>
      <c r="H148" s="3"/>
    </row>
    <row r="149" spans="4:8">
      <c r="D149" s="3"/>
      <c r="E149" s="3"/>
      <c r="F149" s="3"/>
      <c r="G149" s="3"/>
      <c r="H149" s="3"/>
    </row>
    <row r="150" spans="4:8">
      <c r="D150" s="3"/>
      <c r="E150" s="3"/>
      <c r="F150" s="3"/>
      <c r="G150" s="3"/>
      <c r="H150" s="3"/>
    </row>
    <row r="151" spans="4:8">
      <c r="D151" s="3"/>
      <c r="E151" s="3"/>
      <c r="F151" s="3"/>
      <c r="G151" s="3"/>
      <c r="H151" s="3"/>
    </row>
    <row r="152" spans="4:8">
      <c r="D152" s="3"/>
      <c r="E152" s="3"/>
      <c r="F152" s="3"/>
      <c r="G152" s="3"/>
      <c r="H152" s="3"/>
    </row>
    <row r="153" spans="4:8">
      <c r="D153" s="3"/>
      <c r="E153" s="3"/>
      <c r="F153" s="3"/>
      <c r="G153" s="3"/>
      <c r="H153" s="3"/>
    </row>
    <row r="154" spans="4:8">
      <c r="D154" s="3"/>
      <c r="E154" s="3"/>
      <c r="F154" s="3"/>
      <c r="G154" s="3"/>
      <c r="H154" s="3"/>
    </row>
    <row r="155" spans="4:8">
      <c r="D155" s="3"/>
      <c r="E155" s="3"/>
      <c r="F155" s="3"/>
      <c r="G155" s="3"/>
      <c r="H155" s="3"/>
    </row>
    <row r="156" spans="4:8">
      <c r="D156" s="3"/>
      <c r="E156" s="3"/>
      <c r="F156" s="3"/>
      <c r="G156" s="3"/>
      <c r="H156" s="3"/>
    </row>
    <row r="157" spans="4:8">
      <c r="D157" s="3"/>
      <c r="E157" s="3"/>
      <c r="F157" s="3"/>
      <c r="G157" s="3"/>
      <c r="H157" s="3"/>
    </row>
    <row r="158" spans="4:8">
      <c r="D158" s="3"/>
      <c r="E158" s="3"/>
      <c r="F158" s="3"/>
      <c r="G158" s="3"/>
      <c r="H158" s="3"/>
    </row>
    <row r="159" spans="4:8">
      <c r="D159" s="3"/>
      <c r="E159" s="3"/>
      <c r="F159" s="3"/>
      <c r="G159" s="3"/>
      <c r="H159" s="3"/>
    </row>
    <row r="160" spans="4:8">
      <c r="D160" s="3"/>
      <c r="E160" s="3"/>
      <c r="F160" s="3"/>
      <c r="G160" s="3"/>
      <c r="H160" s="3"/>
    </row>
    <row r="161" spans="4:8">
      <c r="D161" s="3"/>
      <c r="E161" s="3"/>
      <c r="F161" s="3"/>
      <c r="G161" s="3"/>
      <c r="H161" s="3"/>
    </row>
    <row r="162" spans="4:8">
      <c r="D162" s="3"/>
      <c r="E162" s="3"/>
      <c r="F162" s="3"/>
      <c r="G162" s="3"/>
      <c r="H162" s="3"/>
    </row>
    <row r="163" spans="4:8">
      <c r="D163" s="3"/>
      <c r="E163" s="3"/>
      <c r="F163" s="3"/>
      <c r="G163" s="3"/>
      <c r="H163" s="3"/>
    </row>
    <row r="164" spans="4:8">
      <c r="D164" s="3"/>
      <c r="E164" s="3"/>
      <c r="F164" s="3"/>
      <c r="G164" s="3"/>
      <c r="H164" s="3"/>
    </row>
    <row r="165" spans="4:8">
      <c r="D165" s="3"/>
      <c r="E165" s="3"/>
      <c r="F165" s="3"/>
      <c r="G165" s="3"/>
      <c r="H165" s="3"/>
    </row>
    <row r="166" spans="4:8">
      <c r="D166" s="3"/>
      <c r="E166" s="3"/>
      <c r="F166" s="3"/>
      <c r="G166" s="3"/>
      <c r="H166" s="3"/>
    </row>
    <row r="167" spans="4:8">
      <c r="D167" s="3"/>
      <c r="E167" s="3"/>
      <c r="F167" s="3"/>
      <c r="G167" s="3"/>
      <c r="H167" s="3"/>
    </row>
    <row r="168" spans="4:8">
      <c r="D168" s="3"/>
      <c r="E168" s="3"/>
      <c r="F168" s="3"/>
      <c r="G168" s="3"/>
      <c r="H168" s="3"/>
    </row>
    <row r="169" spans="4:8">
      <c r="D169" s="3"/>
      <c r="E169" s="3"/>
      <c r="F169" s="3"/>
      <c r="G169" s="3"/>
      <c r="H169" s="3"/>
    </row>
    <row r="170" spans="4:8">
      <c r="D170" s="3"/>
      <c r="E170" s="3"/>
      <c r="F170" s="3"/>
      <c r="G170" s="3"/>
      <c r="H170" s="3"/>
    </row>
    <row r="171" spans="4:8">
      <c r="D171" s="3"/>
      <c r="E171" s="3"/>
      <c r="F171" s="3"/>
      <c r="G171" s="3"/>
      <c r="H171" s="3"/>
    </row>
    <row r="172" spans="4:8">
      <c r="D172" s="3"/>
      <c r="E172" s="3"/>
      <c r="F172" s="3"/>
      <c r="G172" s="3"/>
      <c r="H172" s="3"/>
    </row>
    <row r="173" spans="4:8">
      <c r="D173" s="3"/>
      <c r="E173" s="3"/>
      <c r="F173" s="3"/>
      <c r="G173" s="3"/>
      <c r="H173" s="3"/>
    </row>
    <row r="174" spans="4:8">
      <c r="D174" s="3"/>
      <c r="E174" s="3"/>
      <c r="F174" s="3"/>
      <c r="G174" s="3"/>
      <c r="H174" s="3"/>
    </row>
    <row r="175" spans="4:8">
      <c r="D175" s="3"/>
      <c r="E175" s="3"/>
      <c r="F175" s="3"/>
      <c r="G175" s="3"/>
      <c r="H175" s="3"/>
    </row>
    <row r="176" spans="4:8">
      <c r="D176" s="3"/>
      <c r="E176" s="3"/>
      <c r="F176" s="3"/>
      <c r="G176" s="3"/>
      <c r="H176" s="3"/>
    </row>
    <row r="177" spans="4:8">
      <c r="D177" s="3"/>
      <c r="E177" s="3"/>
      <c r="F177" s="3"/>
      <c r="G177" s="3"/>
      <c r="H177" s="3"/>
    </row>
    <row r="178" spans="4:8">
      <c r="D178" s="3"/>
      <c r="E178" s="3"/>
      <c r="F178" s="3"/>
      <c r="G178" s="3"/>
      <c r="H178" s="3"/>
    </row>
    <row r="179" spans="4:8">
      <c r="D179" s="3"/>
      <c r="E179" s="3"/>
      <c r="F179" s="3"/>
      <c r="G179" s="3"/>
      <c r="H179" s="3"/>
    </row>
    <row r="180" spans="4:8">
      <c r="D180" s="3"/>
      <c r="E180" s="3"/>
      <c r="F180" s="3"/>
      <c r="G180" s="3"/>
      <c r="H180" s="3"/>
    </row>
    <row r="181" spans="4:8">
      <c r="D181" s="3"/>
      <c r="E181" s="3"/>
      <c r="F181" s="3"/>
      <c r="G181" s="3"/>
      <c r="H181" s="3"/>
    </row>
    <row r="182" spans="4:8">
      <c r="D182" s="3"/>
      <c r="E182" s="3"/>
      <c r="F182" s="3"/>
      <c r="G182" s="3"/>
      <c r="H182" s="3"/>
    </row>
    <row r="183" spans="4:8">
      <c r="D183" s="3"/>
      <c r="E183" s="3"/>
      <c r="F183" s="3"/>
      <c r="G183" s="3"/>
      <c r="H183" s="3"/>
    </row>
    <row r="184" spans="4:8">
      <c r="D184" s="3"/>
      <c r="E184" s="3"/>
      <c r="F184" s="3"/>
      <c r="G184" s="3"/>
      <c r="H184" s="3"/>
    </row>
    <row r="185" spans="4:8">
      <c r="D185" s="3"/>
      <c r="E185" s="3"/>
      <c r="F185" s="3"/>
      <c r="G185" s="3"/>
      <c r="H185" s="3"/>
    </row>
    <row r="186" spans="4:8">
      <c r="D186" s="3"/>
      <c r="E186" s="3"/>
      <c r="F186" s="3"/>
      <c r="G186" s="3"/>
      <c r="H186" s="3"/>
    </row>
    <row r="187" spans="4:8">
      <c r="D187" s="3"/>
      <c r="E187" s="3"/>
      <c r="F187" s="3"/>
      <c r="G187" s="3"/>
      <c r="H187" s="3"/>
    </row>
    <row r="188" spans="4:8">
      <c r="D188" s="3"/>
      <c r="E188" s="3"/>
      <c r="F188" s="3"/>
      <c r="G188" s="3"/>
      <c r="H188" s="3"/>
    </row>
    <row r="189" spans="4:8">
      <c r="D189" s="3"/>
      <c r="E189" s="3"/>
      <c r="F189" s="3"/>
      <c r="G189" s="3"/>
      <c r="H189" s="3"/>
    </row>
    <row r="190" spans="4:8">
      <c r="D190" s="3"/>
      <c r="E190" s="3"/>
      <c r="F190" s="3"/>
      <c r="G190" s="3"/>
      <c r="H190" s="3"/>
    </row>
    <row r="191" spans="4:8">
      <c r="D191" s="3"/>
      <c r="E191" s="3"/>
      <c r="F191" s="3"/>
      <c r="G191" s="3"/>
      <c r="H191" s="3"/>
    </row>
    <row r="192" spans="4:8">
      <c r="D192" s="3"/>
      <c r="E192" s="3"/>
      <c r="F192" s="3"/>
      <c r="G192" s="3"/>
      <c r="H192" s="3"/>
    </row>
    <row r="193" spans="4:8">
      <c r="D193" s="3"/>
      <c r="E193" s="3"/>
      <c r="F193" s="3"/>
      <c r="G193" s="3"/>
      <c r="H193" s="3"/>
    </row>
    <row r="194" spans="4:8">
      <c r="D194" s="3"/>
      <c r="E194" s="3"/>
      <c r="F194" s="3"/>
      <c r="G194" s="3"/>
      <c r="H194" s="3"/>
    </row>
    <row r="195" spans="4:8">
      <c r="D195" s="3"/>
      <c r="E195" s="3"/>
      <c r="F195" s="3"/>
      <c r="G195" s="3"/>
      <c r="H195" s="3"/>
    </row>
    <row r="196" spans="4:8">
      <c r="D196" s="3"/>
      <c r="E196" s="3"/>
      <c r="F196" s="3"/>
      <c r="G196" s="3"/>
      <c r="H196" s="3"/>
    </row>
    <row r="197" spans="4:8">
      <c r="D197" s="3"/>
      <c r="E197" s="3"/>
      <c r="F197" s="3"/>
      <c r="G197" s="3"/>
      <c r="H197" s="3"/>
    </row>
    <row r="198" spans="4:8">
      <c r="D198" s="3"/>
      <c r="E198" s="3"/>
      <c r="F198" s="3"/>
      <c r="G198" s="3"/>
      <c r="H198" s="3"/>
    </row>
    <row r="199" spans="4:8">
      <c r="D199" s="3"/>
      <c r="E199" s="3"/>
      <c r="F199" s="3"/>
      <c r="G199" s="3"/>
      <c r="H199" s="3"/>
    </row>
    <row r="200" spans="4:8">
      <c r="D200" s="3"/>
      <c r="E200" s="3"/>
      <c r="F200" s="3"/>
      <c r="G200" s="3"/>
      <c r="H200" s="3"/>
    </row>
    <row r="201" spans="4:8">
      <c r="D201" s="3"/>
      <c r="E201" s="3"/>
      <c r="F201" s="3"/>
      <c r="G201" s="3"/>
      <c r="H201" s="3"/>
    </row>
    <row r="202" spans="4:8">
      <c r="D202" s="3"/>
      <c r="E202" s="3"/>
      <c r="F202" s="3"/>
      <c r="G202" s="3"/>
      <c r="H202" s="3"/>
    </row>
    <row r="203" spans="4:8">
      <c r="D203" s="3"/>
      <c r="E203" s="3"/>
      <c r="F203" s="3"/>
      <c r="G203" s="3"/>
      <c r="H203" s="3"/>
    </row>
    <row r="204" spans="4:8">
      <c r="D204" s="3"/>
      <c r="E204" s="3"/>
      <c r="F204" s="3"/>
      <c r="G204" s="3"/>
      <c r="H204" s="3"/>
    </row>
    <row r="205" spans="4:8">
      <c r="D205" s="3"/>
      <c r="E205" s="3"/>
      <c r="F205" s="3"/>
      <c r="G205" s="3"/>
      <c r="H205" s="3"/>
    </row>
    <row r="206" spans="4:8">
      <c r="D206" s="3"/>
      <c r="E206" s="3"/>
      <c r="F206" s="3"/>
      <c r="G206" s="3"/>
      <c r="H206" s="3"/>
    </row>
    <row r="207" spans="4:8">
      <c r="D207" s="3"/>
      <c r="E207" s="3"/>
      <c r="F207" s="3"/>
      <c r="G207" s="3"/>
      <c r="H207" s="3"/>
    </row>
    <row r="208" spans="4:8">
      <c r="D208" s="3"/>
      <c r="E208" s="3"/>
      <c r="F208" s="3"/>
      <c r="G208" s="3"/>
      <c r="H208" s="3"/>
    </row>
    <row r="209" spans="4:8">
      <c r="D209" s="3"/>
      <c r="E209" s="3"/>
      <c r="F209" s="3"/>
      <c r="G209" s="3"/>
      <c r="H209" s="3"/>
    </row>
    <row r="210" spans="4:8">
      <c r="D210" s="3"/>
      <c r="E210" s="3"/>
      <c r="F210" s="3"/>
      <c r="G210" s="3"/>
      <c r="H210" s="3"/>
    </row>
    <row r="211" spans="4:8">
      <c r="D211" s="3"/>
      <c r="E211" s="3"/>
      <c r="F211" s="3"/>
      <c r="G211" s="3"/>
      <c r="H211" s="3"/>
    </row>
    <row r="212" spans="4:8">
      <c r="D212" s="3"/>
      <c r="E212" s="3"/>
      <c r="F212" s="3"/>
      <c r="G212" s="3"/>
      <c r="H212" s="3"/>
    </row>
    <row r="213" spans="4:8">
      <c r="D213" s="3"/>
      <c r="E213" s="3"/>
      <c r="F213" s="3"/>
      <c r="G213" s="3"/>
      <c r="H213" s="3"/>
    </row>
    <row r="214" spans="4:8">
      <c r="D214" s="3"/>
      <c r="E214" s="3"/>
      <c r="F214" s="3"/>
      <c r="G214" s="3"/>
      <c r="H214" s="3"/>
    </row>
    <row r="215" spans="4:8">
      <c r="D215" s="3"/>
      <c r="E215" s="3"/>
      <c r="F215" s="3"/>
      <c r="G215" s="3"/>
      <c r="H215" s="3"/>
    </row>
    <row r="216" spans="4:8">
      <c r="D216" s="3"/>
      <c r="E216" s="3"/>
      <c r="F216" s="3"/>
      <c r="G216" s="3"/>
      <c r="H216" s="3"/>
    </row>
    <row r="217" spans="4:8">
      <c r="D217" s="3"/>
      <c r="E217" s="3"/>
      <c r="F217" s="3"/>
      <c r="G217" s="3"/>
      <c r="H217" s="3"/>
    </row>
    <row r="218" spans="4:8">
      <c r="D218" s="3"/>
      <c r="E218" s="3"/>
      <c r="F218" s="3"/>
      <c r="G218" s="3"/>
      <c r="H218" s="3"/>
    </row>
    <row r="219" spans="4:8">
      <c r="D219" s="3"/>
      <c r="E219" s="3"/>
      <c r="F219" s="3"/>
      <c r="G219" s="3"/>
      <c r="H219" s="3"/>
    </row>
    <row r="220" spans="4:8">
      <c r="D220" s="3"/>
      <c r="E220" s="3"/>
      <c r="F220" s="3"/>
      <c r="G220" s="3"/>
      <c r="H220" s="3"/>
    </row>
    <row r="221" spans="4:8">
      <c r="D221" s="3"/>
      <c r="E221" s="3"/>
      <c r="F221" s="3"/>
      <c r="G221" s="3"/>
      <c r="H221" s="3"/>
    </row>
    <row r="222" spans="4:8">
      <c r="D222" s="3"/>
      <c r="E222" s="3"/>
      <c r="F222" s="3"/>
      <c r="G222" s="3"/>
      <c r="H222" s="3"/>
    </row>
    <row r="223" spans="4:8">
      <c r="D223" s="3"/>
      <c r="E223" s="3"/>
      <c r="F223" s="3"/>
      <c r="G223" s="3"/>
      <c r="H223" s="3"/>
    </row>
    <row r="224" spans="4:8">
      <c r="D224" s="3"/>
      <c r="E224" s="3"/>
      <c r="F224" s="3"/>
      <c r="G224" s="3"/>
      <c r="H224" s="3"/>
    </row>
    <row r="225" spans="4:8">
      <c r="D225" s="3"/>
      <c r="E225" s="3"/>
      <c r="F225" s="3"/>
      <c r="G225" s="3"/>
      <c r="H225" s="3"/>
    </row>
    <row r="226" spans="4:8">
      <c r="D226" s="3"/>
      <c r="E226" s="3"/>
      <c r="F226" s="3"/>
      <c r="G226" s="3"/>
      <c r="H226" s="3"/>
    </row>
    <row r="227" spans="4:8">
      <c r="D227" s="3"/>
      <c r="E227" s="3"/>
      <c r="F227" s="3"/>
      <c r="G227" s="3"/>
      <c r="H227" s="3"/>
    </row>
    <row r="228" spans="4:8">
      <c r="D228" s="3"/>
      <c r="E228" s="3"/>
      <c r="F228" s="3"/>
      <c r="G228" s="3"/>
      <c r="H228" s="3"/>
    </row>
    <row r="229" spans="4:8">
      <c r="D229" s="3"/>
      <c r="E229" s="3"/>
      <c r="F229" s="3"/>
      <c r="G229" s="3"/>
      <c r="H229" s="3"/>
    </row>
    <row r="230" spans="4:8">
      <c r="D230" s="3"/>
      <c r="E230" s="3"/>
      <c r="F230" s="3"/>
      <c r="G230" s="3"/>
      <c r="H230" s="3"/>
    </row>
    <row r="231" spans="4:8">
      <c r="D231" s="3"/>
      <c r="E231" s="3"/>
      <c r="F231" s="3"/>
      <c r="G231" s="3"/>
      <c r="H231" s="3"/>
    </row>
    <row r="232" spans="4:8">
      <c r="D232" s="3"/>
      <c r="E232" s="3"/>
      <c r="F232" s="3"/>
      <c r="G232" s="3"/>
      <c r="H232" s="3"/>
    </row>
    <row r="233" spans="4:8">
      <c r="D233" s="3"/>
      <c r="E233" s="3"/>
      <c r="F233" s="3"/>
      <c r="G233" s="3"/>
      <c r="H233" s="3"/>
    </row>
    <row r="234" spans="4:8">
      <c r="D234" s="3"/>
      <c r="E234" s="3"/>
      <c r="F234" s="3"/>
      <c r="G234" s="3"/>
      <c r="H234" s="3"/>
    </row>
    <row r="235" spans="4:8">
      <c r="D235" s="3"/>
      <c r="E235" s="3"/>
      <c r="F235" s="3"/>
      <c r="G235" s="3"/>
      <c r="H235" s="3"/>
    </row>
    <row r="236" spans="4:8">
      <c r="D236" s="3"/>
      <c r="E236" s="3"/>
      <c r="F236" s="3"/>
      <c r="G236" s="3"/>
      <c r="H236" s="3"/>
    </row>
    <row r="237" spans="4:8">
      <c r="D237" s="3"/>
      <c r="E237" s="3"/>
      <c r="F237" s="3"/>
      <c r="G237" s="3"/>
      <c r="H237" s="3"/>
    </row>
    <row r="238" spans="4:8">
      <c r="D238" s="3"/>
      <c r="E238" s="3"/>
      <c r="F238" s="3"/>
      <c r="G238" s="3"/>
      <c r="H238" s="3"/>
    </row>
    <row r="239" spans="4:8">
      <c r="D239" s="3"/>
      <c r="E239" s="3"/>
      <c r="F239" s="3"/>
      <c r="G239" s="3"/>
      <c r="H239" s="3"/>
    </row>
    <row r="240" spans="4:8">
      <c r="D240" s="3"/>
      <c r="E240" s="3"/>
      <c r="F240" s="3"/>
      <c r="G240" s="3"/>
      <c r="H240" s="3"/>
    </row>
    <row r="241" spans="4:8">
      <c r="D241" s="3"/>
      <c r="E241" s="3"/>
      <c r="F241" s="3"/>
      <c r="G241" s="3"/>
      <c r="H241" s="3"/>
    </row>
    <row r="242" spans="4:8">
      <c r="D242" s="3"/>
      <c r="E242" s="3"/>
      <c r="F242" s="3"/>
      <c r="G242" s="3"/>
      <c r="H242" s="3"/>
    </row>
    <row r="243" spans="4:8">
      <c r="D243" s="3"/>
      <c r="E243" s="3"/>
      <c r="F243" s="3"/>
      <c r="G243" s="3"/>
      <c r="H243" s="3"/>
    </row>
    <row r="244" spans="4:8">
      <c r="D244" s="3"/>
      <c r="E244" s="3"/>
      <c r="F244" s="3"/>
      <c r="G244" s="3"/>
      <c r="H244" s="3"/>
    </row>
    <row r="245" spans="4:8">
      <c r="D245" s="3"/>
      <c r="E245" s="3"/>
      <c r="F245" s="3"/>
      <c r="G245" s="3"/>
      <c r="H245" s="3"/>
    </row>
    <row r="246" spans="4:8">
      <c r="D246" s="3"/>
      <c r="E246" s="3"/>
      <c r="F246" s="3"/>
      <c r="G246" s="3"/>
      <c r="H246" s="3"/>
    </row>
    <row r="247" spans="4:8">
      <c r="D247" s="3"/>
      <c r="E247" s="3"/>
      <c r="F247" s="3"/>
      <c r="G247" s="3"/>
      <c r="H247" s="3"/>
    </row>
    <row r="248" spans="4:8">
      <c r="D248" s="3"/>
      <c r="E248" s="3"/>
      <c r="F248" s="3"/>
      <c r="G248" s="3"/>
      <c r="H248" s="3"/>
    </row>
    <row r="249" spans="4:8">
      <c r="D249" s="3"/>
      <c r="E249" s="3"/>
      <c r="F249" s="3"/>
      <c r="G249" s="3"/>
      <c r="H249" s="3"/>
    </row>
    <row r="250" spans="4:8">
      <c r="D250" s="3"/>
      <c r="E250" s="3"/>
      <c r="F250" s="3"/>
      <c r="G250" s="3"/>
      <c r="H250" s="3"/>
    </row>
    <row r="251" spans="4:8">
      <c r="D251" s="3"/>
      <c r="E251" s="3"/>
      <c r="F251" s="3"/>
      <c r="G251" s="3"/>
      <c r="H251" s="3"/>
    </row>
    <row r="252" spans="4:8">
      <c r="D252" s="3"/>
      <c r="E252" s="3"/>
      <c r="F252" s="3"/>
      <c r="G252" s="3"/>
      <c r="H252" s="3"/>
    </row>
    <row r="253" spans="4:8">
      <c r="D253" s="3"/>
      <c r="E253" s="3"/>
      <c r="F253" s="3"/>
      <c r="G253" s="3"/>
      <c r="H253" s="3"/>
    </row>
    <row r="254" spans="4:8">
      <c r="D254" s="3"/>
      <c r="E254" s="3"/>
      <c r="F254" s="3"/>
      <c r="G254" s="3"/>
      <c r="H254" s="3"/>
    </row>
    <row r="255" spans="4:8">
      <c r="D255" s="3"/>
      <c r="E255" s="3"/>
      <c r="F255" s="3"/>
      <c r="G255" s="3"/>
      <c r="H255" s="3"/>
    </row>
    <row r="256" spans="4:8">
      <c r="D256" s="3"/>
      <c r="E256" s="3"/>
      <c r="F256" s="3"/>
      <c r="G256" s="3"/>
      <c r="H256" s="3"/>
    </row>
    <row r="257" spans="4:8">
      <c r="D257" s="3"/>
      <c r="E257" s="3"/>
      <c r="F257" s="3"/>
      <c r="G257" s="3"/>
      <c r="H257" s="3"/>
    </row>
    <row r="258" spans="4:8">
      <c r="D258" s="3"/>
      <c r="E258" s="3"/>
      <c r="F258" s="3"/>
      <c r="G258" s="3"/>
      <c r="H258" s="3"/>
    </row>
    <row r="259" spans="4:8">
      <c r="D259" s="3"/>
      <c r="E259" s="3"/>
      <c r="F259" s="3"/>
      <c r="G259" s="3"/>
      <c r="H259" s="3"/>
    </row>
    <row r="260" spans="4:8">
      <c r="D260" s="3"/>
      <c r="E260" s="3"/>
      <c r="F260" s="3"/>
      <c r="G260" s="3"/>
      <c r="H260" s="3"/>
    </row>
    <row r="261" spans="4:8">
      <c r="D261" s="3"/>
      <c r="E261" s="3"/>
      <c r="F261" s="3"/>
      <c r="G261" s="3"/>
      <c r="H261" s="3"/>
    </row>
    <row r="262" spans="4:8">
      <c r="D262" s="3"/>
      <c r="E262" s="3"/>
      <c r="F262" s="3"/>
      <c r="G262" s="3"/>
      <c r="H262" s="3"/>
    </row>
    <row r="263" spans="4:8">
      <c r="D263" s="3"/>
      <c r="E263" s="3"/>
      <c r="F263" s="3"/>
      <c r="G263" s="3"/>
      <c r="H263" s="3"/>
    </row>
    <row r="264" spans="4:8">
      <c r="D264" s="3"/>
      <c r="E264" s="3"/>
      <c r="F264" s="3"/>
      <c r="G264" s="3"/>
      <c r="H264" s="3"/>
    </row>
    <row r="265" spans="4:8">
      <c r="D265" s="3"/>
      <c r="E265" s="3"/>
      <c r="F265" s="3"/>
      <c r="G265" s="3"/>
      <c r="H265" s="3"/>
    </row>
    <row r="266" spans="4:8">
      <c r="D266" s="3"/>
      <c r="E266" s="3"/>
      <c r="F266" s="3"/>
      <c r="G266" s="3"/>
      <c r="H266" s="3"/>
    </row>
    <row r="267" spans="4:8">
      <c r="D267" s="3"/>
      <c r="E267" s="3"/>
      <c r="F267" s="3"/>
      <c r="G267" s="3"/>
      <c r="H267" s="3"/>
    </row>
    <row r="268" spans="4:8">
      <c r="D268" s="3"/>
      <c r="E268" s="3"/>
      <c r="F268" s="3"/>
      <c r="G268" s="3"/>
      <c r="H268" s="3"/>
    </row>
    <row r="269" spans="4:8">
      <c r="D269" s="3"/>
      <c r="E269" s="3"/>
      <c r="F269" s="3"/>
      <c r="G269" s="3"/>
      <c r="H269" s="3"/>
    </row>
    <row r="270" spans="4:8">
      <c r="D270" s="3"/>
      <c r="E270" s="3"/>
      <c r="F270" s="3"/>
      <c r="G270" s="3"/>
      <c r="H270" s="3"/>
    </row>
    <row r="271" spans="4:8">
      <c r="D271" s="3"/>
      <c r="E271" s="3"/>
      <c r="F271" s="3"/>
      <c r="G271" s="3"/>
      <c r="H271" s="3"/>
    </row>
    <row r="272" spans="4:8">
      <c r="D272" s="3"/>
      <c r="E272" s="3"/>
      <c r="F272" s="3"/>
      <c r="G272" s="3"/>
      <c r="H272" s="3"/>
    </row>
    <row r="273" spans="4:8">
      <c r="D273" s="3"/>
      <c r="E273" s="3"/>
      <c r="F273" s="3"/>
      <c r="G273" s="3"/>
      <c r="H273" s="3"/>
    </row>
    <row r="274" spans="4:8">
      <c r="D274" s="3"/>
      <c r="E274" s="3"/>
      <c r="F274" s="3"/>
      <c r="G274" s="3"/>
      <c r="H274" s="3"/>
    </row>
    <row r="275" spans="4:8">
      <c r="D275" s="3"/>
      <c r="E275" s="3"/>
      <c r="F275" s="3"/>
      <c r="G275" s="3"/>
      <c r="H275" s="3"/>
    </row>
    <row r="276" spans="4:8">
      <c r="D276" s="3"/>
      <c r="E276" s="3"/>
      <c r="F276" s="3"/>
      <c r="G276" s="3"/>
      <c r="H276" s="3"/>
    </row>
    <row r="277" spans="4:8">
      <c r="D277" s="3"/>
      <c r="E277" s="3"/>
      <c r="F277" s="3"/>
      <c r="G277" s="3"/>
      <c r="H277" s="3"/>
    </row>
    <row r="278" spans="4:8">
      <c r="D278" s="3"/>
      <c r="E278" s="3"/>
      <c r="F278" s="3"/>
      <c r="G278" s="3"/>
      <c r="H278" s="3"/>
    </row>
    <row r="279" spans="4:8">
      <c r="D279" s="3"/>
      <c r="E279" s="3"/>
      <c r="F279" s="3"/>
      <c r="G279" s="3"/>
      <c r="H279" s="3"/>
    </row>
    <row r="280" spans="4:8">
      <c r="D280" s="3"/>
      <c r="E280" s="3"/>
      <c r="F280" s="3"/>
      <c r="G280" s="3"/>
      <c r="H280" s="3"/>
    </row>
    <row r="281" spans="4:8">
      <c r="D281" s="3"/>
      <c r="E281" s="3"/>
      <c r="F281" s="3"/>
      <c r="G281" s="3"/>
      <c r="H281" s="3"/>
    </row>
    <row r="282" spans="4:8">
      <c r="D282" s="3"/>
      <c r="E282" s="3"/>
      <c r="F282" s="3"/>
      <c r="G282" s="3"/>
      <c r="H282" s="3"/>
    </row>
    <row r="283" spans="4:8">
      <c r="D283" s="3"/>
      <c r="E283" s="3"/>
      <c r="F283" s="3"/>
      <c r="G283" s="3"/>
      <c r="H283" s="3"/>
    </row>
    <row r="284" spans="4:8">
      <c r="D284" s="3"/>
      <c r="E284" s="3"/>
      <c r="F284" s="3"/>
      <c r="G284" s="3"/>
      <c r="H284" s="3"/>
    </row>
    <row r="285" spans="4:8">
      <c r="D285" s="3"/>
      <c r="E285" s="3"/>
      <c r="F285" s="3"/>
      <c r="G285" s="3"/>
      <c r="H285" s="3"/>
    </row>
    <row r="286" spans="4:8">
      <c r="D286" s="3"/>
      <c r="E286" s="3"/>
      <c r="F286" s="3"/>
      <c r="G286" s="3"/>
      <c r="H286" s="3"/>
    </row>
    <row r="287" spans="4:8">
      <c r="D287" s="3"/>
      <c r="E287" s="3"/>
      <c r="F287" s="3"/>
      <c r="G287" s="3"/>
      <c r="H287" s="3"/>
    </row>
    <row r="288" spans="4:8">
      <c r="D288" s="3"/>
      <c r="E288" s="3"/>
      <c r="F288" s="3"/>
      <c r="G288" s="3"/>
      <c r="H288" s="3"/>
    </row>
    <row r="289" spans="4:8">
      <c r="D289" s="3"/>
      <c r="E289" s="3"/>
      <c r="F289" s="3"/>
      <c r="G289" s="3"/>
      <c r="H289" s="3"/>
    </row>
    <row r="290" spans="4:8">
      <c r="D290" s="3"/>
      <c r="E290" s="3"/>
      <c r="F290" s="3"/>
      <c r="G290" s="3"/>
      <c r="H290" s="3"/>
    </row>
    <row r="291" spans="4:8">
      <c r="D291" s="3"/>
      <c r="E291" s="3"/>
      <c r="F291" s="3"/>
      <c r="G291" s="3"/>
      <c r="H291" s="3"/>
    </row>
    <row r="292" spans="4:8">
      <c r="D292" s="3"/>
      <c r="E292" s="3"/>
      <c r="F292" s="3"/>
      <c r="G292" s="3"/>
      <c r="H292" s="3"/>
    </row>
    <row r="293" spans="4:8">
      <c r="D293" s="3"/>
      <c r="E293" s="3"/>
      <c r="F293" s="3"/>
      <c r="G293" s="3"/>
      <c r="H293" s="3"/>
    </row>
    <row r="294" spans="4:8">
      <c r="D294" s="3"/>
      <c r="E294" s="3"/>
      <c r="F294" s="3"/>
      <c r="G294" s="3"/>
      <c r="H294" s="3"/>
    </row>
    <row r="295" spans="4:8">
      <c r="D295" s="3"/>
      <c r="E295" s="3"/>
      <c r="F295" s="3"/>
      <c r="G295" s="3"/>
      <c r="H295" s="3"/>
    </row>
    <row r="296" spans="4:8">
      <c r="D296" s="3"/>
      <c r="E296" s="3"/>
      <c r="F296" s="3"/>
      <c r="G296" s="3"/>
      <c r="H296" s="3"/>
    </row>
    <row r="297" spans="4:8">
      <c r="D297" s="3"/>
      <c r="E297" s="3"/>
      <c r="F297" s="3"/>
      <c r="G297" s="3"/>
      <c r="H297" s="3"/>
    </row>
    <row r="298" spans="4:8">
      <c r="D298" s="3"/>
      <c r="E298" s="3"/>
      <c r="F298" s="3"/>
      <c r="G298" s="3"/>
      <c r="H298" s="3"/>
    </row>
    <row r="299" spans="4:8">
      <c r="D299" s="3"/>
      <c r="E299" s="3"/>
      <c r="F299" s="3"/>
      <c r="G299" s="3"/>
      <c r="H299" s="3"/>
    </row>
    <row r="300" spans="4:8">
      <c r="D300" s="3"/>
      <c r="E300" s="3"/>
      <c r="F300" s="3"/>
      <c r="G300" s="3"/>
      <c r="H300" s="3"/>
    </row>
    <row r="301" spans="4:8">
      <c r="D301" s="3"/>
      <c r="E301" s="3"/>
      <c r="F301" s="3"/>
      <c r="G301" s="3"/>
      <c r="H301" s="3"/>
    </row>
    <row r="302" spans="4:8">
      <c r="D302" s="3"/>
      <c r="E302" s="3"/>
      <c r="F302" s="3"/>
      <c r="G302" s="3"/>
      <c r="H302" s="3"/>
    </row>
    <row r="303" spans="4:8">
      <c r="D303" s="3"/>
      <c r="E303" s="3"/>
      <c r="F303" s="3"/>
      <c r="G303" s="3"/>
      <c r="H303" s="3"/>
    </row>
    <row r="304" spans="4:8">
      <c r="D304" s="3"/>
      <c r="E304" s="3"/>
      <c r="F304" s="3"/>
      <c r="G304" s="3"/>
      <c r="H304" s="3"/>
    </row>
    <row r="305" spans="4:8">
      <c r="D305" s="3"/>
      <c r="E305" s="3"/>
      <c r="F305" s="3"/>
      <c r="G305" s="3"/>
      <c r="H305" s="3"/>
    </row>
    <row r="306" spans="4:8">
      <c r="D306" s="3"/>
      <c r="E306" s="3"/>
      <c r="F306" s="3"/>
      <c r="G306" s="3"/>
      <c r="H306" s="3"/>
    </row>
    <row r="307" spans="4:8">
      <c r="D307" s="3"/>
      <c r="E307" s="3"/>
      <c r="F307" s="3"/>
      <c r="G307" s="3"/>
      <c r="H307" s="3"/>
    </row>
    <row r="308" spans="4:8">
      <c r="D308" s="3"/>
      <c r="E308" s="3"/>
      <c r="F308" s="3"/>
      <c r="G308" s="3"/>
      <c r="H308" s="3"/>
    </row>
    <row r="309" spans="4:8">
      <c r="D309" s="3"/>
      <c r="E309" s="3"/>
      <c r="F309" s="3"/>
      <c r="G309" s="3"/>
      <c r="H309" s="3"/>
    </row>
    <row r="310" spans="4:8">
      <c r="D310" s="3"/>
      <c r="E310" s="3"/>
      <c r="F310" s="3"/>
      <c r="G310" s="3"/>
      <c r="H310" s="3"/>
    </row>
    <row r="311" spans="4:8">
      <c r="D311" s="3"/>
      <c r="E311" s="3"/>
      <c r="F311" s="3"/>
      <c r="G311" s="3"/>
      <c r="H311" s="3"/>
    </row>
    <row r="312" spans="4:8">
      <c r="D312" s="3"/>
      <c r="E312" s="3"/>
      <c r="F312" s="3"/>
      <c r="G312" s="3"/>
      <c r="H312" s="3"/>
    </row>
    <row r="313" spans="4:8">
      <c r="D313" s="3"/>
      <c r="E313" s="3"/>
      <c r="F313" s="3"/>
      <c r="G313" s="3"/>
      <c r="H313" s="3"/>
    </row>
    <row r="314" spans="4:8">
      <c r="D314" s="3"/>
      <c r="E314" s="3"/>
      <c r="F314" s="3"/>
      <c r="G314" s="3"/>
      <c r="H314" s="3"/>
    </row>
    <row r="315" spans="4:8">
      <c r="D315" s="3"/>
      <c r="E315" s="3"/>
      <c r="F315" s="3"/>
      <c r="G315" s="3"/>
      <c r="H315" s="3"/>
    </row>
    <row r="316" spans="4:8">
      <c r="D316" s="3"/>
      <c r="E316" s="3"/>
      <c r="F316" s="3"/>
      <c r="G316" s="3"/>
      <c r="H316" s="3"/>
    </row>
    <row r="317" spans="4:8">
      <c r="D317" s="3"/>
      <c r="E317" s="3"/>
      <c r="F317" s="3"/>
      <c r="G317" s="3"/>
      <c r="H317" s="3"/>
    </row>
    <row r="318" spans="4:8">
      <c r="D318" s="3"/>
      <c r="E318" s="3"/>
      <c r="F318" s="3"/>
      <c r="G318" s="3"/>
      <c r="H318" s="3"/>
    </row>
    <row r="319" spans="4:8">
      <c r="D319" s="3"/>
      <c r="E319" s="3"/>
      <c r="F319" s="3"/>
      <c r="G319" s="3"/>
      <c r="H319" s="3"/>
    </row>
    <row r="320" spans="4:8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E608" s="21"/>
      <c r="G608" s="21"/>
    </row>
    <row r="609" spans="5:7">
      <c r="E609" s="21"/>
      <c r="G609" s="21"/>
    </row>
    <row r="610" spans="5:7">
      <c r="E610" s="21"/>
      <c r="G610" s="21"/>
    </row>
    <row r="611" spans="5:7">
      <c r="E611" s="21"/>
      <c r="G611" s="21"/>
    </row>
    <row r="612" spans="5:7">
      <c r="E612" s="21"/>
      <c r="G612" s="21"/>
    </row>
    <row r="613" spans="5:7">
      <c r="E613" s="21"/>
      <c r="G613" s="21"/>
    </row>
  </sheetData>
  <sheetProtection sheet="1" objects="1" scenarios="1"/>
  <mergeCells count="1">
    <mergeCell ref="B6:K6"/>
  </mergeCells>
  <dataValidations count="1">
    <dataValidation allowBlank="1" showInputMessage="1" showErrorMessage="1" sqref="C5:C1048576 AH28:XFD29 A1:B1048576 D30:XFD1048576 D28:AF29 D1:XFD27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52"/>
    <pageSetUpPr fitToPage="1"/>
  </sheetPr>
  <dimension ref="B1:BH609"/>
  <sheetViews>
    <sheetView rightToLeft="1" workbookViewId="0">
      <selection activeCell="I25" sqref="I25"/>
    </sheetView>
  </sheetViews>
  <sheetFormatPr defaultColWidth="9.140625" defaultRowHeight="18"/>
  <cols>
    <col min="1" max="1" width="6.28515625" style="1" customWidth="1"/>
    <col min="2" max="2" width="25.85546875" style="2" bestFit="1" customWidth="1"/>
    <col min="3" max="3" width="48.42578125" style="1" bestFit="1" customWidth="1"/>
    <col min="4" max="4" width="4.5703125" style="1" bestFit="1" customWidth="1"/>
    <col min="5" max="5" width="9" style="1" bestFit="1" customWidth="1"/>
    <col min="6" max="6" width="6.85546875" style="1" bestFit="1" customWidth="1"/>
    <col min="7" max="7" width="9" style="1" bestFit="1" customWidth="1"/>
    <col min="8" max="8" width="7.5703125" style="1" customWidth="1"/>
    <col min="9" max="9" width="9.7109375" style="1" bestFit="1" customWidth="1"/>
    <col min="10" max="10" width="14.42578125" style="1" bestFit="1" customWidth="1"/>
    <col min="11" max="11" width="8.28515625" style="1" bestFit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47" t="s">
        <v>180</v>
      </c>
      <c r="C1" s="68" t="s" vm="1">
        <v>269</v>
      </c>
    </row>
    <row r="2" spans="2:60">
      <c r="B2" s="47" t="s">
        <v>179</v>
      </c>
      <c r="C2" s="68" t="s">
        <v>270</v>
      </c>
    </row>
    <row r="3" spans="2:60">
      <c r="B3" s="47" t="s">
        <v>181</v>
      </c>
      <c r="C3" s="68" t="s">
        <v>271</v>
      </c>
    </row>
    <row r="4" spans="2:60">
      <c r="B4" s="47" t="s">
        <v>182</v>
      </c>
      <c r="C4" s="68">
        <v>2102</v>
      </c>
    </row>
    <row r="6" spans="2:60" ht="26.25" customHeight="1">
      <c r="B6" s="169" t="s">
        <v>216</v>
      </c>
      <c r="C6" s="170"/>
      <c r="D6" s="170"/>
      <c r="E6" s="170"/>
      <c r="F6" s="170"/>
      <c r="G6" s="170"/>
      <c r="H6" s="170"/>
      <c r="I6" s="170"/>
      <c r="J6" s="170"/>
      <c r="K6" s="171"/>
    </row>
    <row r="7" spans="2:60" s="3" customFormat="1" ht="63">
      <c r="B7" s="48" t="s">
        <v>119</v>
      </c>
      <c r="C7" s="50" t="s">
        <v>47</v>
      </c>
      <c r="D7" s="50" t="s">
        <v>14</v>
      </c>
      <c r="E7" s="50" t="s">
        <v>15</v>
      </c>
      <c r="F7" s="50" t="s">
        <v>60</v>
      </c>
      <c r="G7" s="50" t="s">
        <v>106</v>
      </c>
      <c r="H7" s="50" t="s">
        <v>56</v>
      </c>
      <c r="I7" s="50" t="s">
        <v>114</v>
      </c>
      <c r="J7" s="50" t="s">
        <v>183</v>
      </c>
      <c r="K7" s="52" t="s">
        <v>184</v>
      </c>
    </row>
    <row r="8" spans="2:60" s="3" customFormat="1" ht="21.75" customHeight="1">
      <c r="B8" s="15"/>
      <c r="C8" s="16"/>
      <c r="D8" s="16"/>
      <c r="E8" s="16"/>
      <c r="F8" s="16" t="s">
        <v>19</v>
      </c>
      <c r="G8" s="16"/>
      <c r="H8" s="16" t="s">
        <v>19</v>
      </c>
      <c r="I8" s="16" t="s">
        <v>248</v>
      </c>
      <c r="J8" s="32" t="s">
        <v>19</v>
      </c>
      <c r="K8" s="17" t="s">
        <v>19</v>
      </c>
    </row>
    <row r="9" spans="2:60" s="4" customFormat="1" ht="18" customHeight="1">
      <c r="B9" s="18"/>
      <c r="C9" s="20" t="s">
        <v>0</v>
      </c>
      <c r="D9" s="19" t="s">
        <v>1</v>
      </c>
      <c r="E9" s="19" t="s">
        <v>2</v>
      </c>
      <c r="F9" s="19" t="s">
        <v>3</v>
      </c>
      <c r="G9" s="19" t="s">
        <v>4</v>
      </c>
      <c r="H9" s="19" t="s">
        <v>5</v>
      </c>
      <c r="I9" s="19" t="s">
        <v>6</v>
      </c>
      <c r="J9" s="19" t="s">
        <v>7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128" customFormat="1" ht="18" customHeight="1">
      <c r="B10" s="91" t="s">
        <v>59</v>
      </c>
      <c r="C10" s="74"/>
      <c r="D10" s="74"/>
      <c r="E10" s="74"/>
      <c r="F10" s="74"/>
      <c r="G10" s="74"/>
      <c r="H10" s="115">
        <v>0</v>
      </c>
      <c r="I10" s="84">
        <f>I11</f>
        <v>-6218.9913636790016</v>
      </c>
      <c r="J10" s="85">
        <f>I10/$I$10</f>
        <v>1</v>
      </c>
      <c r="K10" s="85">
        <f>I10/'סכום נכסי הקרן'!$C$42</f>
        <v>-1.1054924569003588E-4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BH10" s="121"/>
    </row>
    <row r="11" spans="2:60" s="130" customFormat="1" ht="21" customHeight="1">
      <c r="B11" s="118" t="s">
        <v>238</v>
      </c>
      <c r="C11" s="113"/>
      <c r="D11" s="113"/>
      <c r="E11" s="113"/>
      <c r="F11" s="113"/>
      <c r="G11" s="113"/>
      <c r="H11" s="115">
        <v>0</v>
      </c>
      <c r="I11" s="114">
        <f>I12+I13+I14</f>
        <v>-6218.9913636790016</v>
      </c>
      <c r="J11" s="115">
        <f t="shared" ref="J11:J14" si="0">I11/$I$10</f>
        <v>1</v>
      </c>
      <c r="K11" s="115">
        <f>I11/'סכום נכסי הקרן'!$C$42</f>
        <v>-1.1054924569003588E-4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</row>
    <row r="12" spans="2:60" s="121" customFormat="1">
      <c r="B12" s="73" t="s">
        <v>3232</v>
      </c>
      <c r="C12" s="74" t="s">
        <v>3233</v>
      </c>
      <c r="D12" s="74" t="s">
        <v>687</v>
      </c>
      <c r="E12" s="74"/>
      <c r="F12" s="88">
        <v>0</v>
      </c>
      <c r="G12" s="87" t="s">
        <v>165</v>
      </c>
      <c r="H12" s="85">
        <v>0</v>
      </c>
      <c r="I12" s="84">
        <v>174.86445491700002</v>
      </c>
      <c r="J12" s="85">
        <f t="shared" si="0"/>
        <v>-2.8117816007635445E-2</v>
      </c>
      <c r="K12" s="85">
        <f>I12/'סכום נכסי הקרן'!$C$42</f>
        <v>3.1084033500953148E-6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</row>
    <row r="13" spans="2:60" s="121" customFormat="1">
      <c r="B13" s="77" t="s">
        <v>684</v>
      </c>
      <c r="C13" s="74" t="s">
        <v>685</v>
      </c>
      <c r="D13" s="74" t="s">
        <v>687</v>
      </c>
      <c r="E13" s="74"/>
      <c r="F13" s="88">
        <v>0</v>
      </c>
      <c r="G13" s="87" t="s">
        <v>165</v>
      </c>
      <c r="H13" s="85">
        <v>0</v>
      </c>
      <c r="I13" s="84">
        <v>-1010.6892208200002</v>
      </c>
      <c r="J13" s="85">
        <f t="shared" si="0"/>
        <v>0.16251658214590306</v>
      </c>
      <c r="K13" s="85">
        <f>I13/'סכום נכסי הקרן'!$C$42</f>
        <v>-1.7966085568352338E-5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</row>
    <row r="14" spans="2:60" s="121" customFormat="1">
      <c r="B14" s="77" t="s">
        <v>1431</v>
      </c>
      <c r="C14" s="74" t="s">
        <v>1432</v>
      </c>
      <c r="D14" s="74" t="s">
        <v>687</v>
      </c>
      <c r="E14" s="91"/>
      <c r="F14" s="88">
        <v>0</v>
      </c>
      <c r="G14" s="87" t="s">
        <v>165</v>
      </c>
      <c r="H14" s="85">
        <v>0</v>
      </c>
      <c r="I14" s="84">
        <v>-5383.1665977760013</v>
      </c>
      <c r="J14" s="85">
        <f t="shared" si="0"/>
        <v>0.86560123386173238</v>
      </c>
      <c r="K14" s="85">
        <f>I14/'סכום נכסי הקרן'!$C$42</f>
        <v>-9.5691563471778855E-5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</row>
    <row r="15" spans="2:60" s="121" customFormat="1"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</row>
    <row r="16" spans="2:60">
      <c r="B16" s="91"/>
      <c r="C16" s="91"/>
      <c r="D16" s="91"/>
      <c r="E16" s="91"/>
      <c r="F16" s="91"/>
      <c r="G16" s="91"/>
      <c r="H16" s="91"/>
      <c r="I16" s="91"/>
      <c r="J16" s="91"/>
      <c r="K16" s="91"/>
    </row>
    <row r="17" spans="2:11">
      <c r="B17" s="91"/>
      <c r="C17" s="91"/>
      <c r="D17" s="91"/>
      <c r="E17" s="91"/>
      <c r="F17" s="91"/>
      <c r="G17" s="91"/>
      <c r="H17" s="91"/>
      <c r="I17" s="91"/>
      <c r="J17" s="91"/>
      <c r="K17" s="91"/>
    </row>
    <row r="18" spans="2:11">
      <c r="B18" s="91"/>
      <c r="C18" s="91"/>
      <c r="D18" s="91"/>
      <c r="E18" s="91"/>
      <c r="F18" s="91"/>
      <c r="G18" s="91"/>
      <c r="H18" s="91"/>
      <c r="I18" s="91"/>
      <c r="J18" s="91"/>
      <c r="K18" s="91"/>
    </row>
    <row r="19" spans="2:11">
      <c r="B19" s="91"/>
      <c r="C19" s="91"/>
      <c r="D19" s="91"/>
      <c r="E19" s="91"/>
      <c r="F19" s="91"/>
      <c r="G19" s="91"/>
      <c r="H19" s="91"/>
      <c r="I19" s="91"/>
      <c r="J19" s="91"/>
      <c r="K19" s="91"/>
    </row>
    <row r="20" spans="2:11">
      <c r="B20" s="91"/>
      <c r="C20" s="91"/>
      <c r="D20" s="91"/>
      <c r="E20" s="91"/>
      <c r="F20" s="91"/>
      <c r="G20" s="91"/>
      <c r="H20" s="91"/>
      <c r="I20" s="91"/>
      <c r="J20" s="91"/>
      <c r="K20" s="91"/>
    </row>
    <row r="21" spans="2:11">
      <c r="B21" s="91"/>
      <c r="C21" s="91"/>
      <c r="D21" s="91"/>
      <c r="E21" s="91"/>
      <c r="F21" s="91"/>
      <c r="G21" s="91"/>
      <c r="H21" s="91"/>
      <c r="I21" s="91"/>
      <c r="J21" s="91"/>
      <c r="K21" s="91"/>
    </row>
    <row r="22" spans="2:11">
      <c r="B22" s="91"/>
      <c r="C22" s="91"/>
      <c r="D22" s="91"/>
      <c r="E22" s="91"/>
      <c r="F22" s="91"/>
      <c r="G22" s="91"/>
      <c r="H22" s="91"/>
      <c r="I22" s="91"/>
      <c r="J22" s="91"/>
      <c r="K22" s="91"/>
    </row>
    <row r="23" spans="2:11">
      <c r="B23" s="91"/>
      <c r="C23" s="91"/>
      <c r="D23" s="91"/>
      <c r="E23" s="91"/>
      <c r="F23" s="91"/>
      <c r="G23" s="91"/>
      <c r="H23" s="91"/>
      <c r="I23" s="91"/>
      <c r="J23" s="91"/>
      <c r="K23" s="91"/>
    </row>
    <row r="24" spans="2:11">
      <c r="B24" s="91"/>
      <c r="C24" s="91"/>
      <c r="D24" s="91"/>
      <c r="E24" s="91"/>
      <c r="F24" s="91"/>
      <c r="G24" s="91"/>
      <c r="H24" s="91"/>
      <c r="I24" s="91"/>
      <c r="J24" s="91"/>
      <c r="K24" s="91"/>
    </row>
    <row r="25" spans="2:11">
      <c r="B25" s="91"/>
      <c r="C25" s="91"/>
      <c r="D25" s="91"/>
      <c r="E25" s="91"/>
      <c r="F25" s="91"/>
      <c r="G25" s="91"/>
      <c r="H25" s="91"/>
      <c r="I25" s="91"/>
      <c r="J25" s="91"/>
      <c r="K25" s="91"/>
    </row>
    <row r="26" spans="2:11">
      <c r="B26" s="91"/>
      <c r="C26" s="91"/>
      <c r="D26" s="91"/>
      <c r="E26" s="91"/>
      <c r="F26" s="91"/>
      <c r="G26" s="91"/>
      <c r="H26" s="91"/>
      <c r="I26" s="91"/>
      <c r="J26" s="91"/>
      <c r="K26" s="91"/>
    </row>
    <row r="27" spans="2:11">
      <c r="B27" s="91"/>
      <c r="C27" s="91"/>
      <c r="D27" s="91"/>
      <c r="E27" s="91"/>
      <c r="F27" s="91"/>
      <c r="G27" s="91"/>
      <c r="H27" s="91"/>
      <c r="I27" s="91"/>
      <c r="J27" s="91"/>
      <c r="K27" s="91"/>
    </row>
    <row r="28" spans="2:11">
      <c r="B28" s="91"/>
      <c r="C28" s="91"/>
      <c r="D28" s="91"/>
      <c r="E28" s="91"/>
      <c r="F28" s="91"/>
      <c r="G28" s="91"/>
      <c r="H28" s="91"/>
      <c r="I28" s="91"/>
      <c r="J28" s="91"/>
      <c r="K28" s="91"/>
    </row>
    <row r="29" spans="2:11">
      <c r="B29" s="91"/>
      <c r="C29" s="91"/>
      <c r="D29" s="91"/>
      <c r="E29" s="91"/>
      <c r="F29" s="91"/>
      <c r="G29" s="91"/>
      <c r="H29" s="91"/>
      <c r="I29" s="91"/>
      <c r="J29" s="91"/>
      <c r="K29" s="91"/>
    </row>
    <row r="30" spans="2:11">
      <c r="B30" s="91"/>
      <c r="C30" s="91"/>
      <c r="D30" s="91"/>
      <c r="E30" s="91"/>
      <c r="F30" s="91"/>
      <c r="G30" s="91"/>
      <c r="H30" s="91"/>
      <c r="I30" s="91"/>
      <c r="J30" s="91"/>
      <c r="K30" s="91"/>
    </row>
    <row r="31" spans="2:11">
      <c r="B31" s="91"/>
      <c r="C31" s="91"/>
      <c r="D31" s="91"/>
      <c r="E31" s="91"/>
      <c r="F31" s="91"/>
      <c r="G31" s="91"/>
      <c r="H31" s="91"/>
      <c r="I31" s="91"/>
      <c r="J31" s="91"/>
      <c r="K31" s="91"/>
    </row>
    <row r="32" spans="2:11">
      <c r="B32" s="91"/>
      <c r="C32" s="91"/>
      <c r="D32" s="91"/>
      <c r="E32" s="91"/>
      <c r="F32" s="91"/>
      <c r="G32" s="91"/>
      <c r="H32" s="91"/>
      <c r="I32" s="91"/>
      <c r="J32" s="91"/>
      <c r="K32" s="91"/>
    </row>
    <row r="33" spans="2:11">
      <c r="B33" s="91"/>
      <c r="C33" s="91"/>
      <c r="D33" s="91"/>
      <c r="E33" s="91"/>
      <c r="F33" s="91"/>
      <c r="G33" s="91"/>
      <c r="H33" s="91"/>
      <c r="I33" s="91"/>
      <c r="J33" s="91"/>
      <c r="K33" s="91"/>
    </row>
    <row r="34" spans="2:11">
      <c r="B34" s="91"/>
      <c r="C34" s="91"/>
      <c r="D34" s="91"/>
      <c r="E34" s="91"/>
      <c r="F34" s="91"/>
      <c r="G34" s="91"/>
      <c r="H34" s="91"/>
      <c r="I34" s="91"/>
      <c r="J34" s="91"/>
      <c r="K34" s="91"/>
    </row>
    <row r="35" spans="2:11">
      <c r="B35" s="91"/>
      <c r="C35" s="91"/>
      <c r="D35" s="91"/>
      <c r="E35" s="91"/>
      <c r="F35" s="91"/>
      <c r="G35" s="91"/>
      <c r="H35" s="91"/>
      <c r="I35" s="91"/>
      <c r="J35" s="91"/>
      <c r="K35" s="91"/>
    </row>
    <row r="36" spans="2:11">
      <c r="B36" s="91"/>
      <c r="C36" s="91"/>
      <c r="D36" s="91"/>
      <c r="E36" s="91"/>
      <c r="F36" s="91"/>
      <c r="G36" s="91"/>
      <c r="H36" s="91"/>
      <c r="I36" s="91"/>
      <c r="J36" s="91"/>
      <c r="K36" s="91"/>
    </row>
    <row r="37" spans="2:11">
      <c r="B37" s="91"/>
      <c r="C37" s="91"/>
      <c r="D37" s="91"/>
      <c r="E37" s="91"/>
      <c r="F37" s="91"/>
      <c r="G37" s="91"/>
      <c r="H37" s="91"/>
      <c r="I37" s="91"/>
      <c r="J37" s="91"/>
      <c r="K37" s="91"/>
    </row>
    <row r="38" spans="2:11">
      <c r="B38" s="91"/>
      <c r="C38" s="91"/>
      <c r="D38" s="91"/>
      <c r="E38" s="91"/>
      <c r="F38" s="91"/>
      <c r="G38" s="91"/>
      <c r="H38" s="91"/>
      <c r="I38" s="91"/>
      <c r="J38" s="91"/>
      <c r="K38" s="91"/>
    </row>
    <row r="39" spans="2:11">
      <c r="B39" s="91"/>
      <c r="C39" s="91"/>
      <c r="D39" s="91"/>
      <c r="E39" s="91"/>
      <c r="F39" s="91"/>
      <c r="G39" s="91"/>
      <c r="H39" s="91"/>
      <c r="I39" s="91"/>
      <c r="J39" s="91"/>
      <c r="K39" s="91"/>
    </row>
    <row r="40" spans="2:11">
      <c r="B40" s="91"/>
      <c r="C40" s="91"/>
      <c r="D40" s="91"/>
      <c r="E40" s="91"/>
      <c r="F40" s="91"/>
      <c r="G40" s="91"/>
      <c r="H40" s="91"/>
      <c r="I40" s="91"/>
      <c r="J40" s="91"/>
      <c r="K40" s="91"/>
    </row>
    <row r="41" spans="2:11">
      <c r="B41" s="91"/>
      <c r="C41" s="91"/>
      <c r="D41" s="91"/>
      <c r="E41" s="91"/>
      <c r="F41" s="91"/>
      <c r="G41" s="91"/>
      <c r="H41" s="91"/>
      <c r="I41" s="91"/>
      <c r="J41" s="91"/>
      <c r="K41" s="91"/>
    </row>
    <row r="42" spans="2:11">
      <c r="B42" s="91"/>
      <c r="C42" s="91"/>
      <c r="D42" s="91"/>
      <c r="E42" s="91"/>
      <c r="F42" s="91"/>
      <c r="G42" s="91"/>
      <c r="H42" s="91"/>
      <c r="I42" s="91"/>
      <c r="J42" s="91"/>
      <c r="K42" s="91"/>
    </row>
    <row r="43" spans="2:11">
      <c r="B43" s="91"/>
      <c r="C43" s="91"/>
      <c r="D43" s="91"/>
      <c r="E43" s="91"/>
      <c r="F43" s="91"/>
      <c r="G43" s="91"/>
      <c r="H43" s="91"/>
      <c r="I43" s="91"/>
      <c r="J43" s="91"/>
      <c r="K43" s="91"/>
    </row>
    <row r="44" spans="2:11">
      <c r="B44" s="91"/>
      <c r="C44" s="91"/>
      <c r="D44" s="91"/>
      <c r="E44" s="91"/>
      <c r="F44" s="91"/>
      <c r="G44" s="91"/>
      <c r="H44" s="91"/>
      <c r="I44" s="91"/>
      <c r="J44" s="91"/>
      <c r="K44" s="91"/>
    </row>
    <row r="45" spans="2:11">
      <c r="B45" s="91"/>
      <c r="C45" s="91"/>
      <c r="D45" s="91"/>
      <c r="E45" s="91"/>
      <c r="F45" s="91"/>
      <c r="G45" s="91"/>
      <c r="H45" s="91"/>
      <c r="I45" s="91"/>
      <c r="J45" s="91"/>
      <c r="K45" s="91"/>
    </row>
    <row r="46" spans="2:11">
      <c r="B46" s="91"/>
      <c r="C46" s="91"/>
      <c r="D46" s="91"/>
      <c r="E46" s="91"/>
      <c r="F46" s="91"/>
      <c r="G46" s="91"/>
      <c r="H46" s="91"/>
      <c r="I46" s="91"/>
      <c r="J46" s="91"/>
      <c r="K46" s="91"/>
    </row>
    <row r="47" spans="2:11">
      <c r="B47" s="91"/>
      <c r="C47" s="91"/>
      <c r="D47" s="91"/>
      <c r="E47" s="91"/>
      <c r="F47" s="91"/>
      <c r="G47" s="91"/>
      <c r="H47" s="91"/>
      <c r="I47" s="91"/>
      <c r="J47" s="91"/>
      <c r="K47" s="91"/>
    </row>
    <row r="48" spans="2:11"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2:11"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2:11"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2:11"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2:11"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2:11"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2:11"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2:11">
      <c r="B55" s="91"/>
      <c r="C55" s="91"/>
      <c r="D55" s="91"/>
      <c r="E55" s="91"/>
      <c r="F55" s="91"/>
      <c r="G55" s="91"/>
      <c r="H55" s="91"/>
      <c r="I55" s="91"/>
      <c r="J55" s="91"/>
      <c r="K55" s="91"/>
    </row>
    <row r="56" spans="2:11">
      <c r="B56" s="91"/>
      <c r="C56" s="91"/>
      <c r="D56" s="91"/>
      <c r="E56" s="91"/>
      <c r="F56" s="91"/>
      <c r="G56" s="91"/>
      <c r="H56" s="91"/>
      <c r="I56" s="91"/>
      <c r="J56" s="91"/>
      <c r="K56" s="91"/>
    </row>
    <row r="57" spans="2:11">
      <c r="B57" s="91"/>
      <c r="C57" s="91"/>
      <c r="D57" s="91"/>
      <c r="E57" s="91"/>
      <c r="F57" s="91"/>
      <c r="G57" s="91"/>
      <c r="H57" s="91"/>
      <c r="I57" s="91"/>
      <c r="J57" s="91"/>
      <c r="K57" s="91"/>
    </row>
    <row r="58" spans="2:11">
      <c r="B58" s="91"/>
      <c r="C58" s="91"/>
      <c r="D58" s="91"/>
      <c r="E58" s="91"/>
      <c r="F58" s="91"/>
      <c r="G58" s="91"/>
      <c r="H58" s="91"/>
      <c r="I58" s="91"/>
      <c r="J58" s="91"/>
      <c r="K58" s="91"/>
    </row>
    <row r="59" spans="2:11">
      <c r="B59" s="91"/>
      <c r="C59" s="91"/>
      <c r="D59" s="91"/>
      <c r="E59" s="91"/>
      <c r="F59" s="91"/>
      <c r="G59" s="91"/>
      <c r="H59" s="91"/>
      <c r="I59" s="91"/>
      <c r="J59" s="91"/>
      <c r="K59" s="91"/>
    </row>
    <row r="60" spans="2:11">
      <c r="B60" s="91"/>
      <c r="C60" s="91"/>
      <c r="D60" s="91"/>
      <c r="E60" s="91"/>
      <c r="F60" s="91"/>
      <c r="G60" s="91"/>
      <c r="H60" s="91"/>
      <c r="I60" s="91"/>
      <c r="J60" s="91"/>
      <c r="K60" s="91"/>
    </row>
    <row r="61" spans="2:11">
      <c r="B61" s="91"/>
      <c r="C61" s="91"/>
      <c r="D61" s="91"/>
      <c r="E61" s="91"/>
      <c r="F61" s="91"/>
      <c r="G61" s="91"/>
      <c r="H61" s="91"/>
      <c r="I61" s="91"/>
      <c r="J61" s="91"/>
      <c r="K61" s="91"/>
    </row>
    <row r="62" spans="2:11">
      <c r="B62" s="91"/>
      <c r="C62" s="91"/>
      <c r="D62" s="91"/>
      <c r="E62" s="91"/>
      <c r="F62" s="91"/>
      <c r="G62" s="91"/>
      <c r="H62" s="91"/>
      <c r="I62" s="91"/>
      <c r="J62" s="91"/>
      <c r="K62" s="91"/>
    </row>
    <row r="63" spans="2:11">
      <c r="B63" s="91"/>
      <c r="C63" s="91"/>
      <c r="D63" s="91"/>
      <c r="E63" s="91"/>
      <c r="F63" s="91"/>
      <c r="G63" s="91"/>
      <c r="H63" s="91"/>
      <c r="I63" s="91"/>
      <c r="J63" s="91"/>
      <c r="K63" s="91"/>
    </row>
    <row r="64" spans="2:11">
      <c r="B64" s="91"/>
      <c r="C64" s="91"/>
      <c r="D64" s="91"/>
      <c r="E64" s="91"/>
      <c r="F64" s="91"/>
      <c r="G64" s="91"/>
      <c r="H64" s="91"/>
      <c r="I64" s="91"/>
      <c r="J64" s="91"/>
      <c r="K64" s="91"/>
    </row>
    <row r="65" spans="2:11">
      <c r="B65" s="91"/>
      <c r="C65" s="91"/>
      <c r="D65" s="91"/>
      <c r="E65" s="91"/>
      <c r="F65" s="91"/>
      <c r="G65" s="91"/>
      <c r="H65" s="91"/>
      <c r="I65" s="91"/>
      <c r="J65" s="91"/>
      <c r="K65" s="91"/>
    </row>
    <row r="66" spans="2:11">
      <c r="B66" s="91"/>
      <c r="C66" s="91"/>
      <c r="D66" s="91"/>
      <c r="E66" s="91"/>
      <c r="F66" s="91"/>
      <c r="G66" s="91"/>
      <c r="H66" s="91"/>
      <c r="I66" s="91"/>
      <c r="J66" s="91"/>
      <c r="K66" s="91"/>
    </row>
    <row r="67" spans="2:11">
      <c r="B67" s="91"/>
      <c r="C67" s="91"/>
      <c r="D67" s="91"/>
      <c r="E67" s="91"/>
      <c r="F67" s="91"/>
      <c r="G67" s="91"/>
      <c r="H67" s="91"/>
      <c r="I67" s="91"/>
      <c r="J67" s="91"/>
      <c r="K67" s="91"/>
    </row>
    <row r="68" spans="2:11">
      <c r="B68" s="91"/>
      <c r="C68" s="91"/>
      <c r="D68" s="91"/>
      <c r="E68" s="91"/>
      <c r="F68" s="91"/>
      <c r="G68" s="91"/>
      <c r="H68" s="91"/>
      <c r="I68" s="91"/>
      <c r="J68" s="91"/>
      <c r="K68" s="91"/>
    </row>
    <row r="69" spans="2:11">
      <c r="B69" s="91"/>
      <c r="C69" s="91"/>
      <c r="D69" s="91"/>
      <c r="E69" s="91"/>
      <c r="F69" s="91"/>
      <c r="G69" s="91"/>
      <c r="H69" s="91"/>
      <c r="I69" s="91"/>
      <c r="J69" s="91"/>
      <c r="K69" s="91"/>
    </row>
    <row r="70" spans="2:11">
      <c r="B70" s="91"/>
      <c r="C70" s="91"/>
      <c r="D70" s="91"/>
      <c r="E70" s="91"/>
      <c r="F70" s="91"/>
      <c r="G70" s="91"/>
      <c r="H70" s="91"/>
      <c r="I70" s="91"/>
      <c r="J70" s="91"/>
      <c r="K70" s="91"/>
    </row>
    <row r="71" spans="2:11">
      <c r="B71" s="91"/>
      <c r="C71" s="91"/>
      <c r="D71" s="91"/>
      <c r="E71" s="91"/>
      <c r="F71" s="91"/>
      <c r="G71" s="91"/>
      <c r="H71" s="91"/>
      <c r="I71" s="91"/>
      <c r="J71" s="91"/>
      <c r="K71" s="91"/>
    </row>
    <row r="72" spans="2:11">
      <c r="B72" s="91"/>
      <c r="C72" s="91"/>
      <c r="D72" s="91"/>
      <c r="E72" s="91"/>
      <c r="F72" s="91"/>
      <c r="G72" s="91"/>
      <c r="H72" s="91"/>
      <c r="I72" s="91"/>
      <c r="J72" s="91"/>
      <c r="K72" s="91"/>
    </row>
    <row r="73" spans="2:11">
      <c r="B73" s="91"/>
      <c r="C73" s="91"/>
      <c r="D73" s="91"/>
      <c r="E73" s="91"/>
      <c r="F73" s="91"/>
      <c r="G73" s="91"/>
      <c r="H73" s="91"/>
      <c r="I73" s="91"/>
      <c r="J73" s="91"/>
      <c r="K73" s="91"/>
    </row>
    <row r="74" spans="2:11">
      <c r="B74" s="91"/>
      <c r="C74" s="91"/>
      <c r="D74" s="91"/>
      <c r="E74" s="91"/>
      <c r="F74" s="91"/>
      <c r="G74" s="91"/>
      <c r="H74" s="91"/>
      <c r="I74" s="91"/>
      <c r="J74" s="91"/>
      <c r="K74" s="91"/>
    </row>
    <row r="75" spans="2:11">
      <c r="B75" s="91"/>
      <c r="C75" s="91"/>
      <c r="D75" s="91"/>
      <c r="E75" s="91"/>
      <c r="F75" s="91"/>
      <c r="G75" s="91"/>
      <c r="H75" s="91"/>
      <c r="I75" s="91"/>
      <c r="J75" s="91"/>
      <c r="K75" s="91"/>
    </row>
    <row r="76" spans="2:11">
      <c r="B76" s="91"/>
      <c r="C76" s="91"/>
      <c r="D76" s="91"/>
      <c r="E76" s="91"/>
      <c r="F76" s="91"/>
      <c r="G76" s="91"/>
      <c r="H76" s="91"/>
      <c r="I76" s="91"/>
      <c r="J76" s="91"/>
      <c r="K76" s="91"/>
    </row>
    <row r="77" spans="2:11">
      <c r="B77" s="91"/>
      <c r="C77" s="91"/>
      <c r="D77" s="91"/>
      <c r="E77" s="91"/>
      <c r="F77" s="91"/>
      <c r="G77" s="91"/>
      <c r="H77" s="91"/>
      <c r="I77" s="91"/>
      <c r="J77" s="91"/>
      <c r="K77" s="91"/>
    </row>
    <row r="78" spans="2:11">
      <c r="B78" s="91"/>
      <c r="C78" s="91"/>
      <c r="D78" s="91"/>
      <c r="E78" s="91"/>
      <c r="F78" s="91"/>
      <c r="G78" s="91"/>
      <c r="H78" s="91"/>
      <c r="I78" s="91"/>
      <c r="J78" s="91"/>
      <c r="K78" s="91"/>
    </row>
    <row r="79" spans="2:11">
      <c r="B79" s="91"/>
      <c r="C79" s="91"/>
      <c r="D79" s="91"/>
      <c r="E79" s="91"/>
      <c r="F79" s="91"/>
      <c r="G79" s="91"/>
      <c r="H79" s="91"/>
      <c r="I79" s="91"/>
      <c r="J79" s="91"/>
      <c r="K79" s="91"/>
    </row>
    <row r="80" spans="2:11">
      <c r="B80" s="91"/>
      <c r="C80" s="91"/>
      <c r="D80" s="91"/>
      <c r="E80" s="91"/>
      <c r="F80" s="91"/>
      <c r="G80" s="91"/>
      <c r="H80" s="91"/>
      <c r="I80" s="91"/>
      <c r="J80" s="91"/>
      <c r="K80" s="91"/>
    </row>
    <row r="81" spans="2:11">
      <c r="B81" s="91"/>
      <c r="C81" s="91"/>
      <c r="D81" s="91"/>
      <c r="E81" s="91"/>
      <c r="F81" s="91"/>
      <c r="G81" s="91"/>
      <c r="H81" s="91"/>
      <c r="I81" s="91"/>
      <c r="J81" s="91"/>
      <c r="K81" s="91"/>
    </row>
    <row r="82" spans="2:11">
      <c r="B82" s="91"/>
      <c r="C82" s="91"/>
      <c r="D82" s="91"/>
      <c r="E82" s="91"/>
      <c r="F82" s="91"/>
      <c r="G82" s="91"/>
      <c r="H82" s="91"/>
      <c r="I82" s="91"/>
      <c r="J82" s="91"/>
      <c r="K82" s="91"/>
    </row>
    <row r="83" spans="2:11">
      <c r="B83" s="91"/>
      <c r="C83" s="91"/>
      <c r="D83" s="91"/>
      <c r="E83" s="91"/>
      <c r="F83" s="91"/>
      <c r="G83" s="91"/>
      <c r="H83" s="91"/>
      <c r="I83" s="91"/>
      <c r="J83" s="91"/>
      <c r="K83" s="91"/>
    </row>
    <row r="84" spans="2:11">
      <c r="B84" s="91"/>
      <c r="C84" s="91"/>
      <c r="D84" s="91"/>
      <c r="E84" s="91"/>
      <c r="F84" s="91"/>
      <c r="G84" s="91"/>
      <c r="H84" s="91"/>
      <c r="I84" s="91"/>
      <c r="J84" s="91"/>
      <c r="K84" s="91"/>
    </row>
    <row r="85" spans="2:11">
      <c r="B85" s="91"/>
      <c r="C85" s="91"/>
      <c r="D85" s="91"/>
      <c r="E85" s="91"/>
      <c r="F85" s="91"/>
      <c r="G85" s="91"/>
      <c r="H85" s="91"/>
      <c r="I85" s="91"/>
      <c r="J85" s="91"/>
      <c r="K85" s="91"/>
    </row>
    <row r="86" spans="2:11">
      <c r="B86" s="91"/>
      <c r="C86" s="91"/>
      <c r="D86" s="91"/>
      <c r="E86" s="91"/>
      <c r="F86" s="91"/>
      <c r="G86" s="91"/>
      <c r="H86" s="91"/>
      <c r="I86" s="91"/>
      <c r="J86" s="91"/>
      <c r="K86" s="91"/>
    </row>
    <row r="87" spans="2:11">
      <c r="B87" s="91"/>
      <c r="C87" s="91"/>
      <c r="D87" s="91"/>
      <c r="E87" s="91"/>
      <c r="F87" s="91"/>
      <c r="G87" s="91"/>
      <c r="H87" s="91"/>
      <c r="I87" s="91"/>
      <c r="J87" s="91"/>
      <c r="K87" s="91"/>
    </row>
    <row r="88" spans="2:11">
      <c r="B88" s="91"/>
      <c r="C88" s="91"/>
      <c r="D88" s="91"/>
      <c r="E88" s="91"/>
      <c r="F88" s="91"/>
      <c r="G88" s="91"/>
      <c r="H88" s="91"/>
      <c r="I88" s="91"/>
      <c r="J88" s="91"/>
      <c r="K88" s="91"/>
    </row>
    <row r="89" spans="2:11">
      <c r="B89" s="91"/>
      <c r="C89" s="91"/>
      <c r="D89" s="91"/>
      <c r="E89" s="91"/>
      <c r="F89" s="91"/>
      <c r="G89" s="91"/>
      <c r="H89" s="91"/>
      <c r="I89" s="91"/>
      <c r="J89" s="91"/>
      <c r="K89" s="91"/>
    </row>
    <row r="90" spans="2:11">
      <c r="B90" s="91"/>
      <c r="C90" s="91"/>
      <c r="D90" s="91"/>
      <c r="E90" s="91"/>
      <c r="F90" s="91"/>
      <c r="G90" s="91"/>
      <c r="H90" s="91"/>
      <c r="I90" s="91"/>
      <c r="J90" s="91"/>
      <c r="K90" s="91"/>
    </row>
    <row r="91" spans="2:11">
      <c r="B91" s="91"/>
      <c r="C91" s="91"/>
      <c r="D91" s="91"/>
      <c r="E91" s="91"/>
      <c r="F91" s="91"/>
      <c r="G91" s="91"/>
      <c r="H91" s="91"/>
      <c r="I91" s="91"/>
      <c r="J91" s="91"/>
      <c r="K91" s="91"/>
    </row>
    <row r="92" spans="2:11">
      <c r="B92" s="91"/>
      <c r="C92" s="91"/>
      <c r="D92" s="91"/>
      <c r="E92" s="91"/>
      <c r="F92" s="91"/>
      <c r="G92" s="91"/>
      <c r="H92" s="91"/>
      <c r="I92" s="91"/>
      <c r="J92" s="91"/>
      <c r="K92" s="91"/>
    </row>
    <row r="93" spans="2:11">
      <c r="B93" s="91"/>
      <c r="C93" s="91"/>
      <c r="D93" s="91"/>
      <c r="E93" s="91"/>
      <c r="F93" s="91"/>
      <c r="G93" s="91"/>
      <c r="H93" s="91"/>
      <c r="I93" s="91"/>
      <c r="J93" s="91"/>
      <c r="K93" s="91"/>
    </row>
    <row r="94" spans="2:11">
      <c r="B94" s="91"/>
      <c r="C94" s="91"/>
      <c r="D94" s="91"/>
      <c r="E94" s="91"/>
      <c r="F94" s="91"/>
      <c r="G94" s="91"/>
      <c r="H94" s="91"/>
      <c r="I94" s="91"/>
      <c r="J94" s="91"/>
      <c r="K94" s="91"/>
    </row>
    <row r="95" spans="2:11">
      <c r="B95" s="91"/>
      <c r="C95" s="91"/>
      <c r="D95" s="91"/>
      <c r="E95" s="91"/>
      <c r="F95" s="91"/>
      <c r="G95" s="91"/>
      <c r="H95" s="91"/>
      <c r="I95" s="91"/>
      <c r="J95" s="91"/>
      <c r="K95" s="91"/>
    </row>
    <row r="96" spans="2:11">
      <c r="B96" s="91"/>
      <c r="C96" s="91"/>
      <c r="D96" s="91"/>
      <c r="E96" s="91"/>
      <c r="F96" s="91"/>
      <c r="G96" s="91"/>
      <c r="H96" s="91"/>
      <c r="I96" s="91"/>
      <c r="J96" s="91"/>
      <c r="K96" s="91"/>
    </row>
    <row r="97" spans="2:11">
      <c r="B97" s="91"/>
      <c r="C97" s="91"/>
      <c r="D97" s="91"/>
      <c r="E97" s="91"/>
      <c r="F97" s="91"/>
      <c r="G97" s="91"/>
      <c r="H97" s="91"/>
      <c r="I97" s="91"/>
      <c r="J97" s="91"/>
      <c r="K97" s="91"/>
    </row>
    <row r="98" spans="2:11">
      <c r="B98" s="91"/>
      <c r="C98" s="91"/>
      <c r="D98" s="91"/>
      <c r="E98" s="91"/>
      <c r="F98" s="91"/>
      <c r="G98" s="91"/>
      <c r="H98" s="91"/>
      <c r="I98" s="91"/>
      <c r="J98" s="91"/>
      <c r="K98" s="91"/>
    </row>
    <row r="99" spans="2:11">
      <c r="B99" s="91"/>
      <c r="C99" s="91"/>
      <c r="D99" s="91"/>
      <c r="E99" s="91"/>
      <c r="F99" s="91"/>
      <c r="G99" s="91"/>
      <c r="H99" s="91"/>
      <c r="I99" s="91"/>
      <c r="J99" s="91"/>
      <c r="K99" s="91"/>
    </row>
    <row r="100" spans="2:11">
      <c r="B100" s="91"/>
      <c r="C100" s="91"/>
      <c r="D100" s="91"/>
      <c r="E100" s="91"/>
      <c r="F100" s="91"/>
      <c r="G100" s="91"/>
      <c r="H100" s="91"/>
      <c r="I100" s="91"/>
      <c r="J100" s="91"/>
      <c r="K100" s="91"/>
    </row>
    <row r="101" spans="2:11">
      <c r="B101" s="91"/>
      <c r="C101" s="91"/>
      <c r="D101" s="91"/>
      <c r="E101" s="91"/>
      <c r="F101" s="91"/>
      <c r="G101" s="91"/>
      <c r="H101" s="91"/>
      <c r="I101" s="91"/>
      <c r="J101" s="91"/>
      <c r="K101" s="91"/>
    </row>
    <row r="102" spans="2:11">
      <c r="B102" s="91"/>
      <c r="C102" s="91"/>
      <c r="D102" s="91"/>
      <c r="E102" s="91"/>
      <c r="F102" s="91"/>
      <c r="G102" s="91"/>
      <c r="H102" s="91"/>
      <c r="I102" s="91"/>
      <c r="J102" s="91"/>
      <c r="K102" s="91"/>
    </row>
    <row r="103" spans="2:11">
      <c r="B103" s="91"/>
      <c r="C103" s="91"/>
      <c r="D103" s="91"/>
      <c r="E103" s="91"/>
      <c r="F103" s="91"/>
      <c r="G103" s="91"/>
      <c r="H103" s="91"/>
      <c r="I103" s="91"/>
      <c r="J103" s="91"/>
      <c r="K103" s="91"/>
    </row>
    <row r="104" spans="2:11">
      <c r="B104" s="91"/>
      <c r="C104" s="91"/>
      <c r="D104" s="91"/>
      <c r="E104" s="91"/>
      <c r="F104" s="91"/>
      <c r="G104" s="91"/>
      <c r="H104" s="91"/>
      <c r="I104" s="91"/>
      <c r="J104" s="91"/>
      <c r="K104" s="91"/>
    </row>
    <row r="105" spans="2:11">
      <c r="B105" s="91"/>
      <c r="C105" s="91"/>
      <c r="D105" s="91"/>
      <c r="E105" s="91"/>
      <c r="F105" s="91"/>
      <c r="G105" s="91"/>
      <c r="H105" s="91"/>
      <c r="I105" s="91"/>
      <c r="J105" s="91"/>
      <c r="K105" s="91"/>
    </row>
    <row r="106" spans="2:11">
      <c r="B106" s="91"/>
      <c r="C106" s="91"/>
      <c r="D106" s="91"/>
      <c r="E106" s="91"/>
      <c r="F106" s="91"/>
      <c r="G106" s="91"/>
      <c r="H106" s="91"/>
      <c r="I106" s="91"/>
      <c r="J106" s="91"/>
      <c r="K106" s="91"/>
    </row>
    <row r="107" spans="2:11">
      <c r="B107" s="91"/>
      <c r="C107" s="91"/>
      <c r="D107" s="91"/>
      <c r="E107" s="91"/>
      <c r="F107" s="91"/>
      <c r="G107" s="91"/>
      <c r="H107" s="91"/>
      <c r="I107" s="91"/>
      <c r="J107" s="91"/>
      <c r="K107" s="91"/>
    </row>
    <row r="108" spans="2:11">
      <c r="B108" s="91"/>
      <c r="C108" s="91"/>
      <c r="D108" s="91"/>
      <c r="E108" s="91"/>
      <c r="F108" s="91"/>
      <c r="G108" s="91"/>
      <c r="H108" s="91"/>
      <c r="I108" s="91"/>
      <c r="J108" s="91"/>
      <c r="K108" s="91"/>
    </row>
    <row r="109" spans="2:11">
      <c r="D109" s="3"/>
      <c r="E109" s="3"/>
      <c r="F109" s="3"/>
      <c r="G109" s="3"/>
      <c r="H109" s="3"/>
    </row>
    <row r="110" spans="2:11">
      <c r="D110" s="3"/>
      <c r="E110" s="3"/>
      <c r="F110" s="3"/>
      <c r="G110" s="3"/>
      <c r="H110" s="3"/>
    </row>
    <row r="111" spans="2:11">
      <c r="D111" s="3"/>
      <c r="E111" s="3"/>
      <c r="F111" s="3"/>
      <c r="G111" s="3"/>
      <c r="H111" s="3"/>
    </row>
    <row r="112" spans="2:11">
      <c r="D112" s="3"/>
      <c r="E112" s="3"/>
      <c r="F112" s="3"/>
      <c r="G112" s="3"/>
      <c r="H112" s="3"/>
    </row>
    <row r="113" spans="4:8">
      <c r="D113" s="3"/>
      <c r="E113" s="3"/>
      <c r="F113" s="3"/>
      <c r="G113" s="3"/>
      <c r="H113" s="3"/>
    </row>
    <row r="114" spans="4:8">
      <c r="D114" s="3"/>
      <c r="E114" s="3"/>
      <c r="F114" s="3"/>
      <c r="G114" s="3"/>
      <c r="H114" s="3"/>
    </row>
    <row r="115" spans="4:8">
      <c r="D115" s="3"/>
      <c r="E115" s="3"/>
      <c r="F115" s="3"/>
      <c r="G115" s="3"/>
      <c r="H115" s="3"/>
    </row>
    <row r="116" spans="4:8">
      <c r="D116" s="3"/>
      <c r="E116" s="3"/>
      <c r="F116" s="3"/>
      <c r="G116" s="3"/>
      <c r="H116" s="3"/>
    </row>
    <row r="117" spans="4:8">
      <c r="D117" s="3"/>
      <c r="E117" s="3"/>
      <c r="F117" s="3"/>
      <c r="G117" s="3"/>
      <c r="H117" s="3"/>
    </row>
    <row r="118" spans="4:8">
      <c r="D118" s="3"/>
      <c r="E118" s="3"/>
      <c r="F118" s="3"/>
      <c r="G118" s="3"/>
      <c r="H118" s="3"/>
    </row>
    <row r="119" spans="4:8">
      <c r="D119" s="3"/>
      <c r="E119" s="3"/>
      <c r="F119" s="3"/>
      <c r="G119" s="3"/>
      <c r="H119" s="3"/>
    </row>
    <row r="120" spans="4:8">
      <c r="D120" s="3"/>
      <c r="E120" s="3"/>
      <c r="F120" s="3"/>
      <c r="G120" s="3"/>
      <c r="H120" s="3"/>
    </row>
    <row r="121" spans="4:8">
      <c r="D121" s="3"/>
      <c r="E121" s="3"/>
      <c r="F121" s="3"/>
      <c r="G121" s="3"/>
      <c r="H121" s="3"/>
    </row>
    <row r="122" spans="4:8">
      <c r="D122" s="3"/>
      <c r="E122" s="3"/>
      <c r="F122" s="3"/>
      <c r="G122" s="3"/>
      <c r="H122" s="3"/>
    </row>
    <row r="123" spans="4:8">
      <c r="D123" s="3"/>
      <c r="E123" s="3"/>
      <c r="F123" s="3"/>
      <c r="G123" s="3"/>
      <c r="H123" s="3"/>
    </row>
    <row r="124" spans="4:8">
      <c r="D124" s="3"/>
      <c r="E124" s="3"/>
      <c r="F124" s="3"/>
      <c r="G124" s="3"/>
      <c r="H124" s="3"/>
    </row>
    <row r="125" spans="4:8">
      <c r="D125" s="3"/>
      <c r="E125" s="3"/>
      <c r="F125" s="3"/>
      <c r="G125" s="3"/>
      <c r="H125" s="3"/>
    </row>
    <row r="126" spans="4:8">
      <c r="D126" s="3"/>
      <c r="E126" s="3"/>
      <c r="F126" s="3"/>
      <c r="G126" s="3"/>
      <c r="H126" s="3"/>
    </row>
    <row r="127" spans="4:8">
      <c r="D127" s="3"/>
      <c r="E127" s="3"/>
      <c r="F127" s="3"/>
      <c r="G127" s="3"/>
      <c r="H127" s="3"/>
    </row>
    <row r="128" spans="4:8">
      <c r="D128" s="3"/>
      <c r="E128" s="3"/>
      <c r="F128" s="3"/>
      <c r="G128" s="3"/>
      <c r="H128" s="3"/>
    </row>
    <row r="129" spans="4:8">
      <c r="D129" s="3"/>
      <c r="E129" s="3"/>
      <c r="F129" s="3"/>
      <c r="G129" s="3"/>
      <c r="H129" s="3"/>
    </row>
    <row r="130" spans="4:8">
      <c r="D130" s="3"/>
      <c r="E130" s="3"/>
      <c r="F130" s="3"/>
      <c r="G130" s="3"/>
      <c r="H130" s="3"/>
    </row>
    <row r="131" spans="4:8">
      <c r="D131" s="3"/>
      <c r="E131" s="3"/>
      <c r="F131" s="3"/>
      <c r="G131" s="3"/>
      <c r="H131" s="3"/>
    </row>
    <row r="132" spans="4:8">
      <c r="D132" s="3"/>
      <c r="E132" s="3"/>
      <c r="F132" s="3"/>
      <c r="G132" s="3"/>
      <c r="H132" s="3"/>
    </row>
    <row r="133" spans="4:8">
      <c r="D133" s="3"/>
      <c r="E133" s="3"/>
      <c r="F133" s="3"/>
      <c r="G133" s="3"/>
      <c r="H133" s="3"/>
    </row>
    <row r="134" spans="4:8">
      <c r="D134" s="3"/>
      <c r="E134" s="3"/>
      <c r="F134" s="3"/>
      <c r="G134" s="3"/>
      <c r="H134" s="3"/>
    </row>
    <row r="135" spans="4:8">
      <c r="D135" s="3"/>
      <c r="E135" s="3"/>
      <c r="F135" s="3"/>
      <c r="G135" s="3"/>
      <c r="H135" s="3"/>
    </row>
    <row r="136" spans="4:8">
      <c r="D136" s="3"/>
      <c r="E136" s="3"/>
      <c r="F136" s="3"/>
      <c r="G136" s="3"/>
      <c r="H136" s="3"/>
    </row>
    <row r="137" spans="4:8">
      <c r="D137" s="3"/>
      <c r="E137" s="3"/>
      <c r="F137" s="3"/>
      <c r="G137" s="3"/>
      <c r="H137" s="3"/>
    </row>
    <row r="138" spans="4:8">
      <c r="D138" s="3"/>
      <c r="E138" s="3"/>
      <c r="F138" s="3"/>
      <c r="G138" s="3"/>
      <c r="H138" s="3"/>
    </row>
    <row r="139" spans="4:8">
      <c r="D139" s="3"/>
      <c r="E139" s="3"/>
      <c r="F139" s="3"/>
      <c r="G139" s="3"/>
      <c r="H139" s="3"/>
    </row>
    <row r="140" spans="4:8">
      <c r="D140" s="3"/>
      <c r="E140" s="3"/>
      <c r="F140" s="3"/>
      <c r="G140" s="3"/>
      <c r="H140" s="3"/>
    </row>
    <row r="141" spans="4:8">
      <c r="D141" s="3"/>
      <c r="E141" s="3"/>
      <c r="F141" s="3"/>
      <c r="G141" s="3"/>
      <c r="H141" s="3"/>
    </row>
    <row r="142" spans="4:8">
      <c r="D142" s="3"/>
      <c r="E142" s="3"/>
      <c r="F142" s="3"/>
      <c r="G142" s="3"/>
      <c r="H142" s="3"/>
    </row>
    <row r="143" spans="4:8">
      <c r="D143" s="3"/>
      <c r="E143" s="3"/>
      <c r="F143" s="3"/>
      <c r="G143" s="3"/>
      <c r="H143" s="3"/>
    </row>
    <row r="144" spans="4:8">
      <c r="D144" s="3"/>
      <c r="E144" s="3"/>
      <c r="F144" s="3"/>
      <c r="G144" s="3"/>
      <c r="H144" s="3"/>
    </row>
    <row r="145" spans="4:8">
      <c r="D145" s="3"/>
      <c r="E145" s="3"/>
      <c r="F145" s="3"/>
      <c r="G145" s="3"/>
      <c r="H145" s="3"/>
    </row>
    <row r="146" spans="4:8">
      <c r="D146" s="3"/>
      <c r="E146" s="3"/>
      <c r="F146" s="3"/>
      <c r="G146" s="3"/>
      <c r="H146" s="3"/>
    </row>
    <row r="147" spans="4:8">
      <c r="D147" s="3"/>
      <c r="E147" s="3"/>
      <c r="F147" s="3"/>
      <c r="G147" s="3"/>
      <c r="H147" s="3"/>
    </row>
    <row r="148" spans="4:8">
      <c r="D148" s="3"/>
      <c r="E148" s="3"/>
      <c r="F148" s="3"/>
      <c r="G148" s="3"/>
      <c r="H148" s="3"/>
    </row>
    <row r="149" spans="4:8">
      <c r="D149" s="3"/>
      <c r="E149" s="3"/>
      <c r="F149" s="3"/>
      <c r="G149" s="3"/>
      <c r="H149" s="3"/>
    </row>
    <row r="150" spans="4:8">
      <c r="D150" s="3"/>
      <c r="E150" s="3"/>
      <c r="F150" s="3"/>
      <c r="G150" s="3"/>
      <c r="H150" s="3"/>
    </row>
    <row r="151" spans="4:8">
      <c r="D151" s="3"/>
      <c r="E151" s="3"/>
      <c r="F151" s="3"/>
      <c r="G151" s="3"/>
      <c r="H151" s="3"/>
    </row>
    <row r="152" spans="4:8">
      <c r="D152" s="3"/>
      <c r="E152" s="3"/>
      <c r="F152" s="3"/>
      <c r="G152" s="3"/>
      <c r="H152" s="3"/>
    </row>
    <row r="153" spans="4:8">
      <c r="D153" s="3"/>
      <c r="E153" s="3"/>
      <c r="F153" s="3"/>
      <c r="G153" s="3"/>
      <c r="H153" s="3"/>
    </row>
    <row r="154" spans="4:8">
      <c r="D154" s="3"/>
      <c r="E154" s="3"/>
      <c r="F154" s="3"/>
      <c r="G154" s="3"/>
      <c r="H154" s="3"/>
    </row>
    <row r="155" spans="4:8">
      <c r="D155" s="3"/>
      <c r="E155" s="3"/>
      <c r="F155" s="3"/>
      <c r="G155" s="3"/>
      <c r="H155" s="3"/>
    </row>
    <row r="156" spans="4:8">
      <c r="D156" s="3"/>
      <c r="E156" s="3"/>
      <c r="F156" s="3"/>
      <c r="G156" s="3"/>
      <c r="H156" s="3"/>
    </row>
    <row r="157" spans="4:8">
      <c r="D157" s="3"/>
      <c r="E157" s="3"/>
      <c r="F157" s="3"/>
      <c r="G157" s="3"/>
      <c r="H157" s="3"/>
    </row>
    <row r="158" spans="4:8">
      <c r="D158" s="3"/>
      <c r="E158" s="3"/>
      <c r="F158" s="3"/>
      <c r="G158" s="3"/>
      <c r="H158" s="3"/>
    </row>
    <row r="159" spans="4:8">
      <c r="D159" s="3"/>
      <c r="E159" s="3"/>
      <c r="F159" s="3"/>
      <c r="G159" s="3"/>
      <c r="H159" s="3"/>
    </row>
    <row r="160" spans="4:8">
      <c r="D160" s="3"/>
      <c r="E160" s="3"/>
      <c r="F160" s="3"/>
      <c r="G160" s="3"/>
      <c r="H160" s="3"/>
    </row>
    <row r="161" spans="4:8">
      <c r="D161" s="3"/>
      <c r="E161" s="3"/>
      <c r="F161" s="3"/>
      <c r="G161" s="3"/>
      <c r="H161" s="3"/>
    </row>
    <row r="162" spans="4:8">
      <c r="D162" s="3"/>
      <c r="E162" s="3"/>
      <c r="F162" s="3"/>
      <c r="G162" s="3"/>
      <c r="H162" s="3"/>
    </row>
    <row r="163" spans="4:8">
      <c r="D163" s="3"/>
      <c r="E163" s="3"/>
      <c r="F163" s="3"/>
      <c r="G163" s="3"/>
      <c r="H163" s="3"/>
    </row>
    <row r="164" spans="4:8">
      <c r="D164" s="3"/>
      <c r="E164" s="3"/>
      <c r="F164" s="3"/>
      <c r="G164" s="3"/>
      <c r="H164" s="3"/>
    </row>
    <row r="165" spans="4:8">
      <c r="D165" s="3"/>
      <c r="E165" s="3"/>
      <c r="F165" s="3"/>
      <c r="G165" s="3"/>
      <c r="H165" s="3"/>
    </row>
    <row r="166" spans="4:8">
      <c r="D166" s="3"/>
      <c r="E166" s="3"/>
      <c r="F166" s="3"/>
      <c r="G166" s="3"/>
      <c r="H166" s="3"/>
    </row>
    <row r="167" spans="4:8">
      <c r="D167" s="3"/>
      <c r="E167" s="3"/>
      <c r="F167" s="3"/>
      <c r="G167" s="3"/>
      <c r="H167" s="3"/>
    </row>
    <row r="168" spans="4:8">
      <c r="D168" s="3"/>
      <c r="E168" s="3"/>
      <c r="F168" s="3"/>
      <c r="G168" s="3"/>
      <c r="H168" s="3"/>
    </row>
    <row r="169" spans="4:8">
      <c r="D169" s="3"/>
      <c r="E169" s="3"/>
      <c r="F169" s="3"/>
      <c r="G169" s="3"/>
      <c r="H169" s="3"/>
    </row>
    <row r="170" spans="4:8">
      <c r="D170" s="3"/>
      <c r="E170" s="3"/>
      <c r="F170" s="3"/>
      <c r="G170" s="3"/>
      <c r="H170" s="3"/>
    </row>
    <row r="171" spans="4:8">
      <c r="D171" s="3"/>
      <c r="E171" s="3"/>
      <c r="F171" s="3"/>
      <c r="G171" s="3"/>
      <c r="H171" s="3"/>
    </row>
    <row r="172" spans="4:8">
      <c r="D172" s="3"/>
      <c r="E172" s="3"/>
      <c r="F172" s="3"/>
      <c r="G172" s="3"/>
      <c r="H172" s="3"/>
    </row>
    <row r="173" spans="4:8">
      <c r="D173" s="3"/>
      <c r="E173" s="3"/>
      <c r="F173" s="3"/>
      <c r="G173" s="3"/>
      <c r="H173" s="3"/>
    </row>
    <row r="174" spans="4:8">
      <c r="D174" s="3"/>
      <c r="E174" s="3"/>
      <c r="F174" s="3"/>
      <c r="G174" s="3"/>
      <c r="H174" s="3"/>
    </row>
    <row r="175" spans="4:8">
      <c r="D175" s="3"/>
      <c r="E175" s="3"/>
      <c r="F175" s="3"/>
      <c r="G175" s="3"/>
      <c r="H175" s="3"/>
    </row>
    <row r="176" spans="4:8">
      <c r="D176" s="3"/>
      <c r="E176" s="3"/>
      <c r="F176" s="3"/>
      <c r="G176" s="3"/>
      <c r="H176" s="3"/>
    </row>
    <row r="177" spans="4:8">
      <c r="D177" s="3"/>
      <c r="E177" s="3"/>
      <c r="F177" s="3"/>
      <c r="G177" s="3"/>
      <c r="H177" s="3"/>
    </row>
    <row r="178" spans="4:8">
      <c r="D178" s="3"/>
      <c r="E178" s="3"/>
      <c r="F178" s="3"/>
      <c r="G178" s="3"/>
      <c r="H178" s="3"/>
    </row>
    <row r="179" spans="4:8">
      <c r="D179" s="3"/>
      <c r="E179" s="3"/>
      <c r="F179" s="3"/>
      <c r="G179" s="3"/>
      <c r="H179" s="3"/>
    </row>
    <row r="180" spans="4:8">
      <c r="D180" s="3"/>
      <c r="E180" s="3"/>
      <c r="F180" s="3"/>
      <c r="G180" s="3"/>
      <c r="H180" s="3"/>
    </row>
    <row r="181" spans="4:8">
      <c r="D181" s="3"/>
      <c r="E181" s="3"/>
      <c r="F181" s="3"/>
      <c r="G181" s="3"/>
      <c r="H181" s="3"/>
    </row>
    <row r="182" spans="4:8">
      <c r="D182" s="3"/>
      <c r="E182" s="3"/>
      <c r="F182" s="3"/>
      <c r="G182" s="3"/>
      <c r="H182" s="3"/>
    </row>
    <row r="183" spans="4:8">
      <c r="D183" s="3"/>
      <c r="E183" s="3"/>
      <c r="F183" s="3"/>
      <c r="G183" s="3"/>
      <c r="H183" s="3"/>
    </row>
    <row r="184" spans="4:8">
      <c r="D184" s="3"/>
      <c r="E184" s="3"/>
      <c r="F184" s="3"/>
      <c r="G184" s="3"/>
      <c r="H184" s="3"/>
    </row>
    <row r="185" spans="4:8">
      <c r="D185" s="3"/>
      <c r="E185" s="3"/>
      <c r="F185" s="3"/>
      <c r="G185" s="3"/>
      <c r="H185" s="3"/>
    </row>
    <row r="186" spans="4:8">
      <c r="D186" s="3"/>
      <c r="E186" s="3"/>
      <c r="F186" s="3"/>
      <c r="G186" s="3"/>
      <c r="H186" s="3"/>
    </row>
    <row r="187" spans="4:8">
      <c r="D187" s="3"/>
      <c r="E187" s="3"/>
      <c r="F187" s="3"/>
      <c r="G187" s="3"/>
      <c r="H187" s="3"/>
    </row>
    <row r="188" spans="4:8">
      <c r="D188" s="3"/>
      <c r="E188" s="3"/>
      <c r="F188" s="3"/>
      <c r="G188" s="3"/>
      <c r="H188" s="3"/>
    </row>
    <row r="189" spans="4:8">
      <c r="D189" s="3"/>
      <c r="E189" s="3"/>
      <c r="F189" s="3"/>
      <c r="G189" s="3"/>
      <c r="H189" s="3"/>
    </row>
    <row r="190" spans="4:8">
      <c r="D190" s="3"/>
      <c r="E190" s="3"/>
      <c r="F190" s="3"/>
      <c r="G190" s="3"/>
      <c r="H190" s="3"/>
    </row>
    <row r="191" spans="4:8">
      <c r="D191" s="3"/>
      <c r="E191" s="3"/>
      <c r="F191" s="3"/>
      <c r="G191" s="3"/>
      <c r="H191" s="3"/>
    </row>
    <row r="192" spans="4:8">
      <c r="D192" s="3"/>
      <c r="E192" s="3"/>
      <c r="F192" s="3"/>
      <c r="G192" s="3"/>
      <c r="H192" s="3"/>
    </row>
    <row r="193" spans="4:8">
      <c r="D193" s="3"/>
      <c r="E193" s="3"/>
      <c r="F193" s="3"/>
      <c r="G193" s="3"/>
      <c r="H193" s="3"/>
    </row>
    <row r="194" spans="4:8">
      <c r="D194" s="3"/>
      <c r="E194" s="3"/>
      <c r="F194" s="3"/>
      <c r="G194" s="3"/>
      <c r="H194" s="3"/>
    </row>
    <row r="195" spans="4:8">
      <c r="D195" s="3"/>
      <c r="E195" s="3"/>
      <c r="F195" s="3"/>
      <c r="G195" s="3"/>
      <c r="H195" s="3"/>
    </row>
    <row r="196" spans="4:8">
      <c r="D196" s="3"/>
      <c r="E196" s="3"/>
      <c r="F196" s="3"/>
      <c r="G196" s="3"/>
      <c r="H196" s="3"/>
    </row>
    <row r="197" spans="4:8">
      <c r="D197" s="3"/>
      <c r="E197" s="3"/>
      <c r="F197" s="3"/>
      <c r="G197" s="3"/>
      <c r="H197" s="3"/>
    </row>
    <row r="198" spans="4:8">
      <c r="D198" s="3"/>
      <c r="E198" s="3"/>
      <c r="F198" s="3"/>
      <c r="G198" s="3"/>
      <c r="H198" s="3"/>
    </row>
    <row r="199" spans="4:8">
      <c r="D199" s="3"/>
      <c r="E199" s="3"/>
      <c r="F199" s="3"/>
      <c r="G199" s="3"/>
      <c r="H199" s="3"/>
    </row>
    <row r="200" spans="4:8">
      <c r="D200" s="3"/>
      <c r="E200" s="3"/>
      <c r="F200" s="3"/>
      <c r="G200" s="3"/>
      <c r="H200" s="3"/>
    </row>
    <row r="201" spans="4:8">
      <c r="D201" s="3"/>
      <c r="E201" s="3"/>
      <c r="F201" s="3"/>
      <c r="G201" s="3"/>
      <c r="H201" s="3"/>
    </row>
    <row r="202" spans="4:8">
      <c r="D202" s="3"/>
      <c r="E202" s="3"/>
      <c r="F202" s="3"/>
      <c r="G202" s="3"/>
      <c r="H202" s="3"/>
    </row>
    <row r="203" spans="4:8">
      <c r="D203" s="3"/>
      <c r="E203" s="3"/>
      <c r="F203" s="3"/>
      <c r="G203" s="3"/>
      <c r="H203" s="3"/>
    </row>
    <row r="204" spans="4:8">
      <c r="D204" s="3"/>
      <c r="E204" s="3"/>
      <c r="F204" s="3"/>
      <c r="G204" s="3"/>
      <c r="H204" s="3"/>
    </row>
    <row r="205" spans="4:8">
      <c r="D205" s="3"/>
      <c r="E205" s="3"/>
      <c r="F205" s="3"/>
      <c r="G205" s="3"/>
      <c r="H205" s="3"/>
    </row>
    <row r="206" spans="4:8">
      <c r="D206" s="3"/>
      <c r="E206" s="3"/>
      <c r="F206" s="3"/>
      <c r="G206" s="3"/>
      <c r="H206" s="3"/>
    </row>
    <row r="207" spans="4:8">
      <c r="D207" s="3"/>
      <c r="E207" s="3"/>
      <c r="F207" s="3"/>
      <c r="G207" s="3"/>
      <c r="H207" s="3"/>
    </row>
    <row r="208" spans="4:8">
      <c r="D208" s="3"/>
      <c r="E208" s="3"/>
      <c r="F208" s="3"/>
      <c r="G208" s="3"/>
      <c r="H208" s="3"/>
    </row>
    <row r="209" spans="4:8">
      <c r="D209" s="3"/>
      <c r="E209" s="3"/>
      <c r="F209" s="3"/>
      <c r="G209" s="3"/>
      <c r="H209" s="3"/>
    </row>
    <row r="210" spans="4:8">
      <c r="D210" s="3"/>
      <c r="E210" s="3"/>
      <c r="F210" s="3"/>
      <c r="G210" s="3"/>
      <c r="H210" s="3"/>
    </row>
    <row r="211" spans="4:8">
      <c r="D211" s="3"/>
      <c r="E211" s="3"/>
      <c r="F211" s="3"/>
      <c r="G211" s="3"/>
      <c r="H211" s="3"/>
    </row>
    <row r="212" spans="4:8">
      <c r="D212" s="3"/>
      <c r="E212" s="3"/>
      <c r="F212" s="3"/>
      <c r="G212" s="3"/>
      <c r="H212" s="3"/>
    </row>
    <row r="213" spans="4:8">
      <c r="D213" s="3"/>
      <c r="E213" s="3"/>
      <c r="F213" s="3"/>
      <c r="G213" s="3"/>
      <c r="H213" s="3"/>
    </row>
    <row r="214" spans="4:8">
      <c r="D214" s="3"/>
      <c r="E214" s="3"/>
      <c r="F214" s="3"/>
      <c r="G214" s="3"/>
      <c r="H214" s="3"/>
    </row>
    <row r="215" spans="4:8">
      <c r="D215" s="3"/>
      <c r="E215" s="3"/>
      <c r="F215" s="3"/>
      <c r="G215" s="3"/>
      <c r="H215" s="3"/>
    </row>
    <row r="216" spans="4:8">
      <c r="D216" s="3"/>
      <c r="E216" s="3"/>
      <c r="F216" s="3"/>
      <c r="G216" s="3"/>
      <c r="H216" s="3"/>
    </row>
    <row r="217" spans="4:8">
      <c r="D217" s="3"/>
      <c r="E217" s="3"/>
      <c r="F217" s="3"/>
      <c r="G217" s="3"/>
      <c r="H217" s="3"/>
    </row>
    <row r="218" spans="4:8">
      <c r="D218" s="3"/>
      <c r="E218" s="3"/>
      <c r="F218" s="3"/>
      <c r="G218" s="3"/>
      <c r="H218" s="3"/>
    </row>
    <row r="219" spans="4:8">
      <c r="D219" s="3"/>
      <c r="E219" s="3"/>
      <c r="F219" s="3"/>
      <c r="G219" s="3"/>
      <c r="H219" s="3"/>
    </row>
    <row r="220" spans="4:8">
      <c r="D220" s="3"/>
      <c r="E220" s="3"/>
      <c r="F220" s="3"/>
      <c r="G220" s="3"/>
      <c r="H220" s="3"/>
    </row>
    <row r="221" spans="4:8">
      <c r="D221" s="3"/>
      <c r="E221" s="3"/>
      <c r="F221" s="3"/>
      <c r="G221" s="3"/>
      <c r="H221" s="3"/>
    </row>
    <row r="222" spans="4:8">
      <c r="D222" s="3"/>
      <c r="E222" s="3"/>
      <c r="F222" s="3"/>
      <c r="G222" s="3"/>
      <c r="H222" s="3"/>
    </row>
    <row r="223" spans="4:8">
      <c r="D223" s="3"/>
      <c r="E223" s="3"/>
      <c r="F223" s="3"/>
      <c r="G223" s="3"/>
      <c r="H223" s="3"/>
    </row>
    <row r="224" spans="4:8">
      <c r="D224" s="3"/>
      <c r="E224" s="3"/>
      <c r="F224" s="3"/>
      <c r="G224" s="3"/>
      <c r="H224" s="3"/>
    </row>
    <row r="225" spans="4:8">
      <c r="D225" s="3"/>
      <c r="E225" s="3"/>
      <c r="F225" s="3"/>
      <c r="G225" s="3"/>
      <c r="H225" s="3"/>
    </row>
    <row r="226" spans="4:8">
      <c r="D226" s="3"/>
      <c r="E226" s="3"/>
      <c r="F226" s="3"/>
      <c r="G226" s="3"/>
      <c r="H226" s="3"/>
    </row>
    <row r="227" spans="4:8">
      <c r="D227" s="3"/>
      <c r="E227" s="3"/>
      <c r="F227" s="3"/>
      <c r="G227" s="3"/>
      <c r="H227" s="3"/>
    </row>
    <row r="228" spans="4:8">
      <c r="D228" s="3"/>
      <c r="E228" s="3"/>
      <c r="F228" s="3"/>
      <c r="G228" s="3"/>
      <c r="H228" s="3"/>
    </row>
    <row r="229" spans="4:8">
      <c r="D229" s="3"/>
      <c r="E229" s="3"/>
      <c r="F229" s="3"/>
      <c r="G229" s="3"/>
      <c r="H229" s="3"/>
    </row>
    <row r="230" spans="4:8">
      <c r="D230" s="3"/>
      <c r="E230" s="3"/>
      <c r="F230" s="3"/>
      <c r="G230" s="3"/>
      <c r="H230" s="3"/>
    </row>
    <row r="231" spans="4:8">
      <c r="D231" s="3"/>
      <c r="E231" s="3"/>
      <c r="F231" s="3"/>
      <c r="G231" s="3"/>
      <c r="H231" s="3"/>
    </row>
    <row r="232" spans="4:8">
      <c r="D232" s="3"/>
      <c r="E232" s="3"/>
      <c r="F232" s="3"/>
      <c r="G232" s="3"/>
      <c r="H232" s="3"/>
    </row>
    <row r="233" spans="4:8">
      <c r="D233" s="3"/>
      <c r="E233" s="3"/>
      <c r="F233" s="3"/>
      <c r="G233" s="3"/>
      <c r="H233" s="3"/>
    </row>
    <row r="234" spans="4:8">
      <c r="D234" s="3"/>
      <c r="E234" s="3"/>
      <c r="F234" s="3"/>
      <c r="G234" s="3"/>
      <c r="H234" s="3"/>
    </row>
    <row r="235" spans="4:8">
      <c r="D235" s="3"/>
      <c r="E235" s="3"/>
      <c r="F235" s="3"/>
      <c r="G235" s="3"/>
      <c r="H235" s="3"/>
    </row>
    <row r="236" spans="4:8">
      <c r="D236" s="3"/>
      <c r="E236" s="3"/>
      <c r="F236" s="3"/>
      <c r="G236" s="3"/>
      <c r="H236" s="3"/>
    </row>
    <row r="237" spans="4:8">
      <c r="D237" s="3"/>
      <c r="E237" s="3"/>
      <c r="F237" s="3"/>
      <c r="G237" s="3"/>
      <c r="H237" s="3"/>
    </row>
    <row r="238" spans="4:8">
      <c r="D238" s="3"/>
      <c r="E238" s="3"/>
      <c r="F238" s="3"/>
      <c r="G238" s="3"/>
      <c r="H238" s="3"/>
    </row>
    <row r="239" spans="4:8">
      <c r="D239" s="3"/>
      <c r="E239" s="3"/>
      <c r="F239" s="3"/>
      <c r="G239" s="3"/>
      <c r="H239" s="3"/>
    </row>
    <row r="240" spans="4:8">
      <c r="D240" s="3"/>
      <c r="E240" s="3"/>
      <c r="F240" s="3"/>
      <c r="G240" s="3"/>
      <c r="H240" s="3"/>
    </row>
    <row r="241" spans="4:8">
      <c r="D241" s="3"/>
      <c r="E241" s="3"/>
      <c r="F241" s="3"/>
      <c r="G241" s="3"/>
      <c r="H241" s="3"/>
    </row>
    <row r="242" spans="4:8">
      <c r="D242" s="3"/>
      <c r="E242" s="3"/>
      <c r="F242" s="3"/>
      <c r="G242" s="3"/>
      <c r="H242" s="3"/>
    </row>
    <row r="243" spans="4:8">
      <c r="D243" s="3"/>
      <c r="E243" s="3"/>
      <c r="F243" s="3"/>
      <c r="G243" s="3"/>
      <c r="H243" s="3"/>
    </row>
    <row r="244" spans="4:8">
      <c r="D244" s="3"/>
      <c r="E244" s="3"/>
      <c r="F244" s="3"/>
      <c r="G244" s="3"/>
      <c r="H244" s="3"/>
    </row>
    <row r="245" spans="4:8">
      <c r="D245" s="3"/>
      <c r="E245" s="3"/>
      <c r="F245" s="3"/>
      <c r="G245" s="3"/>
      <c r="H245" s="3"/>
    </row>
    <row r="246" spans="4:8">
      <c r="D246" s="3"/>
      <c r="E246" s="3"/>
      <c r="F246" s="3"/>
      <c r="G246" s="3"/>
      <c r="H246" s="3"/>
    </row>
    <row r="247" spans="4:8">
      <c r="D247" s="3"/>
      <c r="E247" s="3"/>
      <c r="F247" s="3"/>
      <c r="G247" s="3"/>
      <c r="H247" s="3"/>
    </row>
    <row r="248" spans="4:8">
      <c r="D248" s="3"/>
      <c r="E248" s="3"/>
      <c r="F248" s="3"/>
      <c r="G248" s="3"/>
      <c r="H248" s="3"/>
    </row>
    <row r="249" spans="4:8">
      <c r="D249" s="3"/>
      <c r="E249" s="3"/>
      <c r="F249" s="3"/>
      <c r="G249" s="3"/>
      <c r="H249" s="3"/>
    </row>
    <row r="250" spans="4:8">
      <c r="D250" s="3"/>
      <c r="E250" s="3"/>
      <c r="F250" s="3"/>
      <c r="G250" s="3"/>
      <c r="H250" s="3"/>
    </row>
    <row r="251" spans="4:8">
      <c r="D251" s="3"/>
      <c r="E251" s="3"/>
      <c r="F251" s="3"/>
      <c r="G251" s="3"/>
      <c r="H251" s="3"/>
    </row>
    <row r="252" spans="4:8">
      <c r="D252" s="3"/>
      <c r="E252" s="3"/>
      <c r="F252" s="3"/>
      <c r="G252" s="3"/>
      <c r="H252" s="3"/>
    </row>
    <row r="253" spans="4:8">
      <c r="D253" s="3"/>
      <c r="E253" s="3"/>
      <c r="F253" s="3"/>
      <c r="G253" s="3"/>
      <c r="H253" s="3"/>
    </row>
    <row r="254" spans="4:8">
      <c r="D254" s="3"/>
      <c r="E254" s="3"/>
      <c r="F254" s="3"/>
      <c r="G254" s="3"/>
      <c r="H254" s="3"/>
    </row>
    <row r="255" spans="4:8">
      <c r="D255" s="3"/>
      <c r="E255" s="3"/>
      <c r="F255" s="3"/>
      <c r="G255" s="3"/>
      <c r="H255" s="3"/>
    </row>
    <row r="256" spans="4:8">
      <c r="D256" s="3"/>
      <c r="E256" s="3"/>
      <c r="F256" s="3"/>
      <c r="G256" s="3"/>
      <c r="H256" s="3"/>
    </row>
    <row r="257" spans="4:8">
      <c r="D257" s="3"/>
      <c r="E257" s="3"/>
      <c r="F257" s="3"/>
      <c r="G257" s="3"/>
      <c r="H257" s="3"/>
    </row>
    <row r="258" spans="4:8">
      <c r="D258" s="3"/>
      <c r="E258" s="3"/>
      <c r="F258" s="3"/>
      <c r="G258" s="3"/>
      <c r="H258" s="3"/>
    </row>
    <row r="259" spans="4:8">
      <c r="D259" s="3"/>
      <c r="E259" s="3"/>
      <c r="F259" s="3"/>
      <c r="G259" s="3"/>
      <c r="H259" s="3"/>
    </row>
    <row r="260" spans="4:8">
      <c r="D260" s="3"/>
      <c r="E260" s="3"/>
      <c r="F260" s="3"/>
      <c r="G260" s="3"/>
      <c r="H260" s="3"/>
    </row>
    <row r="261" spans="4:8">
      <c r="D261" s="3"/>
      <c r="E261" s="3"/>
      <c r="F261" s="3"/>
      <c r="G261" s="3"/>
      <c r="H261" s="3"/>
    </row>
    <row r="262" spans="4:8">
      <c r="D262" s="3"/>
      <c r="E262" s="3"/>
      <c r="F262" s="3"/>
      <c r="G262" s="3"/>
      <c r="H262" s="3"/>
    </row>
    <row r="263" spans="4:8">
      <c r="D263" s="3"/>
      <c r="E263" s="3"/>
      <c r="F263" s="3"/>
      <c r="G263" s="3"/>
      <c r="H263" s="3"/>
    </row>
    <row r="264" spans="4:8">
      <c r="D264" s="3"/>
      <c r="E264" s="3"/>
      <c r="F264" s="3"/>
      <c r="G264" s="3"/>
      <c r="H264" s="3"/>
    </row>
    <row r="265" spans="4:8">
      <c r="D265" s="3"/>
      <c r="E265" s="3"/>
      <c r="F265" s="3"/>
      <c r="G265" s="3"/>
      <c r="H265" s="3"/>
    </row>
    <row r="266" spans="4:8">
      <c r="D266" s="3"/>
      <c r="E266" s="3"/>
      <c r="F266" s="3"/>
      <c r="G266" s="3"/>
      <c r="H266" s="3"/>
    </row>
    <row r="267" spans="4:8">
      <c r="D267" s="3"/>
      <c r="E267" s="3"/>
      <c r="F267" s="3"/>
      <c r="G267" s="3"/>
      <c r="H267" s="3"/>
    </row>
    <row r="268" spans="4:8">
      <c r="D268" s="3"/>
      <c r="E268" s="3"/>
      <c r="F268" s="3"/>
      <c r="G268" s="3"/>
      <c r="H268" s="3"/>
    </row>
    <row r="269" spans="4:8">
      <c r="D269" s="3"/>
      <c r="E269" s="3"/>
      <c r="F269" s="3"/>
      <c r="G269" s="3"/>
      <c r="H269" s="3"/>
    </row>
    <row r="270" spans="4:8">
      <c r="D270" s="3"/>
      <c r="E270" s="3"/>
      <c r="F270" s="3"/>
      <c r="G270" s="3"/>
      <c r="H270" s="3"/>
    </row>
    <row r="271" spans="4:8">
      <c r="D271" s="3"/>
      <c r="E271" s="3"/>
      <c r="F271" s="3"/>
      <c r="G271" s="3"/>
      <c r="H271" s="3"/>
    </row>
    <row r="272" spans="4:8">
      <c r="D272" s="3"/>
      <c r="E272" s="3"/>
      <c r="F272" s="3"/>
      <c r="G272" s="3"/>
      <c r="H272" s="3"/>
    </row>
    <row r="273" spans="4:8">
      <c r="D273" s="3"/>
      <c r="E273" s="3"/>
      <c r="F273" s="3"/>
      <c r="G273" s="3"/>
      <c r="H273" s="3"/>
    </row>
    <row r="274" spans="4:8">
      <c r="D274" s="3"/>
      <c r="E274" s="3"/>
      <c r="F274" s="3"/>
      <c r="G274" s="3"/>
      <c r="H274" s="3"/>
    </row>
    <row r="275" spans="4:8">
      <c r="D275" s="3"/>
      <c r="E275" s="3"/>
      <c r="F275" s="3"/>
      <c r="G275" s="3"/>
      <c r="H275" s="3"/>
    </row>
    <row r="276" spans="4:8">
      <c r="D276" s="3"/>
      <c r="E276" s="3"/>
      <c r="F276" s="3"/>
      <c r="G276" s="3"/>
      <c r="H276" s="3"/>
    </row>
    <row r="277" spans="4:8">
      <c r="D277" s="3"/>
      <c r="E277" s="3"/>
      <c r="F277" s="3"/>
      <c r="G277" s="3"/>
      <c r="H277" s="3"/>
    </row>
    <row r="278" spans="4:8">
      <c r="D278" s="3"/>
      <c r="E278" s="3"/>
      <c r="F278" s="3"/>
      <c r="G278" s="3"/>
      <c r="H278" s="3"/>
    </row>
    <row r="279" spans="4:8">
      <c r="D279" s="3"/>
      <c r="E279" s="3"/>
      <c r="F279" s="3"/>
      <c r="G279" s="3"/>
      <c r="H279" s="3"/>
    </row>
    <row r="280" spans="4:8">
      <c r="D280" s="3"/>
      <c r="E280" s="3"/>
      <c r="F280" s="3"/>
      <c r="G280" s="3"/>
      <c r="H280" s="3"/>
    </row>
    <row r="281" spans="4:8">
      <c r="D281" s="3"/>
      <c r="E281" s="3"/>
      <c r="F281" s="3"/>
      <c r="G281" s="3"/>
      <c r="H281" s="3"/>
    </row>
    <row r="282" spans="4:8">
      <c r="D282" s="3"/>
      <c r="E282" s="3"/>
      <c r="F282" s="3"/>
      <c r="G282" s="3"/>
      <c r="H282" s="3"/>
    </row>
    <row r="283" spans="4:8">
      <c r="D283" s="3"/>
      <c r="E283" s="3"/>
      <c r="F283" s="3"/>
      <c r="G283" s="3"/>
      <c r="H283" s="3"/>
    </row>
    <row r="284" spans="4:8">
      <c r="D284" s="3"/>
      <c r="E284" s="3"/>
      <c r="F284" s="3"/>
      <c r="G284" s="3"/>
      <c r="H284" s="3"/>
    </row>
    <row r="285" spans="4:8">
      <c r="D285" s="3"/>
      <c r="E285" s="3"/>
      <c r="F285" s="3"/>
      <c r="G285" s="3"/>
      <c r="H285" s="3"/>
    </row>
    <row r="286" spans="4:8">
      <c r="D286" s="3"/>
      <c r="E286" s="3"/>
      <c r="F286" s="3"/>
      <c r="G286" s="3"/>
      <c r="H286" s="3"/>
    </row>
    <row r="287" spans="4:8">
      <c r="D287" s="3"/>
      <c r="E287" s="3"/>
      <c r="F287" s="3"/>
      <c r="G287" s="3"/>
      <c r="H287" s="3"/>
    </row>
    <row r="288" spans="4:8">
      <c r="D288" s="3"/>
      <c r="E288" s="3"/>
      <c r="F288" s="3"/>
      <c r="G288" s="3"/>
      <c r="H288" s="3"/>
    </row>
    <row r="289" spans="4:8">
      <c r="D289" s="3"/>
      <c r="E289" s="3"/>
      <c r="F289" s="3"/>
      <c r="G289" s="3"/>
      <c r="H289" s="3"/>
    </row>
    <row r="290" spans="4:8">
      <c r="D290" s="3"/>
      <c r="E290" s="3"/>
      <c r="F290" s="3"/>
      <c r="G290" s="3"/>
      <c r="H290" s="3"/>
    </row>
    <row r="291" spans="4:8">
      <c r="D291" s="3"/>
      <c r="E291" s="3"/>
      <c r="F291" s="3"/>
      <c r="G291" s="3"/>
      <c r="H291" s="3"/>
    </row>
    <row r="292" spans="4:8">
      <c r="D292" s="3"/>
      <c r="E292" s="3"/>
      <c r="F292" s="3"/>
      <c r="G292" s="3"/>
      <c r="H292" s="3"/>
    </row>
    <row r="293" spans="4:8">
      <c r="D293" s="3"/>
      <c r="E293" s="3"/>
      <c r="F293" s="3"/>
      <c r="G293" s="3"/>
      <c r="H293" s="3"/>
    </row>
    <row r="294" spans="4:8">
      <c r="D294" s="3"/>
      <c r="E294" s="3"/>
      <c r="F294" s="3"/>
      <c r="G294" s="3"/>
      <c r="H294" s="3"/>
    </row>
    <row r="295" spans="4:8">
      <c r="D295" s="3"/>
      <c r="E295" s="3"/>
      <c r="F295" s="3"/>
      <c r="G295" s="3"/>
      <c r="H295" s="3"/>
    </row>
    <row r="296" spans="4:8">
      <c r="D296" s="3"/>
      <c r="E296" s="3"/>
      <c r="F296" s="3"/>
      <c r="G296" s="3"/>
      <c r="H296" s="3"/>
    </row>
    <row r="297" spans="4:8">
      <c r="D297" s="3"/>
      <c r="E297" s="3"/>
      <c r="F297" s="3"/>
      <c r="G297" s="3"/>
      <c r="H297" s="3"/>
    </row>
    <row r="298" spans="4:8">
      <c r="D298" s="3"/>
      <c r="E298" s="3"/>
      <c r="F298" s="3"/>
      <c r="G298" s="3"/>
      <c r="H298" s="3"/>
    </row>
    <row r="299" spans="4:8">
      <c r="D299" s="3"/>
      <c r="E299" s="3"/>
      <c r="F299" s="3"/>
      <c r="G299" s="3"/>
      <c r="H299" s="3"/>
    </row>
    <row r="300" spans="4:8">
      <c r="D300" s="3"/>
      <c r="E300" s="3"/>
      <c r="F300" s="3"/>
      <c r="G300" s="3"/>
      <c r="H300" s="3"/>
    </row>
    <row r="301" spans="4:8">
      <c r="D301" s="3"/>
      <c r="E301" s="3"/>
      <c r="F301" s="3"/>
      <c r="G301" s="3"/>
      <c r="H301" s="3"/>
    </row>
    <row r="302" spans="4:8">
      <c r="D302" s="3"/>
      <c r="E302" s="3"/>
      <c r="F302" s="3"/>
      <c r="G302" s="3"/>
      <c r="H302" s="3"/>
    </row>
    <row r="303" spans="4:8">
      <c r="D303" s="3"/>
      <c r="E303" s="3"/>
      <c r="F303" s="3"/>
      <c r="G303" s="3"/>
      <c r="H303" s="3"/>
    </row>
    <row r="304" spans="4:8">
      <c r="D304" s="3"/>
      <c r="E304" s="3"/>
      <c r="F304" s="3"/>
      <c r="G304" s="3"/>
      <c r="H304" s="3"/>
    </row>
    <row r="305" spans="4:8">
      <c r="D305" s="3"/>
      <c r="E305" s="3"/>
      <c r="F305" s="3"/>
      <c r="G305" s="3"/>
      <c r="H305" s="3"/>
    </row>
    <row r="306" spans="4:8">
      <c r="D306" s="3"/>
      <c r="E306" s="3"/>
      <c r="F306" s="3"/>
      <c r="G306" s="3"/>
      <c r="H306" s="3"/>
    </row>
    <row r="307" spans="4:8">
      <c r="D307" s="3"/>
      <c r="E307" s="3"/>
      <c r="F307" s="3"/>
      <c r="G307" s="3"/>
      <c r="H307" s="3"/>
    </row>
    <row r="308" spans="4:8">
      <c r="D308" s="3"/>
      <c r="E308" s="3"/>
      <c r="F308" s="3"/>
      <c r="G308" s="3"/>
      <c r="H308" s="3"/>
    </row>
    <row r="309" spans="4:8">
      <c r="D309" s="3"/>
      <c r="E309" s="3"/>
      <c r="F309" s="3"/>
      <c r="G309" s="3"/>
      <c r="H309" s="3"/>
    </row>
    <row r="310" spans="4:8">
      <c r="D310" s="3"/>
      <c r="E310" s="3"/>
      <c r="F310" s="3"/>
      <c r="G310" s="3"/>
      <c r="H310" s="3"/>
    </row>
    <row r="311" spans="4:8">
      <c r="D311" s="3"/>
      <c r="E311" s="3"/>
      <c r="F311" s="3"/>
      <c r="G311" s="3"/>
      <c r="H311" s="3"/>
    </row>
    <row r="312" spans="4:8">
      <c r="D312" s="3"/>
      <c r="E312" s="3"/>
      <c r="F312" s="3"/>
      <c r="G312" s="3"/>
      <c r="H312" s="3"/>
    </row>
    <row r="313" spans="4:8">
      <c r="D313" s="3"/>
      <c r="E313" s="3"/>
      <c r="F313" s="3"/>
      <c r="G313" s="3"/>
      <c r="H313" s="3"/>
    </row>
    <row r="314" spans="4:8">
      <c r="D314" s="3"/>
      <c r="E314" s="3"/>
      <c r="F314" s="3"/>
      <c r="G314" s="3"/>
      <c r="H314" s="3"/>
    </row>
    <row r="315" spans="4:8">
      <c r="D315" s="3"/>
      <c r="E315" s="3"/>
      <c r="F315" s="3"/>
      <c r="G315" s="3"/>
      <c r="H315" s="3"/>
    </row>
    <row r="316" spans="4:8">
      <c r="D316" s="3"/>
      <c r="E316" s="3"/>
      <c r="F316" s="3"/>
      <c r="G316" s="3"/>
      <c r="H316" s="3"/>
    </row>
    <row r="317" spans="4:8">
      <c r="D317" s="3"/>
      <c r="E317" s="3"/>
      <c r="F317" s="3"/>
      <c r="G317" s="3"/>
      <c r="H317" s="3"/>
    </row>
    <row r="318" spans="4:8">
      <c r="D318" s="3"/>
      <c r="E318" s="3"/>
      <c r="F318" s="3"/>
      <c r="G318" s="3"/>
      <c r="H318" s="3"/>
    </row>
    <row r="319" spans="4:8">
      <c r="D319" s="3"/>
      <c r="E319" s="3"/>
      <c r="F319" s="3"/>
      <c r="G319" s="3"/>
      <c r="H319" s="3"/>
    </row>
    <row r="320" spans="4:8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E604" s="21"/>
      <c r="G604" s="21"/>
    </row>
    <row r="605" spans="4:8">
      <c r="E605" s="21"/>
      <c r="G605" s="21"/>
    </row>
    <row r="606" spans="4:8">
      <c r="E606" s="21"/>
      <c r="G606" s="21"/>
    </row>
    <row r="607" spans="4:8">
      <c r="E607" s="21"/>
      <c r="G607" s="21"/>
    </row>
    <row r="608" spans="4:8">
      <c r="E608" s="21"/>
      <c r="G608" s="21"/>
    </row>
    <row r="609" spans="5:7">
      <c r="E609" s="21"/>
      <c r="G609" s="21"/>
    </row>
  </sheetData>
  <sheetProtection sheet="1" objects="1" scenarios="1"/>
  <mergeCells count="1">
    <mergeCell ref="B6:K6"/>
  </mergeCells>
  <phoneticPr fontId="4" type="noConversion"/>
  <conditionalFormatting sqref="B13">
    <cfRule type="cellIs" dxfId="1" priority="2" operator="equal">
      <formula>"NR3"</formula>
    </cfRule>
  </conditionalFormatting>
  <conditionalFormatting sqref="B13">
    <cfRule type="containsText" dxfId="0" priority="1" operator="containsText" text="הפרשה ">
      <formula>NOT(ISERROR(SEARCH("הפרשה ",B13)))</formula>
    </cfRule>
  </conditionalFormatting>
  <dataValidations count="3">
    <dataValidation allowBlank="1" showInputMessage="1" showErrorMessage="1" sqref="D15:XFD23 AH24:XFD25 D26:XFD1048576 D24:AF25 C5:C12 A15:C1048576 B1:B12 I1:I12 D1:D12 G1:G12 H1:H14 A1:A14 E1:F14 J1:XFD14"/>
    <dataValidation type="list" allowBlank="1" showInputMessage="1" showErrorMessage="1" sqref="G14">
      <formula1>$BJ$6:$BJ$15</formula1>
    </dataValidation>
    <dataValidation type="list" allowBlank="1" showInputMessage="1" showErrorMessage="1" sqref="G13">
      <formula1>$BN$7:$BN$16</formula1>
    </dataValidation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52"/>
    <pageSetUpPr fitToPage="1"/>
  </sheetPr>
  <dimension ref="B1:AU216"/>
  <sheetViews>
    <sheetView rightToLeft="1" workbookViewId="0">
      <selection activeCell="B10" sqref="B10"/>
    </sheetView>
  </sheetViews>
  <sheetFormatPr defaultColWidth="9.140625" defaultRowHeight="18"/>
  <cols>
    <col min="1" max="1" width="6.28515625" style="1" customWidth="1"/>
    <col min="2" max="2" width="22" style="2" bestFit="1" customWidth="1"/>
    <col min="3" max="3" width="48.42578125" style="1" bestFit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47">
      <c r="B1" s="47" t="s">
        <v>180</v>
      </c>
      <c r="C1" s="68" t="s" vm="1">
        <v>269</v>
      </c>
    </row>
    <row r="2" spans="2:47">
      <c r="B2" s="47" t="s">
        <v>179</v>
      </c>
      <c r="C2" s="68" t="s">
        <v>270</v>
      </c>
    </row>
    <row r="3" spans="2:47">
      <c r="B3" s="47" t="s">
        <v>181</v>
      </c>
      <c r="C3" s="68" t="s">
        <v>271</v>
      </c>
    </row>
    <row r="4" spans="2:47">
      <c r="B4" s="47" t="s">
        <v>182</v>
      </c>
      <c r="C4" s="68">
        <v>2102</v>
      </c>
    </row>
    <row r="6" spans="2:47" ht="26.25" customHeight="1">
      <c r="B6" s="169" t="s">
        <v>217</v>
      </c>
      <c r="C6" s="170"/>
      <c r="D6" s="171"/>
    </row>
    <row r="7" spans="2:47" s="3" customFormat="1" ht="47.25">
      <c r="B7" s="48" t="s">
        <v>119</v>
      </c>
      <c r="C7" s="53" t="s">
        <v>111</v>
      </c>
      <c r="D7" s="54" t="s">
        <v>110</v>
      </c>
    </row>
    <row r="8" spans="2:47" s="3" customFormat="1">
      <c r="B8" s="15"/>
      <c r="C8" s="32" t="s">
        <v>248</v>
      </c>
      <c r="D8" s="17" t="s">
        <v>21</v>
      </c>
    </row>
    <row r="9" spans="2:47" s="4" customFormat="1" ht="18" customHeight="1">
      <c r="B9" s="18"/>
      <c r="C9" s="19" t="s">
        <v>0</v>
      </c>
      <c r="D9" s="20" t="s">
        <v>1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47" s="4" customFormat="1" ht="18" customHeight="1">
      <c r="B10" s="96" t="s">
        <v>3350</v>
      </c>
      <c r="C10" s="81">
        <v>5202380.0929165259</v>
      </c>
      <c r="D10" s="96"/>
      <c r="E1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47">
      <c r="B11" s="71" t="s">
        <v>26</v>
      </c>
      <c r="C11" s="81">
        <f>SUM(C12:C55)</f>
        <v>934362.97002605221</v>
      </c>
      <c r="D11" s="119"/>
      <c r="E11"/>
    </row>
    <row r="12" spans="2:47">
      <c r="B12" s="77" t="s">
        <v>3240</v>
      </c>
      <c r="C12" s="84">
        <v>9967.6182341700041</v>
      </c>
      <c r="D12" s="97">
        <v>45640</v>
      </c>
      <c r="E12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2:47">
      <c r="B13" s="77" t="s">
        <v>3246</v>
      </c>
      <c r="C13" s="84">
        <v>3684.8295151433622</v>
      </c>
      <c r="D13" s="97">
        <v>44440</v>
      </c>
      <c r="E1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</row>
    <row r="14" spans="2:47">
      <c r="B14" s="77" t="s">
        <v>3340</v>
      </c>
      <c r="C14" s="84">
        <v>59977.598503860005</v>
      </c>
      <c r="D14" s="97">
        <v>47201</v>
      </c>
      <c r="E14"/>
    </row>
    <row r="15" spans="2:47">
      <c r="B15" s="77" t="s">
        <v>3242</v>
      </c>
      <c r="C15" s="84">
        <v>4187.99161</v>
      </c>
      <c r="D15" s="97">
        <v>44516</v>
      </c>
      <c r="E15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2:47">
      <c r="B16" s="77" t="s">
        <v>3243</v>
      </c>
      <c r="C16" s="84">
        <v>685.64650999999935</v>
      </c>
      <c r="D16" s="97">
        <v>44196</v>
      </c>
      <c r="E16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2:5">
      <c r="B17" s="77" t="s">
        <v>3327</v>
      </c>
      <c r="C17" s="84">
        <v>47227.343778725342</v>
      </c>
      <c r="D17" s="97">
        <v>46772</v>
      </c>
      <c r="E17"/>
    </row>
    <row r="18" spans="2:5">
      <c r="B18" s="77" t="s">
        <v>3330</v>
      </c>
      <c r="C18" s="84">
        <v>8652.8988485696718</v>
      </c>
      <c r="D18" s="97">
        <v>47467</v>
      </c>
      <c r="E18"/>
    </row>
    <row r="19" spans="2:5">
      <c r="B19" s="77" t="s">
        <v>3274</v>
      </c>
      <c r="C19" s="84">
        <v>20500.536611219999</v>
      </c>
      <c r="D19" s="97">
        <v>46054</v>
      </c>
      <c r="E19"/>
    </row>
    <row r="20" spans="2:5">
      <c r="B20" s="77" t="s">
        <v>2344</v>
      </c>
      <c r="C20" s="84">
        <v>1559.1928019999993</v>
      </c>
      <c r="D20" s="97">
        <v>44196</v>
      </c>
      <c r="E20"/>
    </row>
    <row r="21" spans="2:5">
      <c r="B21" s="77" t="s">
        <v>2345</v>
      </c>
      <c r="C21" s="84">
        <v>1791.7424640000006</v>
      </c>
      <c r="D21" s="97">
        <v>44196</v>
      </c>
      <c r="E21"/>
    </row>
    <row r="22" spans="2:5">
      <c r="B22" s="77" t="s">
        <v>3250</v>
      </c>
      <c r="C22" s="84">
        <v>2494.7249999999999</v>
      </c>
      <c r="D22" s="97">
        <v>44681</v>
      </c>
      <c r="E22"/>
    </row>
    <row r="23" spans="2:5">
      <c r="B23" s="77" t="s">
        <v>3251</v>
      </c>
      <c r="C23" s="84">
        <v>464.52474582000002</v>
      </c>
      <c r="D23" s="97">
        <v>44738</v>
      </c>
      <c r="E23"/>
    </row>
    <row r="24" spans="2:5">
      <c r="B24" s="77" t="s">
        <v>2349</v>
      </c>
      <c r="C24" s="84">
        <v>40829.28484167</v>
      </c>
      <c r="D24" s="97">
        <v>47209</v>
      </c>
      <c r="E24"/>
    </row>
    <row r="25" spans="2:5">
      <c r="B25" s="77" t="s">
        <v>3301</v>
      </c>
      <c r="C25" s="84">
        <v>1367.4166895332175</v>
      </c>
      <c r="D25" s="97">
        <v>44498</v>
      </c>
      <c r="E25"/>
    </row>
    <row r="26" spans="2:5">
      <c r="B26" s="77" t="s">
        <v>3358</v>
      </c>
      <c r="C26" s="84">
        <v>56063.45751</v>
      </c>
      <c r="D26" s="97">
        <v>44926</v>
      </c>
      <c r="E26"/>
    </row>
    <row r="27" spans="2:5">
      <c r="B27" s="77" t="s">
        <v>3359</v>
      </c>
      <c r="C27" s="84">
        <v>30018.321840000001</v>
      </c>
      <c r="D27" s="97">
        <v>44255</v>
      </c>
      <c r="E27"/>
    </row>
    <row r="28" spans="2:5">
      <c r="B28" s="77" t="s">
        <v>2351</v>
      </c>
      <c r="C28" s="84">
        <v>36354.440142359999</v>
      </c>
      <c r="D28" s="97">
        <v>47209</v>
      </c>
      <c r="E28"/>
    </row>
    <row r="29" spans="2:5">
      <c r="B29" s="77" t="s">
        <v>3278</v>
      </c>
      <c r="C29" s="84">
        <v>448.66960999999901</v>
      </c>
      <c r="D29" s="97">
        <v>45534</v>
      </c>
      <c r="E29"/>
    </row>
    <row r="30" spans="2:5">
      <c r="B30" s="77" t="s">
        <v>3241</v>
      </c>
      <c r="C30" s="84">
        <v>11898.812230000003</v>
      </c>
      <c r="D30" s="97">
        <v>45534</v>
      </c>
      <c r="E30"/>
    </row>
    <row r="31" spans="2:5">
      <c r="B31" s="77" t="s">
        <v>3277</v>
      </c>
      <c r="C31" s="84">
        <v>15192.6168537835</v>
      </c>
      <c r="D31" s="97">
        <v>46132</v>
      </c>
      <c r="E31"/>
    </row>
    <row r="32" spans="2:5">
      <c r="B32" s="77" t="s">
        <v>3258</v>
      </c>
      <c r="C32" s="84">
        <v>173.42640000000046</v>
      </c>
      <c r="D32" s="97">
        <v>44290</v>
      </c>
      <c r="E32"/>
    </row>
    <row r="33" spans="2:5">
      <c r="B33" s="77" t="s">
        <v>3345</v>
      </c>
      <c r="C33" s="84">
        <v>88041.723440000002</v>
      </c>
      <c r="D33" s="97">
        <v>50257</v>
      </c>
      <c r="E33"/>
    </row>
    <row r="34" spans="2:5">
      <c r="B34" s="77" t="s">
        <v>3259</v>
      </c>
      <c r="C34" s="84">
        <v>11219.999999999996</v>
      </c>
      <c r="D34" s="97">
        <v>44727</v>
      </c>
      <c r="E34"/>
    </row>
    <row r="35" spans="2:5">
      <c r="B35" s="77" t="s">
        <v>3263</v>
      </c>
      <c r="C35" s="84">
        <v>117.537678</v>
      </c>
      <c r="D35" s="97">
        <v>44286</v>
      </c>
      <c r="E35"/>
    </row>
    <row r="36" spans="2:5">
      <c r="B36" s="77" t="s">
        <v>3265</v>
      </c>
      <c r="C36" s="84">
        <v>3508.6930036800004</v>
      </c>
      <c r="D36" s="97">
        <v>44196</v>
      </c>
      <c r="E36"/>
    </row>
    <row r="37" spans="2:5">
      <c r="B37" s="77" t="s">
        <v>3285</v>
      </c>
      <c r="C37" s="84">
        <v>15949.432125810001</v>
      </c>
      <c r="D37" s="97">
        <v>46752</v>
      </c>
      <c r="E37"/>
    </row>
    <row r="38" spans="2:5">
      <c r="B38" s="77" t="s">
        <v>3297</v>
      </c>
      <c r="C38" s="84">
        <v>30218.62293578653</v>
      </c>
      <c r="D38" s="97">
        <v>46631</v>
      </c>
      <c r="E38"/>
    </row>
    <row r="39" spans="2:5">
      <c r="B39" s="77" t="s">
        <v>3267</v>
      </c>
      <c r="C39" s="84">
        <v>47.578707000000776</v>
      </c>
      <c r="D39" s="97">
        <v>44927</v>
      </c>
      <c r="E39"/>
    </row>
    <row r="40" spans="2:5">
      <c r="B40" s="77" t="s">
        <v>3268</v>
      </c>
      <c r="C40" s="84">
        <v>3507.0912870000011</v>
      </c>
      <c r="D40" s="97">
        <v>45255</v>
      </c>
      <c r="E40"/>
    </row>
    <row r="41" spans="2:5">
      <c r="B41" s="77" t="s">
        <v>3337</v>
      </c>
      <c r="C41" s="84">
        <v>6166.2287810400003</v>
      </c>
      <c r="D41" s="97">
        <v>48214</v>
      </c>
      <c r="E41"/>
    </row>
    <row r="42" spans="2:5">
      <c r="B42" s="77" t="s">
        <v>3338</v>
      </c>
      <c r="C42" s="84">
        <v>5040.1464594600002</v>
      </c>
      <c r="D42" s="97">
        <v>48214</v>
      </c>
      <c r="E42"/>
    </row>
    <row r="43" spans="2:5">
      <c r="B43" s="77" t="s">
        <v>3325</v>
      </c>
      <c r="C43" s="84">
        <v>3643.422930265529</v>
      </c>
      <c r="D43" s="97">
        <v>48214</v>
      </c>
      <c r="E43"/>
    </row>
    <row r="44" spans="2:5">
      <c r="B44" s="77" t="s">
        <v>3335</v>
      </c>
      <c r="C44" s="84">
        <v>2868.6237158999998</v>
      </c>
      <c r="D44" s="97">
        <v>48214</v>
      </c>
      <c r="E44"/>
    </row>
    <row r="45" spans="2:5">
      <c r="B45" s="77" t="s">
        <v>3342</v>
      </c>
      <c r="C45" s="84">
        <v>6008.9404581791114</v>
      </c>
      <c r="D45" s="97">
        <v>48214</v>
      </c>
      <c r="E45"/>
    </row>
    <row r="46" spans="2:5">
      <c r="B46" s="77" t="s">
        <v>2383</v>
      </c>
      <c r="C46" s="84">
        <v>24535.881850888727</v>
      </c>
      <c r="D46" s="97">
        <v>48214</v>
      </c>
      <c r="E46"/>
    </row>
    <row r="47" spans="2:5">
      <c r="B47" s="77" t="s">
        <v>2371</v>
      </c>
      <c r="C47" s="84">
        <v>112302.93227</v>
      </c>
      <c r="D47" s="97">
        <v>46661</v>
      </c>
      <c r="E47"/>
    </row>
    <row r="48" spans="2:5">
      <c r="B48" s="77" t="s">
        <v>3360</v>
      </c>
      <c r="C48" s="84">
        <v>20037.760030000001</v>
      </c>
      <c r="D48" s="97">
        <v>44561</v>
      </c>
      <c r="E48"/>
    </row>
    <row r="49" spans="2:5">
      <c r="B49" s="77" t="s">
        <v>3361</v>
      </c>
      <c r="C49" s="84">
        <v>12218.516789957122</v>
      </c>
      <c r="D49" s="97">
        <v>44196</v>
      </c>
      <c r="E49"/>
    </row>
    <row r="50" spans="2:5">
      <c r="B50" s="77" t="s">
        <v>3362</v>
      </c>
      <c r="C50" s="84">
        <v>71765.943879999992</v>
      </c>
      <c r="D50" s="97">
        <v>51774</v>
      </c>
      <c r="E50"/>
    </row>
    <row r="51" spans="2:5">
      <c r="B51" s="77" t="s">
        <v>3363</v>
      </c>
      <c r="C51" s="84">
        <v>72454.893210573646</v>
      </c>
      <c r="D51" s="97">
        <v>46100</v>
      </c>
      <c r="E51"/>
    </row>
    <row r="52" spans="2:5">
      <c r="B52" s="77" t="s">
        <v>3364</v>
      </c>
      <c r="C52" s="84">
        <v>60276.211731656571</v>
      </c>
      <c r="D52" s="97">
        <v>44545</v>
      </c>
      <c r="E52"/>
    </row>
    <row r="53" spans="2:5">
      <c r="B53" s="77" t="s">
        <v>3365</v>
      </c>
      <c r="C53" s="84">
        <v>4496.3743400000003</v>
      </c>
      <c r="D53" s="97">
        <v>44926</v>
      </c>
      <c r="E53"/>
    </row>
    <row r="54" spans="2:5">
      <c r="B54" s="77" t="s">
        <v>3366</v>
      </c>
      <c r="C54" s="84">
        <v>9029.4198500000002</v>
      </c>
      <c r="D54" s="97">
        <v>44196</v>
      </c>
      <c r="E54"/>
    </row>
    <row r="55" spans="2:5">
      <c r="B55" s="77" t="s">
        <v>3367</v>
      </c>
      <c r="C55" s="84">
        <v>17365.899809999999</v>
      </c>
      <c r="D55" s="97">
        <v>44739</v>
      </c>
      <c r="E55"/>
    </row>
    <row r="56" spans="2:5">
      <c r="B56" s="77"/>
      <c r="C56" s="84"/>
      <c r="D56" s="97"/>
      <c r="E56"/>
    </row>
    <row r="57" spans="2:5">
      <c r="B57" s="71" t="s">
        <v>3351</v>
      </c>
      <c r="C57" s="81">
        <f>SUM(C58:C206)</f>
        <v>4268017.1228904733</v>
      </c>
      <c r="D57" s="119"/>
      <c r="E57"/>
    </row>
    <row r="58" spans="2:5">
      <c r="B58" s="77" t="s">
        <v>3303</v>
      </c>
      <c r="C58" s="84">
        <v>33358.074781511081</v>
      </c>
      <c r="D58" s="97">
        <v>45778</v>
      </c>
      <c r="E58"/>
    </row>
    <row r="59" spans="2:5">
      <c r="B59" s="77" t="s">
        <v>3346</v>
      </c>
      <c r="C59" s="84">
        <v>233607.62842562</v>
      </c>
      <c r="D59" s="97">
        <v>46997</v>
      </c>
      <c r="E59"/>
    </row>
    <row r="60" spans="2:5">
      <c r="B60" s="77" t="s">
        <v>3310</v>
      </c>
      <c r="C60" s="84">
        <v>72083.337686588289</v>
      </c>
      <c r="D60" s="97">
        <v>46326</v>
      </c>
      <c r="E60"/>
    </row>
    <row r="61" spans="2:5">
      <c r="B61" s="77" t="s">
        <v>3311</v>
      </c>
      <c r="C61" s="84">
        <v>46233.4584462087</v>
      </c>
      <c r="D61" s="97">
        <v>46326</v>
      </c>
      <c r="E61"/>
    </row>
    <row r="62" spans="2:5">
      <c r="B62" s="77" t="s">
        <v>3275</v>
      </c>
      <c r="C62" s="84">
        <v>1739.1432650360082</v>
      </c>
      <c r="D62" s="97">
        <v>46054</v>
      </c>
      <c r="E62"/>
    </row>
    <row r="63" spans="2:5">
      <c r="B63" s="77" t="s">
        <v>2401</v>
      </c>
      <c r="C63" s="84">
        <v>33129.220905443988</v>
      </c>
      <c r="D63" s="97">
        <v>47270</v>
      </c>
      <c r="E63"/>
    </row>
    <row r="64" spans="2:5">
      <c r="B64" s="77" t="s">
        <v>3279</v>
      </c>
      <c r="C64" s="84">
        <v>17866.656385245496</v>
      </c>
      <c r="D64" s="97">
        <v>44429</v>
      </c>
      <c r="E64"/>
    </row>
    <row r="65" spans="2:5">
      <c r="B65" s="77" t="s">
        <v>3291</v>
      </c>
      <c r="C65" s="84">
        <v>61857.484806677894</v>
      </c>
      <c r="D65" s="97">
        <v>46601</v>
      </c>
      <c r="E65"/>
    </row>
    <row r="66" spans="2:5">
      <c r="B66" s="77" t="s">
        <v>2407</v>
      </c>
      <c r="C66" s="84">
        <v>77882.773700010002</v>
      </c>
      <c r="D66" s="97">
        <v>47209</v>
      </c>
      <c r="E66"/>
    </row>
    <row r="67" spans="2:5">
      <c r="B67" s="77" t="s">
        <v>3336</v>
      </c>
      <c r="C67" s="84">
        <v>192298.31783959211</v>
      </c>
      <c r="D67" s="97">
        <v>46465</v>
      </c>
      <c r="E67"/>
    </row>
    <row r="68" spans="2:5">
      <c r="B68" s="77" t="s">
        <v>3287</v>
      </c>
      <c r="C68" s="84">
        <v>31314.528907058317</v>
      </c>
      <c r="D68" s="97">
        <v>45382</v>
      </c>
      <c r="E68"/>
    </row>
    <row r="69" spans="2:5">
      <c r="B69" s="77" t="s">
        <v>3328</v>
      </c>
      <c r="C69" s="84">
        <v>1415.7505877999943</v>
      </c>
      <c r="D69" s="97">
        <v>44621</v>
      </c>
      <c r="E69"/>
    </row>
    <row r="70" spans="2:5">
      <c r="B70" s="77" t="s">
        <v>3244</v>
      </c>
      <c r="C70" s="84">
        <v>4.9058398800000012</v>
      </c>
      <c r="D70" s="97">
        <v>44286</v>
      </c>
      <c r="E70"/>
    </row>
    <row r="71" spans="2:5">
      <c r="B71" s="77" t="s">
        <v>2412</v>
      </c>
      <c r="C71" s="84">
        <v>95359.868856342684</v>
      </c>
      <c r="D71" s="97">
        <v>47119</v>
      </c>
      <c r="E71"/>
    </row>
    <row r="72" spans="2:5">
      <c r="B72" s="77" t="s">
        <v>3245</v>
      </c>
      <c r="C72" s="84">
        <v>41.949231000000005</v>
      </c>
      <c r="D72" s="97">
        <v>44196</v>
      </c>
      <c r="E72"/>
    </row>
    <row r="73" spans="2:5">
      <c r="B73" s="77" t="s">
        <v>3326</v>
      </c>
      <c r="C73" s="84">
        <v>3368.5520085130806</v>
      </c>
      <c r="D73" s="97">
        <v>47119</v>
      </c>
      <c r="E73"/>
    </row>
    <row r="74" spans="2:5">
      <c r="B74" s="77" t="s">
        <v>3248</v>
      </c>
      <c r="C74" s="84">
        <v>9509.4230358000023</v>
      </c>
      <c r="D74" s="97">
        <v>45748</v>
      </c>
      <c r="E74"/>
    </row>
    <row r="75" spans="2:5">
      <c r="B75" s="77" t="s">
        <v>2390</v>
      </c>
      <c r="C75" s="84">
        <v>47183.327592724854</v>
      </c>
      <c r="D75" s="97">
        <v>47119</v>
      </c>
      <c r="E75"/>
    </row>
    <row r="76" spans="2:5">
      <c r="B76" s="77" t="s">
        <v>3280</v>
      </c>
      <c r="C76" s="84">
        <v>21222.510193806462</v>
      </c>
      <c r="D76" s="97">
        <v>44722</v>
      </c>
      <c r="E76"/>
    </row>
    <row r="77" spans="2:5">
      <c r="B77" s="77" t="s">
        <v>3368</v>
      </c>
      <c r="C77" s="84">
        <v>4303.24179</v>
      </c>
      <c r="D77" s="97">
        <v>44332</v>
      </c>
      <c r="E77"/>
    </row>
    <row r="78" spans="2:5">
      <c r="B78" s="77" t="s">
        <v>3247</v>
      </c>
      <c r="C78" s="84">
        <v>17230.604859509993</v>
      </c>
      <c r="D78" s="97">
        <v>46082</v>
      </c>
      <c r="E78"/>
    </row>
    <row r="79" spans="2:5">
      <c r="B79" s="77" t="s">
        <v>2417</v>
      </c>
      <c r="C79" s="84">
        <v>10683.909623806157</v>
      </c>
      <c r="D79" s="97">
        <v>44727</v>
      </c>
      <c r="E79"/>
    </row>
    <row r="80" spans="2:5">
      <c r="B80" s="77" t="s">
        <v>2418</v>
      </c>
      <c r="C80" s="84">
        <v>88011.248968255648</v>
      </c>
      <c r="D80" s="97">
        <v>47119</v>
      </c>
      <c r="E80"/>
    </row>
    <row r="81" spans="2:5">
      <c r="B81" s="77" t="s">
        <v>3322</v>
      </c>
      <c r="C81" s="84">
        <v>3875.9607405300017</v>
      </c>
      <c r="D81" s="97">
        <v>47119</v>
      </c>
      <c r="E81"/>
    </row>
    <row r="82" spans="2:5">
      <c r="B82" s="77" t="s">
        <v>3304</v>
      </c>
      <c r="C82" s="84">
        <v>54691.879472552413</v>
      </c>
      <c r="D82" s="97">
        <v>46742</v>
      </c>
      <c r="E82"/>
    </row>
    <row r="83" spans="2:5">
      <c r="B83" s="77" t="s">
        <v>3333</v>
      </c>
      <c r="C83" s="84">
        <v>93332.778087929997</v>
      </c>
      <c r="D83" s="97">
        <v>47715</v>
      </c>
      <c r="E83"/>
    </row>
    <row r="84" spans="2:5">
      <c r="B84" s="77" t="s">
        <v>3341</v>
      </c>
      <c r="C84" s="84">
        <v>116665.97260130997</v>
      </c>
      <c r="D84" s="97">
        <v>47715</v>
      </c>
      <c r="E84"/>
    </row>
    <row r="85" spans="2:5">
      <c r="B85" s="77" t="s">
        <v>2421</v>
      </c>
      <c r="C85" s="84">
        <v>26843.886316046312</v>
      </c>
      <c r="D85" s="97">
        <v>45557</v>
      </c>
      <c r="E85"/>
    </row>
    <row r="86" spans="2:5">
      <c r="B86" s="77" t="s">
        <v>2422</v>
      </c>
      <c r="C86" s="84">
        <v>27.085865909999903</v>
      </c>
      <c r="D86" s="97">
        <v>44196</v>
      </c>
      <c r="E86"/>
    </row>
    <row r="87" spans="2:5">
      <c r="B87" s="77" t="s">
        <v>3312</v>
      </c>
      <c r="C87" s="84">
        <v>7619.8776520402962</v>
      </c>
      <c r="D87" s="97">
        <v>46742</v>
      </c>
      <c r="E87"/>
    </row>
    <row r="88" spans="2:5">
      <c r="B88" s="77" t="s">
        <v>2426</v>
      </c>
      <c r="C88" s="84">
        <v>94983.523113988529</v>
      </c>
      <c r="D88" s="97">
        <v>50041</v>
      </c>
      <c r="E88"/>
    </row>
    <row r="89" spans="2:5">
      <c r="B89" s="77" t="s">
        <v>2428</v>
      </c>
      <c r="C89" s="84">
        <v>56519.159278075596</v>
      </c>
      <c r="D89" s="97">
        <v>46971</v>
      </c>
      <c r="E89"/>
    </row>
    <row r="90" spans="2:5">
      <c r="B90" s="77" t="s">
        <v>3369</v>
      </c>
      <c r="C90" s="84">
        <v>41448.489320000001</v>
      </c>
      <c r="D90" s="97">
        <v>46934</v>
      </c>
      <c r="E90"/>
    </row>
    <row r="91" spans="2:5">
      <c r="B91" s="77" t="s">
        <v>3286</v>
      </c>
      <c r="C91" s="84">
        <v>30039.243482130933</v>
      </c>
      <c r="D91" s="97">
        <v>46012</v>
      </c>
      <c r="E91"/>
    </row>
    <row r="92" spans="2:5">
      <c r="B92" s="77" t="s">
        <v>3344</v>
      </c>
      <c r="C92" s="84">
        <v>128363.385703826</v>
      </c>
      <c r="D92" s="97">
        <v>47849</v>
      </c>
      <c r="E92"/>
    </row>
    <row r="93" spans="2:5">
      <c r="B93" s="77" t="s">
        <v>3315</v>
      </c>
      <c r="C93" s="84">
        <v>310.69152804654306</v>
      </c>
      <c r="D93" s="97">
        <v>46326</v>
      </c>
      <c r="E93"/>
    </row>
    <row r="94" spans="2:5">
      <c r="B94" s="77" t="s">
        <v>3320</v>
      </c>
      <c r="C94" s="84">
        <v>63.801808236543422</v>
      </c>
      <c r="D94" s="97">
        <v>46326</v>
      </c>
      <c r="E94"/>
    </row>
    <row r="95" spans="2:5">
      <c r="B95" s="77" t="s">
        <v>3370</v>
      </c>
      <c r="C95" s="84">
        <v>5892.2803800000002</v>
      </c>
      <c r="D95" s="97">
        <v>45531</v>
      </c>
      <c r="E95"/>
    </row>
    <row r="96" spans="2:5">
      <c r="B96" s="77" t="s">
        <v>3371</v>
      </c>
      <c r="C96" s="84">
        <v>64808.83036</v>
      </c>
      <c r="D96" s="97">
        <v>45615</v>
      </c>
      <c r="E96"/>
    </row>
    <row r="97" spans="2:5">
      <c r="B97" s="77" t="s">
        <v>2433</v>
      </c>
      <c r="C97" s="84">
        <v>11.25948068721662</v>
      </c>
      <c r="D97" s="97">
        <v>44286</v>
      </c>
      <c r="E97"/>
    </row>
    <row r="98" spans="2:5">
      <c r="B98" s="77" t="s">
        <v>2330</v>
      </c>
      <c r="C98" s="84">
        <v>688.19999999999993</v>
      </c>
      <c r="D98" s="97">
        <v>44742</v>
      </c>
      <c r="E98"/>
    </row>
    <row r="99" spans="2:5">
      <c r="B99" s="77" t="s">
        <v>3249</v>
      </c>
      <c r="C99" s="84">
        <v>1032.2996743086444</v>
      </c>
      <c r="D99" s="97">
        <v>44474</v>
      </c>
      <c r="E99"/>
    </row>
    <row r="100" spans="2:5">
      <c r="B100" s="77" t="s">
        <v>3252</v>
      </c>
      <c r="C100" s="84">
        <v>688.19999999999993</v>
      </c>
      <c r="D100" s="97">
        <v>44377</v>
      </c>
      <c r="E100"/>
    </row>
    <row r="101" spans="2:5">
      <c r="B101" s="77" t="s">
        <v>3253</v>
      </c>
      <c r="C101" s="84">
        <v>1419.3608849999989</v>
      </c>
      <c r="D101" s="97">
        <v>44378</v>
      </c>
      <c r="E101"/>
    </row>
    <row r="102" spans="2:5">
      <c r="B102" s="77" t="s">
        <v>3324</v>
      </c>
      <c r="C102" s="84">
        <v>154564.35341640003</v>
      </c>
      <c r="D102" s="97">
        <v>47392</v>
      </c>
      <c r="E102"/>
    </row>
    <row r="103" spans="2:5">
      <c r="B103" s="77" t="s">
        <v>3329</v>
      </c>
      <c r="C103" s="84">
        <v>176.90466602999916</v>
      </c>
      <c r="D103" s="97">
        <v>44727</v>
      </c>
      <c r="E103"/>
    </row>
    <row r="104" spans="2:5">
      <c r="B104" s="77" t="s">
        <v>2439</v>
      </c>
      <c r="C104" s="84">
        <v>2034.0573793854744</v>
      </c>
      <c r="D104" s="97">
        <v>46199</v>
      </c>
      <c r="E104"/>
    </row>
    <row r="105" spans="2:5">
      <c r="B105" s="77" t="s">
        <v>3372</v>
      </c>
      <c r="C105" s="84">
        <v>31936.73559</v>
      </c>
      <c r="D105" s="97">
        <v>46626</v>
      </c>
      <c r="E105"/>
    </row>
    <row r="106" spans="2:5">
      <c r="B106" s="77" t="s">
        <v>2441</v>
      </c>
      <c r="C106" s="84">
        <v>3144.085528097834</v>
      </c>
      <c r="D106" s="97">
        <v>46998</v>
      </c>
      <c r="E106"/>
    </row>
    <row r="107" spans="2:5">
      <c r="B107" s="77" t="s">
        <v>3282</v>
      </c>
      <c r="C107" s="84">
        <v>12908.349105855435</v>
      </c>
      <c r="D107" s="97">
        <v>47026</v>
      </c>
      <c r="E107"/>
    </row>
    <row r="108" spans="2:5">
      <c r="B108" s="77" t="s">
        <v>3295</v>
      </c>
      <c r="C108" s="84">
        <v>1484.3643227048055</v>
      </c>
      <c r="D108" s="97">
        <v>46663</v>
      </c>
      <c r="E108"/>
    </row>
    <row r="109" spans="2:5">
      <c r="B109" s="77" t="s">
        <v>2445</v>
      </c>
      <c r="C109" s="84">
        <v>332.50289939999942</v>
      </c>
      <c r="D109" s="97">
        <v>44377</v>
      </c>
      <c r="E109"/>
    </row>
    <row r="110" spans="2:5">
      <c r="B110" s="77" t="s">
        <v>3298</v>
      </c>
      <c r="C110" s="84">
        <v>1027.9079420099999</v>
      </c>
      <c r="D110" s="97">
        <v>46938</v>
      </c>
      <c r="E110"/>
    </row>
    <row r="111" spans="2:5">
      <c r="B111" s="77" t="s">
        <v>3288</v>
      </c>
      <c r="C111" s="84">
        <v>8476.8412794237429</v>
      </c>
      <c r="D111" s="97">
        <v>46201</v>
      </c>
      <c r="E111"/>
    </row>
    <row r="112" spans="2:5">
      <c r="B112" s="77" t="s">
        <v>3294</v>
      </c>
      <c r="C112" s="84">
        <v>183.70264646717149</v>
      </c>
      <c r="D112" s="97">
        <v>46938</v>
      </c>
      <c r="E112"/>
    </row>
    <row r="113" spans="2:5">
      <c r="B113" s="77" t="s">
        <v>2447</v>
      </c>
      <c r="C113" s="84">
        <v>926.31843876000016</v>
      </c>
      <c r="D113" s="97">
        <v>46938</v>
      </c>
      <c r="E113"/>
    </row>
    <row r="114" spans="2:5">
      <c r="B114" s="77" t="s">
        <v>2448</v>
      </c>
      <c r="C114" s="84">
        <v>61.363077264109684</v>
      </c>
      <c r="D114" s="97">
        <v>46938</v>
      </c>
      <c r="E114"/>
    </row>
    <row r="115" spans="2:5">
      <c r="B115" s="77" t="s">
        <v>3281</v>
      </c>
      <c r="C115" s="84">
        <v>2496.4283483346971</v>
      </c>
      <c r="D115" s="97">
        <v>46938</v>
      </c>
      <c r="E115"/>
    </row>
    <row r="116" spans="2:5">
      <c r="B116" s="77" t="s">
        <v>2449</v>
      </c>
      <c r="C116" s="84">
        <v>1753.5273679200002</v>
      </c>
      <c r="D116" s="97">
        <v>44286</v>
      </c>
      <c r="E116"/>
    </row>
    <row r="117" spans="2:5">
      <c r="B117" s="77" t="s">
        <v>2450</v>
      </c>
      <c r="C117" s="84">
        <v>13442.055858930922</v>
      </c>
      <c r="D117" s="97">
        <v>46201</v>
      </c>
      <c r="E117"/>
    </row>
    <row r="118" spans="2:5">
      <c r="B118" s="77" t="s">
        <v>2375</v>
      </c>
      <c r="C118" s="84">
        <v>19487.277541871408</v>
      </c>
      <c r="D118" s="97">
        <v>47262</v>
      </c>
      <c r="E118"/>
    </row>
    <row r="119" spans="2:5">
      <c r="B119" s="77" t="s">
        <v>3373</v>
      </c>
      <c r="C119" s="84">
        <v>1040.78502</v>
      </c>
      <c r="D119" s="97">
        <v>44396</v>
      </c>
      <c r="E119"/>
    </row>
    <row r="120" spans="2:5">
      <c r="B120" s="77" t="s">
        <v>3293</v>
      </c>
      <c r="C120" s="84">
        <v>23950.216601067641</v>
      </c>
      <c r="D120" s="97">
        <v>45485</v>
      </c>
      <c r="E120"/>
    </row>
    <row r="121" spans="2:5">
      <c r="B121" s="77" t="s">
        <v>3334</v>
      </c>
      <c r="C121" s="84">
        <v>168224.66579078019</v>
      </c>
      <c r="D121" s="97">
        <v>46417</v>
      </c>
      <c r="E121"/>
    </row>
    <row r="122" spans="2:5">
      <c r="B122" s="77" t="s">
        <v>3302</v>
      </c>
      <c r="C122" s="84">
        <v>48643.646933640739</v>
      </c>
      <c r="D122" s="97">
        <v>45777</v>
      </c>
      <c r="E122"/>
    </row>
    <row r="123" spans="2:5">
      <c r="B123" s="77" t="s">
        <v>2454</v>
      </c>
      <c r="C123" s="84">
        <v>4804.2341935059412</v>
      </c>
      <c r="D123" s="97">
        <v>46734</v>
      </c>
      <c r="E123"/>
    </row>
    <row r="124" spans="2:5">
      <c r="B124" s="77" t="s">
        <v>3374</v>
      </c>
      <c r="C124" s="84">
        <v>15562.28549</v>
      </c>
      <c r="D124" s="97">
        <v>44819</v>
      </c>
      <c r="E124"/>
    </row>
    <row r="125" spans="2:5">
      <c r="B125" s="77" t="s">
        <v>3296</v>
      </c>
      <c r="C125" s="84">
        <v>55579.136760506059</v>
      </c>
      <c r="D125" s="97">
        <v>47178</v>
      </c>
      <c r="E125"/>
    </row>
    <row r="126" spans="2:5">
      <c r="B126" s="77" t="s">
        <v>2457</v>
      </c>
      <c r="C126" s="84">
        <v>916.8491164500042</v>
      </c>
      <c r="D126" s="97">
        <v>46201</v>
      </c>
      <c r="E126"/>
    </row>
    <row r="127" spans="2:5">
      <c r="B127" s="77" t="s">
        <v>2458</v>
      </c>
      <c r="C127" s="84">
        <v>49609.28798906177</v>
      </c>
      <c r="D127" s="97">
        <v>47447</v>
      </c>
      <c r="E127"/>
    </row>
    <row r="128" spans="2:5">
      <c r="B128" s="77" t="s">
        <v>2459</v>
      </c>
      <c r="C128" s="84">
        <v>10863.292228728713</v>
      </c>
      <c r="D128" s="97">
        <v>47363</v>
      </c>
      <c r="E128"/>
    </row>
    <row r="129" spans="2:5">
      <c r="B129" s="77" t="s">
        <v>3255</v>
      </c>
      <c r="C129" s="84">
        <v>467.976</v>
      </c>
      <c r="D129" s="97">
        <v>44305</v>
      </c>
      <c r="E129"/>
    </row>
    <row r="130" spans="2:5">
      <c r="B130" s="77" t="s">
        <v>3375</v>
      </c>
      <c r="C130" s="84">
        <v>25142.560539999999</v>
      </c>
      <c r="D130" s="97">
        <v>45008</v>
      </c>
      <c r="E130"/>
    </row>
    <row r="131" spans="2:5">
      <c r="B131" s="77" t="s">
        <v>3317</v>
      </c>
      <c r="C131" s="84">
        <v>6042.0948677530969</v>
      </c>
      <c r="D131" s="97">
        <v>45047</v>
      </c>
      <c r="E131"/>
    </row>
    <row r="132" spans="2:5">
      <c r="B132" s="77" t="s">
        <v>3292</v>
      </c>
      <c r="C132" s="84">
        <v>11835.086650666792</v>
      </c>
      <c r="D132" s="97">
        <v>45710</v>
      </c>
      <c r="E132"/>
    </row>
    <row r="133" spans="2:5">
      <c r="B133" s="77" t="s">
        <v>3321</v>
      </c>
      <c r="C133" s="84">
        <v>82383.400341560002</v>
      </c>
      <c r="D133" s="97">
        <v>46573</v>
      </c>
      <c r="E133"/>
    </row>
    <row r="134" spans="2:5">
      <c r="B134" s="77" t="s">
        <v>2461</v>
      </c>
      <c r="C134" s="84">
        <v>29297.863526672001</v>
      </c>
      <c r="D134" s="97">
        <v>47255</v>
      </c>
      <c r="E134"/>
    </row>
    <row r="135" spans="2:5">
      <c r="B135" s="77" t="s">
        <v>3313</v>
      </c>
      <c r="C135" s="84">
        <v>10053.075117181263</v>
      </c>
      <c r="D135" s="97">
        <v>46734</v>
      </c>
      <c r="E135"/>
    </row>
    <row r="136" spans="2:5">
      <c r="B136" s="77" t="s">
        <v>3323</v>
      </c>
      <c r="C136" s="84">
        <v>27014.278060000004</v>
      </c>
      <c r="D136" s="97">
        <v>46572</v>
      </c>
      <c r="E136"/>
    </row>
    <row r="137" spans="2:5">
      <c r="B137" s="77" t="s">
        <v>3254</v>
      </c>
      <c r="C137" s="84">
        <v>5649.505000000001</v>
      </c>
      <c r="D137" s="97">
        <v>44836</v>
      </c>
      <c r="E137"/>
    </row>
    <row r="138" spans="2:5">
      <c r="B138" s="77" t="s">
        <v>3256</v>
      </c>
      <c r="C138" s="84">
        <v>2342.5697264699993</v>
      </c>
      <c r="D138" s="97">
        <v>44992</v>
      </c>
      <c r="E138"/>
    </row>
    <row r="139" spans="2:5">
      <c r="B139" s="77" t="s">
        <v>3318</v>
      </c>
      <c r="C139" s="84">
        <v>41251.685194650003</v>
      </c>
      <c r="D139" s="97">
        <v>46524</v>
      </c>
      <c r="E139"/>
    </row>
    <row r="140" spans="2:5">
      <c r="B140" s="77" t="s">
        <v>3376</v>
      </c>
      <c r="C140" s="84">
        <v>21807.55948</v>
      </c>
      <c r="D140" s="97">
        <v>44821</v>
      </c>
      <c r="E140"/>
    </row>
    <row r="141" spans="2:5">
      <c r="B141" s="77" t="s">
        <v>2469</v>
      </c>
      <c r="C141" s="84">
        <v>77637.340201021871</v>
      </c>
      <c r="D141" s="97">
        <v>46844</v>
      </c>
      <c r="E141"/>
    </row>
    <row r="142" spans="2:5">
      <c r="B142" s="77" t="s">
        <v>3276</v>
      </c>
      <c r="C142" s="84">
        <v>61216.131666358007</v>
      </c>
      <c r="D142" s="97">
        <v>51592</v>
      </c>
      <c r="E142"/>
    </row>
    <row r="143" spans="2:5">
      <c r="B143" s="77" t="s">
        <v>2476</v>
      </c>
      <c r="C143" s="84">
        <v>877.41501797157684</v>
      </c>
      <c r="D143" s="97">
        <v>46938</v>
      </c>
      <c r="E143"/>
    </row>
    <row r="144" spans="2:5">
      <c r="B144" s="77" t="s">
        <v>2477</v>
      </c>
      <c r="C144" s="84">
        <v>1.9472172697813186</v>
      </c>
      <c r="D144" s="97">
        <v>46938</v>
      </c>
      <c r="E144"/>
    </row>
    <row r="145" spans="2:5">
      <c r="B145" s="77" t="s">
        <v>3300</v>
      </c>
      <c r="C145" s="84">
        <v>778.10573769255586</v>
      </c>
      <c r="D145" s="97">
        <v>46938</v>
      </c>
      <c r="E145"/>
    </row>
    <row r="146" spans="2:5">
      <c r="B146" s="77" t="s">
        <v>3306</v>
      </c>
      <c r="C146" s="84">
        <v>2.031118436943002</v>
      </c>
      <c r="D146" s="97">
        <v>46938</v>
      </c>
      <c r="E146"/>
    </row>
    <row r="147" spans="2:5">
      <c r="B147" s="77" t="s">
        <v>2480</v>
      </c>
      <c r="C147" s="84">
        <v>30909.906888164667</v>
      </c>
      <c r="D147" s="97">
        <v>45869</v>
      </c>
      <c r="E147"/>
    </row>
    <row r="148" spans="2:5">
      <c r="B148" s="77" t="s">
        <v>3377</v>
      </c>
      <c r="C148" s="84">
        <v>4089.77495</v>
      </c>
      <c r="D148" s="97">
        <v>46059</v>
      </c>
      <c r="E148"/>
    </row>
    <row r="149" spans="2:5">
      <c r="B149" s="77" t="s">
        <v>3378</v>
      </c>
      <c r="C149" s="84">
        <v>6430.7421699999995</v>
      </c>
      <c r="D149" s="97">
        <v>44256</v>
      </c>
      <c r="E149"/>
    </row>
    <row r="150" spans="2:5">
      <c r="B150" s="77" t="s">
        <v>3257</v>
      </c>
      <c r="C150" s="84">
        <v>273.64817456999998</v>
      </c>
      <c r="D150" s="97">
        <v>44197</v>
      </c>
      <c r="E150"/>
    </row>
    <row r="151" spans="2:5">
      <c r="B151" s="77" t="s">
        <v>2379</v>
      </c>
      <c r="C151" s="84">
        <v>32.406079680000005</v>
      </c>
      <c r="D151" s="97">
        <v>44286</v>
      </c>
      <c r="E151"/>
    </row>
    <row r="152" spans="2:5">
      <c r="B152" s="77" t="s">
        <v>2483</v>
      </c>
      <c r="C152" s="84">
        <v>59807.882843849991</v>
      </c>
      <c r="D152" s="97">
        <v>47992</v>
      </c>
      <c r="E152"/>
    </row>
    <row r="153" spans="2:5">
      <c r="B153" s="77" t="s">
        <v>2484</v>
      </c>
      <c r="C153" s="84">
        <v>5475.0007557844956</v>
      </c>
      <c r="D153" s="97">
        <v>47212</v>
      </c>
      <c r="E153"/>
    </row>
    <row r="154" spans="2:5">
      <c r="B154" s="77" t="s">
        <v>3299</v>
      </c>
      <c r="C154" s="84">
        <v>57621.74849476129</v>
      </c>
      <c r="D154" s="97">
        <v>46601</v>
      </c>
      <c r="E154"/>
    </row>
    <row r="155" spans="2:5">
      <c r="B155" s="77" t="s">
        <v>2486</v>
      </c>
      <c r="C155" s="84">
        <v>10141.166551637372</v>
      </c>
      <c r="D155" s="97">
        <v>46722</v>
      </c>
      <c r="E155"/>
    </row>
    <row r="156" spans="2:5">
      <c r="B156" s="77" t="s">
        <v>3331</v>
      </c>
      <c r="C156" s="84">
        <v>57643.736914231005</v>
      </c>
      <c r="D156" s="97">
        <v>46794</v>
      </c>
      <c r="E156"/>
    </row>
    <row r="157" spans="2:5">
      <c r="B157" s="77" t="s">
        <v>2487</v>
      </c>
      <c r="C157" s="84">
        <v>101903.38456400001</v>
      </c>
      <c r="D157" s="97">
        <v>47407</v>
      </c>
      <c r="E157"/>
    </row>
    <row r="158" spans="2:5">
      <c r="B158" s="77" t="s">
        <v>3308</v>
      </c>
      <c r="C158" s="84">
        <v>27585.097817738788</v>
      </c>
      <c r="D158" s="97">
        <v>48213</v>
      </c>
      <c r="E158"/>
    </row>
    <row r="159" spans="2:5">
      <c r="B159" s="77" t="s">
        <v>2396</v>
      </c>
      <c r="C159" s="84">
        <v>2189.5874085899986</v>
      </c>
      <c r="D159" s="97">
        <v>45939</v>
      </c>
      <c r="E159"/>
    </row>
    <row r="160" spans="2:5">
      <c r="B160" s="77" t="s">
        <v>3379</v>
      </c>
      <c r="C160" s="84">
        <v>10947.7652</v>
      </c>
      <c r="D160" s="97">
        <v>44441</v>
      </c>
      <c r="E160"/>
    </row>
    <row r="161" spans="2:5">
      <c r="B161" s="77" t="s">
        <v>3319</v>
      </c>
      <c r="C161" s="84">
        <v>99732.609566889514</v>
      </c>
      <c r="D161" s="97">
        <v>46539</v>
      </c>
      <c r="E161"/>
    </row>
    <row r="162" spans="2:5">
      <c r="B162" s="77" t="s">
        <v>3260</v>
      </c>
      <c r="C162" s="84">
        <v>13843.065517241997</v>
      </c>
      <c r="D162" s="97">
        <v>45838</v>
      </c>
      <c r="E162"/>
    </row>
    <row r="163" spans="2:5">
      <c r="B163" s="77" t="s">
        <v>3380</v>
      </c>
      <c r="C163" s="84">
        <v>35088.726729999995</v>
      </c>
      <c r="D163" s="97">
        <v>44611</v>
      </c>
      <c r="E163"/>
    </row>
    <row r="164" spans="2:5">
      <c r="B164" s="77" t="s">
        <v>3261</v>
      </c>
      <c r="C164" s="84">
        <v>3623.2200000000003</v>
      </c>
      <c r="D164" s="97">
        <v>44196</v>
      </c>
      <c r="E164"/>
    </row>
    <row r="165" spans="2:5">
      <c r="B165" s="77" t="s">
        <v>3262</v>
      </c>
      <c r="C165" s="84">
        <v>340.81054164000233</v>
      </c>
      <c r="D165" s="97">
        <v>44286</v>
      </c>
      <c r="E165"/>
    </row>
    <row r="166" spans="2:5">
      <c r="B166" s="77" t="s">
        <v>3264</v>
      </c>
      <c r="C166" s="84">
        <v>2737.222016516002</v>
      </c>
      <c r="D166" s="97">
        <v>45806</v>
      </c>
      <c r="E166"/>
    </row>
    <row r="167" spans="2:5">
      <c r="B167" s="77" t="s">
        <v>3381</v>
      </c>
      <c r="C167" s="84">
        <v>2908.5243300000002</v>
      </c>
      <c r="D167" s="97">
        <v>45648</v>
      </c>
      <c r="E167"/>
    </row>
    <row r="168" spans="2:5">
      <c r="B168" s="77" t="s">
        <v>3332</v>
      </c>
      <c r="C168" s="84">
        <v>70757.27839555846</v>
      </c>
      <c r="D168" s="97">
        <v>48446</v>
      </c>
      <c r="E168"/>
    </row>
    <row r="169" spans="2:5">
      <c r="B169" s="77" t="s">
        <v>3343</v>
      </c>
      <c r="C169" s="84">
        <v>44166.403900199497</v>
      </c>
      <c r="D169" s="97">
        <v>48446</v>
      </c>
      <c r="E169"/>
    </row>
    <row r="170" spans="2:5">
      <c r="B170" s="77" t="s">
        <v>3347</v>
      </c>
      <c r="C170" s="84">
        <v>279.99833361000083</v>
      </c>
      <c r="D170" s="97">
        <v>47741</v>
      </c>
      <c r="E170"/>
    </row>
    <row r="171" spans="2:5">
      <c r="B171" s="77" t="s">
        <v>2382</v>
      </c>
      <c r="C171" s="84">
        <v>59205.83471351998</v>
      </c>
      <c r="D171" s="97">
        <v>48268</v>
      </c>
      <c r="E171"/>
    </row>
    <row r="172" spans="2:5">
      <c r="B172" s="77" t="s">
        <v>2499</v>
      </c>
      <c r="C172" s="84">
        <v>9094.2727034759992</v>
      </c>
      <c r="D172" s="97">
        <v>46827</v>
      </c>
      <c r="E172"/>
    </row>
    <row r="173" spans="2:5">
      <c r="B173" s="77" t="s">
        <v>3382</v>
      </c>
      <c r="C173" s="84">
        <v>22457.457160000002</v>
      </c>
      <c r="D173" s="97">
        <v>44335</v>
      </c>
      <c r="E173"/>
    </row>
    <row r="174" spans="2:5">
      <c r="B174" s="77" t="s">
        <v>3305</v>
      </c>
      <c r="C174" s="84">
        <v>26096.870387470579</v>
      </c>
      <c r="D174" s="97">
        <v>48723</v>
      </c>
      <c r="E174"/>
    </row>
    <row r="175" spans="2:5">
      <c r="B175" s="77" t="s">
        <v>3284</v>
      </c>
      <c r="C175" s="84">
        <v>10925.284254499586</v>
      </c>
      <c r="D175" s="97">
        <v>47031</v>
      </c>
      <c r="E175"/>
    </row>
    <row r="176" spans="2:5">
      <c r="B176" s="77" t="s">
        <v>3314</v>
      </c>
      <c r="C176" s="84">
        <v>14424.623212704182</v>
      </c>
      <c r="D176" s="97">
        <v>45869</v>
      </c>
      <c r="E176"/>
    </row>
    <row r="177" spans="2:5">
      <c r="B177" s="77" t="s">
        <v>3266</v>
      </c>
      <c r="C177" s="84">
        <v>392.27273786875139</v>
      </c>
      <c r="D177" s="97">
        <v>44439</v>
      </c>
      <c r="E177"/>
    </row>
    <row r="178" spans="2:5">
      <c r="B178" s="77" t="s">
        <v>3383</v>
      </c>
      <c r="C178" s="84">
        <v>18958.436980000002</v>
      </c>
      <c r="D178" s="97">
        <v>45602</v>
      </c>
      <c r="E178"/>
    </row>
    <row r="179" spans="2:5">
      <c r="B179" s="77" t="s">
        <v>2503</v>
      </c>
      <c r="C179" s="84">
        <v>35151.889052169667</v>
      </c>
      <c r="D179" s="97">
        <v>47107</v>
      </c>
      <c r="E179"/>
    </row>
    <row r="180" spans="2:5">
      <c r="B180" s="77" t="s">
        <v>2504</v>
      </c>
      <c r="C180" s="84">
        <v>4781.9852968200003</v>
      </c>
      <c r="D180" s="97">
        <v>46734</v>
      </c>
      <c r="E180"/>
    </row>
    <row r="181" spans="2:5">
      <c r="B181" s="77" t="s">
        <v>3269</v>
      </c>
      <c r="C181" s="84">
        <v>1816.5068363200007</v>
      </c>
      <c r="D181" s="97">
        <v>46054</v>
      </c>
      <c r="E181"/>
    </row>
    <row r="182" spans="2:5">
      <c r="B182" s="77" t="s">
        <v>3309</v>
      </c>
      <c r="C182" s="84">
        <v>27531.327515819998</v>
      </c>
      <c r="D182" s="97">
        <v>46637</v>
      </c>
      <c r="E182"/>
    </row>
    <row r="183" spans="2:5">
      <c r="B183" s="77" t="s">
        <v>3270</v>
      </c>
      <c r="C183" s="84">
        <v>18389.019610111998</v>
      </c>
      <c r="D183" s="97">
        <v>45383</v>
      </c>
      <c r="E183"/>
    </row>
    <row r="184" spans="2:5">
      <c r="B184" s="77" t="s">
        <v>3339</v>
      </c>
      <c r="C184" s="84">
        <v>77675.901724092007</v>
      </c>
      <c r="D184" s="97">
        <v>47574</v>
      </c>
      <c r="E184"/>
    </row>
    <row r="185" spans="2:5">
      <c r="B185" s="77" t="s">
        <v>3384</v>
      </c>
      <c r="C185" s="84">
        <v>27576.01496</v>
      </c>
      <c r="D185" s="97">
        <v>45165</v>
      </c>
      <c r="E185"/>
    </row>
    <row r="186" spans="2:5">
      <c r="B186" s="77" t="s">
        <v>3385</v>
      </c>
      <c r="C186" s="84">
        <v>49924.938539999996</v>
      </c>
      <c r="D186" s="97">
        <v>46325</v>
      </c>
      <c r="E186"/>
    </row>
    <row r="187" spans="2:5">
      <c r="B187" s="77" t="s">
        <v>3271</v>
      </c>
      <c r="C187" s="84">
        <v>1031.7847102499998</v>
      </c>
      <c r="D187" s="97">
        <v>44621</v>
      </c>
      <c r="E187"/>
    </row>
    <row r="188" spans="2:5">
      <c r="B188" s="77" t="s">
        <v>3349</v>
      </c>
      <c r="C188" s="84">
        <v>3124.5458198400006</v>
      </c>
      <c r="D188" s="97">
        <v>48214</v>
      </c>
      <c r="E188"/>
    </row>
    <row r="189" spans="2:5">
      <c r="B189" s="77" t="s">
        <v>3348</v>
      </c>
      <c r="C189" s="84">
        <v>4856.8706786999992</v>
      </c>
      <c r="D189" s="97">
        <v>48214</v>
      </c>
      <c r="E189"/>
    </row>
    <row r="190" spans="2:5">
      <c r="B190" s="77" t="s">
        <v>3307</v>
      </c>
      <c r="C190" s="84">
        <v>35568.042966188084</v>
      </c>
      <c r="D190" s="97">
        <v>48069</v>
      </c>
      <c r="E190"/>
    </row>
    <row r="191" spans="2:5">
      <c r="B191" s="77" t="s">
        <v>3272</v>
      </c>
      <c r="C191" s="84">
        <v>7365.8044967699971</v>
      </c>
      <c r="D191" s="97">
        <v>47177</v>
      </c>
      <c r="E191"/>
    </row>
    <row r="192" spans="2:5">
      <c r="B192" s="77" t="s">
        <v>3290</v>
      </c>
      <c r="C192" s="84">
        <v>6440.9529218999996</v>
      </c>
      <c r="D192" s="97">
        <v>46482</v>
      </c>
      <c r="E192"/>
    </row>
    <row r="193" spans="2:5">
      <c r="B193" s="77" t="s">
        <v>3273</v>
      </c>
      <c r="C193" s="84">
        <v>2128.1024850600011</v>
      </c>
      <c r="D193" s="97">
        <v>45536</v>
      </c>
      <c r="E193"/>
    </row>
    <row r="194" spans="2:5">
      <c r="B194" s="77" t="s">
        <v>3386</v>
      </c>
      <c r="C194" s="84">
        <v>68644.145749999996</v>
      </c>
      <c r="D194" s="97">
        <v>44286</v>
      </c>
      <c r="E194"/>
    </row>
    <row r="195" spans="2:5">
      <c r="B195" s="77" t="s">
        <v>3283</v>
      </c>
      <c r="C195" s="84">
        <v>2511.3086946920589</v>
      </c>
      <c r="D195" s="97">
        <v>47102</v>
      </c>
      <c r="E195"/>
    </row>
    <row r="196" spans="2:5">
      <c r="B196" s="77" t="s">
        <v>2510</v>
      </c>
      <c r="C196" s="84">
        <v>50363.595563759998</v>
      </c>
      <c r="D196" s="97">
        <v>48004</v>
      </c>
      <c r="E196"/>
    </row>
    <row r="197" spans="2:5">
      <c r="B197" s="77" t="s">
        <v>3289</v>
      </c>
      <c r="C197" s="84">
        <v>11597.126271198797</v>
      </c>
      <c r="D197" s="97">
        <v>46482</v>
      </c>
      <c r="E197"/>
    </row>
    <row r="198" spans="2:5">
      <c r="B198" s="77" t="s">
        <v>2512</v>
      </c>
      <c r="C198" s="84">
        <v>2634.9508082700004</v>
      </c>
      <c r="D198" s="97">
        <v>47009</v>
      </c>
      <c r="E198"/>
    </row>
    <row r="199" spans="2:5">
      <c r="B199" s="77" t="s">
        <v>2513</v>
      </c>
      <c r="C199" s="84">
        <v>4084.1513651300552</v>
      </c>
      <c r="D199" s="97">
        <v>46933</v>
      </c>
      <c r="E199"/>
    </row>
    <row r="200" spans="2:5">
      <c r="B200" s="77" t="s">
        <v>3316</v>
      </c>
      <c r="C200" s="84">
        <v>115670.19074582754</v>
      </c>
      <c r="D200" s="97">
        <v>46643</v>
      </c>
      <c r="E200"/>
    </row>
    <row r="201" spans="2:5">
      <c r="B201" s="77" t="s">
        <v>3387</v>
      </c>
      <c r="C201" s="84">
        <v>32599.3213</v>
      </c>
      <c r="D201" s="97">
        <v>44502</v>
      </c>
      <c r="E201"/>
    </row>
    <row r="202" spans="2:5">
      <c r="B202" s="77"/>
      <c r="C202" s="84"/>
      <c r="D202" s="97"/>
      <c r="E202"/>
    </row>
    <row r="203" spans="2:5">
      <c r="B203" s="77"/>
      <c r="C203" s="84"/>
      <c r="D203" s="97"/>
      <c r="E203"/>
    </row>
    <row r="204" spans="2:5">
      <c r="B204" s="77"/>
      <c r="C204" s="84"/>
      <c r="D204" s="97"/>
      <c r="E204"/>
    </row>
    <row r="205" spans="2:5">
      <c r="B205" s="77"/>
      <c r="C205" s="84"/>
      <c r="D205" s="97"/>
      <c r="E205"/>
    </row>
    <row r="206" spans="2:5">
      <c r="B206" s="77"/>
      <c r="C206" s="84"/>
      <c r="D206" s="97"/>
      <c r="E206"/>
    </row>
    <row r="207" spans="2:5">
      <c r="B207" s="77"/>
      <c r="C207" s="84"/>
      <c r="D207" s="97"/>
      <c r="E207"/>
    </row>
    <row r="208" spans="2:5">
      <c r="B208" s="77"/>
      <c r="C208" s="84"/>
      <c r="D208" s="97"/>
      <c r="E208"/>
    </row>
    <row r="209" spans="2:5">
      <c r="B209" s="77"/>
      <c r="C209" s="84"/>
      <c r="D209" s="97"/>
      <c r="E209"/>
    </row>
    <row r="210" spans="2:5">
      <c r="B210" s="77"/>
      <c r="C210" s="84"/>
      <c r="D210" s="97"/>
      <c r="E210"/>
    </row>
    <row r="211" spans="2:5">
      <c r="B211" s="77"/>
      <c r="C211" s="84"/>
      <c r="D211" s="97"/>
      <c r="E211"/>
    </row>
    <row r="212" spans="2:5">
      <c r="B212" s="77"/>
      <c r="C212" s="84"/>
      <c r="D212" s="97"/>
      <c r="E212"/>
    </row>
    <row r="213" spans="2:5">
      <c r="B213" s="77"/>
      <c r="C213" s="84"/>
      <c r="D213" s="97"/>
      <c r="E213"/>
    </row>
    <row r="214" spans="2:5">
      <c r="B214" s="77"/>
      <c r="C214" s="84"/>
      <c r="D214" s="97"/>
      <c r="E214"/>
    </row>
    <row r="215" spans="2:5">
      <c r="B215" s="77"/>
      <c r="C215" s="84"/>
      <c r="D215" s="97"/>
      <c r="E215"/>
    </row>
    <row r="216" spans="2:5">
      <c r="B216" s="77"/>
      <c r="C216" s="84"/>
      <c r="D216" s="97"/>
      <c r="E216"/>
    </row>
  </sheetData>
  <sheetProtection sheet="1" objects="1" scenarios="1"/>
  <mergeCells count="1">
    <mergeCell ref="B6:D6"/>
  </mergeCells>
  <phoneticPr fontId="4" type="noConversion"/>
  <dataValidations count="1">
    <dataValidation allowBlank="1" showInputMessage="1" showErrorMessage="1" sqref="C5:C1048576 A1:B1048576 D1:XFD27 D30:XFD1048576 D28:AF29 AH28:XFD29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-0.249977111117893"/>
  </sheetPr>
  <dimension ref="B1:R399"/>
  <sheetViews>
    <sheetView rightToLeft="1" workbookViewId="0">
      <selection activeCell="T31" sqref="T31"/>
    </sheetView>
  </sheetViews>
  <sheetFormatPr defaultColWidth="9.140625" defaultRowHeight="18"/>
  <cols>
    <col min="1" max="1" width="6.28515625" style="1" customWidth="1"/>
    <col min="2" max="2" width="22" style="2" bestFit="1" customWidth="1"/>
    <col min="3" max="3" width="48.42578125" style="2" bestFit="1" customWidth="1"/>
    <col min="4" max="4" width="5.28515625" style="2" bestFit="1" customWidth="1"/>
    <col min="5" max="5" width="4.5703125" style="1" bestFit="1" customWidth="1"/>
    <col min="6" max="6" width="4.85546875" style="1" bestFit="1" customWidth="1"/>
    <col min="7" max="7" width="7.140625" style="1" bestFit="1" customWidth="1"/>
    <col min="8" max="8" width="5.140625" style="1" bestFit="1" customWidth="1"/>
    <col min="9" max="9" width="5.28515625" style="1" bestFit="1" customWidth="1"/>
    <col min="10" max="10" width="6.7109375" style="1" bestFit="1" customWidth="1"/>
    <col min="11" max="11" width="8.140625" style="1" bestFit="1" customWidth="1"/>
    <col min="12" max="12" width="5.5703125" style="1" bestFit="1" customWidth="1"/>
    <col min="13" max="13" width="8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18">
      <c r="B1" s="47" t="s">
        <v>180</v>
      </c>
      <c r="C1" s="68" t="s" vm="1">
        <v>269</v>
      </c>
    </row>
    <row r="2" spans="2:18">
      <c r="B2" s="47" t="s">
        <v>179</v>
      </c>
      <c r="C2" s="68" t="s">
        <v>270</v>
      </c>
    </row>
    <row r="3" spans="2:18">
      <c r="B3" s="47" t="s">
        <v>181</v>
      </c>
      <c r="C3" s="68" t="s">
        <v>271</v>
      </c>
    </row>
    <row r="4" spans="2:18">
      <c r="B4" s="47" t="s">
        <v>182</v>
      </c>
      <c r="C4" s="68">
        <v>2102</v>
      </c>
    </row>
    <row r="6" spans="2:18" ht="26.25" customHeight="1">
      <c r="B6" s="169" t="s">
        <v>220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1"/>
    </row>
    <row r="7" spans="2:18" s="3" customFormat="1" ht="78.75">
      <c r="B7" s="22" t="s">
        <v>119</v>
      </c>
      <c r="C7" s="30" t="s">
        <v>47</v>
      </c>
      <c r="D7" s="30" t="s">
        <v>68</v>
      </c>
      <c r="E7" s="30" t="s">
        <v>14</v>
      </c>
      <c r="F7" s="30" t="s">
        <v>69</v>
      </c>
      <c r="G7" s="30" t="s">
        <v>107</v>
      </c>
      <c r="H7" s="30" t="s">
        <v>17</v>
      </c>
      <c r="I7" s="30" t="s">
        <v>106</v>
      </c>
      <c r="J7" s="30" t="s">
        <v>16</v>
      </c>
      <c r="K7" s="30" t="s">
        <v>218</v>
      </c>
      <c r="L7" s="30" t="s">
        <v>250</v>
      </c>
      <c r="M7" s="30" t="s">
        <v>219</v>
      </c>
      <c r="N7" s="30" t="s">
        <v>61</v>
      </c>
      <c r="O7" s="30" t="s">
        <v>183</v>
      </c>
      <c r="P7" s="31" t="s">
        <v>185</v>
      </c>
      <c r="R7" s="1"/>
    </row>
    <row r="8" spans="2:18" s="3" customFormat="1" ht="17.25" customHeight="1">
      <c r="B8" s="15"/>
      <c r="C8" s="32"/>
      <c r="D8" s="32"/>
      <c r="E8" s="32"/>
      <c r="F8" s="32"/>
      <c r="G8" s="32" t="s">
        <v>21</v>
      </c>
      <c r="H8" s="32" t="s">
        <v>20</v>
      </c>
      <c r="I8" s="32"/>
      <c r="J8" s="32" t="s">
        <v>19</v>
      </c>
      <c r="K8" s="32" t="s">
        <v>19</v>
      </c>
      <c r="L8" s="32" t="s">
        <v>252</v>
      </c>
      <c r="M8" s="32" t="s">
        <v>248</v>
      </c>
      <c r="N8" s="32" t="s">
        <v>19</v>
      </c>
      <c r="O8" s="32" t="s">
        <v>19</v>
      </c>
      <c r="P8" s="33" t="s">
        <v>19</v>
      </c>
    </row>
    <row r="9" spans="2:18" s="4" customFormat="1" ht="18" customHeight="1">
      <c r="B9" s="18"/>
      <c r="C9" s="19" t="s">
        <v>0</v>
      </c>
      <c r="D9" s="19" t="s">
        <v>1</v>
      </c>
      <c r="E9" s="19" t="s">
        <v>2</v>
      </c>
      <c r="F9" s="19" t="s">
        <v>3</v>
      </c>
      <c r="G9" s="19" t="s">
        <v>4</v>
      </c>
      <c r="H9" s="19" t="s">
        <v>5</v>
      </c>
      <c r="I9" s="19" t="s">
        <v>6</v>
      </c>
      <c r="J9" s="19" t="s">
        <v>7</v>
      </c>
      <c r="K9" s="19" t="s">
        <v>8</v>
      </c>
      <c r="L9" s="19" t="s">
        <v>9</v>
      </c>
      <c r="M9" s="19" t="s">
        <v>10</v>
      </c>
      <c r="N9" s="19" t="s">
        <v>11</v>
      </c>
      <c r="O9" s="19" t="s">
        <v>12</v>
      </c>
      <c r="P9" s="20" t="s">
        <v>13</v>
      </c>
      <c r="Q9" s="5"/>
    </row>
    <row r="10" spans="2:18" s="4" customFormat="1" ht="18" customHeight="1">
      <c r="B10" s="122" t="s">
        <v>3355</v>
      </c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123">
        <v>0</v>
      </c>
      <c r="N10" s="91"/>
      <c r="O10" s="91"/>
      <c r="P10" s="91"/>
      <c r="Q10" s="5"/>
    </row>
    <row r="11" spans="2:18" ht="20.25" customHeight="1">
      <c r="B11" s="89" t="s">
        <v>260</v>
      </c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</row>
    <row r="12" spans="2:18">
      <c r="B12" s="89" t="s">
        <v>115</v>
      </c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</row>
    <row r="13" spans="2:18">
      <c r="B13" s="89" t="s">
        <v>251</v>
      </c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</row>
    <row r="14" spans="2:18"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</row>
    <row r="15" spans="2:18"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</row>
    <row r="16" spans="2:18"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</row>
    <row r="17" spans="2:16"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</row>
    <row r="18" spans="2:16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</row>
    <row r="19" spans="2:16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</row>
    <row r="20" spans="2:16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</row>
    <row r="21" spans="2:16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</row>
    <row r="22" spans="2:16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</row>
    <row r="23" spans="2:16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</row>
    <row r="24" spans="2:16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</row>
    <row r="25" spans="2:16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</row>
    <row r="26" spans="2:16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</row>
    <row r="27" spans="2:16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</row>
    <row r="28" spans="2:16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</row>
    <row r="29" spans="2:16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</row>
    <row r="30" spans="2:16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</row>
    <row r="31" spans="2:16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</row>
    <row r="32" spans="2:16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</row>
    <row r="33" spans="2:16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</row>
    <row r="34" spans="2:16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</row>
    <row r="35" spans="2:16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</row>
    <row r="36" spans="2:16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</row>
    <row r="37" spans="2:16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</row>
    <row r="38" spans="2:16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</row>
    <row r="39" spans="2:16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</row>
    <row r="40" spans="2:16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</row>
    <row r="41" spans="2:16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</row>
    <row r="42" spans="2:16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</row>
    <row r="43" spans="2:16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</row>
    <row r="44" spans="2:16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</row>
    <row r="45" spans="2:16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</row>
    <row r="46" spans="2:16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</row>
    <row r="47" spans="2:16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</row>
    <row r="48" spans="2:16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</row>
    <row r="49" spans="2:16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</row>
    <row r="50" spans="2:16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</row>
    <row r="51" spans="2:16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</row>
    <row r="52" spans="2:16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</row>
    <row r="53" spans="2:16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</row>
    <row r="54" spans="2:16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</row>
    <row r="55" spans="2:16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</row>
    <row r="56" spans="2:16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</row>
    <row r="57" spans="2:16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</row>
    <row r="58" spans="2:16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</row>
    <row r="59" spans="2:16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</row>
    <row r="60" spans="2:16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</row>
    <row r="61" spans="2:16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</row>
    <row r="62" spans="2:16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</row>
    <row r="63" spans="2:16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</row>
    <row r="64" spans="2:16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</row>
    <row r="65" spans="2:16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</row>
    <row r="66" spans="2:16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</row>
    <row r="67" spans="2:16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</row>
    <row r="68" spans="2:16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</row>
    <row r="69" spans="2:16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</row>
    <row r="70" spans="2:16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</row>
    <row r="71" spans="2:16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</row>
    <row r="72" spans="2:16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</row>
    <row r="73" spans="2:16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</row>
    <row r="74" spans="2:16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</row>
    <row r="75" spans="2:16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</row>
    <row r="76" spans="2:16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</row>
    <row r="77" spans="2:16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</row>
    <row r="78" spans="2:16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</row>
    <row r="79" spans="2:16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</row>
    <row r="80" spans="2:16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</row>
    <row r="81" spans="2:16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</row>
    <row r="82" spans="2:16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</row>
    <row r="83" spans="2:16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</row>
    <row r="84" spans="2:16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</row>
    <row r="85" spans="2:16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</row>
    <row r="86" spans="2:16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</row>
    <row r="87" spans="2:16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</row>
    <row r="88" spans="2:16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</row>
    <row r="89" spans="2:16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</row>
    <row r="90" spans="2:16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</row>
    <row r="91" spans="2:16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</row>
    <row r="92" spans="2:16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</row>
    <row r="93" spans="2:16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</row>
    <row r="94" spans="2:16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</row>
    <row r="95" spans="2:16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</row>
    <row r="96" spans="2:16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</row>
    <row r="97" spans="2:16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</row>
    <row r="98" spans="2:16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</row>
    <row r="99" spans="2:16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</row>
    <row r="100" spans="2:16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</row>
    <row r="101" spans="2:16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</row>
    <row r="102" spans="2:16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</row>
    <row r="103" spans="2:16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</row>
    <row r="104" spans="2:16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</row>
    <row r="105" spans="2:16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</row>
    <row r="106" spans="2:16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</row>
    <row r="107" spans="2:16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</row>
    <row r="108" spans="2:16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</row>
    <row r="109" spans="2:16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</row>
    <row r="110" spans="2:16">
      <c r="D110" s="1"/>
    </row>
    <row r="111" spans="2:16">
      <c r="D111" s="1"/>
    </row>
    <row r="112" spans="2:16">
      <c r="D112" s="1"/>
    </row>
    <row r="113" spans="4:4">
      <c r="D113" s="1"/>
    </row>
    <row r="114" spans="4:4">
      <c r="D114" s="1"/>
    </row>
    <row r="115" spans="4:4">
      <c r="D115" s="1"/>
    </row>
    <row r="116" spans="4:4">
      <c r="D116" s="1"/>
    </row>
    <row r="117" spans="4:4">
      <c r="D117" s="1"/>
    </row>
    <row r="118" spans="4:4">
      <c r="D118" s="1"/>
    </row>
    <row r="119" spans="4:4">
      <c r="D119" s="1"/>
    </row>
    <row r="120" spans="4:4">
      <c r="D120" s="1"/>
    </row>
    <row r="121" spans="4:4">
      <c r="D121" s="1"/>
    </row>
    <row r="122" spans="4:4">
      <c r="D122" s="1"/>
    </row>
    <row r="123" spans="4:4">
      <c r="D123" s="1"/>
    </row>
    <row r="124" spans="4:4">
      <c r="D124" s="1"/>
    </row>
    <row r="125" spans="4:4">
      <c r="D125" s="1"/>
    </row>
    <row r="126" spans="4:4">
      <c r="D126" s="1"/>
    </row>
    <row r="127" spans="4:4">
      <c r="D127" s="1"/>
    </row>
    <row r="128" spans="4:4">
      <c r="D128" s="1"/>
    </row>
    <row r="129" spans="4:4">
      <c r="D129" s="1"/>
    </row>
    <row r="130" spans="4:4">
      <c r="D130" s="1"/>
    </row>
    <row r="131" spans="4:4">
      <c r="D131" s="1"/>
    </row>
    <row r="132" spans="4:4">
      <c r="D132" s="1"/>
    </row>
    <row r="133" spans="4:4">
      <c r="D133" s="1"/>
    </row>
    <row r="134" spans="4:4">
      <c r="D134" s="1"/>
    </row>
    <row r="135" spans="4:4">
      <c r="D135" s="1"/>
    </row>
    <row r="136" spans="4:4">
      <c r="D136" s="1"/>
    </row>
    <row r="137" spans="4:4">
      <c r="D137" s="1"/>
    </row>
    <row r="138" spans="4:4">
      <c r="D138" s="1"/>
    </row>
    <row r="139" spans="4:4">
      <c r="D139" s="1"/>
    </row>
    <row r="140" spans="4:4">
      <c r="D140" s="1"/>
    </row>
    <row r="141" spans="4:4">
      <c r="D141" s="1"/>
    </row>
    <row r="142" spans="4:4">
      <c r="D142" s="1"/>
    </row>
    <row r="143" spans="4:4">
      <c r="D143" s="1"/>
    </row>
    <row r="144" spans="4:4">
      <c r="D144" s="1"/>
    </row>
    <row r="145" spans="4:4">
      <c r="D145" s="1"/>
    </row>
    <row r="146" spans="4:4">
      <c r="D146" s="1"/>
    </row>
    <row r="147" spans="4:4">
      <c r="D147" s="1"/>
    </row>
    <row r="148" spans="4:4">
      <c r="D148" s="1"/>
    </row>
    <row r="149" spans="4:4">
      <c r="D149" s="1"/>
    </row>
    <row r="150" spans="4:4">
      <c r="D150" s="1"/>
    </row>
    <row r="151" spans="4:4">
      <c r="D151" s="1"/>
    </row>
    <row r="152" spans="4:4">
      <c r="D152" s="1"/>
    </row>
    <row r="153" spans="4:4">
      <c r="D153" s="1"/>
    </row>
    <row r="154" spans="4:4">
      <c r="D154" s="1"/>
    </row>
    <row r="155" spans="4:4">
      <c r="D155" s="1"/>
    </row>
    <row r="156" spans="4:4">
      <c r="D156" s="1"/>
    </row>
    <row r="157" spans="4:4">
      <c r="D157" s="1"/>
    </row>
    <row r="158" spans="4:4">
      <c r="D158" s="1"/>
    </row>
    <row r="159" spans="4:4">
      <c r="D159" s="1"/>
    </row>
    <row r="160" spans="4:4">
      <c r="D160" s="1"/>
    </row>
    <row r="161" spans="4:4">
      <c r="D161" s="1"/>
    </row>
    <row r="162" spans="4:4">
      <c r="D162" s="1"/>
    </row>
    <row r="163" spans="4:4">
      <c r="D163" s="1"/>
    </row>
    <row r="164" spans="4:4">
      <c r="D164" s="1"/>
    </row>
    <row r="165" spans="4:4">
      <c r="D165" s="1"/>
    </row>
    <row r="166" spans="4:4">
      <c r="D166" s="1"/>
    </row>
    <row r="167" spans="4:4">
      <c r="D167" s="1"/>
    </row>
    <row r="168" spans="4:4">
      <c r="D168" s="1"/>
    </row>
    <row r="169" spans="4:4">
      <c r="D169" s="1"/>
    </row>
    <row r="170" spans="4:4">
      <c r="D170" s="1"/>
    </row>
    <row r="171" spans="4:4">
      <c r="D171" s="1"/>
    </row>
    <row r="172" spans="4:4">
      <c r="D172" s="1"/>
    </row>
    <row r="173" spans="4:4">
      <c r="D173" s="1"/>
    </row>
    <row r="174" spans="4:4">
      <c r="D174" s="1"/>
    </row>
    <row r="175" spans="4:4">
      <c r="D175" s="1"/>
    </row>
    <row r="176" spans="4:4">
      <c r="D176" s="1"/>
    </row>
    <row r="177" spans="4:4">
      <c r="D177" s="1"/>
    </row>
    <row r="178" spans="4:4">
      <c r="D178" s="1"/>
    </row>
    <row r="179" spans="4:4">
      <c r="D179" s="1"/>
    </row>
    <row r="180" spans="4:4">
      <c r="D180" s="1"/>
    </row>
    <row r="181" spans="4:4">
      <c r="D181" s="1"/>
    </row>
    <row r="182" spans="4:4">
      <c r="D182" s="1"/>
    </row>
    <row r="183" spans="4:4">
      <c r="D183" s="1"/>
    </row>
    <row r="184" spans="4:4">
      <c r="D184" s="1"/>
    </row>
    <row r="185" spans="4:4">
      <c r="D185" s="1"/>
    </row>
    <row r="186" spans="4:4">
      <c r="D186" s="1"/>
    </row>
    <row r="187" spans="4:4">
      <c r="D187" s="1"/>
    </row>
    <row r="188" spans="4:4">
      <c r="D188" s="1"/>
    </row>
    <row r="189" spans="4:4">
      <c r="D189" s="1"/>
    </row>
    <row r="190" spans="4:4">
      <c r="D190" s="1"/>
    </row>
    <row r="191" spans="4:4">
      <c r="D191" s="1"/>
    </row>
    <row r="192" spans="4:4">
      <c r="D192" s="1"/>
    </row>
    <row r="193" spans="4:4">
      <c r="D193" s="1"/>
    </row>
    <row r="194" spans="4:4">
      <c r="D194" s="1"/>
    </row>
    <row r="195" spans="4:4">
      <c r="D195" s="1"/>
    </row>
    <row r="196" spans="4:4">
      <c r="D196" s="1"/>
    </row>
    <row r="197" spans="4:4">
      <c r="D197" s="1"/>
    </row>
    <row r="198" spans="4:4">
      <c r="D198" s="1"/>
    </row>
    <row r="199" spans="4:4">
      <c r="D199" s="1"/>
    </row>
    <row r="200" spans="4:4">
      <c r="D200" s="1"/>
    </row>
    <row r="201" spans="4:4">
      <c r="D201" s="1"/>
    </row>
    <row r="202" spans="4:4">
      <c r="D202" s="1"/>
    </row>
    <row r="203" spans="4:4">
      <c r="D203" s="1"/>
    </row>
    <row r="204" spans="4:4">
      <c r="D204" s="1"/>
    </row>
    <row r="205" spans="4:4">
      <c r="D205" s="1"/>
    </row>
    <row r="206" spans="4:4">
      <c r="D206" s="1"/>
    </row>
    <row r="207" spans="4:4">
      <c r="D207" s="1"/>
    </row>
    <row r="208" spans="4:4">
      <c r="D208" s="1"/>
    </row>
    <row r="209" spans="4:4">
      <c r="D209" s="1"/>
    </row>
    <row r="210" spans="4:4">
      <c r="D210" s="1"/>
    </row>
    <row r="211" spans="4:4">
      <c r="D211" s="1"/>
    </row>
    <row r="212" spans="4:4">
      <c r="D212" s="1"/>
    </row>
    <row r="213" spans="4:4">
      <c r="D213" s="1"/>
    </row>
    <row r="214" spans="4:4">
      <c r="D214" s="1"/>
    </row>
    <row r="215" spans="4:4">
      <c r="D215" s="1"/>
    </row>
    <row r="216" spans="4:4">
      <c r="D216" s="1"/>
    </row>
    <row r="217" spans="4:4">
      <c r="D217" s="1"/>
    </row>
    <row r="218" spans="4:4">
      <c r="D218" s="1"/>
    </row>
    <row r="219" spans="4:4">
      <c r="D219" s="1"/>
    </row>
    <row r="220" spans="4:4">
      <c r="D220" s="1"/>
    </row>
    <row r="221" spans="4:4">
      <c r="D221" s="1"/>
    </row>
    <row r="222" spans="4:4">
      <c r="D222" s="1"/>
    </row>
    <row r="223" spans="4:4">
      <c r="D223" s="1"/>
    </row>
    <row r="224" spans="4:4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2:4">
      <c r="D385" s="1"/>
    </row>
    <row r="386" spans="2:4">
      <c r="D386" s="1"/>
    </row>
    <row r="387" spans="2:4">
      <c r="D387" s="1"/>
    </row>
    <row r="388" spans="2:4">
      <c r="D388" s="1"/>
    </row>
    <row r="389" spans="2:4">
      <c r="D389" s="1"/>
    </row>
    <row r="390" spans="2:4">
      <c r="D390" s="1"/>
    </row>
    <row r="391" spans="2:4">
      <c r="D391" s="1"/>
    </row>
    <row r="392" spans="2:4">
      <c r="D392" s="1"/>
    </row>
    <row r="393" spans="2:4">
      <c r="D393" s="1"/>
    </row>
    <row r="394" spans="2:4">
      <c r="D394" s="1"/>
    </row>
    <row r="395" spans="2:4">
      <c r="D395" s="1"/>
    </row>
    <row r="396" spans="2:4">
      <c r="D396" s="1"/>
    </row>
    <row r="397" spans="2:4">
      <c r="B397" s="42"/>
      <c r="D397" s="1"/>
    </row>
    <row r="398" spans="2:4">
      <c r="B398" s="42"/>
      <c r="D398" s="1"/>
    </row>
    <row r="399" spans="2:4">
      <c r="B399" s="3"/>
      <c r="D399" s="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B1:B23 AH31:XFD33 Q1:XFD30 Q34:XFD1048576 Q31:AF33 D1:P23"/>
  </dataValidation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</sheetPr>
  <dimension ref="B1:R409"/>
  <sheetViews>
    <sheetView rightToLeft="1" workbookViewId="0">
      <selection activeCell="F12" sqref="F12:P14"/>
    </sheetView>
  </sheetViews>
  <sheetFormatPr defaultColWidth="9.140625" defaultRowHeight="18"/>
  <cols>
    <col min="1" max="1" width="6.28515625" style="1" customWidth="1"/>
    <col min="2" max="2" width="31" style="2" bestFit="1" customWidth="1"/>
    <col min="3" max="3" width="48.42578125" style="2" bestFit="1" customWidth="1"/>
    <col min="4" max="4" width="7.5703125" style="2" bestFit="1" customWidth="1"/>
    <col min="5" max="5" width="4.85546875" style="1" bestFit="1" customWidth="1"/>
    <col min="6" max="6" width="9.5703125" style="1" bestFit="1" customWidth="1"/>
    <col min="7" max="7" width="11.28515625" style="1" bestFit="1" customWidth="1"/>
    <col min="8" max="8" width="5.140625" style="1" bestFit="1" customWidth="1"/>
    <col min="9" max="9" width="9" style="1" bestFit="1" customWidth="1"/>
    <col min="10" max="10" width="6.85546875" style="1" bestFit="1" customWidth="1"/>
    <col min="11" max="11" width="8.140625" style="1" bestFit="1" customWidth="1"/>
    <col min="12" max="12" width="14.28515625" style="1" bestFit="1" customWidth="1"/>
    <col min="13" max="13" width="10.140625" style="1" bestFit="1" customWidth="1"/>
    <col min="14" max="14" width="6.85546875" style="1" bestFit="1" customWidth="1"/>
    <col min="15" max="15" width="10" style="1" bestFit="1" customWidth="1"/>
    <col min="16" max="16" width="17.42578125" style="1" bestFit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18">
      <c r="B1" s="47" t="s">
        <v>180</v>
      </c>
      <c r="C1" s="68" t="s" vm="1">
        <v>269</v>
      </c>
    </row>
    <row r="2" spans="2:18">
      <c r="B2" s="47" t="s">
        <v>179</v>
      </c>
      <c r="C2" s="68" t="s">
        <v>270</v>
      </c>
    </row>
    <row r="3" spans="2:18">
      <c r="B3" s="47" t="s">
        <v>181</v>
      </c>
      <c r="C3" s="68" t="s">
        <v>271</v>
      </c>
    </row>
    <row r="4" spans="2:18">
      <c r="B4" s="47" t="s">
        <v>182</v>
      </c>
      <c r="C4" s="68">
        <v>2102</v>
      </c>
    </row>
    <row r="6" spans="2:18" ht="26.25" customHeight="1">
      <c r="B6" s="169" t="s">
        <v>221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1"/>
    </row>
    <row r="7" spans="2:18" s="3" customFormat="1" ht="63">
      <c r="B7" s="22" t="s">
        <v>119</v>
      </c>
      <c r="C7" s="30" t="s">
        <v>47</v>
      </c>
      <c r="D7" s="30" t="s">
        <v>68</v>
      </c>
      <c r="E7" s="30" t="s">
        <v>14</v>
      </c>
      <c r="F7" s="30" t="s">
        <v>69</v>
      </c>
      <c r="G7" s="30" t="s">
        <v>107</v>
      </c>
      <c r="H7" s="30" t="s">
        <v>17</v>
      </c>
      <c r="I7" s="30" t="s">
        <v>106</v>
      </c>
      <c r="J7" s="30" t="s">
        <v>16</v>
      </c>
      <c r="K7" s="30" t="s">
        <v>218</v>
      </c>
      <c r="L7" s="30" t="s">
        <v>245</v>
      </c>
      <c r="M7" s="30" t="s">
        <v>219</v>
      </c>
      <c r="N7" s="30" t="s">
        <v>61</v>
      </c>
      <c r="O7" s="30" t="s">
        <v>183</v>
      </c>
      <c r="P7" s="31" t="s">
        <v>185</v>
      </c>
      <c r="R7" s="1"/>
    </row>
    <row r="8" spans="2:18" s="3" customFormat="1" ht="17.25" customHeight="1">
      <c r="B8" s="15"/>
      <c r="C8" s="32"/>
      <c r="D8" s="32"/>
      <c r="E8" s="32"/>
      <c r="F8" s="32"/>
      <c r="G8" s="32" t="s">
        <v>21</v>
      </c>
      <c r="H8" s="32" t="s">
        <v>20</v>
      </c>
      <c r="I8" s="32"/>
      <c r="J8" s="32" t="s">
        <v>19</v>
      </c>
      <c r="K8" s="32" t="s">
        <v>19</v>
      </c>
      <c r="L8" s="32" t="s">
        <v>252</v>
      </c>
      <c r="M8" s="32" t="s">
        <v>248</v>
      </c>
      <c r="N8" s="32" t="s">
        <v>19</v>
      </c>
      <c r="O8" s="32" t="s">
        <v>19</v>
      </c>
      <c r="P8" s="33" t="s">
        <v>19</v>
      </c>
    </row>
    <row r="9" spans="2:18" s="4" customFormat="1" ht="18" customHeight="1">
      <c r="B9" s="18"/>
      <c r="C9" s="19" t="s">
        <v>0</v>
      </c>
      <c r="D9" s="19" t="s">
        <v>1</v>
      </c>
      <c r="E9" s="19" t="s">
        <v>2</v>
      </c>
      <c r="F9" s="19" t="s">
        <v>3</v>
      </c>
      <c r="G9" s="19" t="s">
        <v>4</v>
      </c>
      <c r="H9" s="19" t="s">
        <v>5</v>
      </c>
      <c r="I9" s="19" t="s">
        <v>6</v>
      </c>
      <c r="J9" s="19" t="s">
        <v>7</v>
      </c>
      <c r="K9" s="19" t="s">
        <v>8</v>
      </c>
      <c r="L9" s="19" t="s">
        <v>9</v>
      </c>
      <c r="M9" s="19" t="s">
        <v>10</v>
      </c>
      <c r="N9" s="19" t="s">
        <v>11</v>
      </c>
      <c r="O9" s="19" t="s">
        <v>12</v>
      </c>
      <c r="P9" s="20" t="s">
        <v>13</v>
      </c>
      <c r="Q9" s="5"/>
    </row>
    <row r="10" spans="2:18" s="4" customFormat="1" ht="18" customHeight="1">
      <c r="B10" s="91" t="s">
        <v>223</v>
      </c>
      <c r="C10" s="74"/>
      <c r="D10" s="74"/>
      <c r="E10" s="74"/>
      <c r="F10" s="74"/>
      <c r="G10" s="74"/>
      <c r="H10" s="84">
        <v>1.1958631380354219</v>
      </c>
      <c r="I10" s="74"/>
      <c r="J10" s="74"/>
      <c r="K10" s="88">
        <v>8.9786531147092091E-2</v>
      </c>
      <c r="L10" s="84"/>
      <c r="M10" s="84">
        <v>91068.577879999997</v>
      </c>
      <c r="N10" s="74"/>
      <c r="O10" s="85">
        <f>M10/$M$10</f>
        <v>1</v>
      </c>
      <c r="P10" s="85">
        <f>M10/'סכום נכסי הקרן'!$C$42</f>
        <v>1.6188417063088773E-3</v>
      </c>
      <c r="Q10" s="5"/>
    </row>
    <row r="11" spans="2:18" ht="20.25" customHeight="1">
      <c r="B11" s="95" t="s">
        <v>238</v>
      </c>
      <c r="C11" s="74"/>
      <c r="D11" s="74"/>
      <c r="E11" s="74"/>
      <c r="F11" s="74"/>
      <c r="G11" s="74"/>
      <c r="H11" s="84">
        <v>1.1958631380354219</v>
      </c>
      <c r="I11" s="74"/>
      <c r="J11" s="74"/>
      <c r="K11" s="88">
        <v>8.9786531147092091E-2</v>
      </c>
      <c r="L11" s="84"/>
      <c r="M11" s="84">
        <v>91068.577879999997</v>
      </c>
      <c r="N11" s="74"/>
      <c r="O11" s="85">
        <f t="shared" ref="O11:O14" si="0">M11/$M$10</f>
        <v>1</v>
      </c>
      <c r="P11" s="85">
        <f>M11/'סכום נכסי הקרן'!$C$42</f>
        <v>1.6188417063088773E-3</v>
      </c>
    </row>
    <row r="12" spans="2:18">
      <c r="B12" s="92" t="s">
        <v>33</v>
      </c>
      <c r="C12" s="72"/>
      <c r="D12" s="72"/>
      <c r="E12" s="72"/>
      <c r="F12" s="72"/>
      <c r="G12" s="72"/>
      <c r="H12" s="81">
        <v>1.1958631380354219</v>
      </c>
      <c r="I12" s="72"/>
      <c r="J12" s="72"/>
      <c r="K12" s="94">
        <v>8.9786531147092091E-2</v>
      </c>
      <c r="L12" s="81"/>
      <c r="M12" s="81">
        <v>91068.577879999997</v>
      </c>
      <c r="N12" s="72"/>
      <c r="O12" s="82">
        <f t="shared" si="0"/>
        <v>1</v>
      </c>
      <c r="P12" s="82">
        <f>M12/'סכום נכסי הקרן'!$C$42</f>
        <v>1.6188417063088773E-3</v>
      </c>
    </row>
    <row r="13" spans="2:18">
      <c r="B13" s="77" t="s">
        <v>3234</v>
      </c>
      <c r="C13" s="74">
        <v>8745</v>
      </c>
      <c r="D13" s="87" t="s">
        <v>363</v>
      </c>
      <c r="E13" s="74" t="s">
        <v>3131</v>
      </c>
      <c r="F13" s="74" t="s">
        <v>3123</v>
      </c>
      <c r="G13" s="97">
        <v>39902</v>
      </c>
      <c r="H13" s="84">
        <v>1.2</v>
      </c>
      <c r="I13" s="87" t="s">
        <v>165</v>
      </c>
      <c r="J13" s="88">
        <v>8.6999999999999994E-2</v>
      </c>
      <c r="K13" s="88">
        <v>8.9799999999999991E-2</v>
      </c>
      <c r="L13" s="84">
        <v>80000000.000000015</v>
      </c>
      <c r="M13" s="84">
        <v>90630.510280000017</v>
      </c>
      <c r="N13" s="74"/>
      <c r="O13" s="85">
        <f t="shared" si="0"/>
        <v>0.99518969539002555</v>
      </c>
      <c r="P13" s="85">
        <f>M13/'סכום נכסי הקרן'!$C$42</f>
        <v>1.6110545845862008E-3</v>
      </c>
    </row>
    <row r="14" spans="2:18">
      <c r="B14" s="77" t="s">
        <v>3235</v>
      </c>
      <c r="C14" s="74" t="s">
        <v>3236</v>
      </c>
      <c r="D14" s="87" t="s">
        <v>159</v>
      </c>
      <c r="E14" s="74" t="s">
        <v>649</v>
      </c>
      <c r="F14" s="74" t="s">
        <v>163</v>
      </c>
      <c r="G14" s="97">
        <v>40174</v>
      </c>
      <c r="H14" s="84">
        <v>0.33999999999999997</v>
      </c>
      <c r="I14" s="87" t="s">
        <v>165</v>
      </c>
      <c r="J14" s="88">
        <v>7.0900000000000005E-2</v>
      </c>
      <c r="K14" s="88">
        <v>8.6999999999999994E-2</v>
      </c>
      <c r="L14" s="84">
        <v>361153.02000000008</v>
      </c>
      <c r="M14" s="84">
        <v>438.06760000000008</v>
      </c>
      <c r="N14" s="85">
        <v>3.1911829258764791E-3</v>
      </c>
      <c r="O14" s="85">
        <f t="shared" si="0"/>
        <v>4.8103046099746572E-3</v>
      </c>
      <c r="P14" s="85">
        <f>M14/'סכום נכסי הקרן'!$C$42</f>
        <v>7.7871217226768329E-6</v>
      </c>
    </row>
    <row r="15" spans="2:18">
      <c r="B15" s="73"/>
      <c r="C15" s="74"/>
      <c r="D15" s="74"/>
      <c r="E15" s="74"/>
      <c r="F15" s="74"/>
      <c r="G15" s="74"/>
      <c r="H15" s="74"/>
      <c r="I15" s="74"/>
      <c r="J15" s="74"/>
      <c r="K15" s="74"/>
      <c r="L15" s="84"/>
      <c r="M15" s="74"/>
      <c r="N15" s="74"/>
      <c r="O15" s="85"/>
      <c r="P15" s="74"/>
    </row>
    <row r="16" spans="2:18"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</row>
    <row r="17" spans="2:16"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</row>
    <row r="18" spans="2:16">
      <c r="B18" s="89" t="s">
        <v>260</v>
      </c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</row>
    <row r="19" spans="2:16">
      <c r="B19" s="89" t="s">
        <v>115</v>
      </c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</row>
    <row r="20" spans="2:16">
      <c r="B20" s="89" t="s">
        <v>251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</row>
    <row r="21" spans="2:16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</row>
    <row r="22" spans="2:16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</row>
    <row r="23" spans="2:16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</row>
    <row r="24" spans="2:16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</row>
    <row r="25" spans="2:16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</row>
    <row r="26" spans="2:16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</row>
    <row r="27" spans="2:16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</row>
    <row r="28" spans="2:16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</row>
    <row r="29" spans="2:16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</row>
    <row r="30" spans="2:16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</row>
    <row r="31" spans="2:16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</row>
    <row r="32" spans="2:16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</row>
    <row r="33" spans="2:16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</row>
    <row r="34" spans="2:16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</row>
    <row r="35" spans="2:16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</row>
    <row r="36" spans="2:16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</row>
    <row r="37" spans="2:16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</row>
    <row r="38" spans="2:16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</row>
    <row r="39" spans="2:16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</row>
    <row r="40" spans="2:16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</row>
    <row r="41" spans="2:16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</row>
    <row r="42" spans="2:16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</row>
    <row r="43" spans="2:16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</row>
    <row r="44" spans="2:16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</row>
    <row r="45" spans="2:16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</row>
    <row r="46" spans="2:16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</row>
    <row r="47" spans="2:16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</row>
    <row r="48" spans="2:16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</row>
    <row r="49" spans="2:16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</row>
    <row r="50" spans="2:16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</row>
    <row r="51" spans="2:16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</row>
    <row r="52" spans="2:16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</row>
    <row r="53" spans="2:16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</row>
    <row r="54" spans="2:16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</row>
    <row r="55" spans="2:16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</row>
    <row r="56" spans="2:16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</row>
    <row r="57" spans="2:16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</row>
    <row r="58" spans="2:16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</row>
    <row r="59" spans="2:16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</row>
    <row r="60" spans="2:16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</row>
    <row r="61" spans="2:16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</row>
    <row r="62" spans="2:16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</row>
    <row r="63" spans="2:16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</row>
    <row r="64" spans="2:16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</row>
    <row r="65" spans="2:16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</row>
    <row r="66" spans="2:16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</row>
    <row r="67" spans="2:16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</row>
    <row r="68" spans="2:16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</row>
    <row r="69" spans="2:16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</row>
    <row r="70" spans="2:16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</row>
    <row r="71" spans="2:16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</row>
    <row r="72" spans="2:16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</row>
    <row r="73" spans="2:16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</row>
    <row r="74" spans="2:16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</row>
    <row r="75" spans="2:16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</row>
    <row r="76" spans="2:16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</row>
    <row r="77" spans="2:16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</row>
    <row r="78" spans="2:16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</row>
    <row r="79" spans="2:16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</row>
    <row r="80" spans="2:16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</row>
    <row r="81" spans="2:16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</row>
    <row r="82" spans="2:16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</row>
    <row r="83" spans="2:16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</row>
    <row r="84" spans="2:16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</row>
    <row r="85" spans="2:16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</row>
    <row r="86" spans="2:16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</row>
    <row r="87" spans="2:16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</row>
    <row r="88" spans="2:16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</row>
    <row r="89" spans="2:16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</row>
    <row r="90" spans="2:16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</row>
    <row r="91" spans="2:16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</row>
    <row r="92" spans="2:16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</row>
    <row r="93" spans="2:16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</row>
    <row r="94" spans="2:16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</row>
    <row r="95" spans="2:16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</row>
    <row r="96" spans="2:16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</row>
    <row r="97" spans="2:16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</row>
    <row r="98" spans="2:16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</row>
    <row r="99" spans="2:16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</row>
    <row r="100" spans="2:16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</row>
    <row r="101" spans="2:16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</row>
    <row r="102" spans="2:16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</row>
    <row r="103" spans="2:16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</row>
    <row r="104" spans="2:16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</row>
    <row r="105" spans="2:16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</row>
    <row r="106" spans="2:16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</row>
    <row r="107" spans="2:16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</row>
    <row r="108" spans="2:16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</row>
    <row r="109" spans="2:16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</row>
    <row r="110" spans="2:16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</row>
    <row r="111" spans="2:16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</row>
    <row r="112" spans="2:16"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</row>
    <row r="113" spans="2:16"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</row>
    <row r="114" spans="2:16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</row>
    <row r="115" spans="2:16">
      <c r="D115" s="1"/>
    </row>
    <row r="116" spans="2:16">
      <c r="D116" s="1"/>
    </row>
    <row r="117" spans="2:16">
      <c r="D117" s="1"/>
    </row>
    <row r="118" spans="2:16">
      <c r="D118" s="1"/>
    </row>
    <row r="119" spans="2:16">
      <c r="D119" s="1"/>
    </row>
    <row r="120" spans="2:16">
      <c r="D120" s="1"/>
    </row>
    <row r="121" spans="2:16">
      <c r="D121" s="1"/>
    </row>
    <row r="122" spans="2:16">
      <c r="D122" s="1"/>
    </row>
    <row r="123" spans="2:16">
      <c r="D123" s="1"/>
    </row>
    <row r="124" spans="2:16">
      <c r="D124" s="1"/>
    </row>
    <row r="125" spans="2:16">
      <c r="D125" s="1"/>
    </row>
    <row r="126" spans="2:16">
      <c r="D126" s="1"/>
    </row>
    <row r="127" spans="2:16">
      <c r="D127" s="1"/>
    </row>
    <row r="128" spans="2:16">
      <c r="D128" s="1"/>
    </row>
    <row r="129" spans="4:4">
      <c r="D129" s="1"/>
    </row>
    <row r="130" spans="4:4">
      <c r="D130" s="1"/>
    </row>
    <row r="131" spans="4:4">
      <c r="D131" s="1"/>
    </row>
    <row r="132" spans="4:4">
      <c r="D132" s="1"/>
    </row>
    <row r="133" spans="4:4">
      <c r="D133" s="1"/>
    </row>
    <row r="134" spans="4:4">
      <c r="D134" s="1"/>
    </row>
    <row r="135" spans="4:4">
      <c r="D135" s="1"/>
    </row>
    <row r="136" spans="4:4">
      <c r="D136" s="1"/>
    </row>
    <row r="137" spans="4:4">
      <c r="D137" s="1"/>
    </row>
    <row r="138" spans="4:4">
      <c r="D138" s="1"/>
    </row>
    <row r="139" spans="4:4">
      <c r="D139" s="1"/>
    </row>
    <row r="140" spans="4:4">
      <c r="D140" s="1"/>
    </row>
    <row r="141" spans="4:4">
      <c r="D141" s="1"/>
    </row>
    <row r="142" spans="4:4">
      <c r="D142" s="1"/>
    </row>
    <row r="143" spans="4:4">
      <c r="D143" s="1"/>
    </row>
    <row r="144" spans="4:4">
      <c r="D144" s="1"/>
    </row>
    <row r="145" spans="4:4">
      <c r="D145" s="1"/>
    </row>
    <row r="146" spans="4:4">
      <c r="D146" s="1"/>
    </row>
    <row r="147" spans="4:4">
      <c r="D147" s="1"/>
    </row>
    <row r="148" spans="4:4">
      <c r="D148" s="1"/>
    </row>
    <row r="149" spans="4:4">
      <c r="D149" s="1"/>
    </row>
    <row r="150" spans="4:4">
      <c r="D150" s="1"/>
    </row>
    <row r="151" spans="4:4">
      <c r="D151" s="1"/>
    </row>
    <row r="152" spans="4:4">
      <c r="D152" s="1"/>
    </row>
    <row r="153" spans="4:4">
      <c r="D153" s="1"/>
    </row>
    <row r="154" spans="4:4">
      <c r="D154" s="1"/>
    </row>
    <row r="155" spans="4:4">
      <c r="D155" s="1"/>
    </row>
    <row r="156" spans="4:4">
      <c r="D156" s="1"/>
    </row>
    <row r="157" spans="4:4">
      <c r="D157" s="1"/>
    </row>
    <row r="158" spans="4:4">
      <c r="D158" s="1"/>
    </row>
    <row r="159" spans="4:4">
      <c r="D159" s="1"/>
    </row>
    <row r="160" spans="4:4">
      <c r="D160" s="1"/>
    </row>
    <row r="161" spans="4:4">
      <c r="D161" s="1"/>
    </row>
    <row r="162" spans="4:4">
      <c r="D162" s="1"/>
    </row>
    <row r="163" spans="4:4">
      <c r="D163" s="1"/>
    </row>
    <row r="164" spans="4:4">
      <c r="D164" s="1"/>
    </row>
    <row r="165" spans="4:4">
      <c r="D165" s="1"/>
    </row>
    <row r="166" spans="4:4">
      <c r="D166" s="1"/>
    </row>
    <row r="167" spans="4:4">
      <c r="D167" s="1"/>
    </row>
    <row r="168" spans="4:4">
      <c r="D168" s="1"/>
    </row>
    <row r="169" spans="4:4">
      <c r="D169" s="1"/>
    </row>
    <row r="170" spans="4:4">
      <c r="D170" s="1"/>
    </row>
    <row r="171" spans="4:4">
      <c r="D171" s="1"/>
    </row>
    <row r="172" spans="4:4">
      <c r="D172" s="1"/>
    </row>
    <row r="173" spans="4:4">
      <c r="D173" s="1"/>
    </row>
    <row r="174" spans="4:4">
      <c r="D174" s="1"/>
    </row>
    <row r="175" spans="4:4">
      <c r="D175" s="1"/>
    </row>
    <row r="176" spans="4:4">
      <c r="D176" s="1"/>
    </row>
    <row r="177" spans="4:4">
      <c r="D177" s="1"/>
    </row>
    <row r="178" spans="4:4">
      <c r="D178" s="1"/>
    </row>
    <row r="179" spans="4:4">
      <c r="D179" s="1"/>
    </row>
    <row r="180" spans="4:4">
      <c r="D180" s="1"/>
    </row>
    <row r="181" spans="4:4">
      <c r="D181" s="1"/>
    </row>
    <row r="182" spans="4:4">
      <c r="D182" s="1"/>
    </row>
    <row r="183" spans="4:4">
      <c r="D183" s="1"/>
    </row>
    <row r="184" spans="4:4">
      <c r="D184" s="1"/>
    </row>
    <row r="185" spans="4:4">
      <c r="D185" s="1"/>
    </row>
    <row r="186" spans="4:4">
      <c r="D186" s="1"/>
    </row>
    <row r="187" spans="4:4">
      <c r="D187" s="1"/>
    </row>
    <row r="188" spans="4:4">
      <c r="D188" s="1"/>
    </row>
    <row r="189" spans="4:4">
      <c r="D189" s="1"/>
    </row>
    <row r="190" spans="4:4">
      <c r="D190" s="1"/>
    </row>
    <row r="191" spans="4:4">
      <c r="D191" s="1"/>
    </row>
    <row r="192" spans="4:4">
      <c r="D192" s="1"/>
    </row>
    <row r="193" spans="4:4">
      <c r="D193" s="1"/>
    </row>
    <row r="194" spans="4:4">
      <c r="D194" s="1"/>
    </row>
    <row r="195" spans="4:4">
      <c r="D195" s="1"/>
    </row>
    <row r="196" spans="4:4">
      <c r="D196" s="1"/>
    </row>
    <row r="197" spans="4:4">
      <c r="D197" s="1"/>
    </row>
    <row r="198" spans="4:4">
      <c r="D198" s="1"/>
    </row>
    <row r="199" spans="4:4">
      <c r="D199" s="1"/>
    </row>
    <row r="200" spans="4:4">
      <c r="D200" s="1"/>
    </row>
    <row r="201" spans="4:4">
      <c r="D201" s="1"/>
    </row>
    <row r="202" spans="4:4">
      <c r="D202" s="1"/>
    </row>
    <row r="203" spans="4:4">
      <c r="D203" s="1"/>
    </row>
    <row r="204" spans="4:4">
      <c r="D204" s="1"/>
    </row>
    <row r="205" spans="4:4">
      <c r="D205" s="1"/>
    </row>
    <row r="206" spans="4:4">
      <c r="D206" s="1"/>
    </row>
    <row r="207" spans="4:4">
      <c r="D207" s="1"/>
    </row>
    <row r="208" spans="4:4">
      <c r="D208" s="1"/>
    </row>
    <row r="209" spans="4:4">
      <c r="D209" s="1"/>
    </row>
    <row r="210" spans="4:4">
      <c r="D210" s="1"/>
    </row>
    <row r="211" spans="4:4">
      <c r="D211" s="1"/>
    </row>
    <row r="212" spans="4:4">
      <c r="D212" s="1"/>
    </row>
    <row r="213" spans="4:4">
      <c r="D213" s="1"/>
    </row>
    <row r="214" spans="4:4">
      <c r="D214" s="1"/>
    </row>
    <row r="215" spans="4:4">
      <c r="D215" s="1"/>
    </row>
    <row r="216" spans="4:4">
      <c r="D216" s="1"/>
    </row>
    <row r="217" spans="4:4">
      <c r="D217" s="1"/>
    </row>
    <row r="218" spans="4:4">
      <c r="D218" s="1"/>
    </row>
    <row r="219" spans="4:4">
      <c r="D219" s="1"/>
    </row>
    <row r="220" spans="4:4">
      <c r="D220" s="1"/>
    </row>
    <row r="221" spans="4:4">
      <c r="D221" s="1"/>
    </row>
    <row r="222" spans="4:4">
      <c r="D222" s="1"/>
    </row>
    <row r="223" spans="4:4">
      <c r="D223" s="1"/>
    </row>
    <row r="224" spans="4:4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2:4">
      <c r="D385" s="1"/>
    </row>
    <row r="386" spans="2:4">
      <c r="D386" s="1"/>
    </row>
    <row r="387" spans="2:4">
      <c r="D387" s="1"/>
    </row>
    <row r="388" spans="2:4">
      <c r="D388" s="1"/>
    </row>
    <row r="389" spans="2:4">
      <c r="D389" s="1"/>
    </row>
    <row r="390" spans="2:4">
      <c r="D390" s="1"/>
    </row>
    <row r="391" spans="2:4">
      <c r="D391" s="1"/>
    </row>
    <row r="392" spans="2:4">
      <c r="D392" s="1"/>
    </row>
    <row r="393" spans="2:4">
      <c r="D393" s="1"/>
    </row>
    <row r="394" spans="2:4">
      <c r="D394" s="1"/>
    </row>
    <row r="395" spans="2:4">
      <c r="D395" s="1"/>
    </row>
    <row r="396" spans="2:4">
      <c r="D396" s="1"/>
    </row>
    <row r="397" spans="2:4">
      <c r="B397" s="42"/>
      <c r="D397" s="1"/>
    </row>
    <row r="398" spans="2:4">
      <c r="B398" s="42"/>
      <c r="D398" s="1"/>
    </row>
    <row r="399" spans="2:4">
      <c r="B399" s="3"/>
      <c r="D399" s="1"/>
    </row>
    <row r="400" spans="2:4">
      <c r="D400" s="1"/>
    </row>
    <row r="401" spans="4:4">
      <c r="D401" s="1"/>
    </row>
    <row r="402" spans="4:4">
      <c r="D402" s="1"/>
    </row>
    <row r="403" spans="4:4">
      <c r="D403" s="1"/>
    </row>
    <row r="404" spans="4:4">
      <c r="D404" s="1"/>
    </row>
    <row r="405" spans="4:4">
      <c r="D405" s="1"/>
    </row>
    <row r="406" spans="4:4">
      <c r="D406" s="1"/>
    </row>
    <row r="407" spans="4:4">
      <c r="D407" s="1"/>
    </row>
    <row r="408" spans="4:4">
      <c r="D408" s="1"/>
    </row>
    <row r="409" spans="4:4">
      <c r="D409" s="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AH31:XFD33 B1:B23 Q1:XFD30 Q34:XFD1048576 Q31:AF33 D1:P23"/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>
    <tabColor theme="4" tint="0.59999389629810485"/>
    <pageSetUpPr fitToPage="1"/>
  </sheetPr>
  <dimension ref="B1:AU877"/>
  <sheetViews>
    <sheetView rightToLeft="1" workbookViewId="0"/>
  </sheetViews>
  <sheetFormatPr defaultColWidth="9.140625" defaultRowHeight="18"/>
  <cols>
    <col min="1" max="1" width="6.28515625" style="1" customWidth="1"/>
    <col min="2" max="2" width="47.85546875" style="2" bestFit="1" customWidth="1"/>
    <col min="3" max="3" width="48.42578125" style="2" bestFit="1" customWidth="1"/>
    <col min="4" max="4" width="6.42578125" style="2" bestFit="1" customWidth="1"/>
    <col min="5" max="5" width="4.5703125" style="1" bestFit="1" customWidth="1"/>
    <col min="6" max="6" width="7.85546875" style="1" bestFit="1" customWidth="1"/>
    <col min="7" max="7" width="7.140625" style="1" bestFit="1" customWidth="1"/>
    <col min="8" max="8" width="6.140625" style="1" bestFit="1" customWidth="1"/>
    <col min="9" max="9" width="12" style="1" bestFit="1" customWidth="1"/>
    <col min="10" max="10" width="6.85546875" style="1" bestFit="1" customWidth="1"/>
    <col min="11" max="11" width="7.5703125" style="1" bestFit="1" customWidth="1"/>
    <col min="12" max="12" width="14.28515625" style="1" bestFit="1" customWidth="1"/>
    <col min="13" max="13" width="7.28515625" style="1" bestFit="1" customWidth="1"/>
    <col min="14" max="14" width="8.28515625" style="1" bestFit="1" customWidth="1"/>
    <col min="15" max="16" width="11.28515625" style="1" bestFit="1" customWidth="1"/>
    <col min="17" max="17" width="11.85546875" style="1" bestFit="1" customWidth="1"/>
    <col min="18" max="18" width="9" style="1" bestFit="1" customWidth="1"/>
    <col min="19" max="32" width="7.5703125" style="1" customWidth="1"/>
    <col min="33" max="33" width="6.7109375" style="1" customWidth="1"/>
    <col min="34" max="34" width="7.7109375" style="1" customWidth="1"/>
    <col min="35" max="35" width="7.140625" style="1" customWidth="1"/>
    <col min="36" max="36" width="6" style="1" customWidth="1"/>
    <col min="37" max="37" width="7.85546875" style="1" customWidth="1"/>
    <col min="38" max="38" width="8.140625" style="1" customWidth="1"/>
    <col min="39" max="39" width="1.7109375" style="1" customWidth="1"/>
    <col min="40" max="40" width="15" style="1" customWidth="1"/>
    <col min="41" max="41" width="8.7109375" style="1" customWidth="1"/>
    <col min="42" max="42" width="10" style="1" customWidth="1"/>
    <col min="43" max="43" width="9.5703125" style="1" customWidth="1"/>
    <col min="44" max="44" width="6.140625" style="1" customWidth="1"/>
    <col min="45" max="46" width="5.7109375" style="1" customWidth="1"/>
    <col min="47" max="47" width="6.85546875" style="1" customWidth="1"/>
    <col min="48" max="48" width="6.42578125" style="1" customWidth="1"/>
    <col min="49" max="49" width="6.7109375" style="1" customWidth="1"/>
    <col min="50" max="50" width="7.28515625" style="1" customWidth="1"/>
    <col min="51" max="62" width="5.7109375" style="1" customWidth="1"/>
    <col min="63" max="16384" width="9.140625" style="1"/>
  </cols>
  <sheetData>
    <row r="1" spans="2:47">
      <c r="B1" s="47" t="s">
        <v>180</v>
      </c>
      <c r="C1" s="68" t="s" vm="1">
        <v>269</v>
      </c>
    </row>
    <row r="2" spans="2:47">
      <c r="B2" s="47" t="s">
        <v>179</v>
      </c>
      <c r="C2" s="68" t="s">
        <v>270</v>
      </c>
    </row>
    <row r="3" spans="2:47">
      <c r="B3" s="47" t="s">
        <v>181</v>
      </c>
      <c r="C3" s="68" t="s">
        <v>271</v>
      </c>
    </row>
    <row r="4" spans="2:47">
      <c r="B4" s="47" t="s">
        <v>182</v>
      </c>
      <c r="C4" s="68">
        <v>2102</v>
      </c>
    </row>
    <row r="6" spans="2:47" ht="21.75" customHeight="1">
      <c r="B6" s="160" t="s">
        <v>210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2"/>
    </row>
    <row r="7" spans="2:47" ht="27.75" customHeight="1">
      <c r="B7" s="163" t="s">
        <v>92</v>
      </c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5"/>
      <c r="AO7" s="3"/>
      <c r="AP7" s="3"/>
    </row>
    <row r="8" spans="2:47" s="3" customFormat="1" ht="66" customHeight="1">
      <c r="B8" s="22" t="s">
        <v>118</v>
      </c>
      <c r="C8" s="30" t="s">
        <v>47</v>
      </c>
      <c r="D8" s="30" t="s">
        <v>122</v>
      </c>
      <c r="E8" s="30" t="s">
        <v>14</v>
      </c>
      <c r="F8" s="30" t="s">
        <v>69</v>
      </c>
      <c r="G8" s="30" t="s">
        <v>107</v>
      </c>
      <c r="H8" s="30" t="s">
        <v>17</v>
      </c>
      <c r="I8" s="30" t="s">
        <v>106</v>
      </c>
      <c r="J8" s="30" t="s">
        <v>16</v>
      </c>
      <c r="K8" s="30" t="s">
        <v>18</v>
      </c>
      <c r="L8" s="30" t="s">
        <v>245</v>
      </c>
      <c r="M8" s="30" t="s">
        <v>244</v>
      </c>
      <c r="N8" s="30" t="s">
        <v>259</v>
      </c>
      <c r="O8" s="30" t="s">
        <v>64</v>
      </c>
      <c r="P8" s="30" t="s">
        <v>247</v>
      </c>
      <c r="Q8" s="30" t="s">
        <v>183</v>
      </c>
      <c r="R8" s="60" t="s">
        <v>185</v>
      </c>
      <c r="AG8" s="1"/>
      <c r="AO8" s="1"/>
      <c r="AP8" s="1"/>
      <c r="AQ8" s="1"/>
    </row>
    <row r="9" spans="2:47" s="3" customFormat="1" ht="21.75" customHeight="1">
      <c r="B9" s="15"/>
      <c r="C9" s="32"/>
      <c r="D9" s="32"/>
      <c r="E9" s="32"/>
      <c r="F9" s="32"/>
      <c r="G9" s="32" t="s">
        <v>21</v>
      </c>
      <c r="H9" s="32" t="s">
        <v>20</v>
      </c>
      <c r="I9" s="32"/>
      <c r="J9" s="32" t="s">
        <v>19</v>
      </c>
      <c r="K9" s="32" t="s">
        <v>19</v>
      </c>
      <c r="L9" s="32" t="s">
        <v>252</v>
      </c>
      <c r="M9" s="32"/>
      <c r="N9" s="16" t="s">
        <v>248</v>
      </c>
      <c r="O9" s="32" t="s">
        <v>253</v>
      </c>
      <c r="P9" s="32" t="s">
        <v>19</v>
      </c>
      <c r="Q9" s="32" t="s">
        <v>19</v>
      </c>
      <c r="R9" s="33" t="s">
        <v>19</v>
      </c>
      <c r="AO9" s="1"/>
      <c r="AP9" s="1"/>
    </row>
    <row r="10" spans="2:47" s="4" customFormat="1" ht="18" customHeight="1">
      <c r="B10" s="18"/>
      <c r="C10" s="34" t="s">
        <v>0</v>
      </c>
      <c r="D10" s="34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19" t="s">
        <v>10</v>
      </c>
      <c r="N10" s="19" t="s">
        <v>11</v>
      </c>
      <c r="O10" s="19" t="s">
        <v>12</v>
      </c>
      <c r="P10" s="19" t="s">
        <v>13</v>
      </c>
      <c r="Q10" s="19" t="s">
        <v>116</v>
      </c>
      <c r="R10" s="20" t="s">
        <v>117</v>
      </c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O10" s="1"/>
      <c r="AP10" s="1"/>
      <c r="AQ10" s="3"/>
    </row>
    <row r="11" spans="2:47" s="4" customFormat="1" ht="18" customHeight="1">
      <c r="B11" s="69" t="s">
        <v>27</v>
      </c>
      <c r="C11" s="70"/>
      <c r="D11" s="70"/>
      <c r="E11" s="70"/>
      <c r="F11" s="70"/>
      <c r="G11" s="70"/>
      <c r="H11" s="78">
        <v>15.865403581139605</v>
      </c>
      <c r="I11" s="70"/>
      <c r="J11" s="70"/>
      <c r="K11" s="79">
        <v>1.0448818295654456E-2</v>
      </c>
      <c r="L11" s="78"/>
      <c r="M11" s="80"/>
      <c r="N11" s="70"/>
      <c r="O11" s="78">
        <v>463945.90779530007</v>
      </c>
      <c r="P11" s="70"/>
      <c r="Q11" s="79">
        <v>1</v>
      </c>
      <c r="R11" s="79">
        <v>8.2470376934823831E-3</v>
      </c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O11" s="1"/>
      <c r="AP11" s="1"/>
      <c r="AQ11" s="3"/>
      <c r="AU11" s="1"/>
    </row>
    <row r="12" spans="2:47" ht="22.5" customHeight="1">
      <c r="B12" s="71" t="s">
        <v>238</v>
      </c>
      <c r="C12" s="72"/>
      <c r="D12" s="72"/>
      <c r="E12" s="72"/>
      <c r="F12" s="72"/>
      <c r="G12" s="72"/>
      <c r="H12" s="81">
        <v>14.49578240139247</v>
      </c>
      <c r="I12" s="72"/>
      <c r="J12" s="72"/>
      <c r="K12" s="82">
        <v>6.4606397979821125E-3</v>
      </c>
      <c r="L12" s="81"/>
      <c r="M12" s="83"/>
      <c r="N12" s="72"/>
      <c r="O12" s="81">
        <v>385801.08123689308</v>
      </c>
      <c r="P12" s="72"/>
      <c r="Q12" s="82">
        <v>0.83156478967611525</v>
      </c>
      <c r="R12" s="82">
        <v>6.8579461650316717E-3</v>
      </c>
      <c r="AQ12" s="4"/>
    </row>
    <row r="13" spans="2:47" s="121" customFormat="1">
      <c r="B13" s="112" t="s">
        <v>25</v>
      </c>
      <c r="C13" s="113"/>
      <c r="D13" s="113"/>
      <c r="E13" s="113"/>
      <c r="F13" s="113"/>
      <c r="G13" s="113"/>
      <c r="H13" s="114">
        <v>16.742427114422355</v>
      </c>
      <c r="I13" s="113"/>
      <c r="J13" s="113"/>
      <c r="K13" s="115">
        <v>3.9756229500183303E-4</v>
      </c>
      <c r="L13" s="114"/>
      <c r="M13" s="116"/>
      <c r="N13" s="113"/>
      <c r="O13" s="114">
        <v>182385.78560684604</v>
      </c>
      <c r="P13" s="113"/>
      <c r="Q13" s="115">
        <v>0.39311864280375847</v>
      </c>
      <c r="R13" s="115">
        <v>3.2420642652132327E-3</v>
      </c>
    </row>
    <row r="14" spans="2:47" s="121" customFormat="1">
      <c r="B14" s="75" t="s">
        <v>24</v>
      </c>
      <c r="C14" s="72"/>
      <c r="D14" s="72"/>
      <c r="E14" s="72"/>
      <c r="F14" s="72"/>
      <c r="G14" s="72"/>
      <c r="H14" s="81">
        <v>16.742427114422355</v>
      </c>
      <c r="I14" s="72"/>
      <c r="J14" s="72"/>
      <c r="K14" s="82">
        <v>3.9756229500183303E-4</v>
      </c>
      <c r="L14" s="81"/>
      <c r="M14" s="83"/>
      <c r="N14" s="72"/>
      <c r="O14" s="81">
        <v>182385.78560684604</v>
      </c>
      <c r="P14" s="72"/>
      <c r="Q14" s="82">
        <v>0.39311864280375847</v>
      </c>
      <c r="R14" s="82">
        <v>3.2420642652132327E-3</v>
      </c>
    </row>
    <row r="15" spans="2:47" s="121" customFormat="1">
      <c r="B15" s="76" t="s">
        <v>272</v>
      </c>
      <c r="C15" s="74" t="s">
        <v>273</v>
      </c>
      <c r="D15" s="87" t="s">
        <v>123</v>
      </c>
      <c r="E15" s="74" t="s">
        <v>274</v>
      </c>
      <c r="F15" s="74"/>
      <c r="G15" s="74"/>
      <c r="H15" s="84">
        <v>0.82999999999971508</v>
      </c>
      <c r="I15" s="87" t="s">
        <v>165</v>
      </c>
      <c r="J15" s="88">
        <v>0.04</v>
      </c>
      <c r="K15" s="85">
        <v>7.699999999998779E-3</v>
      </c>
      <c r="L15" s="84">
        <v>1820952.2142070003</v>
      </c>
      <c r="M15" s="86">
        <v>134.9</v>
      </c>
      <c r="N15" s="74"/>
      <c r="O15" s="84">
        <v>2456.4644775900001</v>
      </c>
      <c r="P15" s="85">
        <v>1.1711955352976792E-4</v>
      </c>
      <c r="Q15" s="85">
        <v>5.2947217257789227E-3</v>
      </c>
      <c r="R15" s="85">
        <v>4.3665769648998867E-5</v>
      </c>
    </row>
    <row r="16" spans="2:47" s="121" customFormat="1" ht="20.25">
      <c r="B16" s="76" t="s">
        <v>275</v>
      </c>
      <c r="C16" s="74" t="s">
        <v>276</v>
      </c>
      <c r="D16" s="87" t="s">
        <v>123</v>
      </c>
      <c r="E16" s="74" t="s">
        <v>274</v>
      </c>
      <c r="F16" s="74"/>
      <c r="G16" s="74"/>
      <c r="H16" s="84">
        <v>3.6300000000008232</v>
      </c>
      <c r="I16" s="87" t="s">
        <v>165</v>
      </c>
      <c r="J16" s="88">
        <v>0.04</v>
      </c>
      <c r="K16" s="85">
        <v>-3.1000000000032317E-3</v>
      </c>
      <c r="L16" s="84">
        <v>939270.03156000015</v>
      </c>
      <c r="M16" s="86">
        <v>144.97</v>
      </c>
      <c r="N16" s="74"/>
      <c r="O16" s="84">
        <v>1361.6597784760002</v>
      </c>
      <c r="P16" s="85">
        <v>7.5768700660442152E-5</v>
      </c>
      <c r="Q16" s="85">
        <v>2.934953742660847E-3</v>
      </c>
      <c r="R16" s="85">
        <v>2.4204674144351197E-5</v>
      </c>
      <c r="AO16" s="128"/>
    </row>
    <row r="17" spans="2:42" s="121" customFormat="1" ht="20.25">
      <c r="B17" s="76" t="s">
        <v>277</v>
      </c>
      <c r="C17" s="74" t="s">
        <v>278</v>
      </c>
      <c r="D17" s="87" t="s">
        <v>123</v>
      </c>
      <c r="E17" s="74" t="s">
        <v>274</v>
      </c>
      <c r="F17" s="74"/>
      <c r="G17" s="74"/>
      <c r="H17" s="84">
        <v>6.520000000000409</v>
      </c>
      <c r="I17" s="87" t="s">
        <v>165</v>
      </c>
      <c r="J17" s="88">
        <v>7.4999999999999997E-3</v>
      </c>
      <c r="K17" s="85">
        <v>-4.4999999999990178E-3</v>
      </c>
      <c r="L17" s="84">
        <v>4183659.4999250006</v>
      </c>
      <c r="M17" s="86">
        <v>109.57</v>
      </c>
      <c r="N17" s="74"/>
      <c r="O17" s="84">
        <v>4584.0358200810015</v>
      </c>
      <c r="P17" s="85">
        <v>2.1566630738438633E-4</v>
      </c>
      <c r="Q17" s="85">
        <v>9.8805393970702871E-3</v>
      </c>
      <c r="R17" s="85">
        <v>8.1485180839576342E-5</v>
      </c>
      <c r="AP17" s="128"/>
    </row>
    <row r="18" spans="2:42" s="121" customFormat="1">
      <c r="B18" s="76" t="s">
        <v>279</v>
      </c>
      <c r="C18" s="74" t="s">
        <v>280</v>
      </c>
      <c r="D18" s="87" t="s">
        <v>123</v>
      </c>
      <c r="E18" s="74" t="s">
        <v>274</v>
      </c>
      <c r="F18" s="74"/>
      <c r="G18" s="74"/>
      <c r="H18" s="84">
        <v>12.780000000000106</v>
      </c>
      <c r="I18" s="87" t="s">
        <v>165</v>
      </c>
      <c r="J18" s="88">
        <v>0.04</v>
      </c>
      <c r="K18" s="85">
        <v>-1.9000000000001334E-3</v>
      </c>
      <c r="L18" s="84">
        <v>18793550.798801001</v>
      </c>
      <c r="M18" s="86">
        <v>200</v>
      </c>
      <c r="N18" s="74"/>
      <c r="O18" s="84">
        <v>37587.100895650008</v>
      </c>
      <c r="P18" s="85">
        <v>1.1437059281763627E-3</v>
      </c>
      <c r="Q18" s="85">
        <v>8.1016127665111348E-2</v>
      </c>
      <c r="R18" s="85">
        <v>6.6814305863415412E-4</v>
      </c>
      <c r="AO18" s="129"/>
    </row>
    <row r="19" spans="2:42" s="121" customFormat="1">
      <c r="B19" s="76" t="s">
        <v>281</v>
      </c>
      <c r="C19" s="74" t="s">
        <v>282</v>
      </c>
      <c r="D19" s="87" t="s">
        <v>123</v>
      </c>
      <c r="E19" s="74" t="s">
        <v>274</v>
      </c>
      <c r="F19" s="74"/>
      <c r="G19" s="74"/>
      <c r="H19" s="84">
        <v>17.249999999999925</v>
      </c>
      <c r="I19" s="87" t="s">
        <v>165</v>
      </c>
      <c r="J19" s="88">
        <v>2.75E-2</v>
      </c>
      <c r="K19" s="85">
        <v>3.9999999999996917E-4</v>
      </c>
      <c r="L19" s="84">
        <v>23185651.555133004</v>
      </c>
      <c r="M19" s="86">
        <v>167.72</v>
      </c>
      <c r="N19" s="74"/>
      <c r="O19" s="84">
        <v>38886.976314128005</v>
      </c>
      <c r="P19" s="85">
        <v>1.311771636007547E-3</v>
      </c>
      <c r="Q19" s="85">
        <v>8.3817909934632992E-2</v>
      </c>
      <c r="R19" s="85">
        <v>6.9124946261982971E-4</v>
      </c>
      <c r="AP19" s="129"/>
    </row>
    <row r="20" spans="2:42" s="121" customFormat="1">
      <c r="B20" s="76" t="s">
        <v>283</v>
      </c>
      <c r="C20" s="74" t="s">
        <v>284</v>
      </c>
      <c r="D20" s="87" t="s">
        <v>123</v>
      </c>
      <c r="E20" s="74" t="s">
        <v>274</v>
      </c>
      <c r="F20" s="74"/>
      <c r="G20" s="74"/>
      <c r="H20" s="84">
        <v>2.9399999999997402</v>
      </c>
      <c r="I20" s="87" t="s">
        <v>165</v>
      </c>
      <c r="J20" s="88">
        <v>1.7500000000000002E-2</v>
      </c>
      <c r="K20" s="85">
        <v>-2.3999999999995674E-3</v>
      </c>
      <c r="L20" s="84">
        <v>1713318.4301180001</v>
      </c>
      <c r="M20" s="86">
        <v>107.9</v>
      </c>
      <c r="N20" s="74"/>
      <c r="O20" s="84">
        <v>1848.6705941920004</v>
      </c>
      <c r="P20" s="85">
        <v>9.7255891508595614E-5</v>
      </c>
      <c r="Q20" s="85">
        <v>3.9846683915739194E-3</v>
      </c>
      <c r="R20" s="85">
        <v>3.286171042133793E-5</v>
      </c>
    </row>
    <row r="21" spans="2:42" s="121" customFormat="1">
      <c r="B21" s="76" t="s">
        <v>285</v>
      </c>
      <c r="C21" s="74" t="s">
        <v>286</v>
      </c>
      <c r="D21" s="87" t="s">
        <v>123</v>
      </c>
      <c r="E21" s="74" t="s">
        <v>274</v>
      </c>
      <c r="F21" s="74"/>
      <c r="G21" s="74"/>
      <c r="H21" s="84">
        <v>8.0000000053614476E-2</v>
      </c>
      <c r="I21" s="87" t="s">
        <v>165</v>
      </c>
      <c r="J21" s="88">
        <v>1E-3</v>
      </c>
      <c r="K21" s="85">
        <v>1.9800000000703689E-2</v>
      </c>
      <c r="L21" s="84">
        <v>5918.8186280000009</v>
      </c>
      <c r="M21" s="86">
        <v>100.84</v>
      </c>
      <c r="N21" s="74"/>
      <c r="O21" s="84">
        <v>5.968536621000001</v>
      </c>
      <c r="P21" s="85">
        <v>9.0784269858209576E-7</v>
      </c>
      <c r="Q21" s="85">
        <v>1.2864725220581985E-5</v>
      </c>
      <c r="R21" s="85">
        <v>1.0609587381043309E-7</v>
      </c>
    </row>
    <row r="22" spans="2:42" s="121" customFormat="1">
      <c r="B22" s="76" t="s">
        <v>287</v>
      </c>
      <c r="C22" s="74" t="s">
        <v>288</v>
      </c>
      <c r="D22" s="87" t="s">
        <v>123</v>
      </c>
      <c r="E22" s="74" t="s">
        <v>274</v>
      </c>
      <c r="F22" s="74"/>
      <c r="G22" s="74"/>
      <c r="H22" s="84">
        <v>4.980000000000671</v>
      </c>
      <c r="I22" s="87" t="s">
        <v>165</v>
      </c>
      <c r="J22" s="88">
        <v>7.4999999999999997E-3</v>
      </c>
      <c r="K22" s="85">
        <v>-4.1000000000012008E-3</v>
      </c>
      <c r="L22" s="84">
        <v>2252309.6014360003</v>
      </c>
      <c r="M22" s="86">
        <v>107.2</v>
      </c>
      <c r="N22" s="74"/>
      <c r="O22" s="84">
        <v>2414.4758744310006</v>
      </c>
      <c r="P22" s="85">
        <v>1.0888037295706465E-4</v>
      </c>
      <c r="Q22" s="85">
        <v>5.2042184958689276E-3</v>
      </c>
      <c r="R22" s="85">
        <v>4.2919386100549231E-5</v>
      </c>
    </row>
    <row r="23" spans="2:42" s="121" customFormat="1">
      <c r="B23" s="76" t="s">
        <v>289</v>
      </c>
      <c r="C23" s="74" t="s">
        <v>290</v>
      </c>
      <c r="D23" s="87" t="s">
        <v>123</v>
      </c>
      <c r="E23" s="74" t="s">
        <v>274</v>
      </c>
      <c r="F23" s="74"/>
      <c r="G23" s="74"/>
      <c r="H23" s="84">
        <v>8.4999999999997904</v>
      </c>
      <c r="I23" s="87" t="s">
        <v>165</v>
      </c>
      <c r="J23" s="88">
        <v>5.0000000000000001E-3</v>
      </c>
      <c r="K23" s="85">
        <v>-4.5999999999995827E-3</v>
      </c>
      <c r="L23" s="84">
        <v>11019037.087095</v>
      </c>
      <c r="M23" s="86">
        <v>108.8</v>
      </c>
      <c r="N23" s="74"/>
      <c r="O23" s="84">
        <v>11988.712368725002</v>
      </c>
      <c r="P23" s="85">
        <v>7.0137488409721986E-4</v>
      </c>
      <c r="Q23" s="85">
        <v>2.5840754638177782E-2</v>
      </c>
      <c r="R23" s="85">
        <v>2.1310967752908187E-4</v>
      </c>
    </row>
    <row r="24" spans="2:42" s="121" customFormat="1">
      <c r="B24" s="76" t="s">
        <v>291</v>
      </c>
      <c r="C24" s="74" t="s">
        <v>292</v>
      </c>
      <c r="D24" s="87" t="s">
        <v>123</v>
      </c>
      <c r="E24" s="74" t="s">
        <v>274</v>
      </c>
      <c r="F24" s="74"/>
      <c r="G24" s="74"/>
      <c r="H24" s="84">
        <v>22.18999999999982</v>
      </c>
      <c r="I24" s="87" t="s">
        <v>165</v>
      </c>
      <c r="J24" s="88">
        <v>0.01</v>
      </c>
      <c r="K24" s="85">
        <v>2.5999999999999392E-3</v>
      </c>
      <c r="L24" s="84">
        <v>65846579.736991003</v>
      </c>
      <c r="M24" s="86">
        <v>119.13</v>
      </c>
      <c r="N24" s="74"/>
      <c r="O24" s="84">
        <v>78443.027844748009</v>
      </c>
      <c r="P24" s="85">
        <v>3.7560030570371133E-3</v>
      </c>
      <c r="Q24" s="85">
        <v>0.16907796044050519</v>
      </c>
      <c r="R24" s="85">
        <v>1.3943923128899693E-3</v>
      </c>
    </row>
    <row r="25" spans="2:42" s="121" customFormat="1">
      <c r="B25" s="76" t="s">
        <v>293</v>
      </c>
      <c r="C25" s="74" t="s">
        <v>294</v>
      </c>
      <c r="D25" s="87" t="s">
        <v>123</v>
      </c>
      <c r="E25" s="74" t="s">
        <v>274</v>
      </c>
      <c r="F25" s="74"/>
      <c r="G25" s="74"/>
      <c r="H25" s="84">
        <v>1.9699999999996864</v>
      </c>
      <c r="I25" s="87" t="s">
        <v>165</v>
      </c>
      <c r="J25" s="88">
        <v>2.75E-2</v>
      </c>
      <c r="K25" s="85">
        <v>-9.9999999999857581E-5</v>
      </c>
      <c r="L25" s="84">
        <v>2567361.1613309998</v>
      </c>
      <c r="M25" s="86">
        <v>109.4</v>
      </c>
      <c r="N25" s="74"/>
      <c r="O25" s="84">
        <v>2808.6931022040008</v>
      </c>
      <c r="P25" s="85">
        <v>1.5122050003127648E-4</v>
      </c>
      <c r="Q25" s="85">
        <v>6.0539236471576739E-3</v>
      </c>
      <c r="R25" s="85">
        <v>4.992693651157367E-5</v>
      </c>
    </row>
    <row r="26" spans="2:42" s="121" customFormat="1">
      <c r="B26" s="77"/>
      <c r="C26" s="74"/>
      <c r="D26" s="74"/>
      <c r="E26" s="74"/>
      <c r="F26" s="74"/>
      <c r="G26" s="74"/>
      <c r="H26" s="74"/>
      <c r="I26" s="74"/>
      <c r="J26" s="74"/>
      <c r="K26" s="85"/>
      <c r="L26" s="84"/>
      <c r="M26" s="86"/>
      <c r="N26" s="74"/>
      <c r="O26" s="74"/>
      <c r="P26" s="74"/>
      <c r="Q26" s="85"/>
      <c r="R26" s="74"/>
    </row>
    <row r="27" spans="2:42" s="121" customFormat="1">
      <c r="B27" s="112" t="s">
        <v>48</v>
      </c>
      <c r="C27" s="113"/>
      <c r="D27" s="113"/>
      <c r="E27" s="113"/>
      <c r="F27" s="113"/>
      <c r="G27" s="113"/>
      <c r="H27" s="114">
        <v>12.481400642654666</v>
      </c>
      <c r="I27" s="113"/>
      <c r="J27" s="113"/>
      <c r="K27" s="115">
        <v>1.204255939086764E-2</v>
      </c>
      <c r="L27" s="114"/>
      <c r="M27" s="116"/>
      <c r="N27" s="113"/>
      <c r="O27" s="114">
        <v>203415.29563004707</v>
      </c>
      <c r="P27" s="113"/>
      <c r="Q27" s="115">
        <v>0.43844614687235689</v>
      </c>
      <c r="R27" s="115">
        <v>3.6158818998184399E-3</v>
      </c>
    </row>
    <row r="28" spans="2:42" s="121" customFormat="1">
      <c r="B28" s="75" t="s">
        <v>22</v>
      </c>
      <c r="C28" s="72"/>
      <c r="D28" s="72"/>
      <c r="E28" s="72"/>
      <c r="F28" s="72"/>
      <c r="G28" s="72"/>
      <c r="H28" s="81">
        <v>0.34335496216853517</v>
      </c>
      <c r="I28" s="72"/>
      <c r="J28" s="72"/>
      <c r="K28" s="82">
        <v>1.3271732054896839E-3</v>
      </c>
      <c r="L28" s="81"/>
      <c r="M28" s="83"/>
      <c r="N28" s="72"/>
      <c r="O28" s="81">
        <v>26019.108352334999</v>
      </c>
      <c r="P28" s="72"/>
      <c r="Q28" s="82">
        <v>5.6082202504984746E-2</v>
      </c>
      <c r="R28" s="82">
        <v>4.6251203799212127E-4</v>
      </c>
    </row>
    <row r="29" spans="2:42" s="121" customFormat="1">
      <c r="B29" s="76" t="s">
        <v>295</v>
      </c>
      <c r="C29" s="74" t="s">
        <v>296</v>
      </c>
      <c r="D29" s="87" t="s">
        <v>123</v>
      </c>
      <c r="E29" s="74" t="s">
        <v>274</v>
      </c>
      <c r="F29" s="74"/>
      <c r="G29" s="74"/>
      <c r="H29" s="84">
        <v>4.0000000000048136E-2</v>
      </c>
      <c r="I29" s="87" t="s">
        <v>165</v>
      </c>
      <c r="J29" s="88">
        <v>0</v>
      </c>
      <c r="K29" s="85">
        <v>2.7999999999993581E-3</v>
      </c>
      <c r="L29" s="84">
        <v>7479731.256016002</v>
      </c>
      <c r="M29" s="86">
        <v>99.99</v>
      </c>
      <c r="N29" s="74"/>
      <c r="O29" s="84">
        <v>7478.983282866001</v>
      </c>
      <c r="P29" s="85">
        <v>6.799755687287275E-4</v>
      </c>
      <c r="Q29" s="85">
        <v>1.6120377736289552E-2</v>
      </c>
      <c r="R29" s="85">
        <v>1.3294536282435415E-4</v>
      </c>
    </row>
    <row r="30" spans="2:42" s="121" customFormat="1">
      <c r="B30" s="76" t="s">
        <v>297</v>
      </c>
      <c r="C30" s="74" t="s">
        <v>298</v>
      </c>
      <c r="D30" s="87" t="s">
        <v>123</v>
      </c>
      <c r="E30" s="74" t="s">
        <v>274</v>
      </c>
      <c r="F30" s="74"/>
      <c r="G30" s="74"/>
      <c r="H30" s="84">
        <v>0.2699999999999273</v>
      </c>
      <c r="I30" s="87" t="s">
        <v>165</v>
      </c>
      <c r="J30" s="88">
        <v>0</v>
      </c>
      <c r="K30" s="85">
        <v>3.9999999999999996E-4</v>
      </c>
      <c r="L30" s="84">
        <v>3439799.5685050003</v>
      </c>
      <c r="M30" s="86">
        <v>99.99</v>
      </c>
      <c r="N30" s="74"/>
      <c r="O30" s="84">
        <v>3439.4555884750012</v>
      </c>
      <c r="P30" s="85">
        <v>4.2997494606312504E-4</v>
      </c>
      <c r="Q30" s="85">
        <v>7.4134840520945836E-3</v>
      </c>
      <c r="R30" s="85">
        <v>6.1139282417654541E-5</v>
      </c>
    </row>
    <row r="31" spans="2:42" s="121" customFormat="1">
      <c r="B31" s="76" t="s">
        <v>299</v>
      </c>
      <c r="C31" s="74" t="s">
        <v>300</v>
      </c>
      <c r="D31" s="87" t="s">
        <v>123</v>
      </c>
      <c r="E31" s="74" t="s">
        <v>274</v>
      </c>
      <c r="F31" s="74"/>
      <c r="G31" s="74"/>
      <c r="H31" s="84">
        <v>8.9999999999959543E-2</v>
      </c>
      <c r="I31" s="87" t="s">
        <v>165</v>
      </c>
      <c r="J31" s="88">
        <v>0</v>
      </c>
      <c r="K31" s="85">
        <v>0</v>
      </c>
      <c r="L31" s="84">
        <v>3954660.3170240005</v>
      </c>
      <c r="M31" s="86">
        <v>100</v>
      </c>
      <c r="N31" s="74"/>
      <c r="O31" s="84">
        <v>3954.6603170240005</v>
      </c>
      <c r="P31" s="85">
        <v>3.5951457427490911E-4</v>
      </c>
      <c r="Q31" s="85">
        <v>8.5239685286088492E-3</v>
      </c>
      <c r="R31" s="85">
        <v>7.0297489753494739E-5</v>
      </c>
    </row>
    <row r="32" spans="2:42" s="121" customFormat="1">
      <c r="B32" s="76" t="s">
        <v>301</v>
      </c>
      <c r="C32" s="74" t="s">
        <v>302</v>
      </c>
      <c r="D32" s="87" t="s">
        <v>123</v>
      </c>
      <c r="E32" s="74" t="s">
        <v>274</v>
      </c>
      <c r="F32" s="74"/>
      <c r="G32" s="74"/>
      <c r="H32" s="84">
        <v>0.17000000000018248</v>
      </c>
      <c r="I32" s="87" t="s">
        <v>165</v>
      </c>
      <c r="J32" s="88">
        <v>0</v>
      </c>
      <c r="K32" s="85">
        <v>5.9999999999999995E-4</v>
      </c>
      <c r="L32" s="84">
        <v>2740087.9758920004</v>
      </c>
      <c r="M32" s="86">
        <v>99.99</v>
      </c>
      <c r="N32" s="74"/>
      <c r="O32" s="84">
        <v>2739.8139670500004</v>
      </c>
      <c r="P32" s="85">
        <v>2.4909890689927275E-4</v>
      </c>
      <c r="Q32" s="85">
        <v>5.9054599275802809E-3</v>
      </c>
      <c r="R32" s="85">
        <v>4.8702550620104317E-5</v>
      </c>
    </row>
    <row r="33" spans="2:18" s="121" customFormat="1">
      <c r="B33" s="76" t="s">
        <v>303</v>
      </c>
      <c r="C33" s="74" t="s">
        <v>304</v>
      </c>
      <c r="D33" s="87" t="s">
        <v>123</v>
      </c>
      <c r="E33" s="74" t="s">
        <v>274</v>
      </c>
      <c r="F33" s="74"/>
      <c r="G33" s="74"/>
      <c r="H33" s="84">
        <v>0.33999999999971919</v>
      </c>
      <c r="I33" s="87" t="s">
        <v>165</v>
      </c>
      <c r="J33" s="88">
        <v>0</v>
      </c>
      <c r="K33" s="85">
        <v>0</v>
      </c>
      <c r="L33" s="84">
        <v>1353311.2688570002</v>
      </c>
      <c r="M33" s="86">
        <v>100</v>
      </c>
      <c r="N33" s="74"/>
      <c r="O33" s="84">
        <v>1353.3112688570002</v>
      </c>
      <c r="P33" s="85">
        <v>1.9333018126528573E-4</v>
      </c>
      <c r="Q33" s="85">
        <v>2.9169591672615885E-3</v>
      </c>
      <c r="R33" s="85">
        <v>2.4056272202755302E-5</v>
      </c>
    </row>
    <row r="34" spans="2:18" s="121" customFormat="1">
      <c r="B34" s="76" t="s">
        <v>305</v>
      </c>
      <c r="C34" s="74" t="s">
        <v>306</v>
      </c>
      <c r="D34" s="87" t="s">
        <v>123</v>
      </c>
      <c r="E34" s="74" t="s">
        <v>274</v>
      </c>
      <c r="F34" s="74"/>
      <c r="G34" s="74"/>
      <c r="H34" s="84">
        <v>0.83999999999960306</v>
      </c>
      <c r="I34" s="87" t="s">
        <v>165</v>
      </c>
      <c r="J34" s="88">
        <v>0</v>
      </c>
      <c r="K34" s="85">
        <v>4.9999999999503805E-4</v>
      </c>
      <c r="L34" s="84">
        <v>806437.88000000012</v>
      </c>
      <c r="M34" s="86">
        <v>99.96</v>
      </c>
      <c r="N34" s="74"/>
      <c r="O34" s="84">
        <v>806.11530484800005</v>
      </c>
      <c r="P34" s="85">
        <v>1.1520541142857145E-4</v>
      </c>
      <c r="Q34" s="85">
        <v>1.7375200240017426E-3</v>
      </c>
      <c r="R34" s="85">
        <v>1.4329393131122785E-5</v>
      </c>
    </row>
    <row r="35" spans="2:18" s="121" customFormat="1">
      <c r="B35" s="76" t="s">
        <v>307</v>
      </c>
      <c r="C35" s="74" t="s">
        <v>308</v>
      </c>
      <c r="D35" s="87" t="s">
        <v>123</v>
      </c>
      <c r="E35" s="74" t="s">
        <v>274</v>
      </c>
      <c r="F35" s="74"/>
      <c r="G35" s="74"/>
      <c r="H35" s="84">
        <v>0.92000000000003201</v>
      </c>
      <c r="I35" s="87" t="s">
        <v>165</v>
      </c>
      <c r="J35" s="88">
        <v>0</v>
      </c>
      <c r="K35" s="85">
        <v>5.0000000000040019E-4</v>
      </c>
      <c r="L35" s="84">
        <v>6249893.5700000012</v>
      </c>
      <c r="M35" s="86">
        <v>99.95</v>
      </c>
      <c r="N35" s="74"/>
      <c r="O35" s="84">
        <v>6246.7686232150008</v>
      </c>
      <c r="P35" s="85">
        <v>8.9284193857142871E-4</v>
      </c>
      <c r="Q35" s="85">
        <v>1.3464433069148159E-2</v>
      </c>
      <c r="R35" s="85">
        <v>1.1104168704263555E-4</v>
      </c>
    </row>
    <row r="36" spans="2:18" s="121" customFormat="1">
      <c r="B36" s="77"/>
      <c r="C36" s="74"/>
      <c r="D36" s="74"/>
      <c r="E36" s="74"/>
      <c r="F36" s="74"/>
      <c r="G36" s="74"/>
      <c r="H36" s="74"/>
      <c r="I36" s="74"/>
      <c r="J36" s="74"/>
      <c r="K36" s="85"/>
      <c r="L36" s="84"/>
      <c r="M36" s="86"/>
      <c r="N36" s="74"/>
      <c r="O36" s="74"/>
      <c r="P36" s="74"/>
      <c r="Q36" s="85"/>
      <c r="R36" s="74"/>
    </row>
    <row r="37" spans="2:18" s="121" customFormat="1">
      <c r="B37" s="75" t="s">
        <v>23</v>
      </c>
      <c r="C37" s="72"/>
      <c r="D37" s="72"/>
      <c r="E37" s="72"/>
      <c r="F37" s="72"/>
      <c r="G37" s="72"/>
      <c r="H37" s="81">
        <v>14.261715826383762</v>
      </c>
      <c r="I37" s="72"/>
      <c r="J37" s="72"/>
      <c r="K37" s="82">
        <v>1.3293588695366211E-2</v>
      </c>
      <c r="L37" s="81"/>
      <c r="M37" s="83"/>
      <c r="N37" s="72"/>
      <c r="O37" s="81">
        <v>177396.18727771204</v>
      </c>
      <c r="P37" s="72"/>
      <c r="Q37" s="82">
        <v>0.38236394436737209</v>
      </c>
      <c r="R37" s="82">
        <v>3.1533698618263183E-3</v>
      </c>
    </row>
    <row r="38" spans="2:18" s="121" customFormat="1">
      <c r="B38" s="76" t="s">
        <v>309</v>
      </c>
      <c r="C38" s="74" t="s">
        <v>310</v>
      </c>
      <c r="D38" s="87" t="s">
        <v>123</v>
      </c>
      <c r="E38" s="74" t="s">
        <v>274</v>
      </c>
      <c r="F38" s="74"/>
      <c r="G38" s="74"/>
      <c r="H38" s="84">
        <v>5.1599999999992194</v>
      </c>
      <c r="I38" s="87" t="s">
        <v>165</v>
      </c>
      <c r="J38" s="88">
        <v>6.25E-2</v>
      </c>
      <c r="K38" s="85">
        <v>3.9999999999985551E-3</v>
      </c>
      <c r="L38" s="84">
        <v>982188.08878400014</v>
      </c>
      <c r="M38" s="86">
        <v>140.86000000000001</v>
      </c>
      <c r="N38" s="74"/>
      <c r="O38" s="84">
        <v>1383.5101943130003</v>
      </c>
      <c r="P38" s="85">
        <v>5.9641026428775428E-5</v>
      </c>
      <c r="Q38" s="85">
        <v>2.9820506465668101E-3</v>
      </c>
      <c r="R38" s="85">
        <v>2.4593084086109992E-5</v>
      </c>
    </row>
    <row r="39" spans="2:18" s="121" customFormat="1">
      <c r="B39" s="76" t="s">
        <v>311</v>
      </c>
      <c r="C39" s="74" t="s">
        <v>312</v>
      </c>
      <c r="D39" s="87" t="s">
        <v>123</v>
      </c>
      <c r="E39" s="74" t="s">
        <v>274</v>
      </c>
      <c r="F39" s="74"/>
      <c r="G39" s="74"/>
      <c r="H39" s="84">
        <v>3.2999999999965541</v>
      </c>
      <c r="I39" s="87" t="s">
        <v>165</v>
      </c>
      <c r="J39" s="88">
        <v>3.7499999999999999E-2</v>
      </c>
      <c r="K39" s="85">
        <v>2.1999999999862178E-3</v>
      </c>
      <c r="L39" s="84">
        <v>355918.93782100006</v>
      </c>
      <c r="M39" s="86">
        <v>114.16</v>
      </c>
      <c r="N39" s="74"/>
      <c r="O39" s="84">
        <v>406.31704869800006</v>
      </c>
      <c r="P39" s="85">
        <v>1.8124106494261731E-5</v>
      </c>
      <c r="Q39" s="85">
        <v>8.7578539194115121E-4</v>
      </c>
      <c r="R39" s="85">
        <v>7.2226351387399158E-6</v>
      </c>
    </row>
    <row r="40" spans="2:18" s="121" customFormat="1">
      <c r="B40" s="76" t="s">
        <v>313</v>
      </c>
      <c r="C40" s="74" t="s">
        <v>314</v>
      </c>
      <c r="D40" s="87" t="s">
        <v>123</v>
      </c>
      <c r="E40" s="74" t="s">
        <v>274</v>
      </c>
      <c r="F40" s="74"/>
      <c r="G40" s="74"/>
      <c r="H40" s="84">
        <v>18.649999999999949</v>
      </c>
      <c r="I40" s="87" t="s">
        <v>165</v>
      </c>
      <c r="J40" s="88">
        <v>3.7499999999999999E-2</v>
      </c>
      <c r="K40" s="85">
        <v>1.7099999999999883E-2</v>
      </c>
      <c r="L40" s="84">
        <v>29245859.709995002</v>
      </c>
      <c r="M40" s="86">
        <v>145.04</v>
      </c>
      <c r="N40" s="74"/>
      <c r="O40" s="84">
        <v>42418.19377318801</v>
      </c>
      <c r="P40" s="85">
        <v>1.5106675828373683E-3</v>
      </c>
      <c r="Q40" s="85">
        <v>9.1429179696318294E-2</v>
      </c>
      <c r="R40" s="85">
        <v>7.5401989123971113E-4</v>
      </c>
    </row>
    <row r="41" spans="2:18" s="121" customFormat="1">
      <c r="B41" s="76" t="s">
        <v>315</v>
      </c>
      <c r="C41" s="74" t="s">
        <v>316</v>
      </c>
      <c r="D41" s="87" t="s">
        <v>123</v>
      </c>
      <c r="E41" s="74" t="s">
        <v>274</v>
      </c>
      <c r="F41" s="74"/>
      <c r="G41" s="74"/>
      <c r="H41" s="84">
        <v>2.829999999999834</v>
      </c>
      <c r="I41" s="87" t="s">
        <v>165</v>
      </c>
      <c r="J41" s="88">
        <v>1.5E-3</v>
      </c>
      <c r="K41" s="85">
        <v>1.7000000000016635E-3</v>
      </c>
      <c r="L41" s="84">
        <v>901758.36168000009</v>
      </c>
      <c r="M41" s="86">
        <v>99.98</v>
      </c>
      <c r="N41" s="74"/>
      <c r="O41" s="84">
        <v>901.57802310500017</v>
      </c>
      <c r="P41" s="85">
        <v>2.0807850807881692E-4</v>
      </c>
      <c r="Q41" s="85">
        <v>1.9432826283334523E-3</v>
      </c>
      <c r="R41" s="85">
        <v>1.6026325084955495E-5</v>
      </c>
    </row>
    <row r="42" spans="2:18" s="121" customFormat="1">
      <c r="B42" s="76" t="s">
        <v>317</v>
      </c>
      <c r="C42" s="74" t="s">
        <v>318</v>
      </c>
      <c r="D42" s="87" t="s">
        <v>123</v>
      </c>
      <c r="E42" s="74" t="s">
        <v>274</v>
      </c>
      <c r="F42" s="74"/>
      <c r="G42" s="74"/>
      <c r="H42" s="84">
        <v>2.1299999999996038</v>
      </c>
      <c r="I42" s="87" t="s">
        <v>165</v>
      </c>
      <c r="J42" s="88">
        <v>1.2500000000000001E-2</v>
      </c>
      <c r="K42" s="85">
        <v>9.9999999999827484E-4</v>
      </c>
      <c r="L42" s="84">
        <v>559838.84218700009</v>
      </c>
      <c r="M42" s="86">
        <v>103.53</v>
      </c>
      <c r="N42" s="74"/>
      <c r="O42" s="84">
        <v>579.601156371</v>
      </c>
      <c r="P42" s="85">
        <v>4.4771734946040199E-5</v>
      </c>
      <c r="Q42" s="85">
        <v>1.249286062518152E-3</v>
      </c>
      <c r="R42" s="85">
        <v>1.0302909247529387E-5</v>
      </c>
    </row>
    <row r="43" spans="2:18" s="121" customFormat="1">
      <c r="B43" s="76" t="s">
        <v>319</v>
      </c>
      <c r="C43" s="74" t="s">
        <v>320</v>
      </c>
      <c r="D43" s="87" t="s">
        <v>123</v>
      </c>
      <c r="E43" s="74" t="s">
        <v>274</v>
      </c>
      <c r="F43" s="74"/>
      <c r="G43" s="74"/>
      <c r="H43" s="84">
        <v>3.0800000000000627</v>
      </c>
      <c r="I43" s="87" t="s">
        <v>165</v>
      </c>
      <c r="J43" s="88">
        <v>1.4999999999999999E-2</v>
      </c>
      <c r="K43" s="85">
        <v>1.9000000000073474E-3</v>
      </c>
      <c r="L43" s="84">
        <v>607012.68941000011</v>
      </c>
      <c r="M43" s="86">
        <v>105.38</v>
      </c>
      <c r="N43" s="74"/>
      <c r="O43" s="84">
        <v>639.67000038700019</v>
      </c>
      <c r="P43" s="85">
        <v>3.6094832963800145E-5</v>
      </c>
      <c r="Q43" s="85">
        <v>1.3787598718711671E-3</v>
      </c>
      <c r="R43" s="85">
        <v>1.1370684633582453E-5</v>
      </c>
    </row>
    <row r="44" spans="2:18" s="121" customFormat="1">
      <c r="B44" s="76" t="s">
        <v>321</v>
      </c>
      <c r="C44" s="74" t="s">
        <v>322</v>
      </c>
      <c r="D44" s="87" t="s">
        <v>123</v>
      </c>
      <c r="E44" s="74" t="s">
        <v>274</v>
      </c>
      <c r="F44" s="74"/>
      <c r="G44" s="74"/>
      <c r="H44" s="84">
        <v>0.33000000009230634</v>
      </c>
      <c r="I44" s="87" t="s">
        <v>165</v>
      </c>
      <c r="J44" s="88">
        <v>5.0000000000000001E-3</v>
      </c>
      <c r="K44" s="85">
        <v>-3.0000000074207039E-4</v>
      </c>
      <c r="L44" s="84">
        <v>5497.0479800000003</v>
      </c>
      <c r="M44" s="86">
        <v>100.51</v>
      </c>
      <c r="N44" s="74"/>
      <c r="O44" s="84">
        <v>5.5250827530000004</v>
      </c>
      <c r="P44" s="85">
        <v>7.413714689797996E-7</v>
      </c>
      <c r="Q44" s="85">
        <v>1.1908894248589321E-5</v>
      </c>
      <c r="R44" s="85">
        <v>9.821309975581169E-8</v>
      </c>
    </row>
    <row r="45" spans="2:18" s="121" customFormat="1">
      <c r="B45" s="76" t="s">
        <v>323</v>
      </c>
      <c r="C45" s="74" t="s">
        <v>324</v>
      </c>
      <c r="D45" s="87" t="s">
        <v>123</v>
      </c>
      <c r="E45" s="74" t="s">
        <v>274</v>
      </c>
      <c r="F45" s="74"/>
      <c r="G45" s="74"/>
      <c r="H45" s="84">
        <v>1.2800000000025273</v>
      </c>
      <c r="I45" s="87" t="s">
        <v>165</v>
      </c>
      <c r="J45" s="88">
        <v>5.5E-2</v>
      </c>
      <c r="K45" s="85">
        <v>5.0000000000263267E-4</v>
      </c>
      <c r="L45" s="84">
        <v>171195.01684600004</v>
      </c>
      <c r="M45" s="86">
        <v>110.94</v>
      </c>
      <c r="N45" s="74"/>
      <c r="O45" s="84">
        <v>189.92375825900001</v>
      </c>
      <c r="P45" s="85">
        <v>9.6602809629853931E-6</v>
      </c>
      <c r="Q45" s="85">
        <v>4.0936616762400076E-4</v>
      </c>
      <c r="R45" s="85">
        <v>3.3760582148315619E-6</v>
      </c>
    </row>
    <row r="46" spans="2:18" s="121" customFormat="1">
      <c r="B46" s="76" t="s">
        <v>325</v>
      </c>
      <c r="C46" s="74" t="s">
        <v>326</v>
      </c>
      <c r="D46" s="87" t="s">
        <v>123</v>
      </c>
      <c r="E46" s="74" t="s">
        <v>274</v>
      </c>
      <c r="F46" s="74"/>
      <c r="G46" s="74"/>
      <c r="H46" s="84">
        <v>14.859999999999969</v>
      </c>
      <c r="I46" s="87" t="s">
        <v>165</v>
      </c>
      <c r="J46" s="88">
        <v>5.5E-2</v>
      </c>
      <c r="K46" s="85">
        <v>1.4399999999999998E-2</v>
      </c>
      <c r="L46" s="84">
        <v>55942648.829458006</v>
      </c>
      <c r="M46" s="86">
        <v>177.75</v>
      </c>
      <c r="N46" s="74"/>
      <c r="O46" s="84">
        <v>99438.060435191015</v>
      </c>
      <c r="P46" s="85">
        <v>2.8756926256039879E-3</v>
      </c>
      <c r="Q46" s="85">
        <v>0.2143311510338067</v>
      </c>
      <c r="R46" s="85">
        <v>1.7675970814632694E-3</v>
      </c>
    </row>
    <row r="47" spans="2:18" s="121" customFormat="1">
      <c r="B47" s="76" t="s">
        <v>327</v>
      </c>
      <c r="C47" s="74" t="s">
        <v>328</v>
      </c>
      <c r="D47" s="87" t="s">
        <v>123</v>
      </c>
      <c r="E47" s="74" t="s">
        <v>274</v>
      </c>
      <c r="F47" s="74"/>
      <c r="G47" s="74"/>
      <c r="H47" s="84">
        <v>2.3800000000006687</v>
      </c>
      <c r="I47" s="87" t="s">
        <v>165</v>
      </c>
      <c r="J47" s="88">
        <v>4.2500000000000003E-2</v>
      </c>
      <c r="K47" s="85">
        <v>1.2999999999983283E-3</v>
      </c>
      <c r="L47" s="84">
        <v>1064620.2134630003</v>
      </c>
      <c r="M47" s="86">
        <v>112.39</v>
      </c>
      <c r="N47" s="74"/>
      <c r="O47" s="84">
        <v>1196.52667834</v>
      </c>
      <c r="P47" s="85">
        <v>5.7875401381364917E-5</v>
      </c>
      <c r="Q47" s="85">
        <v>2.5790219468169672E-3</v>
      </c>
      <c r="R47" s="85">
        <v>2.1269291207717847E-5</v>
      </c>
    </row>
    <row r="48" spans="2:18" s="121" customFormat="1">
      <c r="B48" s="76" t="s">
        <v>329</v>
      </c>
      <c r="C48" s="74" t="s">
        <v>330</v>
      </c>
      <c r="D48" s="87" t="s">
        <v>123</v>
      </c>
      <c r="E48" s="74" t="s">
        <v>274</v>
      </c>
      <c r="F48" s="74"/>
      <c r="G48" s="74"/>
      <c r="H48" s="84">
        <v>6.1200000000001973</v>
      </c>
      <c r="I48" s="87" t="s">
        <v>165</v>
      </c>
      <c r="J48" s="88">
        <v>0.02</v>
      </c>
      <c r="K48" s="85">
        <v>4.3999999999990123E-3</v>
      </c>
      <c r="L48" s="84">
        <v>1094632.3845270001</v>
      </c>
      <c r="M48" s="86">
        <v>110.98</v>
      </c>
      <c r="N48" s="74"/>
      <c r="O48" s="84">
        <v>1214.8229867230002</v>
      </c>
      <c r="P48" s="85">
        <v>5.8463102325036782E-5</v>
      </c>
      <c r="Q48" s="85">
        <v>2.6184582433239146E-3</v>
      </c>
      <c r="R48" s="85">
        <v>2.1594523831501986E-5</v>
      </c>
    </row>
    <row r="49" spans="2:18" s="121" customFormat="1">
      <c r="B49" s="76" t="s">
        <v>331</v>
      </c>
      <c r="C49" s="74" t="s">
        <v>332</v>
      </c>
      <c r="D49" s="87" t="s">
        <v>123</v>
      </c>
      <c r="E49" s="74" t="s">
        <v>274</v>
      </c>
      <c r="F49" s="74"/>
      <c r="G49" s="74"/>
      <c r="H49" s="84">
        <v>9.0699999999999026</v>
      </c>
      <c r="I49" s="87" t="s">
        <v>165</v>
      </c>
      <c r="J49" s="88">
        <v>0.01</v>
      </c>
      <c r="K49" s="85">
        <v>7.0999999999995433E-3</v>
      </c>
      <c r="L49" s="84">
        <v>10002781.941200001</v>
      </c>
      <c r="M49" s="86">
        <v>103.15</v>
      </c>
      <c r="N49" s="74"/>
      <c r="O49" s="84">
        <v>10317.869562357002</v>
      </c>
      <c r="P49" s="85">
        <v>8.1120556478225477E-4</v>
      </c>
      <c r="Q49" s="85">
        <v>2.2239380473012819E-2</v>
      </c>
      <c r="R49" s="85">
        <v>1.8340900904063279E-4</v>
      </c>
    </row>
    <row r="50" spans="2:18" s="121" customFormat="1">
      <c r="B50" s="76" t="s">
        <v>333</v>
      </c>
      <c r="C50" s="74" t="s">
        <v>334</v>
      </c>
      <c r="D50" s="87" t="s">
        <v>123</v>
      </c>
      <c r="E50" s="74" t="s">
        <v>274</v>
      </c>
      <c r="F50" s="74"/>
      <c r="G50" s="74"/>
      <c r="H50" s="84">
        <v>0.57999999998533092</v>
      </c>
      <c r="I50" s="87" t="s">
        <v>165</v>
      </c>
      <c r="J50" s="88">
        <v>0.01</v>
      </c>
      <c r="K50" s="85">
        <v>3.0000000053436891E-4</v>
      </c>
      <c r="L50" s="84">
        <v>9451.3451839999998</v>
      </c>
      <c r="M50" s="86">
        <v>100.98</v>
      </c>
      <c r="N50" s="74"/>
      <c r="O50" s="84">
        <v>9.5439687830000022</v>
      </c>
      <c r="P50" s="85">
        <v>6.3983340324239017E-7</v>
      </c>
      <c r="Q50" s="85">
        <v>2.0571296400378955E-5</v>
      </c>
      <c r="R50" s="85">
        <v>1.6965225681772367E-7</v>
      </c>
    </row>
    <row r="51" spans="2:18" s="121" customFormat="1">
      <c r="B51" s="76" t="s">
        <v>335</v>
      </c>
      <c r="C51" s="74" t="s">
        <v>336</v>
      </c>
      <c r="D51" s="87" t="s">
        <v>123</v>
      </c>
      <c r="E51" s="74" t="s">
        <v>274</v>
      </c>
      <c r="F51" s="74"/>
      <c r="G51" s="74"/>
      <c r="H51" s="84">
        <v>14.830000000005391</v>
      </c>
      <c r="I51" s="87" t="s">
        <v>165</v>
      </c>
      <c r="J51" s="88">
        <v>1.4999999999999999E-2</v>
      </c>
      <c r="K51" s="85">
        <v>1.3300000000004902E-2</v>
      </c>
      <c r="L51" s="84">
        <v>1286213.9222530003</v>
      </c>
      <c r="M51" s="86">
        <v>103.1</v>
      </c>
      <c r="N51" s="74"/>
      <c r="O51" s="84">
        <v>1326.0865467950002</v>
      </c>
      <c r="P51" s="85">
        <v>1.7180186742053686E-4</v>
      </c>
      <c r="Q51" s="85">
        <v>2.8582783564072077E-3</v>
      </c>
      <c r="R51" s="85">
        <v>2.3572329343755115E-5</v>
      </c>
    </row>
    <row r="52" spans="2:18" s="121" customFormat="1">
      <c r="B52" s="76" t="s">
        <v>337</v>
      </c>
      <c r="C52" s="74" t="s">
        <v>338</v>
      </c>
      <c r="D52" s="87" t="s">
        <v>123</v>
      </c>
      <c r="E52" s="74" t="s">
        <v>274</v>
      </c>
      <c r="F52" s="74"/>
      <c r="G52" s="74"/>
      <c r="H52" s="84">
        <v>1.819999999999024</v>
      </c>
      <c r="I52" s="87" t="s">
        <v>165</v>
      </c>
      <c r="J52" s="88">
        <v>7.4999999999999997E-3</v>
      </c>
      <c r="K52" s="85">
        <v>7.0000000000459289E-4</v>
      </c>
      <c r="L52" s="84">
        <v>687293.73106300016</v>
      </c>
      <c r="M52" s="86">
        <v>101.37</v>
      </c>
      <c r="N52" s="74"/>
      <c r="O52" s="84">
        <v>696.70967212400012</v>
      </c>
      <c r="P52" s="85">
        <v>4.4426939678163227E-5</v>
      </c>
      <c r="Q52" s="85">
        <v>1.501704531536463E-3</v>
      </c>
      <c r="R52" s="85">
        <v>1.2384613876054512E-5</v>
      </c>
    </row>
    <row r="53" spans="2:18" s="121" customFormat="1">
      <c r="B53" s="76" t="s">
        <v>339</v>
      </c>
      <c r="C53" s="74" t="s">
        <v>340</v>
      </c>
      <c r="D53" s="87" t="s">
        <v>123</v>
      </c>
      <c r="E53" s="74" t="s">
        <v>274</v>
      </c>
      <c r="F53" s="74"/>
      <c r="G53" s="74"/>
      <c r="H53" s="84">
        <v>4.7599999999977713</v>
      </c>
      <c r="I53" s="87" t="s">
        <v>165</v>
      </c>
      <c r="J53" s="88">
        <v>1.7500000000000002E-2</v>
      </c>
      <c r="K53" s="85">
        <v>3.0999999999937167E-3</v>
      </c>
      <c r="L53" s="84">
        <v>787045.74291400006</v>
      </c>
      <c r="M53" s="86">
        <v>107.17</v>
      </c>
      <c r="N53" s="74"/>
      <c r="O53" s="84">
        <v>843.47692376300017</v>
      </c>
      <c r="P53" s="85">
        <v>4.034794118596367E-5</v>
      </c>
      <c r="Q53" s="85">
        <v>1.8180501424643557E-3</v>
      </c>
      <c r="R53" s="85">
        <v>1.4993528053544557E-5</v>
      </c>
    </row>
    <row r="54" spans="2:18" s="121" customFormat="1">
      <c r="B54" s="76" t="s">
        <v>341</v>
      </c>
      <c r="C54" s="74" t="s">
        <v>342</v>
      </c>
      <c r="D54" s="87" t="s">
        <v>123</v>
      </c>
      <c r="E54" s="74" t="s">
        <v>274</v>
      </c>
      <c r="F54" s="74"/>
      <c r="G54" s="74"/>
      <c r="H54" s="84">
        <v>7.4500000000001947</v>
      </c>
      <c r="I54" s="87" t="s">
        <v>165</v>
      </c>
      <c r="J54" s="88">
        <v>2.2499999999999999E-2</v>
      </c>
      <c r="K54" s="85">
        <v>5.7000000000004157E-3</v>
      </c>
      <c r="L54" s="84">
        <v>13995377.070343001</v>
      </c>
      <c r="M54" s="86">
        <v>113.1</v>
      </c>
      <c r="N54" s="74"/>
      <c r="O54" s="84">
        <v>15828.771466562004</v>
      </c>
      <c r="P54" s="85">
        <v>8.2451320834236433E-4</v>
      </c>
      <c r="Q54" s="85">
        <v>3.4117708984181615E-2</v>
      </c>
      <c r="R54" s="85">
        <v>2.8137003200780832E-4</v>
      </c>
    </row>
    <row r="55" spans="2:18" s="121" customFormat="1">
      <c r="B55" s="77"/>
      <c r="C55" s="74"/>
      <c r="D55" s="74"/>
      <c r="E55" s="74"/>
      <c r="F55" s="74"/>
      <c r="G55" s="74"/>
      <c r="H55" s="74"/>
      <c r="I55" s="74"/>
      <c r="J55" s="74"/>
      <c r="K55" s="85"/>
      <c r="L55" s="84"/>
      <c r="M55" s="86"/>
      <c r="N55" s="74"/>
      <c r="O55" s="74"/>
      <c r="P55" s="74"/>
      <c r="Q55" s="85"/>
      <c r="R55" s="74"/>
    </row>
    <row r="56" spans="2:18" s="121" customFormat="1">
      <c r="B56" s="71" t="s">
        <v>237</v>
      </c>
      <c r="C56" s="72"/>
      <c r="D56" s="72"/>
      <c r="E56" s="72"/>
      <c r="F56" s="72"/>
      <c r="G56" s="72"/>
      <c r="H56" s="81">
        <v>22.627224616553359</v>
      </c>
      <c r="I56" s="72"/>
      <c r="J56" s="72"/>
      <c r="K56" s="82">
        <v>2.9867563019445757E-2</v>
      </c>
      <c r="L56" s="81"/>
      <c r="M56" s="83"/>
      <c r="N56" s="72"/>
      <c r="O56" s="81">
        <v>78144.826558407018</v>
      </c>
      <c r="P56" s="72"/>
      <c r="Q56" s="82">
        <v>0.16843521032388478</v>
      </c>
      <c r="R56" s="82">
        <v>1.3890915284507108E-3</v>
      </c>
    </row>
    <row r="57" spans="2:18" s="121" customFormat="1">
      <c r="B57" s="112" t="s">
        <v>65</v>
      </c>
      <c r="C57" s="113"/>
      <c r="D57" s="113"/>
      <c r="E57" s="113"/>
      <c r="F57" s="113"/>
      <c r="G57" s="113"/>
      <c r="H57" s="114">
        <v>22.627224616553359</v>
      </c>
      <c r="I57" s="113"/>
      <c r="J57" s="113"/>
      <c r="K57" s="115">
        <v>2.9867563019445757E-2</v>
      </c>
      <c r="L57" s="114"/>
      <c r="M57" s="116"/>
      <c r="N57" s="113"/>
      <c r="O57" s="114">
        <v>78144.826558407018</v>
      </c>
      <c r="P57" s="113"/>
      <c r="Q57" s="115">
        <v>0.16843521032388478</v>
      </c>
      <c r="R57" s="115">
        <v>1.3890915284507108E-3</v>
      </c>
    </row>
    <row r="58" spans="2:18" s="121" customFormat="1">
      <c r="B58" s="76" t="s">
        <v>343</v>
      </c>
      <c r="C58" s="74" t="s">
        <v>344</v>
      </c>
      <c r="D58" s="87" t="s">
        <v>28</v>
      </c>
      <c r="E58" s="74" t="s">
        <v>345</v>
      </c>
      <c r="F58" s="74" t="s">
        <v>346</v>
      </c>
      <c r="G58" s="74"/>
      <c r="H58" s="84">
        <v>19.290000000000351</v>
      </c>
      <c r="I58" s="87" t="s">
        <v>164</v>
      </c>
      <c r="J58" s="88">
        <v>3.3750000000000002E-2</v>
      </c>
      <c r="K58" s="85">
        <v>2.8200000000000062E-2</v>
      </c>
      <c r="L58" s="84">
        <v>2265150.1824000003</v>
      </c>
      <c r="M58" s="86">
        <v>111.32617999999999</v>
      </c>
      <c r="N58" s="74"/>
      <c r="O58" s="84">
        <v>8677.187646917002</v>
      </c>
      <c r="P58" s="85">
        <v>1.1325750912000001E-3</v>
      </c>
      <c r="Q58" s="85">
        <v>1.8703015806630433E-2</v>
      </c>
      <c r="R58" s="85">
        <v>1.5424447633907799E-4</v>
      </c>
    </row>
    <row r="59" spans="2:18" s="121" customFormat="1">
      <c r="B59" s="76" t="s">
        <v>347</v>
      </c>
      <c r="C59" s="74" t="s">
        <v>348</v>
      </c>
      <c r="D59" s="87" t="s">
        <v>28</v>
      </c>
      <c r="E59" s="74" t="s">
        <v>345</v>
      </c>
      <c r="F59" s="74" t="s">
        <v>346</v>
      </c>
      <c r="G59" s="74"/>
      <c r="H59" s="84">
        <v>22.110000000000067</v>
      </c>
      <c r="I59" s="87" t="s">
        <v>164</v>
      </c>
      <c r="J59" s="88">
        <v>3.7999999999999999E-2</v>
      </c>
      <c r="K59" s="85">
        <v>2.9700000000000129E-2</v>
      </c>
      <c r="L59" s="84">
        <v>14440332.412800003</v>
      </c>
      <c r="M59" s="86">
        <v>120.34265000000001</v>
      </c>
      <c r="N59" s="74"/>
      <c r="O59" s="84">
        <v>59797.281666093004</v>
      </c>
      <c r="P59" s="85">
        <v>2.8880664825600005E-3</v>
      </c>
      <c r="Q59" s="85">
        <v>0.12888847743102946</v>
      </c>
      <c r="R59" s="85">
        <v>1.0629481316292533E-3</v>
      </c>
    </row>
    <row r="60" spans="2:18" s="121" customFormat="1">
      <c r="B60" s="76" t="s">
        <v>349</v>
      </c>
      <c r="C60" s="74" t="s">
        <v>350</v>
      </c>
      <c r="D60" s="87" t="s">
        <v>28</v>
      </c>
      <c r="E60" s="74" t="s">
        <v>345</v>
      </c>
      <c r="F60" s="74" t="s">
        <v>346</v>
      </c>
      <c r="G60" s="74"/>
      <c r="H60" s="84">
        <v>28.819999999998601</v>
      </c>
      <c r="I60" s="87" t="s">
        <v>164</v>
      </c>
      <c r="J60" s="88">
        <v>4.4999999999999998E-2</v>
      </c>
      <c r="K60" s="85">
        <v>3.239999999999868E-2</v>
      </c>
      <c r="L60" s="84">
        <v>2022455.5200000003</v>
      </c>
      <c r="M60" s="86">
        <v>138.95650000000001</v>
      </c>
      <c r="N60" s="74"/>
      <c r="O60" s="84">
        <v>9670.357245397001</v>
      </c>
      <c r="P60" s="85">
        <v>2.0224555200000004E-3</v>
      </c>
      <c r="Q60" s="85">
        <v>2.0843717086224862E-2</v>
      </c>
      <c r="R60" s="85">
        <v>1.7189892048237923E-4</v>
      </c>
    </row>
    <row r="61" spans="2:18" s="121" customFormat="1">
      <c r="B61" s="125"/>
    </row>
    <row r="62" spans="2:18" s="121" customFormat="1">
      <c r="B62" s="125"/>
    </row>
    <row r="63" spans="2:18" s="121" customFormat="1">
      <c r="B63" s="125"/>
    </row>
    <row r="64" spans="2:18" s="121" customFormat="1">
      <c r="B64" s="126" t="s">
        <v>115</v>
      </c>
      <c r="C64" s="130"/>
      <c r="D64" s="130"/>
    </row>
    <row r="65" spans="2:4" s="121" customFormat="1">
      <c r="B65" s="126" t="s">
        <v>243</v>
      </c>
      <c r="C65" s="130"/>
      <c r="D65" s="130"/>
    </row>
    <row r="66" spans="2:4" s="121" customFormat="1">
      <c r="B66" s="166" t="s">
        <v>251</v>
      </c>
      <c r="C66" s="166"/>
      <c r="D66" s="166"/>
    </row>
    <row r="67" spans="2:4" s="121" customFormat="1">
      <c r="B67" s="125"/>
    </row>
    <row r="68" spans="2:4" s="121" customFormat="1">
      <c r="B68" s="125"/>
    </row>
    <row r="69" spans="2:4" s="121" customFormat="1">
      <c r="B69" s="125"/>
    </row>
    <row r="70" spans="2:4" s="121" customFormat="1">
      <c r="B70" s="125"/>
    </row>
    <row r="71" spans="2:4" s="121" customFormat="1">
      <c r="B71" s="125"/>
    </row>
    <row r="72" spans="2:4" s="121" customFormat="1">
      <c r="B72" s="125"/>
    </row>
    <row r="73" spans="2:4" s="121" customFormat="1">
      <c r="B73" s="125"/>
    </row>
    <row r="74" spans="2:4" s="121" customFormat="1">
      <c r="B74" s="125"/>
    </row>
    <row r="75" spans="2:4" s="121" customFormat="1">
      <c r="B75" s="125"/>
    </row>
    <row r="76" spans="2:4" s="121" customFormat="1">
      <c r="B76" s="125"/>
    </row>
    <row r="77" spans="2:4" s="121" customFormat="1">
      <c r="B77" s="125"/>
    </row>
    <row r="78" spans="2:4" s="121" customFormat="1">
      <c r="B78" s="125"/>
    </row>
    <row r="79" spans="2:4" s="121" customFormat="1">
      <c r="B79" s="125"/>
    </row>
    <row r="80" spans="2:4" s="121" customFormat="1">
      <c r="B80" s="125"/>
    </row>
    <row r="81" spans="2:2" s="121" customFormat="1">
      <c r="B81" s="125"/>
    </row>
    <row r="82" spans="2:2" s="121" customFormat="1">
      <c r="B82" s="125"/>
    </row>
    <row r="83" spans="2:2" s="121" customFormat="1">
      <c r="B83" s="125"/>
    </row>
    <row r="84" spans="2:2" s="121" customFormat="1">
      <c r="B84" s="125"/>
    </row>
    <row r="85" spans="2:2" s="121" customFormat="1">
      <c r="B85" s="125"/>
    </row>
    <row r="86" spans="2:2" s="121" customFormat="1">
      <c r="B86" s="125"/>
    </row>
    <row r="87" spans="2:2" s="121" customFormat="1">
      <c r="B87" s="125"/>
    </row>
    <row r="88" spans="2:2" s="121" customFormat="1">
      <c r="B88" s="125"/>
    </row>
    <row r="89" spans="2:2" s="121" customFormat="1">
      <c r="B89" s="125"/>
    </row>
    <row r="90" spans="2:2" s="121" customFormat="1">
      <c r="B90" s="125"/>
    </row>
    <row r="91" spans="2:2" s="121" customFormat="1">
      <c r="B91" s="125"/>
    </row>
    <row r="92" spans="2:2" s="121" customFormat="1">
      <c r="B92" s="125"/>
    </row>
    <row r="93" spans="2:2" s="121" customFormat="1">
      <c r="B93" s="125"/>
    </row>
    <row r="94" spans="2:2" s="121" customFormat="1">
      <c r="B94" s="125"/>
    </row>
    <row r="95" spans="2:2" s="121" customFormat="1">
      <c r="B95" s="125"/>
    </row>
    <row r="96" spans="2:2" s="121" customFormat="1">
      <c r="B96" s="125"/>
    </row>
    <row r="97" spans="2:2" s="121" customFormat="1">
      <c r="B97" s="125"/>
    </row>
    <row r="98" spans="2:2" s="121" customFormat="1">
      <c r="B98" s="125"/>
    </row>
    <row r="99" spans="2:2" s="121" customFormat="1">
      <c r="B99" s="125"/>
    </row>
    <row r="100" spans="2:2" s="121" customFormat="1">
      <c r="B100" s="125"/>
    </row>
    <row r="101" spans="2:2" s="121" customFormat="1">
      <c r="B101" s="125"/>
    </row>
    <row r="102" spans="2:2" s="121" customFormat="1">
      <c r="B102" s="125"/>
    </row>
    <row r="103" spans="2:2" s="121" customFormat="1">
      <c r="B103" s="125"/>
    </row>
    <row r="104" spans="2:2" s="121" customFormat="1">
      <c r="B104" s="125"/>
    </row>
    <row r="105" spans="2:2" s="121" customFormat="1">
      <c r="B105" s="125"/>
    </row>
    <row r="106" spans="2:2" s="121" customFormat="1">
      <c r="B106" s="125"/>
    </row>
    <row r="107" spans="2:2" s="121" customFormat="1">
      <c r="B107" s="125"/>
    </row>
    <row r="108" spans="2:2" s="121" customFormat="1">
      <c r="B108" s="125"/>
    </row>
    <row r="109" spans="2:2" s="121" customFormat="1">
      <c r="B109" s="125"/>
    </row>
    <row r="110" spans="2:2" s="121" customFormat="1">
      <c r="B110" s="125"/>
    </row>
    <row r="111" spans="2:2" s="121" customFormat="1">
      <c r="B111" s="125"/>
    </row>
    <row r="112" spans="2:2" s="121" customFormat="1">
      <c r="B112" s="125"/>
    </row>
    <row r="113" spans="2:2" s="121" customFormat="1">
      <c r="B113" s="125"/>
    </row>
    <row r="114" spans="2:2" s="121" customFormat="1">
      <c r="B114" s="125"/>
    </row>
    <row r="115" spans="2:2" s="121" customFormat="1">
      <c r="B115" s="125"/>
    </row>
    <row r="116" spans="2:2" s="121" customFormat="1">
      <c r="B116" s="125"/>
    </row>
    <row r="117" spans="2:2" s="121" customFormat="1">
      <c r="B117" s="125"/>
    </row>
    <row r="118" spans="2:2" s="121" customFormat="1">
      <c r="B118" s="125"/>
    </row>
    <row r="119" spans="2:2" s="121" customFormat="1">
      <c r="B119" s="125"/>
    </row>
    <row r="120" spans="2:2" s="121" customFormat="1">
      <c r="B120" s="125"/>
    </row>
    <row r="121" spans="2:2" s="121" customFormat="1">
      <c r="B121" s="125"/>
    </row>
    <row r="122" spans="2:2" s="121" customFormat="1">
      <c r="B122" s="125"/>
    </row>
    <row r="123" spans="2:2" s="121" customFormat="1">
      <c r="B123" s="125"/>
    </row>
    <row r="124" spans="2:2" s="121" customFormat="1">
      <c r="B124" s="125"/>
    </row>
    <row r="125" spans="2:2" s="121" customFormat="1">
      <c r="B125" s="125"/>
    </row>
    <row r="126" spans="2:2" s="121" customFormat="1">
      <c r="B126" s="125"/>
    </row>
    <row r="127" spans="2:2" s="121" customFormat="1">
      <c r="B127" s="125"/>
    </row>
    <row r="128" spans="2:2" s="121" customFormat="1">
      <c r="B128" s="125"/>
    </row>
    <row r="129" spans="2:2" s="121" customFormat="1">
      <c r="B129" s="125"/>
    </row>
    <row r="130" spans="2:2" s="121" customFormat="1">
      <c r="B130" s="125"/>
    </row>
    <row r="131" spans="2:2" s="121" customFormat="1">
      <c r="B131" s="125"/>
    </row>
    <row r="132" spans="2:2" s="121" customFormat="1">
      <c r="B132" s="125"/>
    </row>
    <row r="133" spans="2:2" s="121" customFormat="1">
      <c r="B133" s="125"/>
    </row>
    <row r="134" spans="2:2" s="121" customFormat="1">
      <c r="B134" s="125"/>
    </row>
    <row r="135" spans="2:2" s="121" customFormat="1">
      <c r="B135" s="125"/>
    </row>
    <row r="136" spans="2:2" s="121" customFormat="1">
      <c r="B136" s="125"/>
    </row>
    <row r="137" spans="2:2" s="121" customFormat="1">
      <c r="B137" s="125"/>
    </row>
    <row r="138" spans="2:2" s="121" customFormat="1">
      <c r="B138" s="125"/>
    </row>
    <row r="139" spans="2:2" s="121" customFormat="1">
      <c r="B139" s="125"/>
    </row>
    <row r="140" spans="2:2" s="121" customFormat="1">
      <c r="B140" s="125"/>
    </row>
    <row r="141" spans="2:2" s="121" customFormat="1">
      <c r="B141" s="125"/>
    </row>
    <row r="142" spans="2:2" s="121" customFormat="1">
      <c r="B142" s="125"/>
    </row>
    <row r="143" spans="2:2" s="121" customFormat="1">
      <c r="B143" s="125"/>
    </row>
    <row r="144" spans="2:2" s="121" customFormat="1">
      <c r="B144" s="125"/>
    </row>
    <row r="145" spans="2:2" s="121" customFormat="1">
      <c r="B145" s="125"/>
    </row>
    <row r="146" spans="2:2" s="121" customFormat="1">
      <c r="B146" s="125"/>
    </row>
    <row r="147" spans="2:2" s="121" customFormat="1">
      <c r="B147" s="125"/>
    </row>
    <row r="148" spans="2:2" s="121" customFormat="1">
      <c r="B148" s="125"/>
    </row>
    <row r="149" spans="2:2" s="121" customFormat="1">
      <c r="B149" s="125"/>
    </row>
    <row r="150" spans="2:2" s="121" customFormat="1">
      <c r="B150" s="125"/>
    </row>
    <row r="151" spans="2:2" s="121" customFormat="1">
      <c r="B151" s="125"/>
    </row>
    <row r="152" spans="2:2" s="121" customFormat="1">
      <c r="B152" s="125"/>
    </row>
    <row r="153" spans="2:2" s="121" customFormat="1">
      <c r="B153" s="125"/>
    </row>
    <row r="154" spans="2:2" s="121" customFormat="1">
      <c r="B154" s="125"/>
    </row>
    <row r="155" spans="2:2" s="121" customFormat="1">
      <c r="B155" s="125"/>
    </row>
    <row r="156" spans="2:2" s="121" customFormat="1">
      <c r="B156" s="125"/>
    </row>
    <row r="157" spans="2:2" s="121" customFormat="1">
      <c r="B157" s="125"/>
    </row>
    <row r="158" spans="2:2" s="121" customFormat="1">
      <c r="B158" s="125"/>
    </row>
    <row r="159" spans="2:2" s="121" customFormat="1">
      <c r="B159" s="125"/>
    </row>
    <row r="160" spans="2:2" s="121" customFormat="1">
      <c r="B160" s="125"/>
    </row>
    <row r="161" spans="2:2" s="121" customFormat="1">
      <c r="B161" s="125"/>
    </row>
    <row r="162" spans="2:2" s="121" customFormat="1">
      <c r="B162" s="125"/>
    </row>
    <row r="163" spans="2:2" s="121" customFormat="1">
      <c r="B163" s="125"/>
    </row>
    <row r="164" spans="2:2" s="121" customFormat="1">
      <c r="B164" s="125"/>
    </row>
    <row r="165" spans="2:2" s="121" customFormat="1">
      <c r="B165" s="125"/>
    </row>
    <row r="166" spans="2:2" s="121" customFormat="1">
      <c r="B166" s="125"/>
    </row>
    <row r="167" spans="2:2" s="121" customFormat="1">
      <c r="B167" s="125"/>
    </row>
    <row r="168" spans="2:2" s="121" customFormat="1">
      <c r="B168" s="125"/>
    </row>
    <row r="169" spans="2:2" s="121" customFormat="1">
      <c r="B169" s="125"/>
    </row>
    <row r="170" spans="2:2" s="121" customFormat="1">
      <c r="B170" s="125"/>
    </row>
    <row r="171" spans="2:2" s="121" customFormat="1">
      <c r="B171" s="125"/>
    </row>
    <row r="172" spans="2:2" s="121" customFormat="1">
      <c r="B172" s="125"/>
    </row>
    <row r="173" spans="2:2" s="121" customFormat="1">
      <c r="B173" s="125"/>
    </row>
    <row r="174" spans="2:2" s="121" customFormat="1">
      <c r="B174" s="125"/>
    </row>
    <row r="175" spans="2:2" s="121" customFormat="1">
      <c r="B175" s="125"/>
    </row>
    <row r="176" spans="2:2" s="121" customFormat="1">
      <c r="B176" s="125"/>
    </row>
    <row r="177" spans="2:2" s="121" customFormat="1">
      <c r="B177" s="125"/>
    </row>
    <row r="178" spans="2:2" s="121" customFormat="1">
      <c r="B178" s="125"/>
    </row>
    <row r="179" spans="2:2" s="121" customFormat="1">
      <c r="B179" s="125"/>
    </row>
    <row r="180" spans="2:2" s="121" customFormat="1">
      <c r="B180" s="125"/>
    </row>
    <row r="181" spans="2:2" s="121" customFormat="1">
      <c r="B181" s="125"/>
    </row>
    <row r="182" spans="2:2" s="121" customFormat="1">
      <c r="B182" s="125"/>
    </row>
    <row r="183" spans="2:2" s="121" customFormat="1">
      <c r="B183" s="125"/>
    </row>
    <row r="184" spans="2:2" s="121" customFormat="1">
      <c r="B184" s="125"/>
    </row>
    <row r="185" spans="2:2" s="121" customFormat="1">
      <c r="B185" s="125"/>
    </row>
    <row r="186" spans="2:2" s="121" customFormat="1">
      <c r="B186" s="125"/>
    </row>
    <row r="187" spans="2:2" s="121" customFormat="1">
      <c r="B187" s="125"/>
    </row>
    <row r="188" spans="2:2" s="121" customFormat="1">
      <c r="B188" s="125"/>
    </row>
    <row r="189" spans="2:2" s="121" customFormat="1">
      <c r="B189" s="125"/>
    </row>
    <row r="190" spans="2:2" s="121" customFormat="1">
      <c r="B190" s="125"/>
    </row>
    <row r="191" spans="2:2" s="121" customFormat="1">
      <c r="B191" s="125"/>
    </row>
    <row r="192" spans="2:2" s="121" customFormat="1">
      <c r="B192" s="125"/>
    </row>
    <row r="193" spans="2:2" s="121" customFormat="1">
      <c r="B193" s="125"/>
    </row>
    <row r="194" spans="2:2" s="121" customFormat="1">
      <c r="B194" s="125"/>
    </row>
    <row r="195" spans="2:2" s="121" customFormat="1">
      <c r="B195" s="125"/>
    </row>
    <row r="196" spans="2:2" s="121" customFormat="1">
      <c r="B196" s="125"/>
    </row>
    <row r="197" spans="2:2" s="121" customFormat="1">
      <c r="B197" s="125"/>
    </row>
    <row r="198" spans="2:2" s="121" customFormat="1">
      <c r="B198" s="125"/>
    </row>
    <row r="199" spans="2:2" s="121" customFormat="1">
      <c r="B199" s="125"/>
    </row>
    <row r="200" spans="2:2" s="121" customFormat="1">
      <c r="B200" s="125"/>
    </row>
    <row r="201" spans="2:2" s="121" customFormat="1">
      <c r="B201" s="125"/>
    </row>
    <row r="202" spans="2:2" s="121" customFormat="1">
      <c r="B202" s="125"/>
    </row>
    <row r="203" spans="2:2" s="121" customFormat="1">
      <c r="B203" s="125"/>
    </row>
    <row r="204" spans="2:2" s="121" customFormat="1">
      <c r="B204" s="125"/>
    </row>
    <row r="205" spans="2:2" s="121" customFormat="1">
      <c r="B205" s="125"/>
    </row>
    <row r="206" spans="2:2" s="121" customFormat="1">
      <c r="B206" s="125"/>
    </row>
    <row r="207" spans="2:2" s="121" customFormat="1">
      <c r="B207" s="125"/>
    </row>
    <row r="208" spans="2:2" s="121" customFormat="1">
      <c r="B208" s="125"/>
    </row>
    <row r="209" spans="2:4" s="121" customFormat="1">
      <c r="B209" s="125"/>
    </row>
    <row r="210" spans="2:4" s="121" customFormat="1">
      <c r="B210" s="125"/>
    </row>
    <row r="211" spans="2:4" s="121" customFormat="1">
      <c r="B211" s="125"/>
    </row>
    <row r="212" spans="2:4" s="121" customFormat="1">
      <c r="B212" s="125"/>
    </row>
    <row r="213" spans="2:4" s="121" customFormat="1">
      <c r="B213" s="125"/>
    </row>
    <row r="214" spans="2:4" s="121" customFormat="1">
      <c r="B214" s="125"/>
    </row>
    <row r="215" spans="2:4" s="121" customFormat="1">
      <c r="B215" s="125"/>
    </row>
    <row r="216" spans="2:4" s="121" customFormat="1">
      <c r="B216" s="125"/>
    </row>
    <row r="217" spans="2:4" s="121" customFormat="1">
      <c r="B217" s="125"/>
    </row>
    <row r="218" spans="2:4">
      <c r="C218" s="1"/>
      <c r="D218" s="1"/>
    </row>
    <row r="219" spans="2:4">
      <c r="C219" s="1"/>
      <c r="D219" s="1"/>
    </row>
    <row r="220" spans="2:4">
      <c r="C220" s="1"/>
      <c r="D220" s="1"/>
    </row>
    <row r="221" spans="2:4">
      <c r="C221" s="1"/>
      <c r="D221" s="1"/>
    </row>
    <row r="222" spans="2:4">
      <c r="C222" s="1"/>
      <c r="D222" s="1"/>
    </row>
    <row r="223" spans="2:4">
      <c r="C223" s="1"/>
      <c r="D223" s="1"/>
    </row>
    <row r="224" spans="2:4">
      <c r="C224" s="1"/>
      <c r="D224" s="1"/>
    </row>
    <row r="225" spans="3:4">
      <c r="C225" s="1"/>
      <c r="D225" s="1"/>
    </row>
    <row r="226" spans="3:4">
      <c r="C226" s="1"/>
      <c r="D226" s="1"/>
    </row>
    <row r="227" spans="3:4">
      <c r="C227" s="1"/>
      <c r="D227" s="1"/>
    </row>
    <row r="228" spans="3:4">
      <c r="C228" s="1"/>
      <c r="D228" s="1"/>
    </row>
    <row r="229" spans="3:4">
      <c r="C229" s="1"/>
      <c r="D229" s="1"/>
    </row>
    <row r="230" spans="3:4">
      <c r="C230" s="1"/>
      <c r="D230" s="1"/>
    </row>
    <row r="231" spans="3:4">
      <c r="C231" s="1"/>
      <c r="D231" s="1"/>
    </row>
    <row r="232" spans="3:4">
      <c r="C232" s="1"/>
      <c r="D232" s="1"/>
    </row>
    <row r="233" spans="3:4">
      <c r="C233" s="1"/>
      <c r="D233" s="1"/>
    </row>
    <row r="234" spans="3:4">
      <c r="C234" s="1"/>
      <c r="D234" s="1"/>
    </row>
    <row r="235" spans="3:4">
      <c r="C235" s="1"/>
      <c r="D235" s="1"/>
    </row>
    <row r="236" spans="3:4">
      <c r="C236" s="1"/>
      <c r="D236" s="1"/>
    </row>
    <row r="237" spans="3:4">
      <c r="C237" s="1"/>
      <c r="D237" s="1"/>
    </row>
    <row r="238" spans="3:4">
      <c r="C238" s="1"/>
      <c r="D238" s="1"/>
    </row>
    <row r="239" spans="3:4">
      <c r="C239" s="1"/>
      <c r="D239" s="1"/>
    </row>
    <row r="240" spans="3:4">
      <c r="C240" s="1"/>
      <c r="D240" s="1"/>
    </row>
    <row r="241" spans="3:4">
      <c r="C241" s="1"/>
      <c r="D241" s="1"/>
    </row>
    <row r="242" spans="3:4">
      <c r="C242" s="1"/>
      <c r="D242" s="1"/>
    </row>
    <row r="243" spans="3:4">
      <c r="C243" s="1"/>
      <c r="D243" s="1"/>
    </row>
    <row r="244" spans="3:4">
      <c r="C244" s="1"/>
      <c r="D244" s="1"/>
    </row>
    <row r="245" spans="3:4">
      <c r="C245" s="1"/>
      <c r="D245" s="1"/>
    </row>
    <row r="246" spans="3:4">
      <c r="C246" s="1"/>
      <c r="D246" s="1"/>
    </row>
    <row r="247" spans="3:4">
      <c r="C247" s="1"/>
      <c r="D247" s="1"/>
    </row>
    <row r="248" spans="3:4">
      <c r="C248" s="1"/>
      <c r="D248" s="1"/>
    </row>
    <row r="249" spans="3:4">
      <c r="C249" s="1"/>
      <c r="D249" s="1"/>
    </row>
    <row r="250" spans="3:4">
      <c r="C250" s="1"/>
      <c r="D250" s="1"/>
    </row>
    <row r="251" spans="3:4">
      <c r="C251" s="1"/>
      <c r="D251" s="1"/>
    </row>
    <row r="252" spans="3:4">
      <c r="C252" s="1"/>
      <c r="D252" s="1"/>
    </row>
    <row r="253" spans="3:4">
      <c r="C253" s="1"/>
      <c r="D253" s="1"/>
    </row>
    <row r="254" spans="3:4">
      <c r="C254" s="1"/>
      <c r="D254" s="1"/>
    </row>
    <row r="255" spans="3:4">
      <c r="C255" s="1"/>
      <c r="D255" s="1"/>
    </row>
    <row r="256" spans="3:4">
      <c r="C256" s="1"/>
      <c r="D256" s="1"/>
    </row>
    <row r="257" spans="3:4">
      <c r="C257" s="1"/>
      <c r="D257" s="1"/>
    </row>
    <row r="258" spans="3:4">
      <c r="C258" s="1"/>
      <c r="D258" s="1"/>
    </row>
    <row r="259" spans="3:4">
      <c r="C259" s="1"/>
      <c r="D259" s="1"/>
    </row>
    <row r="260" spans="3:4">
      <c r="C260" s="1"/>
      <c r="D260" s="1"/>
    </row>
    <row r="261" spans="3:4">
      <c r="C261" s="1"/>
      <c r="D261" s="1"/>
    </row>
    <row r="262" spans="3:4">
      <c r="C262" s="1"/>
      <c r="D262" s="1"/>
    </row>
    <row r="263" spans="3:4">
      <c r="C263" s="1"/>
      <c r="D263" s="1"/>
    </row>
    <row r="264" spans="3:4">
      <c r="C264" s="1"/>
      <c r="D264" s="1"/>
    </row>
    <row r="265" spans="3:4">
      <c r="C265" s="1"/>
      <c r="D265" s="1"/>
    </row>
    <row r="266" spans="3:4">
      <c r="C266" s="1"/>
      <c r="D266" s="1"/>
    </row>
    <row r="267" spans="3:4">
      <c r="C267" s="1"/>
      <c r="D267" s="1"/>
    </row>
    <row r="268" spans="3:4">
      <c r="C268" s="1"/>
      <c r="D268" s="1"/>
    </row>
    <row r="269" spans="3:4">
      <c r="C269" s="1"/>
      <c r="D269" s="1"/>
    </row>
    <row r="270" spans="3:4">
      <c r="C270" s="1"/>
      <c r="D270" s="1"/>
    </row>
    <row r="271" spans="3:4">
      <c r="C271" s="1"/>
      <c r="D271" s="1"/>
    </row>
    <row r="272" spans="3:4">
      <c r="C272" s="1"/>
      <c r="D272" s="1"/>
    </row>
    <row r="273" spans="3:4">
      <c r="C273" s="1"/>
      <c r="D273" s="1"/>
    </row>
    <row r="274" spans="3:4">
      <c r="C274" s="1"/>
      <c r="D274" s="1"/>
    </row>
    <row r="275" spans="3:4">
      <c r="C275" s="1"/>
      <c r="D275" s="1"/>
    </row>
    <row r="276" spans="3:4">
      <c r="C276" s="1"/>
      <c r="D276" s="1"/>
    </row>
    <row r="277" spans="3:4">
      <c r="C277" s="1"/>
      <c r="D277" s="1"/>
    </row>
    <row r="278" spans="3:4">
      <c r="C278" s="1"/>
      <c r="D278" s="1"/>
    </row>
    <row r="279" spans="3:4">
      <c r="C279" s="1"/>
      <c r="D279" s="1"/>
    </row>
    <row r="280" spans="3:4">
      <c r="C280" s="1"/>
      <c r="D280" s="1"/>
    </row>
    <row r="281" spans="3:4">
      <c r="C281" s="1"/>
      <c r="D281" s="1"/>
    </row>
    <row r="282" spans="3:4">
      <c r="C282" s="1"/>
      <c r="D282" s="1"/>
    </row>
    <row r="283" spans="3:4">
      <c r="C283" s="1"/>
      <c r="D283" s="1"/>
    </row>
    <row r="284" spans="3:4">
      <c r="C284" s="1"/>
      <c r="D284" s="1"/>
    </row>
    <row r="285" spans="3:4">
      <c r="C285" s="1"/>
      <c r="D285" s="1"/>
    </row>
    <row r="286" spans="3:4">
      <c r="C286" s="1"/>
      <c r="D286" s="1"/>
    </row>
    <row r="287" spans="3:4">
      <c r="C287" s="1"/>
      <c r="D287" s="1"/>
    </row>
    <row r="288" spans="3:4">
      <c r="C288" s="1"/>
      <c r="D288" s="1"/>
    </row>
    <row r="289" spans="3:4">
      <c r="C289" s="1"/>
      <c r="D289" s="1"/>
    </row>
    <row r="290" spans="3:4">
      <c r="C290" s="1"/>
      <c r="D290" s="1"/>
    </row>
    <row r="291" spans="3:4">
      <c r="C291" s="1"/>
      <c r="D291" s="1"/>
    </row>
    <row r="292" spans="3:4">
      <c r="C292" s="1"/>
      <c r="D292" s="1"/>
    </row>
    <row r="293" spans="3:4">
      <c r="C293" s="1"/>
      <c r="D293" s="1"/>
    </row>
    <row r="294" spans="3:4">
      <c r="C294" s="1"/>
      <c r="D294" s="1"/>
    </row>
    <row r="295" spans="3:4">
      <c r="C295" s="1"/>
      <c r="D295" s="1"/>
    </row>
    <row r="296" spans="3:4">
      <c r="C296" s="1"/>
      <c r="D296" s="1"/>
    </row>
    <row r="297" spans="3:4">
      <c r="C297" s="1"/>
      <c r="D297" s="1"/>
    </row>
    <row r="298" spans="3:4">
      <c r="C298" s="1"/>
      <c r="D298" s="1"/>
    </row>
    <row r="299" spans="3:4">
      <c r="C299" s="1"/>
      <c r="D299" s="1"/>
    </row>
    <row r="300" spans="3:4">
      <c r="C300" s="1"/>
      <c r="D300" s="1"/>
    </row>
    <row r="301" spans="3:4">
      <c r="C301" s="1"/>
      <c r="D301" s="1"/>
    </row>
    <row r="302" spans="3:4">
      <c r="C302" s="1"/>
      <c r="D302" s="1"/>
    </row>
    <row r="303" spans="3:4">
      <c r="C303" s="1"/>
      <c r="D303" s="1"/>
    </row>
    <row r="304" spans="3:4">
      <c r="C304" s="1"/>
      <c r="D304" s="1"/>
    </row>
    <row r="305" spans="3:4">
      <c r="C305" s="1"/>
      <c r="D305" s="1"/>
    </row>
    <row r="306" spans="3:4">
      <c r="C306" s="1"/>
      <c r="D306" s="1"/>
    </row>
    <row r="307" spans="3:4">
      <c r="C307" s="1"/>
      <c r="D307" s="1"/>
    </row>
    <row r="308" spans="3:4">
      <c r="C308" s="1"/>
      <c r="D308" s="1"/>
    </row>
    <row r="309" spans="3:4">
      <c r="C309" s="1"/>
      <c r="D309" s="1"/>
    </row>
    <row r="310" spans="3:4">
      <c r="C310" s="1"/>
      <c r="D310" s="1"/>
    </row>
    <row r="311" spans="3:4">
      <c r="C311" s="1"/>
      <c r="D311" s="1"/>
    </row>
    <row r="312" spans="3:4">
      <c r="C312" s="1"/>
      <c r="D312" s="1"/>
    </row>
    <row r="313" spans="3:4">
      <c r="C313" s="1"/>
      <c r="D313" s="1"/>
    </row>
    <row r="314" spans="3:4">
      <c r="C314" s="1"/>
      <c r="D314" s="1"/>
    </row>
    <row r="315" spans="3:4">
      <c r="C315" s="1"/>
      <c r="D315" s="1"/>
    </row>
    <row r="316" spans="3:4">
      <c r="C316" s="1"/>
      <c r="D316" s="1"/>
    </row>
    <row r="317" spans="3:4">
      <c r="C317" s="1"/>
      <c r="D317" s="1"/>
    </row>
    <row r="318" spans="3:4">
      <c r="C318" s="1"/>
      <c r="D318" s="1"/>
    </row>
    <row r="319" spans="3:4">
      <c r="C319" s="1"/>
      <c r="D319" s="1"/>
    </row>
    <row r="320" spans="3:4">
      <c r="C320" s="1"/>
      <c r="D320" s="1"/>
    </row>
    <row r="321" spans="3:4">
      <c r="C321" s="1"/>
      <c r="D321" s="1"/>
    </row>
    <row r="322" spans="3:4">
      <c r="C322" s="1"/>
      <c r="D322" s="1"/>
    </row>
    <row r="323" spans="3:4">
      <c r="C323" s="1"/>
      <c r="D323" s="1"/>
    </row>
    <row r="324" spans="3:4">
      <c r="C324" s="1"/>
      <c r="D324" s="1"/>
    </row>
    <row r="325" spans="3:4">
      <c r="C325" s="1"/>
      <c r="D325" s="1"/>
    </row>
    <row r="326" spans="3:4">
      <c r="C326" s="1"/>
      <c r="D326" s="1"/>
    </row>
    <row r="327" spans="3:4">
      <c r="C327" s="1"/>
      <c r="D327" s="1"/>
    </row>
    <row r="328" spans="3:4">
      <c r="C328" s="1"/>
      <c r="D328" s="1"/>
    </row>
    <row r="329" spans="3:4">
      <c r="C329" s="1"/>
      <c r="D329" s="1"/>
    </row>
    <row r="330" spans="3:4">
      <c r="C330" s="1"/>
      <c r="D330" s="1"/>
    </row>
    <row r="331" spans="3:4">
      <c r="C331" s="1"/>
      <c r="D331" s="1"/>
    </row>
    <row r="332" spans="3:4">
      <c r="C332" s="1"/>
      <c r="D332" s="1"/>
    </row>
    <row r="333" spans="3:4">
      <c r="C333" s="1"/>
      <c r="D333" s="1"/>
    </row>
    <row r="334" spans="3:4">
      <c r="C334" s="1"/>
      <c r="D334" s="1"/>
    </row>
    <row r="335" spans="3:4">
      <c r="C335" s="1"/>
      <c r="D335" s="1"/>
    </row>
    <row r="336" spans="3:4">
      <c r="C336" s="1"/>
      <c r="D336" s="1"/>
    </row>
    <row r="337" spans="3:4">
      <c r="C337" s="1"/>
      <c r="D337" s="1"/>
    </row>
    <row r="338" spans="3:4">
      <c r="C338" s="1"/>
      <c r="D338" s="1"/>
    </row>
    <row r="339" spans="3:4">
      <c r="C339" s="1"/>
      <c r="D339" s="1"/>
    </row>
    <row r="340" spans="3:4">
      <c r="C340" s="1"/>
      <c r="D340" s="1"/>
    </row>
    <row r="341" spans="3:4">
      <c r="C341" s="1"/>
      <c r="D341" s="1"/>
    </row>
    <row r="342" spans="3:4">
      <c r="C342" s="1"/>
      <c r="D342" s="1"/>
    </row>
    <row r="343" spans="3:4">
      <c r="C343" s="1"/>
      <c r="D343" s="1"/>
    </row>
    <row r="344" spans="3:4">
      <c r="C344" s="1"/>
      <c r="D344" s="1"/>
    </row>
    <row r="345" spans="3:4">
      <c r="C345" s="1"/>
      <c r="D345" s="1"/>
    </row>
    <row r="346" spans="3:4">
      <c r="C346" s="1"/>
      <c r="D346" s="1"/>
    </row>
    <row r="347" spans="3:4">
      <c r="C347" s="1"/>
      <c r="D347" s="1"/>
    </row>
    <row r="348" spans="3:4">
      <c r="C348" s="1"/>
      <c r="D348" s="1"/>
    </row>
    <row r="349" spans="3:4">
      <c r="C349" s="1"/>
      <c r="D349" s="1"/>
    </row>
    <row r="350" spans="3:4">
      <c r="C350" s="1"/>
      <c r="D350" s="1"/>
    </row>
    <row r="351" spans="3:4">
      <c r="C351" s="1"/>
      <c r="D351" s="1"/>
    </row>
    <row r="352" spans="3:4">
      <c r="C352" s="1"/>
      <c r="D352" s="1"/>
    </row>
    <row r="353" spans="3:4">
      <c r="C353" s="1"/>
      <c r="D353" s="1"/>
    </row>
    <row r="354" spans="3:4">
      <c r="C354" s="1"/>
      <c r="D354" s="1"/>
    </row>
    <row r="355" spans="3:4">
      <c r="C355" s="1"/>
      <c r="D355" s="1"/>
    </row>
    <row r="356" spans="3:4">
      <c r="C356" s="1"/>
      <c r="D356" s="1"/>
    </row>
    <row r="357" spans="3:4">
      <c r="C357" s="1"/>
      <c r="D357" s="1"/>
    </row>
    <row r="358" spans="3:4">
      <c r="C358" s="1"/>
      <c r="D358" s="1"/>
    </row>
    <row r="359" spans="3:4">
      <c r="C359" s="1"/>
      <c r="D359" s="1"/>
    </row>
    <row r="360" spans="3:4">
      <c r="C360" s="1"/>
      <c r="D360" s="1"/>
    </row>
    <row r="361" spans="3:4">
      <c r="C361" s="1"/>
      <c r="D361" s="1"/>
    </row>
    <row r="362" spans="3:4">
      <c r="C362" s="1"/>
      <c r="D362" s="1"/>
    </row>
    <row r="363" spans="3:4">
      <c r="C363" s="1"/>
      <c r="D363" s="1"/>
    </row>
    <row r="364" spans="3:4">
      <c r="C364" s="1"/>
      <c r="D364" s="1"/>
    </row>
    <row r="365" spans="3:4">
      <c r="C365" s="1"/>
      <c r="D365" s="1"/>
    </row>
    <row r="366" spans="3:4">
      <c r="C366" s="1"/>
      <c r="D366" s="1"/>
    </row>
    <row r="367" spans="3:4">
      <c r="C367" s="1"/>
      <c r="D367" s="1"/>
    </row>
    <row r="368" spans="3:4">
      <c r="C368" s="1"/>
      <c r="D368" s="1"/>
    </row>
    <row r="369" spans="3:4">
      <c r="C369" s="1"/>
      <c r="D369" s="1"/>
    </row>
    <row r="370" spans="3:4">
      <c r="C370" s="1"/>
      <c r="D370" s="1"/>
    </row>
    <row r="371" spans="3:4">
      <c r="C371" s="1"/>
      <c r="D371" s="1"/>
    </row>
    <row r="372" spans="3:4">
      <c r="C372" s="1"/>
      <c r="D372" s="1"/>
    </row>
    <row r="373" spans="3:4">
      <c r="C373" s="1"/>
      <c r="D373" s="1"/>
    </row>
    <row r="374" spans="3:4">
      <c r="C374" s="1"/>
      <c r="D374" s="1"/>
    </row>
    <row r="375" spans="3:4">
      <c r="C375" s="1"/>
      <c r="D375" s="1"/>
    </row>
    <row r="376" spans="3:4">
      <c r="C376" s="1"/>
      <c r="D376" s="1"/>
    </row>
    <row r="377" spans="3:4">
      <c r="C377" s="1"/>
      <c r="D377" s="1"/>
    </row>
    <row r="378" spans="3:4">
      <c r="C378" s="1"/>
      <c r="D378" s="1"/>
    </row>
    <row r="379" spans="3:4">
      <c r="C379" s="1"/>
      <c r="D379" s="1"/>
    </row>
    <row r="380" spans="3:4">
      <c r="C380" s="1"/>
      <c r="D380" s="1"/>
    </row>
    <row r="381" spans="3:4">
      <c r="C381" s="1"/>
      <c r="D381" s="1"/>
    </row>
    <row r="382" spans="3:4">
      <c r="C382" s="1"/>
      <c r="D382" s="1"/>
    </row>
    <row r="383" spans="3:4">
      <c r="C383" s="1"/>
      <c r="D383" s="1"/>
    </row>
    <row r="384" spans="3:4">
      <c r="C384" s="1"/>
      <c r="D384" s="1"/>
    </row>
    <row r="385" spans="3:4">
      <c r="C385" s="1"/>
      <c r="D385" s="1"/>
    </row>
    <row r="386" spans="3:4">
      <c r="C386" s="1"/>
      <c r="D386" s="1"/>
    </row>
    <row r="387" spans="3:4">
      <c r="C387" s="1"/>
      <c r="D387" s="1"/>
    </row>
    <row r="388" spans="3:4">
      <c r="C388" s="1"/>
      <c r="D388" s="1"/>
    </row>
    <row r="389" spans="3:4">
      <c r="C389" s="1"/>
      <c r="D389" s="1"/>
    </row>
    <row r="390" spans="3:4">
      <c r="C390" s="1"/>
      <c r="D390" s="1"/>
    </row>
    <row r="391" spans="3:4">
      <c r="C391" s="1"/>
      <c r="D391" s="1"/>
    </row>
    <row r="392" spans="3:4">
      <c r="C392" s="1"/>
      <c r="D392" s="1"/>
    </row>
    <row r="393" spans="3:4">
      <c r="C393" s="1"/>
      <c r="D393" s="1"/>
    </row>
    <row r="394" spans="3:4">
      <c r="C394" s="1"/>
      <c r="D394" s="1"/>
    </row>
    <row r="395" spans="3:4">
      <c r="C395" s="1"/>
      <c r="D395" s="1"/>
    </row>
    <row r="396" spans="3:4">
      <c r="C396" s="1"/>
      <c r="D396" s="1"/>
    </row>
    <row r="397" spans="3:4">
      <c r="C397" s="1"/>
      <c r="D397" s="1"/>
    </row>
    <row r="398" spans="3:4">
      <c r="C398" s="1"/>
      <c r="D398" s="1"/>
    </row>
    <row r="399" spans="3:4">
      <c r="C399" s="1"/>
      <c r="D399" s="1"/>
    </row>
    <row r="400" spans="3:4">
      <c r="C400" s="1"/>
      <c r="D400" s="1"/>
    </row>
    <row r="401" spans="3:4">
      <c r="C401" s="1"/>
      <c r="D401" s="1"/>
    </row>
    <row r="402" spans="3:4">
      <c r="C402" s="1"/>
      <c r="D402" s="1"/>
    </row>
    <row r="403" spans="3:4">
      <c r="C403" s="1"/>
      <c r="D403" s="1"/>
    </row>
    <row r="404" spans="3:4">
      <c r="C404" s="1"/>
      <c r="D404" s="1"/>
    </row>
    <row r="405" spans="3:4">
      <c r="C405" s="1"/>
      <c r="D405" s="1"/>
    </row>
    <row r="406" spans="3:4">
      <c r="C406" s="1"/>
      <c r="D406" s="1"/>
    </row>
    <row r="407" spans="3:4">
      <c r="C407" s="1"/>
      <c r="D407" s="1"/>
    </row>
    <row r="408" spans="3:4">
      <c r="C408" s="1"/>
      <c r="D408" s="1"/>
    </row>
    <row r="409" spans="3:4">
      <c r="C409" s="1"/>
      <c r="D409" s="1"/>
    </row>
    <row r="410" spans="3:4">
      <c r="C410" s="1"/>
      <c r="D410" s="1"/>
    </row>
    <row r="411" spans="3:4">
      <c r="C411" s="1"/>
      <c r="D411" s="1"/>
    </row>
    <row r="412" spans="3:4">
      <c r="C412" s="1"/>
      <c r="D412" s="1"/>
    </row>
    <row r="413" spans="3:4">
      <c r="C413" s="1"/>
      <c r="D413" s="1"/>
    </row>
    <row r="414" spans="3:4">
      <c r="C414" s="1"/>
      <c r="D414" s="1"/>
    </row>
    <row r="415" spans="3:4">
      <c r="C415" s="1"/>
      <c r="D415" s="1"/>
    </row>
    <row r="416" spans="3:4">
      <c r="C416" s="1"/>
      <c r="D416" s="1"/>
    </row>
    <row r="417" spans="3:4">
      <c r="C417" s="1"/>
      <c r="D417" s="1"/>
    </row>
    <row r="418" spans="3:4">
      <c r="C418" s="1"/>
      <c r="D418" s="1"/>
    </row>
    <row r="419" spans="3:4">
      <c r="C419" s="1"/>
      <c r="D419" s="1"/>
    </row>
    <row r="420" spans="3:4">
      <c r="C420" s="1"/>
      <c r="D420" s="1"/>
    </row>
    <row r="421" spans="3:4">
      <c r="C421" s="1"/>
      <c r="D421" s="1"/>
    </row>
    <row r="422" spans="3:4">
      <c r="C422" s="1"/>
      <c r="D422" s="1"/>
    </row>
    <row r="423" spans="3:4">
      <c r="C423" s="1"/>
      <c r="D423" s="1"/>
    </row>
    <row r="424" spans="3:4">
      <c r="C424" s="1"/>
      <c r="D424" s="1"/>
    </row>
    <row r="425" spans="3:4">
      <c r="C425" s="1"/>
      <c r="D425" s="1"/>
    </row>
    <row r="426" spans="3:4">
      <c r="C426" s="1"/>
      <c r="D426" s="1"/>
    </row>
    <row r="427" spans="3:4">
      <c r="C427" s="1"/>
      <c r="D427" s="1"/>
    </row>
    <row r="428" spans="3:4">
      <c r="C428" s="1"/>
      <c r="D428" s="1"/>
    </row>
    <row r="429" spans="3:4">
      <c r="C429" s="1"/>
      <c r="D429" s="1"/>
    </row>
    <row r="430" spans="3:4">
      <c r="C430" s="1"/>
      <c r="D430" s="1"/>
    </row>
    <row r="431" spans="3:4">
      <c r="C431" s="1"/>
      <c r="D431" s="1"/>
    </row>
    <row r="432" spans="3:4">
      <c r="C432" s="1"/>
      <c r="D432" s="1"/>
    </row>
    <row r="433" spans="3:4">
      <c r="C433" s="1"/>
      <c r="D433" s="1"/>
    </row>
    <row r="434" spans="3:4">
      <c r="C434" s="1"/>
      <c r="D434" s="1"/>
    </row>
    <row r="435" spans="3:4">
      <c r="C435" s="1"/>
      <c r="D435" s="1"/>
    </row>
    <row r="436" spans="3:4">
      <c r="C436" s="1"/>
      <c r="D436" s="1"/>
    </row>
    <row r="437" spans="3:4">
      <c r="C437" s="1"/>
      <c r="D437" s="1"/>
    </row>
    <row r="438" spans="3:4">
      <c r="C438" s="1"/>
      <c r="D438" s="1"/>
    </row>
    <row r="439" spans="3:4">
      <c r="C439" s="1"/>
      <c r="D439" s="1"/>
    </row>
    <row r="440" spans="3:4">
      <c r="C440" s="1"/>
      <c r="D440" s="1"/>
    </row>
    <row r="441" spans="3:4">
      <c r="C441" s="1"/>
      <c r="D441" s="1"/>
    </row>
    <row r="442" spans="3:4">
      <c r="C442" s="1"/>
      <c r="D442" s="1"/>
    </row>
    <row r="443" spans="3:4">
      <c r="C443" s="1"/>
      <c r="D443" s="1"/>
    </row>
    <row r="444" spans="3:4">
      <c r="C444" s="1"/>
      <c r="D444" s="1"/>
    </row>
    <row r="445" spans="3:4">
      <c r="C445" s="1"/>
      <c r="D445" s="1"/>
    </row>
    <row r="446" spans="3:4">
      <c r="C446" s="1"/>
      <c r="D446" s="1"/>
    </row>
    <row r="447" spans="3:4">
      <c r="C447" s="1"/>
      <c r="D447" s="1"/>
    </row>
    <row r="448" spans="3:4">
      <c r="C448" s="1"/>
      <c r="D448" s="1"/>
    </row>
    <row r="449" spans="3:4">
      <c r="C449" s="1"/>
      <c r="D449" s="1"/>
    </row>
    <row r="450" spans="3:4">
      <c r="C450" s="1"/>
      <c r="D450" s="1"/>
    </row>
    <row r="451" spans="3:4">
      <c r="C451" s="1"/>
      <c r="D451" s="1"/>
    </row>
    <row r="452" spans="3:4">
      <c r="C452" s="1"/>
      <c r="D452" s="1"/>
    </row>
    <row r="453" spans="3:4">
      <c r="C453" s="1"/>
      <c r="D453" s="1"/>
    </row>
    <row r="454" spans="3:4">
      <c r="C454" s="1"/>
      <c r="D454" s="1"/>
    </row>
    <row r="455" spans="3:4">
      <c r="C455" s="1"/>
      <c r="D455" s="1"/>
    </row>
    <row r="456" spans="3:4">
      <c r="C456" s="1"/>
      <c r="D456" s="1"/>
    </row>
    <row r="457" spans="3:4">
      <c r="C457" s="1"/>
      <c r="D457" s="1"/>
    </row>
    <row r="458" spans="3:4">
      <c r="C458" s="1"/>
      <c r="D458" s="1"/>
    </row>
    <row r="459" spans="3:4">
      <c r="C459" s="1"/>
      <c r="D459" s="1"/>
    </row>
    <row r="460" spans="3:4">
      <c r="C460" s="1"/>
      <c r="D460" s="1"/>
    </row>
    <row r="461" spans="3:4">
      <c r="C461" s="1"/>
      <c r="D461" s="1"/>
    </row>
    <row r="462" spans="3:4">
      <c r="C462" s="1"/>
      <c r="D462" s="1"/>
    </row>
    <row r="463" spans="3:4">
      <c r="C463" s="1"/>
      <c r="D463" s="1"/>
    </row>
    <row r="464" spans="3:4">
      <c r="C464" s="1"/>
      <c r="D464" s="1"/>
    </row>
    <row r="465" spans="3:4">
      <c r="C465" s="1"/>
      <c r="D465" s="1"/>
    </row>
    <row r="466" spans="3:4">
      <c r="C466" s="1"/>
      <c r="D466" s="1"/>
    </row>
    <row r="467" spans="3:4">
      <c r="C467" s="1"/>
      <c r="D467" s="1"/>
    </row>
    <row r="468" spans="3:4">
      <c r="C468" s="1"/>
      <c r="D468" s="1"/>
    </row>
    <row r="469" spans="3:4">
      <c r="C469" s="1"/>
      <c r="D469" s="1"/>
    </row>
    <row r="470" spans="3:4">
      <c r="C470" s="1"/>
      <c r="D470" s="1"/>
    </row>
    <row r="471" spans="3:4">
      <c r="C471" s="1"/>
      <c r="D471" s="1"/>
    </row>
    <row r="472" spans="3:4">
      <c r="C472" s="1"/>
      <c r="D472" s="1"/>
    </row>
    <row r="473" spans="3:4">
      <c r="C473" s="1"/>
      <c r="D473" s="1"/>
    </row>
    <row r="474" spans="3:4">
      <c r="C474" s="1"/>
      <c r="D474" s="1"/>
    </row>
    <row r="475" spans="3:4">
      <c r="C475" s="1"/>
      <c r="D475" s="1"/>
    </row>
    <row r="476" spans="3:4">
      <c r="C476" s="1"/>
      <c r="D476" s="1"/>
    </row>
    <row r="477" spans="3:4">
      <c r="C477" s="1"/>
      <c r="D477" s="1"/>
    </row>
    <row r="478" spans="3:4">
      <c r="C478" s="1"/>
      <c r="D478" s="1"/>
    </row>
    <row r="479" spans="3:4">
      <c r="C479" s="1"/>
      <c r="D479" s="1"/>
    </row>
    <row r="480" spans="3:4">
      <c r="C480" s="1"/>
      <c r="D480" s="1"/>
    </row>
    <row r="481" spans="3:4">
      <c r="C481" s="1"/>
      <c r="D481" s="1"/>
    </row>
    <row r="482" spans="3:4">
      <c r="C482" s="1"/>
      <c r="D482" s="1"/>
    </row>
    <row r="483" spans="3:4">
      <c r="C483" s="1"/>
      <c r="D483" s="1"/>
    </row>
    <row r="484" spans="3:4">
      <c r="C484" s="1"/>
      <c r="D484" s="1"/>
    </row>
    <row r="485" spans="3:4">
      <c r="C485" s="1"/>
      <c r="D485" s="1"/>
    </row>
    <row r="486" spans="3:4">
      <c r="C486" s="1"/>
      <c r="D486" s="1"/>
    </row>
    <row r="487" spans="3:4">
      <c r="C487" s="1"/>
      <c r="D487" s="1"/>
    </row>
    <row r="488" spans="3:4">
      <c r="C488" s="1"/>
      <c r="D488" s="1"/>
    </row>
    <row r="489" spans="3:4">
      <c r="C489" s="1"/>
      <c r="D489" s="1"/>
    </row>
    <row r="490" spans="3:4">
      <c r="C490" s="1"/>
      <c r="D490" s="1"/>
    </row>
    <row r="491" spans="3:4">
      <c r="C491" s="1"/>
      <c r="D491" s="1"/>
    </row>
    <row r="492" spans="3:4">
      <c r="C492" s="1"/>
      <c r="D492" s="1"/>
    </row>
    <row r="493" spans="3:4">
      <c r="C493" s="1"/>
      <c r="D493" s="1"/>
    </row>
    <row r="494" spans="3:4">
      <c r="C494" s="1"/>
      <c r="D494" s="1"/>
    </row>
    <row r="495" spans="3:4">
      <c r="C495" s="1"/>
      <c r="D495" s="1"/>
    </row>
    <row r="496" spans="3:4">
      <c r="C496" s="1"/>
      <c r="D496" s="1"/>
    </row>
    <row r="497" spans="3:4">
      <c r="C497" s="1"/>
      <c r="D497" s="1"/>
    </row>
    <row r="498" spans="3:4">
      <c r="C498" s="1"/>
      <c r="D498" s="1"/>
    </row>
    <row r="499" spans="3:4">
      <c r="C499" s="1"/>
      <c r="D499" s="1"/>
    </row>
    <row r="500" spans="3:4">
      <c r="C500" s="1"/>
      <c r="D500" s="1"/>
    </row>
    <row r="501" spans="3:4">
      <c r="C501" s="1"/>
      <c r="D501" s="1"/>
    </row>
    <row r="502" spans="3:4">
      <c r="C502" s="1"/>
      <c r="D502" s="1"/>
    </row>
    <row r="503" spans="3:4">
      <c r="C503" s="1"/>
      <c r="D503" s="1"/>
    </row>
    <row r="504" spans="3:4">
      <c r="C504" s="1"/>
      <c r="D504" s="1"/>
    </row>
    <row r="505" spans="3:4">
      <c r="C505" s="1"/>
      <c r="D505" s="1"/>
    </row>
    <row r="506" spans="3:4">
      <c r="C506" s="1"/>
      <c r="D506" s="1"/>
    </row>
    <row r="507" spans="3:4">
      <c r="C507" s="1"/>
      <c r="D507" s="1"/>
    </row>
    <row r="508" spans="3:4">
      <c r="C508" s="1"/>
      <c r="D508" s="1"/>
    </row>
    <row r="509" spans="3:4">
      <c r="C509" s="1"/>
      <c r="D509" s="1"/>
    </row>
    <row r="510" spans="3:4">
      <c r="C510" s="1"/>
      <c r="D510" s="1"/>
    </row>
    <row r="511" spans="3:4">
      <c r="C511" s="1"/>
      <c r="D511" s="1"/>
    </row>
    <row r="512" spans="3:4">
      <c r="C512" s="1"/>
      <c r="D512" s="1"/>
    </row>
    <row r="513" spans="3:4">
      <c r="C513" s="1"/>
      <c r="D513" s="1"/>
    </row>
    <row r="514" spans="3:4">
      <c r="C514" s="1"/>
      <c r="D514" s="1"/>
    </row>
    <row r="515" spans="3:4">
      <c r="C515" s="1"/>
      <c r="D515" s="1"/>
    </row>
    <row r="516" spans="3:4">
      <c r="C516" s="1"/>
      <c r="D516" s="1"/>
    </row>
    <row r="517" spans="3:4">
      <c r="C517" s="1"/>
      <c r="D517" s="1"/>
    </row>
    <row r="518" spans="3:4">
      <c r="C518" s="1"/>
      <c r="D518" s="1"/>
    </row>
    <row r="519" spans="3:4">
      <c r="C519" s="1"/>
      <c r="D519" s="1"/>
    </row>
    <row r="520" spans="3:4">
      <c r="C520" s="1"/>
      <c r="D520" s="1"/>
    </row>
    <row r="521" spans="3:4">
      <c r="C521" s="1"/>
      <c r="D521" s="1"/>
    </row>
    <row r="522" spans="3:4">
      <c r="C522" s="1"/>
      <c r="D522" s="1"/>
    </row>
    <row r="523" spans="3:4">
      <c r="C523" s="1"/>
      <c r="D523" s="1"/>
    </row>
    <row r="524" spans="3:4">
      <c r="C524" s="1"/>
      <c r="D524" s="1"/>
    </row>
    <row r="525" spans="3:4">
      <c r="C525" s="1"/>
      <c r="D525" s="1"/>
    </row>
    <row r="526" spans="3:4">
      <c r="C526" s="1"/>
      <c r="D526" s="1"/>
    </row>
    <row r="527" spans="3:4">
      <c r="C527" s="1"/>
      <c r="D527" s="1"/>
    </row>
    <row r="528" spans="3:4">
      <c r="C528" s="1"/>
      <c r="D528" s="1"/>
    </row>
    <row r="529" spans="3:4">
      <c r="C529" s="1"/>
      <c r="D529" s="1"/>
    </row>
    <row r="530" spans="3:4">
      <c r="C530" s="1"/>
      <c r="D530" s="1"/>
    </row>
    <row r="531" spans="3:4">
      <c r="C531" s="1"/>
      <c r="D531" s="1"/>
    </row>
    <row r="532" spans="3:4">
      <c r="C532" s="1"/>
      <c r="D532" s="1"/>
    </row>
    <row r="533" spans="3:4">
      <c r="C533" s="1"/>
      <c r="D533" s="1"/>
    </row>
    <row r="534" spans="3:4">
      <c r="C534" s="1"/>
      <c r="D534" s="1"/>
    </row>
    <row r="535" spans="3:4">
      <c r="C535" s="1"/>
      <c r="D535" s="1"/>
    </row>
    <row r="536" spans="3:4">
      <c r="C536" s="1"/>
      <c r="D536" s="1"/>
    </row>
    <row r="537" spans="3:4">
      <c r="C537" s="1"/>
      <c r="D537" s="1"/>
    </row>
    <row r="538" spans="3:4">
      <c r="C538" s="1"/>
      <c r="D538" s="1"/>
    </row>
    <row r="539" spans="3:4">
      <c r="C539" s="1"/>
      <c r="D539" s="1"/>
    </row>
    <row r="540" spans="3:4">
      <c r="C540" s="1"/>
      <c r="D540" s="1"/>
    </row>
    <row r="541" spans="3:4">
      <c r="C541" s="1"/>
      <c r="D541" s="1"/>
    </row>
    <row r="542" spans="3:4">
      <c r="C542" s="1"/>
      <c r="D542" s="1"/>
    </row>
    <row r="543" spans="3:4">
      <c r="C543" s="1"/>
      <c r="D543" s="1"/>
    </row>
    <row r="544" spans="3:4">
      <c r="C544" s="1"/>
      <c r="D544" s="1"/>
    </row>
    <row r="545" spans="3:4">
      <c r="C545" s="1"/>
      <c r="D545" s="1"/>
    </row>
    <row r="546" spans="3:4">
      <c r="C546" s="1"/>
      <c r="D546" s="1"/>
    </row>
    <row r="547" spans="3:4">
      <c r="C547" s="1"/>
      <c r="D547" s="1"/>
    </row>
    <row r="548" spans="3:4">
      <c r="C548" s="1"/>
      <c r="D548" s="1"/>
    </row>
    <row r="549" spans="3:4">
      <c r="C549" s="1"/>
      <c r="D549" s="1"/>
    </row>
    <row r="550" spans="3:4">
      <c r="C550" s="1"/>
      <c r="D550" s="1"/>
    </row>
    <row r="551" spans="3:4">
      <c r="C551" s="1"/>
      <c r="D551" s="1"/>
    </row>
    <row r="552" spans="3:4">
      <c r="C552" s="1"/>
      <c r="D552" s="1"/>
    </row>
    <row r="553" spans="3:4">
      <c r="C553" s="1"/>
      <c r="D553" s="1"/>
    </row>
    <row r="554" spans="3:4">
      <c r="C554" s="1"/>
      <c r="D554" s="1"/>
    </row>
    <row r="555" spans="3:4">
      <c r="C555" s="1"/>
      <c r="D555" s="1"/>
    </row>
    <row r="556" spans="3:4">
      <c r="C556" s="1"/>
      <c r="D556" s="1"/>
    </row>
    <row r="557" spans="3:4">
      <c r="C557" s="1"/>
      <c r="D557" s="1"/>
    </row>
    <row r="558" spans="3:4">
      <c r="C558" s="1"/>
      <c r="D558" s="1"/>
    </row>
    <row r="559" spans="3:4">
      <c r="C559" s="1"/>
      <c r="D559" s="1"/>
    </row>
    <row r="560" spans="3:4">
      <c r="C560" s="1"/>
      <c r="D560" s="1"/>
    </row>
    <row r="561" spans="3:4">
      <c r="C561" s="1"/>
      <c r="D561" s="1"/>
    </row>
    <row r="562" spans="3:4">
      <c r="C562" s="1"/>
      <c r="D562" s="1"/>
    </row>
    <row r="563" spans="3:4">
      <c r="C563" s="1"/>
      <c r="D563" s="1"/>
    </row>
    <row r="564" spans="3:4">
      <c r="C564" s="1"/>
      <c r="D564" s="1"/>
    </row>
    <row r="565" spans="3:4">
      <c r="C565" s="1"/>
      <c r="D565" s="1"/>
    </row>
    <row r="566" spans="3:4">
      <c r="C566" s="1"/>
      <c r="D566" s="1"/>
    </row>
    <row r="567" spans="3:4">
      <c r="C567" s="1"/>
      <c r="D567" s="1"/>
    </row>
    <row r="568" spans="3:4">
      <c r="C568" s="1"/>
      <c r="D568" s="1"/>
    </row>
    <row r="569" spans="3:4">
      <c r="C569" s="1"/>
      <c r="D569" s="1"/>
    </row>
    <row r="570" spans="3:4">
      <c r="C570" s="1"/>
      <c r="D570" s="1"/>
    </row>
    <row r="571" spans="3:4">
      <c r="C571" s="1"/>
      <c r="D571" s="1"/>
    </row>
    <row r="572" spans="3:4">
      <c r="C572" s="1"/>
      <c r="D572" s="1"/>
    </row>
    <row r="573" spans="3:4">
      <c r="C573" s="1"/>
      <c r="D573" s="1"/>
    </row>
    <row r="574" spans="3:4">
      <c r="C574" s="1"/>
      <c r="D574" s="1"/>
    </row>
    <row r="575" spans="3:4">
      <c r="C575" s="1"/>
      <c r="D575" s="1"/>
    </row>
    <row r="576" spans="3:4">
      <c r="C576" s="1"/>
      <c r="D576" s="1"/>
    </row>
    <row r="577" spans="3:4">
      <c r="C577" s="1"/>
      <c r="D577" s="1"/>
    </row>
    <row r="578" spans="3:4">
      <c r="C578" s="1"/>
      <c r="D578" s="1"/>
    </row>
    <row r="579" spans="3:4">
      <c r="C579" s="1"/>
      <c r="D579" s="1"/>
    </row>
    <row r="580" spans="3:4">
      <c r="C580" s="1"/>
      <c r="D580" s="1"/>
    </row>
    <row r="581" spans="3:4">
      <c r="C581" s="1"/>
      <c r="D581" s="1"/>
    </row>
    <row r="582" spans="3:4">
      <c r="C582" s="1"/>
      <c r="D582" s="1"/>
    </row>
    <row r="583" spans="3:4">
      <c r="C583" s="1"/>
      <c r="D583" s="1"/>
    </row>
    <row r="584" spans="3:4">
      <c r="C584" s="1"/>
      <c r="D584" s="1"/>
    </row>
    <row r="585" spans="3:4">
      <c r="C585" s="1"/>
      <c r="D585" s="1"/>
    </row>
    <row r="586" spans="3:4">
      <c r="C586" s="1"/>
      <c r="D586" s="1"/>
    </row>
    <row r="587" spans="3:4">
      <c r="C587" s="1"/>
      <c r="D587" s="1"/>
    </row>
    <row r="588" spans="3:4">
      <c r="C588" s="1"/>
      <c r="D588" s="1"/>
    </row>
    <row r="589" spans="3:4">
      <c r="C589" s="1"/>
      <c r="D589" s="1"/>
    </row>
    <row r="590" spans="3:4">
      <c r="C590" s="1"/>
      <c r="D590" s="1"/>
    </row>
    <row r="591" spans="3:4">
      <c r="C591" s="1"/>
      <c r="D591" s="1"/>
    </row>
    <row r="592" spans="3:4">
      <c r="C592" s="1"/>
      <c r="D592" s="1"/>
    </row>
    <row r="593" spans="3:4">
      <c r="C593" s="1"/>
      <c r="D593" s="1"/>
    </row>
    <row r="594" spans="3:4">
      <c r="C594" s="1"/>
      <c r="D594" s="1"/>
    </row>
    <row r="595" spans="3:4">
      <c r="C595" s="1"/>
      <c r="D595" s="1"/>
    </row>
    <row r="596" spans="3:4">
      <c r="C596" s="1"/>
      <c r="D596" s="1"/>
    </row>
    <row r="597" spans="3:4">
      <c r="C597" s="1"/>
      <c r="D597" s="1"/>
    </row>
    <row r="598" spans="3:4">
      <c r="C598" s="1"/>
      <c r="D598" s="1"/>
    </row>
    <row r="599" spans="3:4">
      <c r="C599" s="1"/>
      <c r="D599" s="1"/>
    </row>
    <row r="600" spans="3:4">
      <c r="C600" s="1"/>
      <c r="D600" s="1"/>
    </row>
    <row r="601" spans="3:4">
      <c r="C601" s="1"/>
      <c r="D601" s="1"/>
    </row>
    <row r="602" spans="3:4">
      <c r="C602" s="1"/>
      <c r="D602" s="1"/>
    </row>
    <row r="603" spans="3:4">
      <c r="C603" s="1"/>
      <c r="D603" s="1"/>
    </row>
    <row r="604" spans="3:4">
      <c r="C604" s="1"/>
      <c r="D604" s="1"/>
    </row>
    <row r="605" spans="3:4">
      <c r="C605" s="1"/>
      <c r="D605" s="1"/>
    </row>
    <row r="606" spans="3:4">
      <c r="C606" s="1"/>
      <c r="D606" s="1"/>
    </row>
    <row r="607" spans="3:4">
      <c r="C607" s="1"/>
      <c r="D607" s="1"/>
    </row>
    <row r="608" spans="3:4">
      <c r="C608" s="1"/>
      <c r="D608" s="1"/>
    </row>
    <row r="609" spans="3:4">
      <c r="C609" s="1"/>
      <c r="D609" s="1"/>
    </row>
    <row r="610" spans="3:4">
      <c r="C610" s="1"/>
      <c r="D610" s="1"/>
    </row>
    <row r="611" spans="3:4">
      <c r="C611" s="1"/>
      <c r="D611" s="1"/>
    </row>
    <row r="612" spans="3:4">
      <c r="C612" s="1"/>
      <c r="D612" s="1"/>
    </row>
    <row r="613" spans="3:4">
      <c r="C613" s="1"/>
      <c r="D613" s="1"/>
    </row>
    <row r="614" spans="3:4">
      <c r="C614" s="1"/>
      <c r="D614" s="1"/>
    </row>
    <row r="615" spans="3:4">
      <c r="C615" s="1"/>
      <c r="D615" s="1"/>
    </row>
    <row r="616" spans="3:4">
      <c r="C616" s="1"/>
      <c r="D616" s="1"/>
    </row>
    <row r="617" spans="3:4">
      <c r="C617" s="1"/>
      <c r="D617" s="1"/>
    </row>
    <row r="618" spans="3:4">
      <c r="C618" s="1"/>
      <c r="D618" s="1"/>
    </row>
    <row r="619" spans="3:4">
      <c r="C619" s="1"/>
      <c r="D619" s="1"/>
    </row>
    <row r="620" spans="3:4">
      <c r="C620" s="1"/>
      <c r="D620" s="1"/>
    </row>
    <row r="621" spans="3:4">
      <c r="C621" s="1"/>
      <c r="D621" s="1"/>
    </row>
    <row r="622" spans="3:4">
      <c r="C622" s="1"/>
      <c r="D622" s="1"/>
    </row>
    <row r="623" spans="3:4">
      <c r="C623" s="1"/>
      <c r="D623" s="1"/>
    </row>
    <row r="624" spans="3:4">
      <c r="C624" s="1"/>
      <c r="D624" s="1"/>
    </row>
    <row r="625" spans="3:4">
      <c r="C625" s="1"/>
      <c r="D625" s="1"/>
    </row>
    <row r="626" spans="3:4">
      <c r="C626" s="1"/>
      <c r="D626" s="1"/>
    </row>
    <row r="627" spans="3:4">
      <c r="C627" s="1"/>
      <c r="D627" s="1"/>
    </row>
    <row r="628" spans="3:4">
      <c r="C628" s="1"/>
      <c r="D628" s="1"/>
    </row>
    <row r="629" spans="3:4">
      <c r="C629" s="1"/>
      <c r="D629" s="1"/>
    </row>
    <row r="630" spans="3:4">
      <c r="C630" s="1"/>
      <c r="D630" s="1"/>
    </row>
    <row r="631" spans="3:4">
      <c r="C631" s="1"/>
      <c r="D631" s="1"/>
    </row>
    <row r="632" spans="3:4">
      <c r="C632" s="1"/>
      <c r="D632" s="1"/>
    </row>
    <row r="633" spans="3:4">
      <c r="C633" s="1"/>
      <c r="D633" s="1"/>
    </row>
    <row r="634" spans="3:4">
      <c r="C634" s="1"/>
      <c r="D634" s="1"/>
    </row>
    <row r="635" spans="3:4">
      <c r="C635" s="1"/>
      <c r="D635" s="1"/>
    </row>
    <row r="636" spans="3:4">
      <c r="C636" s="1"/>
      <c r="D636" s="1"/>
    </row>
    <row r="637" spans="3:4">
      <c r="C637" s="1"/>
      <c r="D637" s="1"/>
    </row>
    <row r="638" spans="3:4">
      <c r="C638" s="1"/>
      <c r="D638" s="1"/>
    </row>
    <row r="639" spans="3:4">
      <c r="C639" s="1"/>
      <c r="D639" s="1"/>
    </row>
    <row r="640" spans="3:4">
      <c r="C640" s="1"/>
      <c r="D640" s="1"/>
    </row>
    <row r="641" spans="3:4">
      <c r="C641" s="1"/>
      <c r="D641" s="1"/>
    </row>
    <row r="642" spans="3:4">
      <c r="C642" s="1"/>
      <c r="D642" s="1"/>
    </row>
    <row r="643" spans="3:4">
      <c r="C643" s="1"/>
      <c r="D643" s="1"/>
    </row>
    <row r="644" spans="3:4">
      <c r="C644" s="1"/>
      <c r="D644" s="1"/>
    </row>
    <row r="645" spans="3:4">
      <c r="C645" s="1"/>
      <c r="D645" s="1"/>
    </row>
    <row r="646" spans="3:4">
      <c r="C646" s="1"/>
      <c r="D646" s="1"/>
    </row>
    <row r="647" spans="3:4">
      <c r="C647" s="1"/>
      <c r="D647" s="1"/>
    </row>
    <row r="648" spans="3:4">
      <c r="C648" s="1"/>
      <c r="D648" s="1"/>
    </row>
    <row r="649" spans="3:4">
      <c r="C649" s="1"/>
      <c r="D649" s="1"/>
    </row>
    <row r="650" spans="3:4">
      <c r="C650" s="1"/>
      <c r="D650" s="1"/>
    </row>
    <row r="651" spans="3:4">
      <c r="C651" s="1"/>
      <c r="D651" s="1"/>
    </row>
    <row r="652" spans="3:4">
      <c r="C652" s="1"/>
      <c r="D652" s="1"/>
    </row>
    <row r="653" spans="3:4">
      <c r="C653" s="1"/>
      <c r="D653" s="1"/>
    </row>
    <row r="654" spans="3:4">
      <c r="C654" s="1"/>
      <c r="D654" s="1"/>
    </row>
    <row r="655" spans="3:4">
      <c r="C655" s="1"/>
      <c r="D655" s="1"/>
    </row>
    <row r="656" spans="3:4">
      <c r="C656" s="1"/>
      <c r="D656" s="1"/>
    </row>
    <row r="657" spans="3:4">
      <c r="C657" s="1"/>
      <c r="D657" s="1"/>
    </row>
    <row r="658" spans="3:4">
      <c r="C658" s="1"/>
      <c r="D658" s="1"/>
    </row>
    <row r="659" spans="3:4">
      <c r="C659" s="1"/>
      <c r="D659" s="1"/>
    </row>
    <row r="660" spans="3:4">
      <c r="C660" s="1"/>
      <c r="D660" s="1"/>
    </row>
    <row r="661" spans="3:4">
      <c r="C661" s="1"/>
      <c r="D661" s="1"/>
    </row>
    <row r="662" spans="3:4">
      <c r="C662" s="1"/>
      <c r="D662" s="1"/>
    </row>
    <row r="663" spans="3:4">
      <c r="C663" s="1"/>
      <c r="D663" s="1"/>
    </row>
    <row r="664" spans="3:4">
      <c r="C664" s="1"/>
      <c r="D664" s="1"/>
    </row>
    <row r="665" spans="3:4">
      <c r="C665" s="1"/>
      <c r="D665" s="1"/>
    </row>
    <row r="666" spans="3:4">
      <c r="C666" s="1"/>
      <c r="D666" s="1"/>
    </row>
    <row r="667" spans="3:4">
      <c r="C667" s="1"/>
      <c r="D667" s="1"/>
    </row>
    <row r="668" spans="3:4">
      <c r="C668" s="1"/>
      <c r="D668" s="1"/>
    </row>
    <row r="669" spans="3:4">
      <c r="C669" s="1"/>
      <c r="D669" s="1"/>
    </row>
    <row r="670" spans="3:4">
      <c r="C670" s="1"/>
      <c r="D670" s="1"/>
    </row>
    <row r="671" spans="3:4">
      <c r="C671" s="1"/>
      <c r="D671" s="1"/>
    </row>
    <row r="672" spans="3:4">
      <c r="C672" s="1"/>
      <c r="D672" s="1"/>
    </row>
    <row r="673" spans="3:4">
      <c r="C673" s="1"/>
      <c r="D673" s="1"/>
    </row>
    <row r="674" spans="3:4">
      <c r="C674" s="1"/>
      <c r="D674" s="1"/>
    </row>
    <row r="675" spans="3:4">
      <c r="C675" s="1"/>
      <c r="D675" s="1"/>
    </row>
    <row r="676" spans="3:4">
      <c r="C676" s="1"/>
      <c r="D676" s="1"/>
    </row>
    <row r="677" spans="3:4">
      <c r="C677" s="1"/>
      <c r="D677" s="1"/>
    </row>
    <row r="678" spans="3:4">
      <c r="C678" s="1"/>
      <c r="D678" s="1"/>
    </row>
    <row r="679" spans="3:4">
      <c r="C679" s="1"/>
      <c r="D679" s="1"/>
    </row>
    <row r="680" spans="3:4">
      <c r="C680" s="1"/>
      <c r="D680" s="1"/>
    </row>
    <row r="681" spans="3:4">
      <c r="C681" s="1"/>
      <c r="D681" s="1"/>
    </row>
    <row r="682" spans="3:4">
      <c r="C682" s="1"/>
      <c r="D682" s="1"/>
    </row>
    <row r="683" spans="3:4">
      <c r="C683" s="1"/>
      <c r="D683" s="1"/>
    </row>
    <row r="684" spans="3:4">
      <c r="C684" s="1"/>
      <c r="D684" s="1"/>
    </row>
    <row r="685" spans="3:4">
      <c r="C685" s="1"/>
      <c r="D685" s="1"/>
    </row>
    <row r="686" spans="3:4">
      <c r="C686" s="1"/>
      <c r="D686" s="1"/>
    </row>
    <row r="687" spans="3:4">
      <c r="C687" s="1"/>
      <c r="D687" s="1"/>
    </row>
    <row r="688" spans="3:4">
      <c r="C688" s="1"/>
      <c r="D688" s="1"/>
    </row>
    <row r="689" spans="3:4">
      <c r="C689" s="1"/>
      <c r="D689" s="1"/>
    </row>
    <row r="690" spans="3:4">
      <c r="C690" s="1"/>
      <c r="D690" s="1"/>
    </row>
    <row r="691" spans="3:4">
      <c r="C691" s="1"/>
      <c r="D691" s="1"/>
    </row>
    <row r="692" spans="3:4">
      <c r="C692" s="1"/>
      <c r="D692" s="1"/>
    </row>
    <row r="693" spans="3:4">
      <c r="C693" s="1"/>
      <c r="D693" s="1"/>
    </row>
    <row r="694" spans="3:4">
      <c r="C694" s="1"/>
      <c r="D694" s="1"/>
    </row>
    <row r="695" spans="3:4">
      <c r="C695" s="1"/>
      <c r="D695" s="1"/>
    </row>
    <row r="696" spans="3:4">
      <c r="C696" s="1"/>
      <c r="D696" s="1"/>
    </row>
    <row r="697" spans="3:4">
      <c r="C697" s="1"/>
      <c r="D697" s="1"/>
    </row>
    <row r="698" spans="3:4">
      <c r="C698" s="1"/>
      <c r="D698" s="1"/>
    </row>
    <row r="699" spans="3:4">
      <c r="C699" s="1"/>
      <c r="D699" s="1"/>
    </row>
    <row r="700" spans="3:4">
      <c r="C700" s="1"/>
      <c r="D700" s="1"/>
    </row>
    <row r="701" spans="3:4">
      <c r="C701" s="1"/>
      <c r="D701" s="1"/>
    </row>
    <row r="702" spans="3:4">
      <c r="C702" s="1"/>
      <c r="D702" s="1"/>
    </row>
    <row r="703" spans="3:4">
      <c r="C703" s="1"/>
      <c r="D703" s="1"/>
    </row>
    <row r="704" spans="3:4">
      <c r="C704" s="1"/>
      <c r="D704" s="1"/>
    </row>
    <row r="705" spans="3:4">
      <c r="C705" s="1"/>
      <c r="D705" s="1"/>
    </row>
    <row r="706" spans="3:4">
      <c r="C706" s="1"/>
      <c r="D706" s="1"/>
    </row>
    <row r="707" spans="3:4">
      <c r="C707" s="1"/>
      <c r="D707" s="1"/>
    </row>
    <row r="708" spans="3:4">
      <c r="C708" s="1"/>
      <c r="D708" s="1"/>
    </row>
    <row r="709" spans="3:4">
      <c r="C709" s="1"/>
      <c r="D709" s="1"/>
    </row>
    <row r="710" spans="3:4">
      <c r="C710" s="1"/>
      <c r="D710" s="1"/>
    </row>
    <row r="711" spans="3:4">
      <c r="C711" s="1"/>
      <c r="D711" s="1"/>
    </row>
    <row r="712" spans="3:4">
      <c r="C712" s="1"/>
      <c r="D712" s="1"/>
    </row>
    <row r="713" spans="3:4">
      <c r="C713" s="1"/>
      <c r="D713" s="1"/>
    </row>
    <row r="714" spans="3:4">
      <c r="C714" s="1"/>
      <c r="D714" s="1"/>
    </row>
    <row r="715" spans="3:4">
      <c r="C715" s="1"/>
      <c r="D715" s="1"/>
    </row>
    <row r="716" spans="3:4">
      <c r="C716" s="1"/>
      <c r="D716" s="1"/>
    </row>
    <row r="717" spans="3:4">
      <c r="C717" s="1"/>
      <c r="D717" s="1"/>
    </row>
    <row r="718" spans="3:4">
      <c r="C718" s="1"/>
      <c r="D718" s="1"/>
    </row>
    <row r="719" spans="3:4">
      <c r="C719" s="1"/>
      <c r="D719" s="1"/>
    </row>
    <row r="720" spans="3:4">
      <c r="C720" s="1"/>
      <c r="D720" s="1"/>
    </row>
    <row r="721" spans="3:4">
      <c r="C721" s="1"/>
      <c r="D721" s="1"/>
    </row>
    <row r="722" spans="3:4">
      <c r="C722" s="1"/>
      <c r="D722" s="1"/>
    </row>
    <row r="723" spans="3:4">
      <c r="C723" s="1"/>
      <c r="D723" s="1"/>
    </row>
    <row r="724" spans="3:4">
      <c r="C724" s="1"/>
      <c r="D724" s="1"/>
    </row>
    <row r="725" spans="3:4">
      <c r="C725" s="1"/>
      <c r="D725" s="1"/>
    </row>
    <row r="726" spans="3:4">
      <c r="C726" s="1"/>
      <c r="D726" s="1"/>
    </row>
    <row r="727" spans="3:4">
      <c r="C727" s="1"/>
      <c r="D727" s="1"/>
    </row>
    <row r="728" spans="3:4">
      <c r="C728" s="1"/>
      <c r="D728" s="1"/>
    </row>
    <row r="729" spans="3:4">
      <c r="C729" s="1"/>
      <c r="D729" s="1"/>
    </row>
    <row r="730" spans="3:4">
      <c r="C730" s="1"/>
      <c r="D730" s="1"/>
    </row>
    <row r="731" spans="3:4">
      <c r="C731" s="1"/>
      <c r="D731" s="1"/>
    </row>
    <row r="732" spans="3:4">
      <c r="C732" s="1"/>
      <c r="D732" s="1"/>
    </row>
    <row r="733" spans="3:4">
      <c r="C733" s="1"/>
      <c r="D733" s="1"/>
    </row>
    <row r="734" spans="3:4">
      <c r="C734" s="1"/>
      <c r="D734" s="1"/>
    </row>
    <row r="735" spans="3:4">
      <c r="C735" s="1"/>
      <c r="D735" s="1"/>
    </row>
    <row r="736" spans="3:4">
      <c r="C736" s="1"/>
      <c r="D736" s="1"/>
    </row>
    <row r="737" spans="3:4">
      <c r="C737" s="1"/>
      <c r="D737" s="1"/>
    </row>
    <row r="738" spans="3:4">
      <c r="C738" s="1"/>
      <c r="D738" s="1"/>
    </row>
    <row r="739" spans="3:4">
      <c r="C739" s="1"/>
      <c r="D739" s="1"/>
    </row>
    <row r="740" spans="3:4">
      <c r="C740" s="1"/>
      <c r="D740" s="1"/>
    </row>
    <row r="741" spans="3:4">
      <c r="C741" s="1"/>
      <c r="D741" s="1"/>
    </row>
    <row r="742" spans="3:4">
      <c r="C742" s="1"/>
      <c r="D742" s="1"/>
    </row>
    <row r="743" spans="3:4">
      <c r="C743" s="1"/>
      <c r="D743" s="1"/>
    </row>
    <row r="744" spans="3:4">
      <c r="C744" s="1"/>
      <c r="D744" s="1"/>
    </row>
    <row r="745" spans="3:4">
      <c r="C745" s="1"/>
      <c r="D745" s="1"/>
    </row>
    <row r="746" spans="3:4">
      <c r="C746" s="1"/>
      <c r="D746" s="1"/>
    </row>
    <row r="747" spans="3:4">
      <c r="C747" s="1"/>
      <c r="D747" s="1"/>
    </row>
    <row r="748" spans="3:4">
      <c r="C748" s="1"/>
      <c r="D748" s="1"/>
    </row>
    <row r="749" spans="3:4">
      <c r="C749" s="1"/>
      <c r="D749" s="1"/>
    </row>
    <row r="750" spans="3:4">
      <c r="C750" s="1"/>
      <c r="D750" s="1"/>
    </row>
    <row r="751" spans="3:4">
      <c r="C751" s="1"/>
      <c r="D751" s="1"/>
    </row>
    <row r="752" spans="3:4">
      <c r="C752" s="1"/>
      <c r="D752" s="1"/>
    </row>
    <row r="753" spans="3:4">
      <c r="C753" s="1"/>
      <c r="D753" s="1"/>
    </row>
    <row r="754" spans="3:4">
      <c r="C754" s="1"/>
      <c r="D754" s="1"/>
    </row>
    <row r="755" spans="3:4">
      <c r="C755" s="1"/>
      <c r="D755" s="1"/>
    </row>
    <row r="756" spans="3:4">
      <c r="C756" s="1"/>
      <c r="D756" s="1"/>
    </row>
    <row r="757" spans="3:4">
      <c r="C757" s="1"/>
      <c r="D757" s="1"/>
    </row>
    <row r="758" spans="3:4">
      <c r="C758" s="1"/>
      <c r="D758" s="1"/>
    </row>
    <row r="759" spans="3:4">
      <c r="C759" s="1"/>
      <c r="D759" s="1"/>
    </row>
    <row r="760" spans="3:4">
      <c r="C760" s="1"/>
      <c r="D760" s="1"/>
    </row>
    <row r="761" spans="3:4">
      <c r="C761" s="1"/>
      <c r="D761" s="1"/>
    </row>
    <row r="762" spans="3:4">
      <c r="C762" s="1"/>
      <c r="D762" s="1"/>
    </row>
    <row r="763" spans="3:4">
      <c r="C763" s="1"/>
      <c r="D763" s="1"/>
    </row>
    <row r="764" spans="3:4">
      <c r="C764" s="1"/>
      <c r="D764" s="1"/>
    </row>
    <row r="765" spans="3:4">
      <c r="C765" s="1"/>
      <c r="D765" s="1"/>
    </row>
    <row r="766" spans="3:4">
      <c r="C766" s="1"/>
      <c r="D766" s="1"/>
    </row>
    <row r="767" spans="3:4">
      <c r="C767" s="1"/>
      <c r="D767" s="1"/>
    </row>
    <row r="768" spans="3:4">
      <c r="C768" s="1"/>
      <c r="D768" s="1"/>
    </row>
    <row r="769" spans="3:4">
      <c r="C769" s="1"/>
      <c r="D769" s="1"/>
    </row>
    <row r="770" spans="3:4">
      <c r="C770" s="1"/>
      <c r="D770" s="1"/>
    </row>
    <row r="771" spans="3:4">
      <c r="C771" s="1"/>
      <c r="D771" s="1"/>
    </row>
    <row r="772" spans="3:4">
      <c r="C772" s="1"/>
      <c r="D772" s="1"/>
    </row>
    <row r="773" spans="3:4">
      <c r="C773" s="1"/>
      <c r="D773" s="1"/>
    </row>
    <row r="774" spans="3:4">
      <c r="C774" s="1"/>
      <c r="D774" s="1"/>
    </row>
    <row r="775" spans="3:4">
      <c r="C775" s="1"/>
      <c r="D775" s="1"/>
    </row>
    <row r="776" spans="3:4">
      <c r="C776" s="1"/>
      <c r="D776" s="1"/>
    </row>
    <row r="777" spans="3:4">
      <c r="C777" s="1"/>
      <c r="D777" s="1"/>
    </row>
    <row r="778" spans="3:4">
      <c r="C778" s="1"/>
      <c r="D778" s="1"/>
    </row>
    <row r="779" spans="3:4">
      <c r="C779" s="1"/>
      <c r="D779" s="1"/>
    </row>
    <row r="780" spans="3:4">
      <c r="C780" s="1"/>
      <c r="D780" s="1"/>
    </row>
    <row r="781" spans="3:4">
      <c r="C781" s="1"/>
      <c r="D781" s="1"/>
    </row>
    <row r="782" spans="3:4">
      <c r="C782" s="1"/>
      <c r="D782" s="1"/>
    </row>
    <row r="783" spans="3:4">
      <c r="C783" s="1"/>
      <c r="D783" s="1"/>
    </row>
    <row r="784" spans="3:4">
      <c r="C784" s="1"/>
      <c r="D784" s="1"/>
    </row>
    <row r="785" spans="3:4">
      <c r="C785" s="1"/>
      <c r="D785" s="1"/>
    </row>
    <row r="786" spans="3:4">
      <c r="C786" s="1"/>
      <c r="D786" s="1"/>
    </row>
    <row r="787" spans="3:4">
      <c r="C787" s="1"/>
      <c r="D787" s="1"/>
    </row>
    <row r="788" spans="3:4">
      <c r="C788" s="1"/>
      <c r="D788" s="1"/>
    </row>
    <row r="789" spans="3:4">
      <c r="C789" s="1"/>
      <c r="D789" s="1"/>
    </row>
    <row r="790" spans="3:4">
      <c r="C790" s="1"/>
      <c r="D790" s="1"/>
    </row>
    <row r="791" spans="3:4">
      <c r="C791" s="1"/>
      <c r="D791" s="1"/>
    </row>
    <row r="792" spans="3:4">
      <c r="C792" s="1"/>
      <c r="D792" s="1"/>
    </row>
    <row r="793" spans="3:4">
      <c r="C793" s="1"/>
      <c r="D793" s="1"/>
    </row>
    <row r="794" spans="3:4">
      <c r="C794" s="1"/>
      <c r="D794" s="1"/>
    </row>
    <row r="795" spans="3:4">
      <c r="C795" s="1"/>
      <c r="D795" s="1"/>
    </row>
    <row r="796" spans="3:4">
      <c r="C796" s="1"/>
      <c r="D796" s="1"/>
    </row>
    <row r="797" spans="3:4">
      <c r="C797" s="1"/>
      <c r="D797" s="1"/>
    </row>
    <row r="798" spans="3:4">
      <c r="C798" s="1"/>
      <c r="D798" s="1"/>
    </row>
    <row r="799" spans="3:4">
      <c r="C799" s="1"/>
      <c r="D799" s="1"/>
    </row>
    <row r="800" spans="3:4">
      <c r="C800" s="1"/>
      <c r="D800" s="1"/>
    </row>
    <row r="801" spans="3:4">
      <c r="C801" s="1"/>
      <c r="D801" s="1"/>
    </row>
    <row r="802" spans="3:4">
      <c r="C802" s="1"/>
      <c r="D802" s="1"/>
    </row>
    <row r="803" spans="3:4">
      <c r="C803" s="1"/>
      <c r="D803" s="1"/>
    </row>
    <row r="804" spans="3:4">
      <c r="C804" s="1"/>
      <c r="D804" s="1"/>
    </row>
    <row r="805" spans="3:4">
      <c r="C805" s="1"/>
      <c r="D805" s="1"/>
    </row>
    <row r="806" spans="3:4">
      <c r="C806" s="1"/>
      <c r="D806" s="1"/>
    </row>
    <row r="807" spans="3:4">
      <c r="C807" s="1"/>
      <c r="D807" s="1"/>
    </row>
    <row r="808" spans="3:4">
      <c r="C808" s="1"/>
      <c r="D808" s="1"/>
    </row>
    <row r="809" spans="3:4">
      <c r="C809" s="1"/>
      <c r="D809" s="1"/>
    </row>
    <row r="810" spans="3:4">
      <c r="C810" s="1"/>
      <c r="D810" s="1"/>
    </row>
    <row r="811" spans="3:4">
      <c r="C811" s="1"/>
      <c r="D811" s="1"/>
    </row>
    <row r="812" spans="3:4">
      <c r="C812" s="1"/>
      <c r="D812" s="1"/>
    </row>
    <row r="813" spans="3:4">
      <c r="C813" s="1"/>
      <c r="D813" s="1"/>
    </row>
    <row r="814" spans="3:4">
      <c r="C814" s="1"/>
      <c r="D814" s="1"/>
    </row>
    <row r="815" spans="3:4">
      <c r="C815" s="1"/>
      <c r="D815" s="1"/>
    </row>
    <row r="816" spans="3:4">
      <c r="C816" s="1"/>
      <c r="D816" s="1"/>
    </row>
    <row r="817" spans="3:4">
      <c r="C817" s="1"/>
      <c r="D817" s="1"/>
    </row>
    <row r="818" spans="3:4">
      <c r="C818" s="1"/>
      <c r="D818" s="1"/>
    </row>
    <row r="819" spans="3:4">
      <c r="C819" s="1"/>
      <c r="D819" s="1"/>
    </row>
    <row r="820" spans="3:4">
      <c r="C820" s="1"/>
      <c r="D820" s="1"/>
    </row>
    <row r="821" spans="3:4">
      <c r="C821" s="1"/>
      <c r="D821" s="1"/>
    </row>
    <row r="822" spans="3:4">
      <c r="C822" s="1"/>
      <c r="D822" s="1"/>
    </row>
    <row r="823" spans="3:4">
      <c r="C823" s="1"/>
      <c r="D823" s="1"/>
    </row>
    <row r="824" spans="3:4">
      <c r="C824" s="1"/>
      <c r="D824" s="1"/>
    </row>
    <row r="825" spans="3:4">
      <c r="C825" s="1"/>
      <c r="D825" s="1"/>
    </row>
    <row r="826" spans="3:4">
      <c r="C826" s="1"/>
      <c r="D826" s="1"/>
    </row>
    <row r="827" spans="3:4">
      <c r="C827" s="1"/>
      <c r="D827" s="1"/>
    </row>
    <row r="828" spans="3:4">
      <c r="C828" s="1"/>
      <c r="D828" s="1"/>
    </row>
    <row r="829" spans="3:4">
      <c r="C829" s="1"/>
      <c r="D829" s="1"/>
    </row>
    <row r="830" spans="3:4">
      <c r="C830" s="1"/>
      <c r="D830" s="1"/>
    </row>
    <row r="831" spans="3:4">
      <c r="C831" s="1"/>
      <c r="D831" s="1"/>
    </row>
    <row r="832" spans="3:4">
      <c r="C832" s="1"/>
      <c r="D832" s="1"/>
    </row>
    <row r="833" spans="3:4">
      <c r="C833" s="1"/>
      <c r="D833" s="1"/>
    </row>
    <row r="834" spans="3:4">
      <c r="C834" s="1"/>
      <c r="D834" s="1"/>
    </row>
    <row r="835" spans="3:4">
      <c r="C835" s="1"/>
      <c r="D835" s="1"/>
    </row>
    <row r="836" spans="3:4">
      <c r="C836" s="1"/>
      <c r="D836" s="1"/>
    </row>
    <row r="837" spans="3:4">
      <c r="C837" s="1"/>
      <c r="D837" s="1"/>
    </row>
    <row r="838" spans="3:4">
      <c r="C838" s="1"/>
      <c r="D838" s="1"/>
    </row>
    <row r="839" spans="3:4">
      <c r="C839" s="1"/>
      <c r="D839" s="1"/>
    </row>
    <row r="840" spans="3:4">
      <c r="C840" s="1"/>
      <c r="D840" s="1"/>
    </row>
    <row r="841" spans="3:4">
      <c r="C841" s="1"/>
      <c r="D841" s="1"/>
    </row>
    <row r="842" spans="3:4">
      <c r="C842" s="1"/>
      <c r="D842" s="1"/>
    </row>
    <row r="843" spans="3:4">
      <c r="C843" s="1"/>
      <c r="D843" s="1"/>
    </row>
    <row r="844" spans="3:4">
      <c r="C844" s="1"/>
      <c r="D844" s="1"/>
    </row>
    <row r="845" spans="3:4">
      <c r="C845" s="1"/>
      <c r="D845" s="1"/>
    </row>
    <row r="846" spans="3:4">
      <c r="C846" s="1"/>
      <c r="D846" s="1"/>
    </row>
    <row r="847" spans="3:4">
      <c r="C847" s="1"/>
      <c r="D847" s="1"/>
    </row>
    <row r="848" spans="3:4">
      <c r="C848" s="1"/>
      <c r="D848" s="1"/>
    </row>
    <row r="849" spans="3:4">
      <c r="C849" s="1"/>
      <c r="D849" s="1"/>
    </row>
    <row r="850" spans="3:4">
      <c r="C850" s="1"/>
      <c r="D850" s="1"/>
    </row>
    <row r="851" spans="3:4">
      <c r="C851" s="1"/>
      <c r="D851" s="1"/>
    </row>
    <row r="852" spans="3:4">
      <c r="C852" s="1"/>
      <c r="D852" s="1"/>
    </row>
    <row r="853" spans="3:4">
      <c r="C853" s="1"/>
      <c r="D853" s="1"/>
    </row>
    <row r="854" spans="3:4">
      <c r="C854" s="1"/>
      <c r="D854" s="1"/>
    </row>
    <row r="855" spans="3:4">
      <c r="C855" s="1"/>
      <c r="D855" s="1"/>
    </row>
    <row r="856" spans="3:4">
      <c r="C856" s="1"/>
      <c r="D856" s="1"/>
    </row>
    <row r="857" spans="3:4">
      <c r="C857" s="1"/>
      <c r="D857" s="1"/>
    </row>
    <row r="858" spans="3:4">
      <c r="C858" s="1"/>
      <c r="D858" s="1"/>
    </row>
    <row r="859" spans="3:4">
      <c r="C859" s="1"/>
      <c r="D859" s="1"/>
    </row>
    <row r="860" spans="3:4">
      <c r="C860" s="1"/>
      <c r="D860" s="1"/>
    </row>
    <row r="861" spans="3:4">
      <c r="C861" s="1"/>
      <c r="D861" s="1"/>
    </row>
    <row r="862" spans="3:4">
      <c r="C862" s="1"/>
      <c r="D862" s="1"/>
    </row>
    <row r="863" spans="3:4">
      <c r="C863" s="1"/>
      <c r="D863" s="1"/>
    </row>
    <row r="864" spans="3:4">
      <c r="C864" s="1"/>
      <c r="D864" s="1"/>
    </row>
    <row r="865" spans="3:4">
      <c r="C865" s="1"/>
      <c r="D865" s="1"/>
    </row>
    <row r="866" spans="3:4">
      <c r="C866" s="1"/>
      <c r="D866" s="1"/>
    </row>
    <row r="867" spans="3:4">
      <c r="C867" s="1"/>
      <c r="D867" s="1"/>
    </row>
    <row r="868" spans="3:4">
      <c r="C868" s="1"/>
      <c r="D868" s="1"/>
    </row>
    <row r="869" spans="3:4">
      <c r="C869" s="1"/>
      <c r="D869" s="1"/>
    </row>
    <row r="870" spans="3:4">
      <c r="C870" s="1"/>
      <c r="D870" s="1"/>
    </row>
    <row r="871" spans="3:4">
      <c r="C871" s="1"/>
      <c r="D871" s="1"/>
    </row>
    <row r="872" spans="3:4">
      <c r="C872" s="1"/>
      <c r="D872" s="1"/>
    </row>
    <row r="873" spans="3:4">
      <c r="C873" s="1"/>
      <c r="D873" s="1"/>
    </row>
    <row r="874" spans="3:4">
      <c r="C874" s="1"/>
      <c r="D874" s="1"/>
    </row>
    <row r="875" spans="3:4">
      <c r="C875" s="1"/>
      <c r="D875" s="1"/>
    </row>
    <row r="876" spans="3:4">
      <c r="C876" s="1"/>
      <c r="D876" s="1"/>
    </row>
    <row r="877" spans="3:4">
      <c r="C877" s="1"/>
      <c r="D877" s="1"/>
    </row>
  </sheetData>
  <sheetProtection sheet="1" objects="1" scenarios="1"/>
  <mergeCells count="3">
    <mergeCell ref="B6:R6"/>
    <mergeCell ref="B7:R7"/>
    <mergeCell ref="B66:D66"/>
  </mergeCells>
  <phoneticPr fontId="4" type="noConversion"/>
  <dataValidations count="1">
    <dataValidation allowBlank="1" showInputMessage="1" showErrorMessage="1" sqref="N10:Q10 N9 N1:N7 C5:C29 O1:Q9 E1:I30 D1:D29 C67:D1048576 AA1:AC27 R1:Z1048576 J1:M1048576 C32:D65 E32:I1048576 A1:B1048576 AA31:AC1048576 AD1:XFD1048576 O11:Q1048576 N32:N1048576"/>
  </dataValidations>
  <pageMargins left="0" right="0" top="0.5" bottom="0.5" header="0" footer="0.25"/>
  <pageSetup paperSize="9" scale="88" pageOrder="overThenDown" orientation="landscape" blackAndWhite="1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7030A0"/>
  </sheetPr>
  <dimension ref="B1:W409"/>
  <sheetViews>
    <sheetView rightToLeft="1" workbookViewId="0">
      <selection activeCell="B13" sqref="B13"/>
    </sheetView>
  </sheetViews>
  <sheetFormatPr defaultColWidth="9.140625" defaultRowHeight="18"/>
  <cols>
    <col min="1" max="1" width="6.28515625" style="1" customWidth="1"/>
    <col min="2" max="2" width="30.42578125" style="2" bestFit="1" customWidth="1"/>
    <col min="3" max="3" width="48.42578125" style="2" bestFit="1" customWidth="1"/>
    <col min="4" max="4" width="7.5703125" style="2" bestFit="1" customWidth="1"/>
    <col min="5" max="5" width="4.85546875" style="1" bestFit="1" customWidth="1"/>
    <col min="6" max="6" width="6.28515625" style="1" bestFit="1" customWidth="1"/>
    <col min="7" max="7" width="11.28515625" style="1" bestFit="1" customWidth="1"/>
    <col min="8" max="8" width="5.140625" style="1" bestFit="1" customWidth="1"/>
    <col min="9" max="9" width="9" style="1" bestFit="1" customWidth="1"/>
    <col min="10" max="10" width="6.85546875" style="1" bestFit="1" customWidth="1"/>
    <col min="11" max="11" width="8.140625" style="1" bestFit="1" customWidth="1"/>
    <col min="12" max="12" width="14.28515625" style="1" bestFit="1" customWidth="1"/>
    <col min="13" max="13" width="10.140625" style="1" bestFit="1" customWidth="1"/>
    <col min="14" max="14" width="6.28515625" style="1" bestFit="1" customWidth="1"/>
    <col min="15" max="15" width="10" style="1" bestFit="1" customWidth="1"/>
    <col min="16" max="16" width="9" style="1" bestFit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18">
      <c r="B1" s="47" t="s">
        <v>180</v>
      </c>
      <c r="C1" s="68" t="s" vm="1">
        <v>269</v>
      </c>
    </row>
    <row r="2" spans="2:18">
      <c r="B2" s="47" t="s">
        <v>179</v>
      </c>
      <c r="C2" s="68" t="s">
        <v>270</v>
      </c>
    </row>
    <row r="3" spans="2:18">
      <c r="B3" s="47" t="s">
        <v>181</v>
      </c>
      <c r="C3" s="68" t="s">
        <v>271</v>
      </c>
    </row>
    <row r="4" spans="2:18">
      <c r="B4" s="47" t="s">
        <v>182</v>
      </c>
      <c r="C4" s="68">
        <v>2102</v>
      </c>
    </row>
    <row r="6" spans="2:18" ht="26.25" customHeight="1">
      <c r="B6" s="169" t="s">
        <v>225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1"/>
    </row>
    <row r="7" spans="2:18" s="3" customFormat="1" ht="78.75">
      <c r="B7" s="22" t="s">
        <v>119</v>
      </c>
      <c r="C7" s="30" t="s">
        <v>47</v>
      </c>
      <c r="D7" s="30" t="s">
        <v>68</v>
      </c>
      <c r="E7" s="30" t="s">
        <v>14</v>
      </c>
      <c r="F7" s="30" t="s">
        <v>69</v>
      </c>
      <c r="G7" s="30" t="s">
        <v>107</v>
      </c>
      <c r="H7" s="30" t="s">
        <v>17</v>
      </c>
      <c r="I7" s="30" t="s">
        <v>106</v>
      </c>
      <c r="J7" s="30" t="s">
        <v>16</v>
      </c>
      <c r="K7" s="30" t="s">
        <v>218</v>
      </c>
      <c r="L7" s="30" t="s">
        <v>245</v>
      </c>
      <c r="M7" s="30" t="s">
        <v>219</v>
      </c>
      <c r="N7" s="30" t="s">
        <v>61</v>
      </c>
      <c r="O7" s="30" t="s">
        <v>183</v>
      </c>
      <c r="P7" s="31" t="s">
        <v>185</v>
      </c>
      <c r="R7" s="1"/>
    </row>
    <row r="8" spans="2:18" s="3" customFormat="1" ht="17.25" customHeight="1">
      <c r="B8" s="15"/>
      <c r="C8" s="32"/>
      <c r="D8" s="32"/>
      <c r="E8" s="32"/>
      <c r="F8" s="32"/>
      <c r="G8" s="32" t="s">
        <v>21</v>
      </c>
      <c r="H8" s="32" t="s">
        <v>20</v>
      </c>
      <c r="I8" s="32"/>
      <c r="J8" s="32" t="s">
        <v>19</v>
      </c>
      <c r="K8" s="32" t="s">
        <v>19</v>
      </c>
      <c r="L8" s="32" t="s">
        <v>252</v>
      </c>
      <c r="M8" s="32" t="s">
        <v>248</v>
      </c>
      <c r="N8" s="32" t="s">
        <v>19</v>
      </c>
      <c r="O8" s="32" t="s">
        <v>19</v>
      </c>
      <c r="P8" s="33" t="s">
        <v>19</v>
      </c>
    </row>
    <row r="9" spans="2:18" s="4" customFormat="1" ht="18" customHeight="1">
      <c r="B9" s="18"/>
      <c r="C9" s="19" t="s">
        <v>0</v>
      </c>
      <c r="D9" s="19" t="s">
        <v>1</v>
      </c>
      <c r="E9" s="19" t="s">
        <v>2</v>
      </c>
      <c r="F9" s="19" t="s">
        <v>3</v>
      </c>
      <c r="G9" s="19" t="s">
        <v>4</v>
      </c>
      <c r="H9" s="19" t="s">
        <v>5</v>
      </c>
      <c r="I9" s="19" t="s">
        <v>6</v>
      </c>
      <c r="J9" s="19" t="s">
        <v>7</v>
      </c>
      <c r="K9" s="19" t="s">
        <v>8</v>
      </c>
      <c r="L9" s="19" t="s">
        <v>9</v>
      </c>
      <c r="M9" s="19" t="s">
        <v>10</v>
      </c>
      <c r="N9" s="19" t="s">
        <v>11</v>
      </c>
      <c r="O9" s="19" t="s">
        <v>12</v>
      </c>
      <c r="P9" s="20" t="s">
        <v>13</v>
      </c>
      <c r="Q9" s="5"/>
    </row>
    <row r="10" spans="2:18" s="4" customFormat="1" ht="18" customHeight="1">
      <c r="B10" s="91" t="s">
        <v>224</v>
      </c>
      <c r="C10" s="74"/>
      <c r="D10" s="74"/>
      <c r="E10" s="74"/>
      <c r="F10" s="74"/>
      <c r="G10" s="74"/>
      <c r="H10" s="84">
        <v>2.5299999999999998</v>
      </c>
      <c r="I10" s="74"/>
      <c r="J10" s="74"/>
      <c r="K10" s="88">
        <v>8.8399999999999992E-2</v>
      </c>
      <c r="L10" s="84"/>
      <c r="M10" s="84">
        <v>15016.517480000002</v>
      </c>
      <c r="N10" s="74"/>
      <c r="O10" s="85">
        <f>M10/$M$10</f>
        <v>1</v>
      </c>
      <c r="P10" s="85">
        <f>M10/'סכום נכסי הקרן'!$C$42</f>
        <v>2.6693471388311839E-4</v>
      </c>
      <c r="Q10" s="137"/>
    </row>
    <row r="11" spans="2:18" ht="20.25" customHeight="1">
      <c r="B11" s="95" t="s">
        <v>31</v>
      </c>
      <c r="C11" s="74"/>
      <c r="D11" s="74"/>
      <c r="E11" s="74"/>
      <c r="F11" s="74"/>
      <c r="G11" s="74"/>
      <c r="H11" s="84">
        <v>2.5299999999999998</v>
      </c>
      <c r="I11" s="74"/>
      <c r="J11" s="74"/>
      <c r="K11" s="88">
        <v>8.8399999999999992E-2</v>
      </c>
      <c r="L11" s="84"/>
      <c r="M11" s="84">
        <v>15016.517480000002</v>
      </c>
      <c r="N11" s="74"/>
      <c r="O11" s="85">
        <f t="shared" ref="O11:O13" si="0">M11/$M$10</f>
        <v>1</v>
      </c>
      <c r="P11" s="85">
        <f>M11/'סכום נכסי הקרן'!$C$42</f>
        <v>2.6693471388311839E-4</v>
      </c>
      <c r="Q11" s="121"/>
    </row>
    <row r="12" spans="2:18">
      <c r="B12" s="92" t="s">
        <v>33</v>
      </c>
      <c r="C12" s="72"/>
      <c r="D12" s="72"/>
      <c r="E12" s="72"/>
      <c r="F12" s="72"/>
      <c r="G12" s="72"/>
      <c r="H12" s="81">
        <v>2.5299999999999998</v>
      </c>
      <c r="I12" s="72"/>
      <c r="J12" s="72"/>
      <c r="K12" s="94">
        <v>8.8399999999999992E-2</v>
      </c>
      <c r="L12" s="81"/>
      <c r="M12" s="81">
        <v>15016.517480000002</v>
      </c>
      <c r="N12" s="72"/>
      <c r="O12" s="82">
        <f t="shared" si="0"/>
        <v>1</v>
      </c>
      <c r="P12" s="82">
        <f>M12/'סכום נכסי הקרן'!$C$42</f>
        <v>2.6693471388311839E-4</v>
      </c>
      <c r="Q12" s="121"/>
    </row>
    <row r="13" spans="2:18">
      <c r="B13" s="142" t="s">
        <v>3357</v>
      </c>
      <c r="C13" s="74" t="s">
        <v>3237</v>
      </c>
      <c r="D13" s="87" t="s">
        <v>159</v>
      </c>
      <c r="E13" s="74" t="s">
        <v>649</v>
      </c>
      <c r="F13" s="74" t="s">
        <v>163</v>
      </c>
      <c r="G13" s="97">
        <v>40618</v>
      </c>
      <c r="H13" s="84">
        <v>2.5299999999999998</v>
      </c>
      <c r="I13" s="87" t="s">
        <v>165</v>
      </c>
      <c r="J13" s="88">
        <v>7.1500000000000008E-2</v>
      </c>
      <c r="K13" s="88">
        <v>8.8399999999999992E-2</v>
      </c>
      <c r="L13" s="84">
        <v>14667301.110000003</v>
      </c>
      <c r="M13" s="84">
        <v>15016.517480000002</v>
      </c>
      <c r="N13" s="74"/>
      <c r="O13" s="85">
        <f t="shared" si="0"/>
        <v>1</v>
      </c>
      <c r="P13" s="85">
        <f>M13/'סכום נכסי הקרן'!$C$42</f>
        <v>2.6693471388311839E-4</v>
      </c>
    </row>
    <row r="14" spans="2:18">
      <c r="B14" s="73"/>
      <c r="C14" s="74"/>
      <c r="D14" s="74"/>
      <c r="E14" s="74"/>
      <c r="F14" s="74"/>
      <c r="G14" s="74"/>
      <c r="H14" s="74"/>
      <c r="I14" s="74"/>
      <c r="J14" s="74"/>
      <c r="K14" s="74"/>
      <c r="L14" s="84"/>
      <c r="M14" s="84"/>
      <c r="N14" s="74"/>
      <c r="O14" s="85"/>
      <c r="P14" s="74"/>
      <c r="Q14" s="121"/>
    </row>
    <row r="15" spans="2:18"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121"/>
    </row>
    <row r="16" spans="2:18"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121"/>
    </row>
    <row r="17" spans="2:23">
      <c r="B17" s="89" t="s">
        <v>260</v>
      </c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121"/>
    </row>
    <row r="18" spans="2:23">
      <c r="B18" s="89" t="s">
        <v>115</v>
      </c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</row>
    <row r="19" spans="2:23">
      <c r="B19" s="89" t="s">
        <v>251</v>
      </c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</row>
    <row r="20" spans="2:23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</row>
    <row r="21" spans="2:23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</row>
    <row r="22" spans="2:23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</row>
    <row r="23" spans="2:23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</row>
    <row r="24" spans="2:23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</row>
    <row r="25" spans="2:23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</row>
    <row r="26" spans="2:23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</row>
    <row r="27" spans="2:23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</row>
    <row r="28" spans="2:23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</row>
    <row r="29" spans="2:23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</row>
    <row r="30" spans="2:23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</row>
    <row r="31" spans="2:23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2"/>
      <c r="R31" s="2"/>
      <c r="S31" s="2"/>
      <c r="T31" s="2"/>
      <c r="U31" s="2"/>
      <c r="V31" s="2"/>
      <c r="W31" s="2"/>
    </row>
    <row r="32" spans="2:23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2"/>
      <c r="R32" s="2"/>
      <c r="S32" s="2"/>
      <c r="T32" s="2"/>
      <c r="U32" s="2"/>
      <c r="V32" s="2"/>
      <c r="W32" s="2"/>
    </row>
    <row r="33" spans="2:23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2"/>
      <c r="R33" s="2"/>
      <c r="S33" s="2"/>
      <c r="T33" s="2"/>
      <c r="U33" s="2"/>
      <c r="V33" s="2"/>
      <c r="W33" s="2"/>
    </row>
    <row r="34" spans="2:23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2"/>
      <c r="R34" s="2"/>
      <c r="S34" s="2"/>
      <c r="T34" s="2"/>
      <c r="U34" s="2"/>
      <c r="V34" s="2"/>
      <c r="W34" s="2"/>
    </row>
    <row r="35" spans="2:23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2"/>
      <c r="R35" s="2"/>
      <c r="S35" s="2"/>
      <c r="T35" s="2"/>
      <c r="U35" s="2"/>
      <c r="V35" s="2"/>
      <c r="W35" s="2"/>
    </row>
    <row r="36" spans="2:23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2"/>
      <c r="R36" s="2"/>
      <c r="S36" s="2"/>
      <c r="T36" s="2"/>
      <c r="U36" s="2"/>
      <c r="V36" s="2"/>
      <c r="W36" s="2"/>
    </row>
    <row r="37" spans="2:23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2"/>
      <c r="R37" s="2"/>
      <c r="S37" s="2"/>
      <c r="T37" s="2"/>
      <c r="U37" s="2"/>
      <c r="V37" s="2"/>
      <c r="W37" s="2"/>
    </row>
    <row r="38" spans="2:23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2"/>
      <c r="R38" s="2"/>
      <c r="S38" s="2"/>
      <c r="T38" s="2"/>
      <c r="U38" s="2"/>
      <c r="V38" s="2"/>
      <c r="W38" s="2"/>
    </row>
    <row r="39" spans="2:23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2"/>
      <c r="R39" s="2"/>
      <c r="S39" s="2"/>
      <c r="T39" s="2"/>
      <c r="U39" s="2"/>
      <c r="V39" s="2"/>
      <c r="W39" s="2"/>
    </row>
    <row r="40" spans="2:23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2"/>
      <c r="R40" s="2"/>
      <c r="S40" s="2"/>
      <c r="T40" s="2"/>
      <c r="U40" s="2"/>
      <c r="V40" s="2"/>
      <c r="W40" s="2"/>
    </row>
    <row r="41" spans="2:23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2"/>
      <c r="R41" s="2"/>
      <c r="S41" s="2"/>
      <c r="T41" s="2"/>
      <c r="U41" s="2"/>
      <c r="V41" s="2"/>
      <c r="W41" s="2"/>
    </row>
    <row r="42" spans="2:23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2"/>
      <c r="R42" s="2"/>
      <c r="S42" s="2"/>
      <c r="T42" s="2"/>
      <c r="U42" s="2"/>
      <c r="V42" s="2"/>
      <c r="W42" s="2"/>
    </row>
    <row r="43" spans="2:23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</row>
    <row r="44" spans="2:23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</row>
    <row r="45" spans="2:23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</row>
    <row r="46" spans="2:23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</row>
    <row r="47" spans="2:23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</row>
    <row r="48" spans="2:23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</row>
    <row r="49" spans="2:16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</row>
    <row r="50" spans="2:16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</row>
    <row r="51" spans="2:16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</row>
    <row r="52" spans="2:16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</row>
    <row r="53" spans="2:16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</row>
    <row r="54" spans="2:16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</row>
    <row r="55" spans="2:16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</row>
    <row r="56" spans="2:16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</row>
    <row r="57" spans="2:16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</row>
    <row r="58" spans="2:16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</row>
    <row r="59" spans="2:16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</row>
    <row r="60" spans="2:16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</row>
    <row r="61" spans="2:16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</row>
    <row r="62" spans="2:16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</row>
    <row r="63" spans="2:16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</row>
    <row r="64" spans="2:16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</row>
    <row r="65" spans="2:16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</row>
    <row r="66" spans="2:16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</row>
    <row r="67" spans="2:16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</row>
    <row r="68" spans="2:16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</row>
    <row r="69" spans="2:16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</row>
    <row r="70" spans="2:16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</row>
    <row r="71" spans="2:16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</row>
    <row r="72" spans="2:16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</row>
    <row r="73" spans="2:16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</row>
    <row r="74" spans="2:16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</row>
    <row r="75" spans="2:16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</row>
    <row r="76" spans="2:16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</row>
    <row r="77" spans="2:16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</row>
    <row r="78" spans="2:16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</row>
    <row r="79" spans="2:16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</row>
    <row r="80" spans="2:16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</row>
    <row r="81" spans="2:16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</row>
    <row r="82" spans="2:16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</row>
    <row r="83" spans="2:16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</row>
    <row r="84" spans="2:16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</row>
    <row r="85" spans="2:16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</row>
    <row r="86" spans="2:16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</row>
    <row r="87" spans="2:16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</row>
    <row r="88" spans="2:16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</row>
    <row r="89" spans="2:16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</row>
    <row r="90" spans="2:16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</row>
    <row r="91" spans="2:16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</row>
    <row r="92" spans="2:16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</row>
    <row r="93" spans="2:16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</row>
    <row r="94" spans="2:16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</row>
    <row r="95" spans="2:16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</row>
    <row r="96" spans="2:16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</row>
    <row r="97" spans="2:16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</row>
    <row r="98" spans="2:16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</row>
    <row r="99" spans="2:16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</row>
    <row r="100" spans="2:16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</row>
    <row r="101" spans="2:16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</row>
    <row r="102" spans="2:16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</row>
    <row r="103" spans="2:16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</row>
    <row r="104" spans="2:16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</row>
    <row r="105" spans="2:16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</row>
    <row r="106" spans="2:16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</row>
    <row r="107" spans="2:16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</row>
    <row r="108" spans="2:16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</row>
    <row r="109" spans="2:16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</row>
    <row r="110" spans="2:16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</row>
    <row r="111" spans="2:16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</row>
    <row r="112" spans="2:16"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</row>
    <row r="113" spans="2:16"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</row>
    <row r="114" spans="2:16">
      <c r="D114" s="1"/>
    </row>
    <row r="115" spans="2:16">
      <c r="D115" s="1"/>
    </row>
    <row r="116" spans="2:16">
      <c r="D116" s="1"/>
    </row>
    <row r="117" spans="2:16">
      <c r="D117" s="1"/>
    </row>
    <row r="118" spans="2:16">
      <c r="D118" s="1"/>
    </row>
    <row r="119" spans="2:16">
      <c r="D119" s="1"/>
    </row>
    <row r="120" spans="2:16">
      <c r="D120" s="1"/>
    </row>
    <row r="121" spans="2:16">
      <c r="D121" s="1"/>
    </row>
    <row r="122" spans="2:16">
      <c r="D122" s="1"/>
    </row>
    <row r="123" spans="2:16">
      <c r="D123" s="1"/>
    </row>
    <row r="124" spans="2:16">
      <c r="D124" s="1"/>
    </row>
    <row r="125" spans="2:16">
      <c r="D125" s="1"/>
    </row>
    <row r="126" spans="2:16">
      <c r="D126" s="1"/>
    </row>
    <row r="127" spans="2:16">
      <c r="D127" s="1"/>
    </row>
    <row r="128" spans="2:16">
      <c r="D128" s="1"/>
    </row>
    <row r="129" spans="4:4">
      <c r="D129" s="1"/>
    </row>
    <row r="130" spans="4:4">
      <c r="D130" s="1"/>
    </row>
    <row r="131" spans="4:4">
      <c r="D131" s="1"/>
    </row>
    <row r="132" spans="4:4">
      <c r="D132" s="1"/>
    </row>
    <row r="133" spans="4:4">
      <c r="D133" s="1"/>
    </row>
    <row r="134" spans="4:4">
      <c r="D134" s="1"/>
    </row>
    <row r="135" spans="4:4">
      <c r="D135" s="1"/>
    </row>
    <row r="136" spans="4:4">
      <c r="D136" s="1"/>
    </row>
    <row r="137" spans="4:4">
      <c r="D137" s="1"/>
    </row>
    <row r="138" spans="4:4">
      <c r="D138" s="1"/>
    </row>
    <row r="139" spans="4:4">
      <c r="D139" s="1"/>
    </row>
    <row r="140" spans="4:4">
      <c r="D140" s="1"/>
    </row>
    <row r="141" spans="4:4">
      <c r="D141" s="1"/>
    </row>
    <row r="142" spans="4:4">
      <c r="D142" s="1"/>
    </row>
    <row r="143" spans="4:4">
      <c r="D143" s="1"/>
    </row>
    <row r="144" spans="4:4">
      <c r="D144" s="1"/>
    </row>
    <row r="145" spans="4:4">
      <c r="D145" s="1"/>
    </row>
    <row r="146" spans="4:4">
      <c r="D146" s="1"/>
    </row>
    <row r="147" spans="4:4">
      <c r="D147" s="1"/>
    </row>
    <row r="148" spans="4:4">
      <c r="D148" s="1"/>
    </row>
    <row r="149" spans="4:4">
      <c r="D149" s="1"/>
    </row>
    <row r="150" spans="4:4">
      <c r="D150" s="1"/>
    </row>
    <row r="151" spans="4:4">
      <c r="D151" s="1"/>
    </row>
    <row r="152" spans="4:4">
      <c r="D152" s="1"/>
    </row>
    <row r="153" spans="4:4">
      <c r="D153" s="1"/>
    </row>
    <row r="154" spans="4:4">
      <c r="D154" s="1"/>
    </row>
    <row r="155" spans="4:4">
      <c r="D155" s="1"/>
    </row>
    <row r="156" spans="4:4">
      <c r="D156" s="1"/>
    </row>
    <row r="157" spans="4:4">
      <c r="D157" s="1"/>
    </row>
    <row r="158" spans="4:4">
      <c r="D158" s="1"/>
    </row>
    <row r="159" spans="4:4">
      <c r="D159" s="1"/>
    </row>
    <row r="160" spans="4:4">
      <c r="D160" s="1"/>
    </row>
    <row r="161" spans="4:4">
      <c r="D161" s="1"/>
    </row>
    <row r="162" spans="4:4">
      <c r="D162" s="1"/>
    </row>
    <row r="163" spans="4:4">
      <c r="D163" s="1"/>
    </row>
    <row r="164" spans="4:4">
      <c r="D164" s="1"/>
    </row>
    <row r="165" spans="4:4">
      <c r="D165" s="1"/>
    </row>
    <row r="166" spans="4:4">
      <c r="D166" s="1"/>
    </row>
    <row r="167" spans="4:4">
      <c r="D167" s="1"/>
    </row>
    <row r="168" spans="4:4">
      <c r="D168" s="1"/>
    </row>
    <row r="169" spans="4:4">
      <c r="D169" s="1"/>
    </row>
    <row r="170" spans="4:4">
      <c r="D170" s="1"/>
    </row>
    <row r="171" spans="4:4">
      <c r="D171" s="1"/>
    </row>
    <row r="172" spans="4:4">
      <c r="D172" s="1"/>
    </row>
    <row r="173" spans="4:4">
      <c r="D173" s="1"/>
    </row>
    <row r="174" spans="4:4">
      <c r="D174" s="1"/>
    </row>
    <row r="175" spans="4:4">
      <c r="D175" s="1"/>
    </row>
    <row r="176" spans="4:4">
      <c r="D176" s="1"/>
    </row>
    <row r="177" spans="4:4">
      <c r="D177" s="1"/>
    </row>
    <row r="178" spans="4:4">
      <c r="D178" s="1"/>
    </row>
    <row r="179" spans="4:4">
      <c r="D179" s="1"/>
    </row>
    <row r="180" spans="4:4">
      <c r="D180" s="1"/>
    </row>
    <row r="181" spans="4:4">
      <c r="D181" s="1"/>
    </row>
    <row r="182" spans="4:4">
      <c r="D182" s="1"/>
    </row>
    <row r="183" spans="4:4">
      <c r="D183" s="1"/>
    </row>
    <row r="184" spans="4:4">
      <c r="D184" s="1"/>
    </row>
    <row r="185" spans="4:4">
      <c r="D185" s="1"/>
    </row>
    <row r="186" spans="4:4">
      <c r="D186" s="1"/>
    </row>
    <row r="187" spans="4:4">
      <c r="D187" s="1"/>
    </row>
    <row r="188" spans="4:4">
      <c r="D188" s="1"/>
    </row>
    <row r="189" spans="4:4">
      <c r="D189" s="1"/>
    </row>
    <row r="190" spans="4:4">
      <c r="D190" s="1"/>
    </row>
    <row r="191" spans="4:4">
      <c r="D191" s="1"/>
    </row>
    <row r="192" spans="4:4">
      <c r="D192" s="1"/>
    </row>
    <row r="193" spans="4:4">
      <c r="D193" s="1"/>
    </row>
    <row r="194" spans="4:4">
      <c r="D194" s="1"/>
    </row>
    <row r="195" spans="4:4">
      <c r="D195" s="1"/>
    </row>
    <row r="196" spans="4:4">
      <c r="D196" s="1"/>
    </row>
    <row r="197" spans="4:4">
      <c r="D197" s="1"/>
    </row>
    <row r="198" spans="4:4">
      <c r="D198" s="1"/>
    </row>
    <row r="199" spans="4:4">
      <c r="D199" s="1"/>
    </row>
    <row r="200" spans="4:4">
      <c r="D200" s="1"/>
    </row>
    <row r="201" spans="4:4">
      <c r="D201" s="1"/>
    </row>
    <row r="202" spans="4:4">
      <c r="D202" s="1"/>
    </row>
    <row r="203" spans="4:4">
      <c r="D203" s="1"/>
    </row>
    <row r="204" spans="4:4">
      <c r="D204" s="1"/>
    </row>
    <row r="205" spans="4:4">
      <c r="D205" s="1"/>
    </row>
    <row r="206" spans="4:4">
      <c r="D206" s="1"/>
    </row>
    <row r="207" spans="4:4">
      <c r="D207" s="1"/>
    </row>
    <row r="208" spans="4:4">
      <c r="D208" s="1"/>
    </row>
    <row r="209" spans="4:4">
      <c r="D209" s="1"/>
    </row>
    <row r="210" spans="4:4">
      <c r="D210" s="1"/>
    </row>
    <row r="211" spans="4:4">
      <c r="D211" s="1"/>
    </row>
    <row r="212" spans="4:4">
      <c r="D212" s="1"/>
    </row>
    <row r="213" spans="4:4">
      <c r="D213" s="1"/>
    </row>
    <row r="214" spans="4:4">
      <c r="D214" s="1"/>
    </row>
    <row r="215" spans="4:4">
      <c r="D215" s="1"/>
    </row>
    <row r="216" spans="4:4">
      <c r="D216" s="1"/>
    </row>
    <row r="217" spans="4:4">
      <c r="D217" s="1"/>
    </row>
    <row r="218" spans="4:4">
      <c r="D218" s="1"/>
    </row>
    <row r="219" spans="4:4">
      <c r="D219" s="1"/>
    </row>
    <row r="220" spans="4:4">
      <c r="D220" s="1"/>
    </row>
    <row r="221" spans="4:4">
      <c r="D221" s="1"/>
    </row>
    <row r="222" spans="4:4">
      <c r="D222" s="1"/>
    </row>
    <row r="223" spans="4:4">
      <c r="D223" s="1"/>
    </row>
    <row r="224" spans="4:4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2:4">
      <c r="D385" s="1"/>
    </row>
    <row r="386" spans="2:4">
      <c r="D386" s="1"/>
    </row>
    <row r="387" spans="2:4">
      <c r="D387" s="1"/>
    </row>
    <row r="388" spans="2:4">
      <c r="D388" s="1"/>
    </row>
    <row r="389" spans="2:4">
      <c r="D389" s="1"/>
    </row>
    <row r="390" spans="2:4">
      <c r="D390" s="1"/>
    </row>
    <row r="391" spans="2:4">
      <c r="D391" s="1"/>
    </row>
    <row r="392" spans="2:4">
      <c r="D392" s="1"/>
    </row>
    <row r="393" spans="2:4">
      <c r="D393" s="1"/>
    </row>
    <row r="394" spans="2:4">
      <c r="D394" s="1"/>
    </row>
    <row r="395" spans="2:4">
      <c r="D395" s="1"/>
    </row>
    <row r="396" spans="2:4">
      <c r="D396" s="1"/>
    </row>
    <row r="397" spans="2:4">
      <c r="B397" s="42"/>
      <c r="D397" s="1"/>
    </row>
    <row r="398" spans="2:4">
      <c r="B398" s="42"/>
      <c r="D398" s="1"/>
    </row>
    <row r="399" spans="2:4">
      <c r="B399" s="3"/>
      <c r="D399" s="1"/>
    </row>
    <row r="400" spans="2:4">
      <c r="D400" s="1"/>
    </row>
    <row r="401" spans="4:4">
      <c r="D401" s="1"/>
    </row>
    <row r="402" spans="4:4">
      <c r="D402" s="1"/>
    </row>
    <row r="403" spans="4:4">
      <c r="D403" s="1"/>
    </row>
    <row r="404" spans="4:4">
      <c r="D404" s="1"/>
    </row>
    <row r="405" spans="4:4">
      <c r="D405" s="1"/>
    </row>
    <row r="406" spans="4:4">
      <c r="D406" s="1"/>
    </row>
    <row r="407" spans="4:4">
      <c r="D407" s="1"/>
    </row>
    <row r="408" spans="4:4">
      <c r="D408" s="1"/>
    </row>
    <row r="409" spans="4:4">
      <c r="D409" s="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AH31:XFD33 D1:P23 B1:B23 Q34:XFD1048576 Q31:AF33 Q1:XFD30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indexed="44"/>
    <pageSetUpPr fitToPage="1"/>
  </sheetPr>
  <dimension ref="B1:BO713"/>
  <sheetViews>
    <sheetView rightToLeft="1" workbookViewId="0"/>
  </sheetViews>
  <sheetFormatPr defaultColWidth="9.140625" defaultRowHeight="18"/>
  <cols>
    <col min="1" max="1" width="6.28515625" style="1" customWidth="1"/>
    <col min="2" max="2" width="22" style="2" bestFit="1" customWidth="1"/>
    <col min="3" max="3" width="48.42578125" style="2" bestFit="1" customWidth="1"/>
    <col min="4" max="5" width="5.42578125" style="2" bestFit="1" customWidth="1"/>
    <col min="6" max="6" width="6.5703125" style="2" bestFit="1" customWidth="1"/>
    <col min="7" max="7" width="5.28515625" style="2" bestFit="1" customWidth="1"/>
    <col min="8" max="8" width="4.5703125" style="1" bestFit="1" customWidth="1"/>
    <col min="9" max="9" width="7.85546875" style="1" bestFit="1" customWidth="1"/>
    <col min="10" max="10" width="7.140625" style="1" bestFit="1" customWidth="1"/>
    <col min="11" max="11" width="5.140625" style="1" bestFit="1" customWidth="1"/>
    <col min="12" max="12" width="5.28515625" style="1" bestFit="1" customWidth="1"/>
    <col min="13" max="13" width="6.7109375" style="1" bestFit="1" customWidth="1"/>
    <col min="14" max="14" width="7.5703125" style="1" bestFit="1" customWidth="1"/>
    <col min="15" max="15" width="7" style="1" bestFit="1" customWidth="1"/>
    <col min="16" max="16" width="6.42578125" style="1" bestFit="1" customWidth="1"/>
    <col min="17" max="17" width="8" style="1" bestFit="1" customWidth="1"/>
    <col min="18" max="18" width="11.28515625" style="1" bestFit="1" customWidth="1"/>
    <col min="19" max="19" width="11.85546875" style="1" bestFit="1" customWidth="1"/>
    <col min="20" max="20" width="9" style="1" bestFit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47" t="s">
        <v>180</v>
      </c>
      <c r="C1" s="68" t="s" vm="1">
        <v>269</v>
      </c>
    </row>
    <row r="2" spans="2:67">
      <c r="B2" s="47" t="s">
        <v>179</v>
      </c>
      <c r="C2" s="68" t="s">
        <v>270</v>
      </c>
    </row>
    <row r="3" spans="2:67">
      <c r="B3" s="47" t="s">
        <v>181</v>
      </c>
      <c r="C3" s="68" t="s">
        <v>271</v>
      </c>
    </row>
    <row r="4" spans="2:67">
      <c r="B4" s="47" t="s">
        <v>182</v>
      </c>
      <c r="C4" s="68">
        <v>2102</v>
      </c>
    </row>
    <row r="6" spans="2:67" ht="26.25" customHeight="1">
      <c r="B6" s="163" t="s">
        <v>210</v>
      </c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8"/>
      <c r="BO6" s="3"/>
    </row>
    <row r="7" spans="2:67" ht="26.25" customHeight="1">
      <c r="B7" s="163" t="s">
        <v>93</v>
      </c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8"/>
      <c r="AZ7" s="42"/>
      <c r="BJ7" s="3"/>
      <c r="BO7" s="3"/>
    </row>
    <row r="8" spans="2:67" s="3" customFormat="1" ht="78.75">
      <c r="B8" s="37" t="s">
        <v>118</v>
      </c>
      <c r="C8" s="13" t="s">
        <v>47</v>
      </c>
      <c r="D8" s="13" t="s">
        <v>122</v>
      </c>
      <c r="E8" s="13" t="s">
        <v>228</v>
      </c>
      <c r="F8" s="13" t="s">
        <v>120</v>
      </c>
      <c r="G8" s="13" t="s">
        <v>68</v>
      </c>
      <c r="H8" s="13" t="s">
        <v>14</v>
      </c>
      <c r="I8" s="13" t="s">
        <v>69</v>
      </c>
      <c r="J8" s="13" t="s">
        <v>107</v>
      </c>
      <c r="K8" s="13" t="s">
        <v>17</v>
      </c>
      <c r="L8" s="13" t="s">
        <v>106</v>
      </c>
      <c r="M8" s="13" t="s">
        <v>16</v>
      </c>
      <c r="N8" s="13" t="s">
        <v>18</v>
      </c>
      <c r="O8" s="13" t="s">
        <v>245</v>
      </c>
      <c r="P8" s="13" t="s">
        <v>244</v>
      </c>
      <c r="Q8" s="13" t="s">
        <v>64</v>
      </c>
      <c r="R8" s="13" t="s">
        <v>61</v>
      </c>
      <c r="S8" s="13" t="s">
        <v>183</v>
      </c>
      <c r="T8" s="38" t="s">
        <v>185</v>
      </c>
      <c r="V8" s="1"/>
      <c r="AZ8" s="42"/>
      <c r="BJ8" s="1"/>
      <c r="BK8" s="1"/>
      <c r="BL8" s="1"/>
      <c r="BO8" s="4"/>
    </row>
    <row r="9" spans="2:67" s="3" customFormat="1" ht="20.25" customHeight="1">
      <c r="B9" s="39"/>
      <c r="C9" s="16"/>
      <c r="D9" s="16"/>
      <c r="E9" s="16"/>
      <c r="F9" s="16"/>
      <c r="G9" s="16"/>
      <c r="H9" s="16"/>
      <c r="I9" s="16"/>
      <c r="J9" s="16" t="s">
        <v>21</v>
      </c>
      <c r="K9" s="16" t="s">
        <v>20</v>
      </c>
      <c r="L9" s="16"/>
      <c r="M9" s="16" t="s">
        <v>19</v>
      </c>
      <c r="N9" s="16" t="s">
        <v>19</v>
      </c>
      <c r="O9" s="16" t="s">
        <v>252</v>
      </c>
      <c r="P9" s="16"/>
      <c r="Q9" s="16" t="s">
        <v>248</v>
      </c>
      <c r="R9" s="16" t="s">
        <v>19</v>
      </c>
      <c r="S9" s="16" t="s">
        <v>19</v>
      </c>
      <c r="T9" s="62" t="s">
        <v>19</v>
      </c>
      <c r="BJ9" s="1"/>
      <c r="BL9" s="1"/>
      <c r="BO9" s="4"/>
    </row>
    <row r="10" spans="2:67" s="4" customFormat="1" ht="18" customHeight="1">
      <c r="B10" s="40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19" t="s">
        <v>10</v>
      </c>
      <c r="N10" s="19" t="s">
        <v>11</v>
      </c>
      <c r="O10" s="19" t="s">
        <v>12</v>
      </c>
      <c r="P10" s="19" t="s">
        <v>13</v>
      </c>
      <c r="Q10" s="19" t="s">
        <v>116</v>
      </c>
      <c r="R10" s="19" t="s">
        <v>117</v>
      </c>
      <c r="S10" s="44" t="s">
        <v>186</v>
      </c>
      <c r="T10" s="61" t="s">
        <v>229</v>
      </c>
      <c r="U10" s="5"/>
      <c r="BJ10" s="1"/>
      <c r="BK10" s="3"/>
      <c r="BL10" s="1"/>
      <c r="BO10" s="1"/>
    </row>
    <row r="11" spans="2:67" s="4" customFormat="1" ht="18" customHeight="1">
      <c r="B11" s="122" t="s">
        <v>3352</v>
      </c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123">
        <v>0</v>
      </c>
      <c r="R11" s="91"/>
      <c r="S11" s="91"/>
      <c r="T11" s="91"/>
      <c r="U11" s="5"/>
      <c r="BJ11" s="1"/>
      <c r="BK11" s="3"/>
      <c r="BL11" s="1"/>
      <c r="BO11" s="1"/>
    </row>
    <row r="12" spans="2:67" ht="20.25">
      <c r="B12" s="89" t="s">
        <v>260</v>
      </c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BK12" s="4"/>
    </row>
    <row r="13" spans="2:67">
      <c r="B13" s="89" t="s">
        <v>115</v>
      </c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</row>
    <row r="14" spans="2:67">
      <c r="B14" s="89" t="s">
        <v>243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</row>
    <row r="15" spans="2:67">
      <c r="B15" s="89" t="s">
        <v>251</v>
      </c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</row>
    <row r="16" spans="2:67" ht="20.25"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BJ16" s="4"/>
    </row>
    <row r="17" spans="2:20"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</row>
    <row r="18" spans="2:20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</row>
    <row r="19" spans="2:20"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</row>
    <row r="20" spans="2:20"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</row>
    <row r="21" spans="2:20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</row>
    <row r="22" spans="2:20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</row>
    <row r="23" spans="2:20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</row>
    <row r="24" spans="2:20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</row>
    <row r="25" spans="2:20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</row>
    <row r="26" spans="2:20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</row>
    <row r="27" spans="2:20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</row>
    <row r="28" spans="2:20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</row>
    <row r="29" spans="2:20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</row>
    <row r="30" spans="2:20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</row>
    <row r="31" spans="2:20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</row>
    <row r="32" spans="2:20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</row>
    <row r="33" spans="2:20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</row>
    <row r="34" spans="2:20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</row>
    <row r="35" spans="2:20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</row>
    <row r="36" spans="2:20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</row>
    <row r="37" spans="2:20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</row>
    <row r="38" spans="2:20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</row>
    <row r="39" spans="2:20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</row>
    <row r="40" spans="2:20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</row>
    <row r="41" spans="2:20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</row>
    <row r="42" spans="2:20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</row>
    <row r="43" spans="2:20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</row>
    <row r="44" spans="2:20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</row>
    <row r="45" spans="2:20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</row>
    <row r="46" spans="2:20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</row>
    <row r="47" spans="2:20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</row>
    <row r="48" spans="2:20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</row>
    <row r="49" spans="2:20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</row>
    <row r="50" spans="2:20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</row>
    <row r="51" spans="2:20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</row>
    <row r="52" spans="2:20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</row>
    <row r="53" spans="2:20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</row>
    <row r="54" spans="2:20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</row>
    <row r="55" spans="2:20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</row>
    <row r="56" spans="2:20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</row>
    <row r="57" spans="2:20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</row>
    <row r="58" spans="2:20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</row>
    <row r="59" spans="2:20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</row>
    <row r="60" spans="2:20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</row>
    <row r="61" spans="2:20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</row>
    <row r="62" spans="2:20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</row>
    <row r="63" spans="2:20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</row>
    <row r="64" spans="2:20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</row>
    <row r="65" spans="2:20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</row>
    <row r="66" spans="2:20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</row>
    <row r="67" spans="2:20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</row>
    <row r="68" spans="2:20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</row>
    <row r="69" spans="2:20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</row>
    <row r="70" spans="2:20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</row>
    <row r="71" spans="2:20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</row>
    <row r="72" spans="2:20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</row>
    <row r="73" spans="2:20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</row>
    <row r="74" spans="2:20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</row>
    <row r="75" spans="2:20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</row>
    <row r="76" spans="2:20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</row>
    <row r="77" spans="2:20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</row>
    <row r="78" spans="2:20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</row>
    <row r="79" spans="2:20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</row>
    <row r="80" spans="2:20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</row>
    <row r="81" spans="2:20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</row>
    <row r="82" spans="2:20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</row>
    <row r="83" spans="2:20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</row>
    <row r="84" spans="2:20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</row>
    <row r="85" spans="2:20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</row>
    <row r="86" spans="2:20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</row>
    <row r="87" spans="2:20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</row>
    <row r="88" spans="2:20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</row>
    <row r="89" spans="2:20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</row>
    <row r="90" spans="2:20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</row>
    <row r="91" spans="2:20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</row>
    <row r="92" spans="2:20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</row>
    <row r="93" spans="2:20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</row>
    <row r="94" spans="2:20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</row>
    <row r="95" spans="2:20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</row>
    <row r="96" spans="2:20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</row>
    <row r="97" spans="2:20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</row>
    <row r="98" spans="2:20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</row>
    <row r="99" spans="2:20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</row>
    <row r="100" spans="2:20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</row>
    <row r="101" spans="2:20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</row>
    <row r="102" spans="2:20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</row>
    <row r="103" spans="2:20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</row>
    <row r="104" spans="2:20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</row>
    <row r="105" spans="2:20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</row>
    <row r="106" spans="2:20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</row>
    <row r="107" spans="2:20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</row>
    <row r="108" spans="2:20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</row>
    <row r="109" spans="2:20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</row>
    <row r="110" spans="2:20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</row>
    <row r="111" spans="2:20">
      <c r="C111" s="1"/>
      <c r="D111" s="1"/>
      <c r="E111" s="1"/>
      <c r="F111" s="1"/>
      <c r="G111" s="1"/>
    </row>
    <row r="112" spans="2:20">
      <c r="C112" s="1"/>
      <c r="D112" s="1"/>
      <c r="E112" s="1"/>
      <c r="F112" s="1"/>
      <c r="G112" s="1"/>
    </row>
    <row r="113" spans="3:7">
      <c r="C113" s="1"/>
      <c r="D113" s="1"/>
      <c r="E113" s="1"/>
      <c r="F113" s="1"/>
      <c r="G113" s="1"/>
    </row>
    <row r="114" spans="3:7">
      <c r="C114" s="1"/>
      <c r="D114" s="1"/>
      <c r="E114" s="1"/>
      <c r="F114" s="1"/>
      <c r="G114" s="1"/>
    </row>
    <row r="115" spans="3:7">
      <c r="C115" s="1"/>
      <c r="D115" s="1"/>
      <c r="E115" s="1"/>
      <c r="F115" s="1"/>
      <c r="G115" s="1"/>
    </row>
    <row r="116" spans="3:7">
      <c r="C116" s="1"/>
      <c r="D116" s="1"/>
      <c r="E116" s="1"/>
      <c r="F116" s="1"/>
      <c r="G116" s="1"/>
    </row>
    <row r="117" spans="3:7">
      <c r="C117" s="1"/>
      <c r="D117" s="1"/>
      <c r="E117" s="1"/>
      <c r="F117" s="1"/>
      <c r="G117" s="1"/>
    </row>
    <row r="118" spans="3:7">
      <c r="C118" s="1"/>
      <c r="D118" s="1"/>
      <c r="E118" s="1"/>
      <c r="F118" s="1"/>
      <c r="G118" s="1"/>
    </row>
    <row r="119" spans="3:7">
      <c r="C119" s="1"/>
      <c r="D119" s="1"/>
      <c r="E119" s="1"/>
      <c r="F119" s="1"/>
      <c r="G119" s="1"/>
    </row>
    <row r="120" spans="3:7">
      <c r="C120" s="1"/>
      <c r="D120" s="1"/>
      <c r="E120" s="1"/>
      <c r="F120" s="1"/>
      <c r="G120" s="1"/>
    </row>
    <row r="121" spans="3:7">
      <c r="C121" s="1"/>
      <c r="D121" s="1"/>
      <c r="E121" s="1"/>
      <c r="F121" s="1"/>
      <c r="G121" s="1"/>
    </row>
    <row r="122" spans="3:7">
      <c r="C122" s="1"/>
      <c r="D122" s="1"/>
      <c r="E122" s="1"/>
      <c r="F122" s="1"/>
      <c r="G122" s="1"/>
    </row>
    <row r="123" spans="3:7">
      <c r="C123" s="1"/>
      <c r="D123" s="1"/>
      <c r="E123" s="1"/>
      <c r="F123" s="1"/>
      <c r="G123" s="1"/>
    </row>
    <row r="124" spans="3:7">
      <c r="C124" s="1"/>
      <c r="D124" s="1"/>
      <c r="E124" s="1"/>
      <c r="F124" s="1"/>
      <c r="G124" s="1"/>
    </row>
    <row r="125" spans="3:7">
      <c r="C125" s="1"/>
      <c r="D125" s="1"/>
      <c r="E125" s="1"/>
      <c r="F125" s="1"/>
      <c r="G125" s="1"/>
    </row>
    <row r="126" spans="3:7">
      <c r="C126" s="1"/>
      <c r="D126" s="1"/>
      <c r="E126" s="1"/>
      <c r="F126" s="1"/>
      <c r="G126" s="1"/>
    </row>
    <row r="127" spans="3:7">
      <c r="C127" s="1"/>
      <c r="D127" s="1"/>
      <c r="E127" s="1"/>
      <c r="F127" s="1"/>
      <c r="G127" s="1"/>
    </row>
    <row r="128" spans="3:7">
      <c r="C128" s="1"/>
      <c r="D128" s="1"/>
      <c r="E128" s="1"/>
      <c r="F128" s="1"/>
      <c r="G128" s="1"/>
    </row>
    <row r="129" spans="3:7">
      <c r="C129" s="1"/>
      <c r="D129" s="1"/>
      <c r="E129" s="1"/>
      <c r="F129" s="1"/>
      <c r="G129" s="1"/>
    </row>
    <row r="130" spans="3:7">
      <c r="C130" s="1"/>
      <c r="D130" s="1"/>
      <c r="E130" s="1"/>
      <c r="F130" s="1"/>
      <c r="G130" s="1"/>
    </row>
    <row r="131" spans="3:7">
      <c r="C131" s="1"/>
      <c r="D131" s="1"/>
      <c r="E131" s="1"/>
      <c r="F131" s="1"/>
      <c r="G131" s="1"/>
    </row>
    <row r="132" spans="3:7">
      <c r="C132" s="1"/>
      <c r="D132" s="1"/>
      <c r="E132" s="1"/>
      <c r="F132" s="1"/>
      <c r="G132" s="1"/>
    </row>
    <row r="133" spans="3:7">
      <c r="C133" s="1"/>
      <c r="D133" s="1"/>
      <c r="E133" s="1"/>
      <c r="F133" s="1"/>
      <c r="G133" s="1"/>
    </row>
    <row r="134" spans="3:7">
      <c r="C134" s="1"/>
      <c r="D134" s="1"/>
      <c r="E134" s="1"/>
      <c r="F134" s="1"/>
      <c r="G134" s="1"/>
    </row>
    <row r="135" spans="3:7">
      <c r="C135" s="1"/>
      <c r="D135" s="1"/>
      <c r="E135" s="1"/>
      <c r="F135" s="1"/>
      <c r="G135" s="1"/>
    </row>
    <row r="136" spans="3:7">
      <c r="C136" s="1"/>
      <c r="D136" s="1"/>
      <c r="E136" s="1"/>
      <c r="F136" s="1"/>
      <c r="G136" s="1"/>
    </row>
    <row r="137" spans="3:7">
      <c r="C137" s="1"/>
      <c r="D137" s="1"/>
      <c r="E137" s="1"/>
      <c r="F137" s="1"/>
      <c r="G137" s="1"/>
    </row>
    <row r="138" spans="3:7">
      <c r="C138" s="1"/>
      <c r="D138" s="1"/>
      <c r="E138" s="1"/>
      <c r="F138" s="1"/>
      <c r="G138" s="1"/>
    </row>
    <row r="139" spans="3:7">
      <c r="C139" s="1"/>
      <c r="D139" s="1"/>
      <c r="E139" s="1"/>
      <c r="F139" s="1"/>
      <c r="G139" s="1"/>
    </row>
    <row r="140" spans="3:7">
      <c r="C140" s="1"/>
      <c r="D140" s="1"/>
      <c r="E140" s="1"/>
      <c r="F140" s="1"/>
      <c r="G140" s="1"/>
    </row>
    <row r="141" spans="3:7">
      <c r="C141" s="1"/>
      <c r="D141" s="1"/>
      <c r="E141" s="1"/>
      <c r="F141" s="1"/>
      <c r="G141" s="1"/>
    </row>
    <row r="142" spans="3:7">
      <c r="C142" s="1"/>
      <c r="D142" s="1"/>
      <c r="E142" s="1"/>
      <c r="F142" s="1"/>
      <c r="G142" s="1"/>
    </row>
    <row r="143" spans="3:7">
      <c r="C143" s="1"/>
      <c r="D143" s="1"/>
      <c r="E143" s="1"/>
      <c r="F143" s="1"/>
      <c r="G143" s="1"/>
    </row>
    <row r="144" spans="3:7">
      <c r="C144" s="1"/>
      <c r="D144" s="1"/>
      <c r="E144" s="1"/>
      <c r="F144" s="1"/>
      <c r="G144" s="1"/>
    </row>
    <row r="145" spans="3:7">
      <c r="C145" s="1"/>
      <c r="D145" s="1"/>
      <c r="E145" s="1"/>
      <c r="F145" s="1"/>
      <c r="G145" s="1"/>
    </row>
    <row r="146" spans="3:7">
      <c r="C146" s="1"/>
      <c r="D146" s="1"/>
      <c r="E146" s="1"/>
      <c r="F146" s="1"/>
      <c r="G146" s="1"/>
    </row>
    <row r="147" spans="3:7">
      <c r="C147" s="1"/>
      <c r="D147" s="1"/>
      <c r="E147" s="1"/>
      <c r="F147" s="1"/>
      <c r="G147" s="1"/>
    </row>
    <row r="148" spans="3:7">
      <c r="C148" s="1"/>
      <c r="D148" s="1"/>
      <c r="E148" s="1"/>
      <c r="F148" s="1"/>
      <c r="G148" s="1"/>
    </row>
    <row r="149" spans="3:7">
      <c r="C149" s="1"/>
      <c r="D149" s="1"/>
      <c r="E149" s="1"/>
      <c r="F149" s="1"/>
      <c r="G149" s="1"/>
    </row>
    <row r="150" spans="3:7">
      <c r="C150" s="1"/>
      <c r="D150" s="1"/>
      <c r="E150" s="1"/>
      <c r="F150" s="1"/>
      <c r="G150" s="1"/>
    </row>
    <row r="151" spans="3:7">
      <c r="C151" s="1"/>
      <c r="D151" s="1"/>
      <c r="E151" s="1"/>
      <c r="F151" s="1"/>
      <c r="G151" s="1"/>
    </row>
    <row r="152" spans="3:7">
      <c r="C152" s="1"/>
      <c r="D152" s="1"/>
      <c r="E152" s="1"/>
      <c r="F152" s="1"/>
      <c r="G152" s="1"/>
    </row>
    <row r="153" spans="3:7">
      <c r="C153" s="1"/>
      <c r="D153" s="1"/>
      <c r="E153" s="1"/>
      <c r="F153" s="1"/>
      <c r="G153" s="1"/>
    </row>
    <row r="154" spans="3:7">
      <c r="C154" s="1"/>
      <c r="D154" s="1"/>
      <c r="E154" s="1"/>
      <c r="F154" s="1"/>
      <c r="G154" s="1"/>
    </row>
    <row r="155" spans="3:7">
      <c r="C155" s="1"/>
      <c r="D155" s="1"/>
      <c r="E155" s="1"/>
      <c r="F155" s="1"/>
      <c r="G155" s="1"/>
    </row>
    <row r="156" spans="3:7">
      <c r="C156" s="1"/>
      <c r="D156" s="1"/>
      <c r="E156" s="1"/>
      <c r="F156" s="1"/>
      <c r="G156" s="1"/>
    </row>
    <row r="157" spans="3:7">
      <c r="C157" s="1"/>
      <c r="D157" s="1"/>
      <c r="E157" s="1"/>
      <c r="F157" s="1"/>
      <c r="G157" s="1"/>
    </row>
    <row r="158" spans="3:7">
      <c r="C158" s="1"/>
      <c r="D158" s="1"/>
      <c r="E158" s="1"/>
      <c r="F158" s="1"/>
      <c r="G158" s="1"/>
    </row>
    <row r="159" spans="3:7">
      <c r="C159" s="1"/>
      <c r="D159" s="1"/>
      <c r="E159" s="1"/>
      <c r="F159" s="1"/>
      <c r="G159" s="1"/>
    </row>
    <row r="160" spans="3:7">
      <c r="C160" s="1"/>
      <c r="D160" s="1"/>
      <c r="E160" s="1"/>
      <c r="F160" s="1"/>
      <c r="G160" s="1"/>
    </row>
    <row r="161" spans="3:7">
      <c r="C161" s="1"/>
      <c r="D161" s="1"/>
      <c r="E161" s="1"/>
      <c r="F161" s="1"/>
      <c r="G161" s="1"/>
    </row>
    <row r="162" spans="3:7">
      <c r="C162" s="1"/>
      <c r="D162" s="1"/>
      <c r="E162" s="1"/>
      <c r="F162" s="1"/>
      <c r="G162" s="1"/>
    </row>
    <row r="163" spans="3:7">
      <c r="C163" s="1"/>
      <c r="D163" s="1"/>
      <c r="E163" s="1"/>
      <c r="F163" s="1"/>
      <c r="G163" s="1"/>
    </row>
    <row r="164" spans="3:7">
      <c r="C164" s="1"/>
      <c r="D164" s="1"/>
      <c r="E164" s="1"/>
      <c r="F164" s="1"/>
      <c r="G164" s="1"/>
    </row>
    <row r="165" spans="3:7">
      <c r="C165" s="1"/>
      <c r="D165" s="1"/>
      <c r="E165" s="1"/>
      <c r="F165" s="1"/>
      <c r="G165" s="1"/>
    </row>
    <row r="166" spans="3:7">
      <c r="C166" s="1"/>
      <c r="D166" s="1"/>
      <c r="E166" s="1"/>
      <c r="F166" s="1"/>
      <c r="G166" s="1"/>
    </row>
    <row r="167" spans="3:7">
      <c r="C167" s="1"/>
      <c r="D167" s="1"/>
      <c r="E167" s="1"/>
      <c r="F167" s="1"/>
      <c r="G167" s="1"/>
    </row>
    <row r="168" spans="3:7">
      <c r="C168" s="1"/>
      <c r="D168" s="1"/>
      <c r="E168" s="1"/>
      <c r="F168" s="1"/>
      <c r="G168" s="1"/>
    </row>
    <row r="169" spans="3:7">
      <c r="C169" s="1"/>
      <c r="D169" s="1"/>
      <c r="E169" s="1"/>
      <c r="F169" s="1"/>
      <c r="G169" s="1"/>
    </row>
    <row r="170" spans="3:7">
      <c r="C170" s="1"/>
      <c r="D170" s="1"/>
      <c r="E170" s="1"/>
      <c r="F170" s="1"/>
      <c r="G170" s="1"/>
    </row>
    <row r="171" spans="3:7">
      <c r="C171" s="1"/>
      <c r="D171" s="1"/>
      <c r="E171" s="1"/>
      <c r="F171" s="1"/>
      <c r="G171" s="1"/>
    </row>
    <row r="172" spans="3:7">
      <c r="C172" s="1"/>
      <c r="D172" s="1"/>
      <c r="E172" s="1"/>
      <c r="F172" s="1"/>
      <c r="G172" s="1"/>
    </row>
    <row r="173" spans="3:7">
      <c r="C173" s="1"/>
      <c r="D173" s="1"/>
      <c r="E173" s="1"/>
      <c r="F173" s="1"/>
      <c r="G173" s="1"/>
    </row>
    <row r="174" spans="3:7">
      <c r="C174" s="1"/>
      <c r="D174" s="1"/>
      <c r="E174" s="1"/>
      <c r="F174" s="1"/>
      <c r="G174" s="1"/>
    </row>
    <row r="175" spans="3:7">
      <c r="C175" s="1"/>
      <c r="D175" s="1"/>
      <c r="E175" s="1"/>
      <c r="F175" s="1"/>
      <c r="G175" s="1"/>
    </row>
    <row r="176" spans="3:7">
      <c r="C176" s="1"/>
      <c r="D176" s="1"/>
      <c r="E176" s="1"/>
      <c r="F176" s="1"/>
      <c r="G176" s="1"/>
    </row>
    <row r="177" spans="3:7">
      <c r="C177" s="1"/>
      <c r="D177" s="1"/>
      <c r="E177" s="1"/>
      <c r="F177" s="1"/>
      <c r="G177" s="1"/>
    </row>
    <row r="178" spans="3:7">
      <c r="C178" s="1"/>
      <c r="D178" s="1"/>
      <c r="E178" s="1"/>
      <c r="F178" s="1"/>
      <c r="G178" s="1"/>
    </row>
    <row r="179" spans="3:7">
      <c r="C179" s="1"/>
      <c r="D179" s="1"/>
      <c r="E179" s="1"/>
      <c r="F179" s="1"/>
      <c r="G179" s="1"/>
    </row>
    <row r="180" spans="3:7">
      <c r="C180" s="1"/>
      <c r="D180" s="1"/>
      <c r="E180" s="1"/>
      <c r="F180" s="1"/>
      <c r="G180" s="1"/>
    </row>
    <row r="181" spans="3:7">
      <c r="C181" s="1"/>
      <c r="D181" s="1"/>
      <c r="E181" s="1"/>
      <c r="F181" s="1"/>
      <c r="G181" s="1"/>
    </row>
    <row r="182" spans="3:7">
      <c r="C182" s="1"/>
      <c r="D182" s="1"/>
      <c r="E182" s="1"/>
      <c r="F182" s="1"/>
      <c r="G182" s="1"/>
    </row>
    <row r="183" spans="3:7">
      <c r="C183" s="1"/>
      <c r="D183" s="1"/>
      <c r="E183" s="1"/>
      <c r="F183" s="1"/>
      <c r="G183" s="1"/>
    </row>
    <row r="184" spans="3:7">
      <c r="C184" s="1"/>
      <c r="D184" s="1"/>
      <c r="E184" s="1"/>
      <c r="F184" s="1"/>
      <c r="G184" s="1"/>
    </row>
    <row r="185" spans="3:7">
      <c r="C185" s="1"/>
      <c r="D185" s="1"/>
      <c r="E185" s="1"/>
      <c r="F185" s="1"/>
      <c r="G185" s="1"/>
    </row>
    <row r="186" spans="3:7">
      <c r="C186" s="1"/>
      <c r="D186" s="1"/>
      <c r="E186" s="1"/>
      <c r="F186" s="1"/>
      <c r="G186" s="1"/>
    </row>
    <row r="187" spans="3:7">
      <c r="C187" s="1"/>
      <c r="D187" s="1"/>
      <c r="E187" s="1"/>
      <c r="F187" s="1"/>
      <c r="G187" s="1"/>
    </row>
    <row r="188" spans="3:7">
      <c r="C188" s="1"/>
      <c r="D188" s="1"/>
      <c r="E188" s="1"/>
      <c r="F188" s="1"/>
      <c r="G188" s="1"/>
    </row>
    <row r="189" spans="3:7">
      <c r="C189" s="1"/>
      <c r="D189" s="1"/>
      <c r="E189" s="1"/>
      <c r="F189" s="1"/>
      <c r="G189" s="1"/>
    </row>
    <row r="190" spans="3:7">
      <c r="C190" s="1"/>
      <c r="D190" s="1"/>
      <c r="E190" s="1"/>
      <c r="F190" s="1"/>
      <c r="G190" s="1"/>
    </row>
    <row r="191" spans="3:7">
      <c r="C191" s="1"/>
      <c r="D191" s="1"/>
      <c r="E191" s="1"/>
      <c r="F191" s="1"/>
      <c r="G191" s="1"/>
    </row>
    <row r="192" spans="3:7">
      <c r="C192" s="1"/>
      <c r="D192" s="1"/>
      <c r="E192" s="1"/>
      <c r="F192" s="1"/>
      <c r="G192" s="1"/>
    </row>
    <row r="193" spans="3:7">
      <c r="C193" s="1"/>
      <c r="D193" s="1"/>
      <c r="E193" s="1"/>
      <c r="F193" s="1"/>
      <c r="G193" s="1"/>
    </row>
    <row r="194" spans="3:7">
      <c r="C194" s="1"/>
      <c r="D194" s="1"/>
      <c r="E194" s="1"/>
      <c r="F194" s="1"/>
      <c r="G194" s="1"/>
    </row>
    <row r="195" spans="3:7">
      <c r="C195" s="1"/>
      <c r="D195" s="1"/>
      <c r="E195" s="1"/>
      <c r="F195" s="1"/>
      <c r="G195" s="1"/>
    </row>
    <row r="196" spans="3:7">
      <c r="C196" s="1"/>
      <c r="D196" s="1"/>
      <c r="E196" s="1"/>
      <c r="F196" s="1"/>
      <c r="G196" s="1"/>
    </row>
    <row r="197" spans="3:7">
      <c r="C197" s="1"/>
      <c r="D197" s="1"/>
      <c r="E197" s="1"/>
      <c r="F197" s="1"/>
      <c r="G197" s="1"/>
    </row>
    <row r="198" spans="3:7">
      <c r="C198" s="1"/>
      <c r="D198" s="1"/>
      <c r="E198" s="1"/>
      <c r="F198" s="1"/>
      <c r="G198" s="1"/>
    </row>
    <row r="199" spans="3:7">
      <c r="C199" s="1"/>
      <c r="D199" s="1"/>
      <c r="E199" s="1"/>
      <c r="F199" s="1"/>
      <c r="G199" s="1"/>
    </row>
    <row r="200" spans="3:7">
      <c r="C200" s="1"/>
      <c r="D200" s="1"/>
      <c r="E200" s="1"/>
      <c r="F200" s="1"/>
      <c r="G200" s="1"/>
    </row>
    <row r="201" spans="3:7">
      <c r="C201" s="1"/>
      <c r="D201" s="1"/>
      <c r="E201" s="1"/>
      <c r="F201" s="1"/>
      <c r="G201" s="1"/>
    </row>
    <row r="202" spans="3:7">
      <c r="C202" s="1"/>
      <c r="D202" s="1"/>
      <c r="E202" s="1"/>
      <c r="F202" s="1"/>
      <c r="G202" s="1"/>
    </row>
    <row r="203" spans="3:7">
      <c r="C203" s="1"/>
      <c r="D203" s="1"/>
      <c r="E203" s="1"/>
      <c r="F203" s="1"/>
      <c r="G203" s="1"/>
    </row>
    <row r="204" spans="3:7">
      <c r="C204" s="1"/>
      <c r="D204" s="1"/>
      <c r="E204" s="1"/>
      <c r="F204" s="1"/>
      <c r="G204" s="1"/>
    </row>
    <row r="205" spans="3:7">
      <c r="C205" s="1"/>
      <c r="D205" s="1"/>
      <c r="E205" s="1"/>
      <c r="F205" s="1"/>
      <c r="G205" s="1"/>
    </row>
    <row r="206" spans="3:7">
      <c r="C206" s="1"/>
      <c r="D206" s="1"/>
      <c r="E206" s="1"/>
      <c r="F206" s="1"/>
      <c r="G206" s="1"/>
    </row>
    <row r="207" spans="3:7">
      <c r="C207" s="1"/>
      <c r="D207" s="1"/>
      <c r="E207" s="1"/>
      <c r="F207" s="1"/>
      <c r="G207" s="1"/>
    </row>
    <row r="208" spans="3:7">
      <c r="C208" s="1"/>
      <c r="D208" s="1"/>
      <c r="E208" s="1"/>
      <c r="F208" s="1"/>
      <c r="G208" s="1"/>
    </row>
    <row r="209" spans="3:7">
      <c r="C209" s="1"/>
      <c r="D209" s="1"/>
      <c r="E209" s="1"/>
      <c r="F209" s="1"/>
      <c r="G209" s="1"/>
    </row>
    <row r="210" spans="3:7">
      <c r="C210" s="1"/>
      <c r="D210" s="1"/>
      <c r="E210" s="1"/>
      <c r="F210" s="1"/>
      <c r="G210" s="1"/>
    </row>
    <row r="211" spans="3:7">
      <c r="C211" s="1"/>
      <c r="D211" s="1"/>
      <c r="E211" s="1"/>
      <c r="F211" s="1"/>
      <c r="G211" s="1"/>
    </row>
    <row r="212" spans="3:7">
      <c r="C212" s="1"/>
      <c r="D212" s="1"/>
      <c r="E212" s="1"/>
      <c r="F212" s="1"/>
      <c r="G212" s="1"/>
    </row>
    <row r="213" spans="3:7">
      <c r="C213" s="1"/>
      <c r="D213" s="1"/>
      <c r="E213" s="1"/>
      <c r="F213" s="1"/>
      <c r="G213" s="1"/>
    </row>
    <row r="214" spans="3:7">
      <c r="C214" s="1"/>
      <c r="D214" s="1"/>
      <c r="E214" s="1"/>
      <c r="F214" s="1"/>
      <c r="G214" s="1"/>
    </row>
    <row r="215" spans="3:7">
      <c r="C215" s="1"/>
      <c r="D215" s="1"/>
      <c r="E215" s="1"/>
      <c r="F215" s="1"/>
      <c r="G215" s="1"/>
    </row>
    <row r="216" spans="3:7">
      <c r="C216" s="1"/>
      <c r="D216" s="1"/>
      <c r="E216" s="1"/>
      <c r="F216" s="1"/>
      <c r="G216" s="1"/>
    </row>
    <row r="217" spans="3:7">
      <c r="C217" s="1"/>
      <c r="D217" s="1"/>
      <c r="E217" s="1"/>
      <c r="F217" s="1"/>
      <c r="G217" s="1"/>
    </row>
    <row r="218" spans="3:7">
      <c r="C218" s="1"/>
      <c r="D218" s="1"/>
      <c r="E218" s="1"/>
      <c r="F218" s="1"/>
      <c r="G218" s="1"/>
    </row>
    <row r="219" spans="3:7">
      <c r="C219" s="1"/>
      <c r="D219" s="1"/>
      <c r="E219" s="1"/>
      <c r="F219" s="1"/>
      <c r="G219" s="1"/>
    </row>
    <row r="220" spans="3:7">
      <c r="C220" s="1"/>
      <c r="D220" s="1"/>
      <c r="E220" s="1"/>
      <c r="F220" s="1"/>
      <c r="G220" s="1"/>
    </row>
    <row r="221" spans="3:7">
      <c r="C221" s="1"/>
      <c r="D221" s="1"/>
      <c r="E221" s="1"/>
      <c r="F221" s="1"/>
      <c r="G221" s="1"/>
    </row>
    <row r="222" spans="3:7">
      <c r="C222" s="1"/>
      <c r="D222" s="1"/>
      <c r="E222" s="1"/>
      <c r="F222" s="1"/>
      <c r="G222" s="1"/>
    </row>
    <row r="223" spans="3:7">
      <c r="C223" s="1"/>
      <c r="D223" s="1"/>
      <c r="E223" s="1"/>
      <c r="F223" s="1"/>
      <c r="G223" s="1"/>
    </row>
    <row r="224" spans="3:7">
      <c r="C224" s="1"/>
      <c r="D224" s="1"/>
      <c r="E224" s="1"/>
      <c r="F224" s="1"/>
      <c r="G224" s="1"/>
    </row>
    <row r="225" spans="3:7">
      <c r="C225" s="1"/>
      <c r="D225" s="1"/>
      <c r="E225" s="1"/>
      <c r="F225" s="1"/>
      <c r="G225" s="1"/>
    </row>
    <row r="226" spans="3:7">
      <c r="C226" s="1"/>
      <c r="D226" s="1"/>
      <c r="E226" s="1"/>
      <c r="F226" s="1"/>
      <c r="G226" s="1"/>
    </row>
    <row r="227" spans="3:7">
      <c r="C227" s="1"/>
      <c r="D227" s="1"/>
      <c r="E227" s="1"/>
      <c r="F227" s="1"/>
      <c r="G227" s="1"/>
    </row>
    <row r="228" spans="3:7">
      <c r="C228" s="1"/>
      <c r="D228" s="1"/>
      <c r="E228" s="1"/>
      <c r="F228" s="1"/>
      <c r="G228" s="1"/>
    </row>
    <row r="229" spans="3:7">
      <c r="C229" s="1"/>
      <c r="D229" s="1"/>
      <c r="E229" s="1"/>
      <c r="F229" s="1"/>
      <c r="G229" s="1"/>
    </row>
    <row r="230" spans="3:7">
      <c r="C230" s="1"/>
      <c r="D230" s="1"/>
      <c r="E230" s="1"/>
      <c r="F230" s="1"/>
      <c r="G230" s="1"/>
    </row>
    <row r="231" spans="3:7">
      <c r="C231" s="1"/>
      <c r="D231" s="1"/>
      <c r="E231" s="1"/>
      <c r="F231" s="1"/>
      <c r="G231" s="1"/>
    </row>
    <row r="232" spans="3:7">
      <c r="C232" s="1"/>
      <c r="D232" s="1"/>
      <c r="E232" s="1"/>
      <c r="F232" s="1"/>
      <c r="G232" s="1"/>
    </row>
    <row r="233" spans="3:7">
      <c r="C233" s="1"/>
      <c r="D233" s="1"/>
      <c r="E233" s="1"/>
      <c r="F233" s="1"/>
      <c r="G233" s="1"/>
    </row>
    <row r="234" spans="3:7">
      <c r="C234" s="1"/>
      <c r="D234" s="1"/>
      <c r="E234" s="1"/>
      <c r="F234" s="1"/>
      <c r="G234" s="1"/>
    </row>
    <row r="235" spans="3:7">
      <c r="C235" s="1"/>
      <c r="D235" s="1"/>
      <c r="E235" s="1"/>
      <c r="F235" s="1"/>
      <c r="G235" s="1"/>
    </row>
    <row r="236" spans="3:7">
      <c r="C236" s="1"/>
      <c r="D236" s="1"/>
      <c r="E236" s="1"/>
      <c r="F236" s="1"/>
      <c r="G236" s="1"/>
    </row>
    <row r="237" spans="3:7">
      <c r="C237" s="1"/>
      <c r="D237" s="1"/>
      <c r="E237" s="1"/>
      <c r="F237" s="1"/>
      <c r="G237" s="1"/>
    </row>
    <row r="238" spans="3:7">
      <c r="C238" s="1"/>
      <c r="D238" s="1"/>
      <c r="E238" s="1"/>
      <c r="F238" s="1"/>
      <c r="G238" s="1"/>
    </row>
    <row r="239" spans="3:7">
      <c r="C239" s="1"/>
      <c r="D239" s="1"/>
      <c r="E239" s="1"/>
      <c r="F239" s="1"/>
      <c r="G239" s="1"/>
    </row>
    <row r="240" spans="3:7">
      <c r="C240" s="1"/>
      <c r="D240" s="1"/>
      <c r="E240" s="1"/>
      <c r="F240" s="1"/>
      <c r="G240" s="1"/>
    </row>
    <row r="241" spans="3:7">
      <c r="C241" s="1"/>
      <c r="D241" s="1"/>
      <c r="E241" s="1"/>
      <c r="F241" s="1"/>
      <c r="G241" s="1"/>
    </row>
    <row r="242" spans="3:7">
      <c r="C242" s="1"/>
      <c r="D242" s="1"/>
      <c r="E242" s="1"/>
      <c r="F242" s="1"/>
      <c r="G242" s="1"/>
    </row>
    <row r="243" spans="3:7">
      <c r="C243" s="1"/>
      <c r="D243" s="1"/>
      <c r="E243" s="1"/>
      <c r="F243" s="1"/>
      <c r="G243" s="1"/>
    </row>
    <row r="244" spans="3:7">
      <c r="C244" s="1"/>
      <c r="D244" s="1"/>
      <c r="E244" s="1"/>
      <c r="F244" s="1"/>
      <c r="G244" s="1"/>
    </row>
    <row r="245" spans="3:7">
      <c r="C245" s="1"/>
      <c r="D245" s="1"/>
      <c r="E245" s="1"/>
      <c r="F245" s="1"/>
      <c r="G245" s="1"/>
    </row>
    <row r="246" spans="3:7">
      <c r="C246" s="1"/>
      <c r="D246" s="1"/>
      <c r="E246" s="1"/>
      <c r="F246" s="1"/>
      <c r="G246" s="1"/>
    </row>
    <row r="247" spans="3:7">
      <c r="C247" s="1"/>
      <c r="D247" s="1"/>
      <c r="E247" s="1"/>
      <c r="F247" s="1"/>
      <c r="G247" s="1"/>
    </row>
    <row r="248" spans="3:7">
      <c r="C248" s="1"/>
      <c r="D248" s="1"/>
      <c r="E248" s="1"/>
      <c r="F248" s="1"/>
      <c r="G248" s="1"/>
    </row>
    <row r="249" spans="3:7">
      <c r="C249" s="1"/>
      <c r="D249" s="1"/>
      <c r="E249" s="1"/>
      <c r="F249" s="1"/>
      <c r="G249" s="1"/>
    </row>
    <row r="250" spans="3:7">
      <c r="C250" s="1"/>
      <c r="D250" s="1"/>
      <c r="E250" s="1"/>
      <c r="F250" s="1"/>
      <c r="G250" s="1"/>
    </row>
    <row r="251" spans="3:7">
      <c r="C251" s="1"/>
      <c r="D251" s="1"/>
      <c r="E251" s="1"/>
      <c r="F251" s="1"/>
      <c r="G251" s="1"/>
    </row>
    <row r="252" spans="3:7">
      <c r="C252" s="1"/>
      <c r="D252" s="1"/>
      <c r="E252" s="1"/>
      <c r="F252" s="1"/>
      <c r="G252" s="1"/>
    </row>
    <row r="253" spans="3:7">
      <c r="C253" s="1"/>
      <c r="D253" s="1"/>
      <c r="E253" s="1"/>
      <c r="F253" s="1"/>
      <c r="G253" s="1"/>
    </row>
    <row r="254" spans="3:7">
      <c r="C254" s="1"/>
      <c r="D254" s="1"/>
      <c r="E254" s="1"/>
      <c r="F254" s="1"/>
      <c r="G254" s="1"/>
    </row>
    <row r="255" spans="3:7">
      <c r="C255" s="1"/>
      <c r="D255" s="1"/>
      <c r="E255" s="1"/>
      <c r="F255" s="1"/>
      <c r="G255" s="1"/>
    </row>
    <row r="256" spans="3:7">
      <c r="C256" s="1"/>
      <c r="D256" s="1"/>
      <c r="E256" s="1"/>
      <c r="F256" s="1"/>
      <c r="G256" s="1"/>
    </row>
    <row r="257" spans="3:7">
      <c r="C257" s="1"/>
      <c r="D257" s="1"/>
      <c r="E257" s="1"/>
      <c r="F257" s="1"/>
      <c r="G257" s="1"/>
    </row>
    <row r="258" spans="3:7">
      <c r="C258" s="1"/>
      <c r="D258" s="1"/>
      <c r="E258" s="1"/>
      <c r="F258" s="1"/>
      <c r="G258" s="1"/>
    </row>
    <row r="259" spans="3:7">
      <c r="C259" s="1"/>
      <c r="D259" s="1"/>
      <c r="E259" s="1"/>
      <c r="F259" s="1"/>
      <c r="G259" s="1"/>
    </row>
    <row r="260" spans="3:7">
      <c r="C260" s="1"/>
      <c r="D260" s="1"/>
      <c r="E260" s="1"/>
      <c r="F260" s="1"/>
      <c r="G260" s="1"/>
    </row>
    <row r="261" spans="3:7">
      <c r="C261" s="1"/>
      <c r="D261" s="1"/>
      <c r="E261" s="1"/>
      <c r="F261" s="1"/>
      <c r="G261" s="1"/>
    </row>
    <row r="262" spans="3:7">
      <c r="C262" s="1"/>
      <c r="D262" s="1"/>
      <c r="E262" s="1"/>
      <c r="F262" s="1"/>
      <c r="G262" s="1"/>
    </row>
    <row r="263" spans="3:7">
      <c r="C263" s="1"/>
      <c r="D263" s="1"/>
      <c r="E263" s="1"/>
      <c r="F263" s="1"/>
      <c r="G263" s="1"/>
    </row>
    <row r="264" spans="3:7">
      <c r="C264" s="1"/>
      <c r="D264" s="1"/>
      <c r="E264" s="1"/>
      <c r="F264" s="1"/>
      <c r="G264" s="1"/>
    </row>
    <row r="265" spans="3:7">
      <c r="C265" s="1"/>
      <c r="D265" s="1"/>
      <c r="E265" s="1"/>
      <c r="F265" s="1"/>
      <c r="G265" s="1"/>
    </row>
    <row r="266" spans="3:7">
      <c r="C266" s="1"/>
      <c r="D266" s="1"/>
      <c r="E266" s="1"/>
      <c r="F266" s="1"/>
      <c r="G266" s="1"/>
    </row>
    <row r="267" spans="3:7">
      <c r="C267" s="1"/>
      <c r="D267" s="1"/>
      <c r="E267" s="1"/>
      <c r="F267" s="1"/>
      <c r="G267" s="1"/>
    </row>
    <row r="268" spans="3:7">
      <c r="C268" s="1"/>
      <c r="D268" s="1"/>
      <c r="E268" s="1"/>
      <c r="F268" s="1"/>
      <c r="G268" s="1"/>
    </row>
    <row r="269" spans="3:7">
      <c r="C269" s="1"/>
      <c r="D269" s="1"/>
      <c r="E269" s="1"/>
      <c r="F269" s="1"/>
      <c r="G269" s="1"/>
    </row>
    <row r="270" spans="3:7">
      <c r="C270" s="1"/>
      <c r="D270" s="1"/>
      <c r="E270" s="1"/>
      <c r="F270" s="1"/>
      <c r="G270" s="1"/>
    </row>
    <row r="271" spans="3:7">
      <c r="C271" s="1"/>
      <c r="D271" s="1"/>
      <c r="E271" s="1"/>
      <c r="F271" s="1"/>
      <c r="G271" s="1"/>
    </row>
    <row r="272" spans="3:7">
      <c r="C272" s="1"/>
      <c r="D272" s="1"/>
      <c r="E272" s="1"/>
      <c r="F272" s="1"/>
      <c r="G272" s="1"/>
    </row>
    <row r="273" spans="3:7">
      <c r="C273" s="1"/>
      <c r="D273" s="1"/>
      <c r="E273" s="1"/>
      <c r="F273" s="1"/>
      <c r="G273" s="1"/>
    </row>
    <row r="274" spans="3:7">
      <c r="C274" s="1"/>
      <c r="D274" s="1"/>
      <c r="E274" s="1"/>
      <c r="F274" s="1"/>
      <c r="G274" s="1"/>
    </row>
    <row r="275" spans="3:7">
      <c r="C275" s="1"/>
      <c r="D275" s="1"/>
      <c r="E275" s="1"/>
      <c r="F275" s="1"/>
      <c r="G275" s="1"/>
    </row>
    <row r="276" spans="3:7">
      <c r="C276" s="1"/>
      <c r="D276" s="1"/>
      <c r="E276" s="1"/>
      <c r="F276" s="1"/>
      <c r="G276" s="1"/>
    </row>
    <row r="277" spans="3:7">
      <c r="C277" s="1"/>
      <c r="D277" s="1"/>
      <c r="E277" s="1"/>
      <c r="F277" s="1"/>
      <c r="G277" s="1"/>
    </row>
    <row r="278" spans="3:7">
      <c r="C278" s="1"/>
      <c r="D278" s="1"/>
      <c r="E278" s="1"/>
      <c r="F278" s="1"/>
      <c r="G278" s="1"/>
    </row>
    <row r="279" spans="3:7">
      <c r="C279" s="1"/>
      <c r="D279" s="1"/>
      <c r="E279" s="1"/>
      <c r="F279" s="1"/>
      <c r="G279" s="1"/>
    </row>
    <row r="280" spans="3:7">
      <c r="C280" s="1"/>
      <c r="D280" s="1"/>
      <c r="E280" s="1"/>
      <c r="F280" s="1"/>
      <c r="G280" s="1"/>
    </row>
    <row r="281" spans="3:7">
      <c r="C281" s="1"/>
      <c r="D281" s="1"/>
      <c r="E281" s="1"/>
      <c r="F281" s="1"/>
      <c r="G281" s="1"/>
    </row>
    <row r="282" spans="3:7">
      <c r="C282" s="1"/>
      <c r="D282" s="1"/>
      <c r="E282" s="1"/>
      <c r="F282" s="1"/>
      <c r="G282" s="1"/>
    </row>
    <row r="283" spans="3:7">
      <c r="C283" s="1"/>
      <c r="D283" s="1"/>
      <c r="E283" s="1"/>
      <c r="F283" s="1"/>
      <c r="G283" s="1"/>
    </row>
    <row r="284" spans="3:7">
      <c r="C284" s="1"/>
      <c r="D284" s="1"/>
      <c r="E284" s="1"/>
      <c r="F284" s="1"/>
      <c r="G284" s="1"/>
    </row>
    <row r="285" spans="3:7">
      <c r="C285" s="1"/>
      <c r="D285" s="1"/>
      <c r="E285" s="1"/>
      <c r="F285" s="1"/>
      <c r="G285" s="1"/>
    </row>
    <row r="286" spans="3:7">
      <c r="C286" s="1"/>
      <c r="D286" s="1"/>
      <c r="E286" s="1"/>
      <c r="F286" s="1"/>
      <c r="G286" s="1"/>
    </row>
    <row r="287" spans="3:7">
      <c r="C287" s="1"/>
      <c r="D287" s="1"/>
      <c r="E287" s="1"/>
      <c r="F287" s="1"/>
      <c r="G287" s="1"/>
    </row>
    <row r="288" spans="3:7">
      <c r="C288" s="1"/>
      <c r="D288" s="1"/>
      <c r="E288" s="1"/>
      <c r="F288" s="1"/>
      <c r="G288" s="1"/>
    </row>
    <row r="289" spans="3:7">
      <c r="C289" s="1"/>
      <c r="D289" s="1"/>
      <c r="E289" s="1"/>
      <c r="F289" s="1"/>
      <c r="G289" s="1"/>
    </row>
    <row r="290" spans="3:7">
      <c r="C290" s="1"/>
      <c r="D290" s="1"/>
      <c r="E290" s="1"/>
      <c r="F290" s="1"/>
      <c r="G290" s="1"/>
    </row>
    <row r="291" spans="3:7">
      <c r="C291" s="1"/>
      <c r="D291" s="1"/>
      <c r="E291" s="1"/>
      <c r="F291" s="1"/>
      <c r="G291" s="1"/>
    </row>
    <row r="292" spans="3:7">
      <c r="C292" s="1"/>
      <c r="D292" s="1"/>
      <c r="E292" s="1"/>
      <c r="F292" s="1"/>
      <c r="G292" s="1"/>
    </row>
    <row r="293" spans="3:7">
      <c r="C293" s="1"/>
      <c r="D293" s="1"/>
      <c r="E293" s="1"/>
      <c r="F293" s="1"/>
      <c r="G293" s="1"/>
    </row>
    <row r="294" spans="3:7">
      <c r="C294" s="1"/>
      <c r="D294" s="1"/>
      <c r="E294" s="1"/>
      <c r="F294" s="1"/>
      <c r="G294" s="1"/>
    </row>
    <row r="295" spans="3:7">
      <c r="C295" s="1"/>
      <c r="D295" s="1"/>
      <c r="E295" s="1"/>
      <c r="F295" s="1"/>
      <c r="G295" s="1"/>
    </row>
    <row r="296" spans="3:7">
      <c r="C296" s="1"/>
      <c r="D296" s="1"/>
      <c r="E296" s="1"/>
      <c r="F296" s="1"/>
      <c r="G296" s="1"/>
    </row>
    <row r="297" spans="3:7">
      <c r="C297" s="1"/>
      <c r="D297" s="1"/>
      <c r="E297" s="1"/>
      <c r="F297" s="1"/>
      <c r="G297" s="1"/>
    </row>
    <row r="298" spans="3:7">
      <c r="C298" s="1"/>
      <c r="D298" s="1"/>
      <c r="E298" s="1"/>
      <c r="F298" s="1"/>
      <c r="G298" s="1"/>
    </row>
    <row r="299" spans="3:7">
      <c r="C299" s="1"/>
      <c r="D299" s="1"/>
      <c r="E299" s="1"/>
      <c r="F299" s="1"/>
      <c r="G299" s="1"/>
    </row>
    <row r="300" spans="3:7">
      <c r="C300" s="1"/>
      <c r="D300" s="1"/>
      <c r="E300" s="1"/>
      <c r="F300" s="1"/>
      <c r="G300" s="1"/>
    </row>
    <row r="301" spans="3:7">
      <c r="C301" s="1"/>
      <c r="D301" s="1"/>
      <c r="E301" s="1"/>
      <c r="F301" s="1"/>
      <c r="G301" s="1"/>
    </row>
    <row r="302" spans="3:7">
      <c r="C302" s="1"/>
      <c r="D302" s="1"/>
      <c r="E302" s="1"/>
      <c r="F302" s="1"/>
      <c r="G302" s="1"/>
    </row>
    <row r="303" spans="3:7">
      <c r="C303" s="1"/>
      <c r="D303" s="1"/>
      <c r="E303" s="1"/>
      <c r="F303" s="1"/>
      <c r="G303" s="1"/>
    </row>
    <row r="304" spans="3:7">
      <c r="C304" s="1"/>
      <c r="D304" s="1"/>
      <c r="E304" s="1"/>
      <c r="F304" s="1"/>
      <c r="G304" s="1"/>
    </row>
    <row r="305" spans="3:7">
      <c r="C305" s="1"/>
      <c r="D305" s="1"/>
      <c r="E305" s="1"/>
      <c r="F305" s="1"/>
      <c r="G305" s="1"/>
    </row>
    <row r="306" spans="3:7">
      <c r="C306" s="1"/>
      <c r="D306" s="1"/>
      <c r="E306" s="1"/>
      <c r="F306" s="1"/>
      <c r="G306" s="1"/>
    </row>
    <row r="307" spans="3:7">
      <c r="C307" s="1"/>
      <c r="D307" s="1"/>
      <c r="E307" s="1"/>
      <c r="F307" s="1"/>
      <c r="G307" s="1"/>
    </row>
    <row r="308" spans="3:7">
      <c r="C308" s="1"/>
      <c r="D308" s="1"/>
      <c r="E308" s="1"/>
      <c r="F308" s="1"/>
      <c r="G308" s="1"/>
    </row>
    <row r="309" spans="3:7">
      <c r="C309" s="1"/>
      <c r="D309" s="1"/>
      <c r="E309" s="1"/>
      <c r="F309" s="1"/>
      <c r="G309" s="1"/>
    </row>
    <row r="310" spans="3:7">
      <c r="C310" s="1"/>
      <c r="D310" s="1"/>
      <c r="E310" s="1"/>
      <c r="F310" s="1"/>
      <c r="G310" s="1"/>
    </row>
    <row r="311" spans="3:7">
      <c r="C311" s="1"/>
      <c r="D311" s="1"/>
      <c r="E311" s="1"/>
      <c r="F311" s="1"/>
      <c r="G311" s="1"/>
    </row>
    <row r="312" spans="3:7">
      <c r="C312" s="1"/>
      <c r="D312" s="1"/>
      <c r="E312" s="1"/>
      <c r="F312" s="1"/>
      <c r="G312" s="1"/>
    </row>
    <row r="313" spans="3:7">
      <c r="C313" s="1"/>
      <c r="D313" s="1"/>
      <c r="E313" s="1"/>
      <c r="F313" s="1"/>
      <c r="G313" s="1"/>
    </row>
    <row r="314" spans="3:7">
      <c r="C314" s="1"/>
      <c r="D314" s="1"/>
      <c r="E314" s="1"/>
      <c r="F314" s="1"/>
      <c r="G314" s="1"/>
    </row>
    <row r="315" spans="3:7">
      <c r="C315" s="1"/>
      <c r="D315" s="1"/>
      <c r="E315" s="1"/>
      <c r="F315" s="1"/>
      <c r="G315" s="1"/>
    </row>
    <row r="316" spans="3:7">
      <c r="C316" s="1"/>
      <c r="D316" s="1"/>
      <c r="E316" s="1"/>
      <c r="F316" s="1"/>
      <c r="G316" s="1"/>
    </row>
    <row r="317" spans="3:7">
      <c r="C317" s="1"/>
      <c r="D317" s="1"/>
      <c r="E317" s="1"/>
      <c r="F317" s="1"/>
      <c r="G317" s="1"/>
    </row>
    <row r="318" spans="3:7">
      <c r="C318" s="1"/>
      <c r="D318" s="1"/>
      <c r="E318" s="1"/>
      <c r="F318" s="1"/>
      <c r="G318" s="1"/>
    </row>
    <row r="319" spans="3:7">
      <c r="C319" s="1"/>
      <c r="D319" s="1"/>
      <c r="E319" s="1"/>
      <c r="F319" s="1"/>
      <c r="G319" s="1"/>
    </row>
    <row r="320" spans="3:7">
      <c r="C320" s="1"/>
      <c r="D320" s="1"/>
      <c r="E320" s="1"/>
      <c r="F320" s="1"/>
      <c r="G320" s="1"/>
    </row>
    <row r="321" spans="3:7">
      <c r="C321" s="1"/>
      <c r="D321" s="1"/>
      <c r="E321" s="1"/>
      <c r="F321" s="1"/>
      <c r="G321" s="1"/>
    </row>
    <row r="322" spans="3:7">
      <c r="C322" s="1"/>
      <c r="D322" s="1"/>
      <c r="E322" s="1"/>
      <c r="F322" s="1"/>
      <c r="G322" s="1"/>
    </row>
    <row r="323" spans="3:7">
      <c r="C323" s="1"/>
      <c r="D323" s="1"/>
      <c r="E323" s="1"/>
      <c r="F323" s="1"/>
      <c r="G323" s="1"/>
    </row>
    <row r="324" spans="3:7">
      <c r="C324" s="1"/>
      <c r="D324" s="1"/>
      <c r="E324" s="1"/>
      <c r="F324" s="1"/>
      <c r="G324" s="1"/>
    </row>
    <row r="325" spans="3:7">
      <c r="C325" s="1"/>
      <c r="D325" s="1"/>
      <c r="E325" s="1"/>
      <c r="F325" s="1"/>
      <c r="G325" s="1"/>
    </row>
    <row r="326" spans="3:7">
      <c r="C326" s="1"/>
      <c r="D326" s="1"/>
      <c r="E326" s="1"/>
      <c r="F326" s="1"/>
      <c r="G326" s="1"/>
    </row>
    <row r="327" spans="3:7">
      <c r="C327" s="1"/>
      <c r="D327" s="1"/>
      <c r="E327" s="1"/>
      <c r="F327" s="1"/>
      <c r="G327" s="1"/>
    </row>
    <row r="328" spans="3:7">
      <c r="C328" s="1"/>
      <c r="D328" s="1"/>
      <c r="E328" s="1"/>
      <c r="F328" s="1"/>
      <c r="G328" s="1"/>
    </row>
    <row r="329" spans="3:7">
      <c r="C329" s="1"/>
      <c r="D329" s="1"/>
      <c r="E329" s="1"/>
      <c r="F329" s="1"/>
      <c r="G329" s="1"/>
    </row>
    <row r="330" spans="3:7">
      <c r="C330" s="1"/>
      <c r="D330" s="1"/>
      <c r="E330" s="1"/>
      <c r="F330" s="1"/>
      <c r="G330" s="1"/>
    </row>
    <row r="331" spans="3:7">
      <c r="C331" s="1"/>
      <c r="D331" s="1"/>
      <c r="E331" s="1"/>
      <c r="F331" s="1"/>
      <c r="G331" s="1"/>
    </row>
    <row r="332" spans="3:7">
      <c r="C332" s="1"/>
      <c r="D332" s="1"/>
      <c r="E332" s="1"/>
      <c r="F332" s="1"/>
      <c r="G332" s="1"/>
    </row>
    <row r="333" spans="3:7">
      <c r="C333" s="1"/>
      <c r="D333" s="1"/>
      <c r="E333" s="1"/>
      <c r="F333" s="1"/>
      <c r="G333" s="1"/>
    </row>
    <row r="334" spans="3:7">
      <c r="C334" s="1"/>
      <c r="D334" s="1"/>
      <c r="E334" s="1"/>
      <c r="F334" s="1"/>
      <c r="G334" s="1"/>
    </row>
    <row r="335" spans="3:7">
      <c r="C335" s="1"/>
      <c r="D335" s="1"/>
      <c r="E335" s="1"/>
      <c r="F335" s="1"/>
      <c r="G335" s="1"/>
    </row>
    <row r="336" spans="3:7">
      <c r="C336" s="1"/>
      <c r="D336" s="1"/>
      <c r="E336" s="1"/>
      <c r="F336" s="1"/>
      <c r="G336" s="1"/>
    </row>
    <row r="337" spans="3:7">
      <c r="C337" s="1"/>
      <c r="D337" s="1"/>
      <c r="E337" s="1"/>
      <c r="F337" s="1"/>
      <c r="G337" s="1"/>
    </row>
    <row r="338" spans="3:7">
      <c r="C338" s="1"/>
      <c r="D338" s="1"/>
      <c r="E338" s="1"/>
      <c r="F338" s="1"/>
      <c r="G338" s="1"/>
    </row>
    <row r="339" spans="3:7">
      <c r="C339" s="1"/>
      <c r="D339" s="1"/>
      <c r="E339" s="1"/>
      <c r="F339" s="1"/>
      <c r="G339" s="1"/>
    </row>
    <row r="340" spans="3:7">
      <c r="C340" s="1"/>
      <c r="D340" s="1"/>
      <c r="E340" s="1"/>
      <c r="F340" s="1"/>
      <c r="G340" s="1"/>
    </row>
    <row r="341" spans="3:7">
      <c r="C341" s="1"/>
      <c r="D341" s="1"/>
      <c r="E341" s="1"/>
      <c r="F341" s="1"/>
      <c r="G341" s="1"/>
    </row>
    <row r="342" spans="3:7">
      <c r="C342" s="1"/>
      <c r="D342" s="1"/>
      <c r="E342" s="1"/>
      <c r="F342" s="1"/>
      <c r="G342" s="1"/>
    </row>
    <row r="343" spans="3:7">
      <c r="C343" s="1"/>
      <c r="D343" s="1"/>
      <c r="E343" s="1"/>
      <c r="F343" s="1"/>
      <c r="G343" s="1"/>
    </row>
    <row r="344" spans="3:7">
      <c r="C344" s="1"/>
      <c r="D344" s="1"/>
      <c r="E344" s="1"/>
      <c r="F344" s="1"/>
      <c r="G344" s="1"/>
    </row>
    <row r="345" spans="3:7">
      <c r="C345" s="1"/>
      <c r="D345" s="1"/>
      <c r="E345" s="1"/>
      <c r="F345" s="1"/>
      <c r="G345" s="1"/>
    </row>
    <row r="346" spans="3:7">
      <c r="C346" s="1"/>
      <c r="D346" s="1"/>
      <c r="E346" s="1"/>
      <c r="F346" s="1"/>
      <c r="G346" s="1"/>
    </row>
    <row r="347" spans="3:7">
      <c r="C347" s="1"/>
      <c r="D347" s="1"/>
      <c r="E347" s="1"/>
      <c r="F347" s="1"/>
      <c r="G347" s="1"/>
    </row>
    <row r="348" spans="3:7">
      <c r="C348" s="1"/>
      <c r="D348" s="1"/>
      <c r="E348" s="1"/>
      <c r="F348" s="1"/>
      <c r="G348" s="1"/>
    </row>
    <row r="349" spans="3:7">
      <c r="C349" s="1"/>
      <c r="D349" s="1"/>
      <c r="E349" s="1"/>
      <c r="F349" s="1"/>
      <c r="G349" s="1"/>
    </row>
    <row r="350" spans="3:7">
      <c r="C350" s="1"/>
      <c r="D350" s="1"/>
      <c r="E350" s="1"/>
      <c r="F350" s="1"/>
      <c r="G350" s="1"/>
    </row>
    <row r="351" spans="3:7">
      <c r="C351" s="1"/>
      <c r="D351" s="1"/>
      <c r="E351" s="1"/>
      <c r="F351" s="1"/>
      <c r="G351" s="1"/>
    </row>
    <row r="352" spans="3:7">
      <c r="C352" s="1"/>
      <c r="D352" s="1"/>
      <c r="E352" s="1"/>
      <c r="F352" s="1"/>
      <c r="G352" s="1"/>
    </row>
    <row r="353" spans="3:7">
      <c r="C353" s="1"/>
      <c r="D353" s="1"/>
      <c r="E353" s="1"/>
      <c r="F353" s="1"/>
      <c r="G353" s="1"/>
    </row>
    <row r="354" spans="3:7">
      <c r="C354" s="1"/>
      <c r="D354" s="1"/>
      <c r="E354" s="1"/>
      <c r="F354" s="1"/>
      <c r="G354" s="1"/>
    </row>
    <row r="355" spans="3:7">
      <c r="C355" s="1"/>
      <c r="D355" s="1"/>
      <c r="E355" s="1"/>
      <c r="F355" s="1"/>
      <c r="G355" s="1"/>
    </row>
    <row r="356" spans="3:7">
      <c r="C356" s="1"/>
      <c r="D356" s="1"/>
      <c r="E356" s="1"/>
      <c r="F356" s="1"/>
      <c r="G356" s="1"/>
    </row>
    <row r="357" spans="3:7">
      <c r="C357" s="1"/>
      <c r="D357" s="1"/>
      <c r="E357" s="1"/>
      <c r="F357" s="1"/>
      <c r="G357" s="1"/>
    </row>
    <row r="358" spans="3:7">
      <c r="C358" s="1"/>
      <c r="D358" s="1"/>
      <c r="E358" s="1"/>
      <c r="F358" s="1"/>
      <c r="G358" s="1"/>
    </row>
    <row r="359" spans="3:7">
      <c r="C359" s="1"/>
      <c r="D359" s="1"/>
      <c r="E359" s="1"/>
      <c r="F359" s="1"/>
      <c r="G359" s="1"/>
    </row>
    <row r="360" spans="3:7">
      <c r="C360" s="1"/>
      <c r="D360" s="1"/>
      <c r="E360" s="1"/>
      <c r="F360" s="1"/>
      <c r="G360" s="1"/>
    </row>
    <row r="361" spans="3:7">
      <c r="C361" s="1"/>
      <c r="D361" s="1"/>
      <c r="E361" s="1"/>
      <c r="F361" s="1"/>
      <c r="G361" s="1"/>
    </row>
    <row r="362" spans="3:7">
      <c r="C362" s="1"/>
      <c r="D362" s="1"/>
      <c r="E362" s="1"/>
      <c r="F362" s="1"/>
      <c r="G362" s="1"/>
    </row>
    <row r="363" spans="3:7">
      <c r="C363" s="1"/>
      <c r="D363" s="1"/>
      <c r="E363" s="1"/>
      <c r="F363" s="1"/>
      <c r="G363" s="1"/>
    </row>
    <row r="364" spans="3:7">
      <c r="C364" s="1"/>
      <c r="D364" s="1"/>
      <c r="E364" s="1"/>
      <c r="F364" s="1"/>
      <c r="G364" s="1"/>
    </row>
    <row r="365" spans="3:7">
      <c r="C365" s="1"/>
      <c r="D365" s="1"/>
      <c r="E365" s="1"/>
      <c r="F365" s="1"/>
      <c r="G365" s="1"/>
    </row>
    <row r="366" spans="3:7">
      <c r="C366" s="1"/>
      <c r="D366" s="1"/>
      <c r="E366" s="1"/>
      <c r="F366" s="1"/>
      <c r="G366" s="1"/>
    </row>
    <row r="367" spans="3:7">
      <c r="C367" s="1"/>
      <c r="D367" s="1"/>
      <c r="E367" s="1"/>
      <c r="F367" s="1"/>
      <c r="G367" s="1"/>
    </row>
    <row r="368" spans="3:7">
      <c r="C368" s="1"/>
      <c r="D368" s="1"/>
      <c r="E368" s="1"/>
      <c r="F368" s="1"/>
      <c r="G368" s="1"/>
    </row>
    <row r="369" spans="3:7">
      <c r="C369" s="1"/>
      <c r="D369" s="1"/>
      <c r="E369" s="1"/>
      <c r="F369" s="1"/>
      <c r="G369" s="1"/>
    </row>
    <row r="370" spans="3:7">
      <c r="C370" s="1"/>
      <c r="D370" s="1"/>
      <c r="E370" s="1"/>
      <c r="F370" s="1"/>
      <c r="G370" s="1"/>
    </row>
    <row r="371" spans="3:7">
      <c r="C371" s="1"/>
      <c r="D371" s="1"/>
      <c r="E371" s="1"/>
      <c r="F371" s="1"/>
      <c r="G371" s="1"/>
    </row>
    <row r="372" spans="3:7">
      <c r="C372" s="1"/>
      <c r="D372" s="1"/>
      <c r="E372" s="1"/>
      <c r="F372" s="1"/>
      <c r="G372" s="1"/>
    </row>
    <row r="373" spans="3:7">
      <c r="C373" s="1"/>
      <c r="D373" s="1"/>
      <c r="E373" s="1"/>
      <c r="F373" s="1"/>
      <c r="G373" s="1"/>
    </row>
    <row r="374" spans="3:7">
      <c r="C374" s="1"/>
      <c r="D374" s="1"/>
      <c r="E374" s="1"/>
      <c r="F374" s="1"/>
      <c r="G374" s="1"/>
    </row>
    <row r="375" spans="3:7">
      <c r="C375" s="1"/>
      <c r="D375" s="1"/>
      <c r="E375" s="1"/>
      <c r="F375" s="1"/>
      <c r="G375" s="1"/>
    </row>
    <row r="376" spans="3:7">
      <c r="C376" s="1"/>
      <c r="D376" s="1"/>
      <c r="E376" s="1"/>
      <c r="F376" s="1"/>
      <c r="G376" s="1"/>
    </row>
    <row r="377" spans="3:7">
      <c r="C377" s="1"/>
      <c r="D377" s="1"/>
      <c r="E377" s="1"/>
      <c r="F377" s="1"/>
      <c r="G377" s="1"/>
    </row>
    <row r="378" spans="3:7">
      <c r="C378" s="1"/>
      <c r="D378" s="1"/>
      <c r="E378" s="1"/>
      <c r="F378" s="1"/>
      <c r="G378" s="1"/>
    </row>
    <row r="379" spans="3:7">
      <c r="C379" s="1"/>
      <c r="D379" s="1"/>
      <c r="E379" s="1"/>
      <c r="F379" s="1"/>
      <c r="G379" s="1"/>
    </row>
    <row r="380" spans="3:7">
      <c r="C380" s="1"/>
      <c r="D380" s="1"/>
      <c r="E380" s="1"/>
      <c r="F380" s="1"/>
      <c r="G380" s="1"/>
    </row>
    <row r="381" spans="3:7">
      <c r="C381" s="1"/>
      <c r="D381" s="1"/>
      <c r="E381" s="1"/>
      <c r="F381" s="1"/>
      <c r="G381" s="1"/>
    </row>
    <row r="382" spans="3:7">
      <c r="C382" s="1"/>
      <c r="D382" s="1"/>
      <c r="E382" s="1"/>
      <c r="F382" s="1"/>
      <c r="G382" s="1"/>
    </row>
    <row r="383" spans="3:7">
      <c r="C383" s="1"/>
      <c r="D383" s="1"/>
      <c r="E383" s="1"/>
      <c r="F383" s="1"/>
      <c r="G383" s="1"/>
    </row>
    <row r="384" spans="3:7">
      <c r="C384" s="1"/>
      <c r="D384" s="1"/>
      <c r="E384" s="1"/>
      <c r="F384" s="1"/>
      <c r="G384" s="1"/>
    </row>
    <row r="385" spans="3:7">
      <c r="C385" s="1"/>
      <c r="D385" s="1"/>
      <c r="E385" s="1"/>
      <c r="F385" s="1"/>
      <c r="G385" s="1"/>
    </row>
    <row r="386" spans="3:7">
      <c r="C386" s="1"/>
      <c r="D386" s="1"/>
      <c r="E386" s="1"/>
      <c r="F386" s="1"/>
      <c r="G386" s="1"/>
    </row>
    <row r="387" spans="3:7">
      <c r="C387" s="1"/>
      <c r="D387" s="1"/>
      <c r="E387" s="1"/>
      <c r="F387" s="1"/>
      <c r="G387" s="1"/>
    </row>
    <row r="388" spans="3:7">
      <c r="C388" s="1"/>
      <c r="D388" s="1"/>
      <c r="E388" s="1"/>
      <c r="F388" s="1"/>
      <c r="G388" s="1"/>
    </row>
    <row r="389" spans="3:7">
      <c r="C389" s="1"/>
      <c r="D389" s="1"/>
      <c r="E389" s="1"/>
      <c r="F389" s="1"/>
      <c r="G389" s="1"/>
    </row>
    <row r="390" spans="3:7">
      <c r="C390" s="1"/>
      <c r="D390" s="1"/>
      <c r="E390" s="1"/>
      <c r="F390" s="1"/>
      <c r="G390" s="1"/>
    </row>
    <row r="391" spans="3:7">
      <c r="C391" s="1"/>
      <c r="D391" s="1"/>
      <c r="E391" s="1"/>
      <c r="F391" s="1"/>
      <c r="G391" s="1"/>
    </row>
    <row r="392" spans="3:7">
      <c r="C392" s="1"/>
      <c r="D392" s="1"/>
      <c r="E392" s="1"/>
      <c r="F392" s="1"/>
      <c r="G392" s="1"/>
    </row>
    <row r="393" spans="3:7">
      <c r="C393" s="1"/>
      <c r="D393" s="1"/>
      <c r="E393" s="1"/>
      <c r="F393" s="1"/>
      <c r="G393" s="1"/>
    </row>
    <row r="394" spans="3:7">
      <c r="C394" s="1"/>
      <c r="D394" s="1"/>
      <c r="E394" s="1"/>
      <c r="F394" s="1"/>
      <c r="G394" s="1"/>
    </row>
    <row r="395" spans="3:7">
      <c r="C395" s="1"/>
      <c r="D395" s="1"/>
      <c r="E395" s="1"/>
      <c r="F395" s="1"/>
      <c r="G395" s="1"/>
    </row>
    <row r="396" spans="3:7">
      <c r="C396" s="1"/>
      <c r="D396" s="1"/>
      <c r="E396" s="1"/>
      <c r="F396" s="1"/>
      <c r="G396" s="1"/>
    </row>
    <row r="397" spans="3:7">
      <c r="C397" s="1"/>
      <c r="D397" s="1"/>
      <c r="E397" s="1"/>
      <c r="F397" s="1"/>
      <c r="G397" s="1"/>
    </row>
    <row r="398" spans="3:7">
      <c r="C398" s="1"/>
      <c r="D398" s="1"/>
      <c r="E398" s="1"/>
      <c r="F398" s="1"/>
      <c r="G398" s="1"/>
    </row>
    <row r="399" spans="3:7">
      <c r="C399" s="1"/>
      <c r="D399" s="1"/>
      <c r="E399" s="1"/>
      <c r="F399" s="1"/>
      <c r="G399" s="1"/>
    </row>
    <row r="400" spans="3:7">
      <c r="C400" s="1"/>
      <c r="D400" s="1"/>
      <c r="E400" s="1"/>
      <c r="F400" s="1"/>
      <c r="G400" s="1"/>
    </row>
    <row r="401" spans="3:7">
      <c r="C401" s="1"/>
      <c r="D401" s="1"/>
      <c r="E401" s="1"/>
      <c r="F401" s="1"/>
      <c r="G401" s="1"/>
    </row>
    <row r="402" spans="3:7">
      <c r="C402" s="1"/>
      <c r="D402" s="1"/>
      <c r="E402" s="1"/>
      <c r="F402" s="1"/>
      <c r="G402" s="1"/>
    </row>
    <row r="403" spans="3:7">
      <c r="C403" s="1"/>
      <c r="D403" s="1"/>
      <c r="E403" s="1"/>
      <c r="F403" s="1"/>
      <c r="G403" s="1"/>
    </row>
    <row r="404" spans="3:7">
      <c r="C404" s="1"/>
      <c r="D404" s="1"/>
      <c r="E404" s="1"/>
      <c r="F404" s="1"/>
      <c r="G404" s="1"/>
    </row>
    <row r="405" spans="3:7">
      <c r="C405" s="1"/>
      <c r="D405" s="1"/>
      <c r="E405" s="1"/>
      <c r="F405" s="1"/>
      <c r="G405" s="1"/>
    </row>
    <row r="406" spans="3:7">
      <c r="C406" s="1"/>
      <c r="D406" s="1"/>
      <c r="E406" s="1"/>
      <c r="F406" s="1"/>
      <c r="G406" s="1"/>
    </row>
    <row r="407" spans="3:7">
      <c r="C407" s="1"/>
      <c r="D407" s="1"/>
      <c r="E407" s="1"/>
      <c r="F407" s="1"/>
      <c r="G407" s="1"/>
    </row>
    <row r="408" spans="3:7">
      <c r="C408" s="1"/>
      <c r="D408" s="1"/>
      <c r="E408" s="1"/>
      <c r="F408" s="1"/>
      <c r="G408" s="1"/>
    </row>
    <row r="409" spans="3:7">
      <c r="C409" s="1"/>
      <c r="D409" s="1"/>
      <c r="E409" s="1"/>
      <c r="F409" s="1"/>
      <c r="G409" s="1"/>
    </row>
    <row r="410" spans="3:7">
      <c r="C410" s="1"/>
      <c r="D410" s="1"/>
      <c r="E410" s="1"/>
      <c r="F410" s="1"/>
      <c r="G410" s="1"/>
    </row>
    <row r="411" spans="3:7">
      <c r="C411" s="1"/>
      <c r="D411" s="1"/>
      <c r="E411" s="1"/>
      <c r="F411" s="1"/>
      <c r="G411" s="1"/>
    </row>
    <row r="412" spans="3:7">
      <c r="C412" s="1"/>
      <c r="D412" s="1"/>
      <c r="E412" s="1"/>
      <c r="F412" s="1"/>
      <c r="G412" s="1"/>
    </row>
    <row r="413" spans="3:7">
      <c r="C413" s="1"/>
      <c r="D413" s="1"/>
      <c r="E413" s="1"/>
      <c r="F413" s="1"/>
      <c r="G413" s="1"/>
    </row>
    <row r="414" spans="3:7">
      <c r="C414" s="1"/>
      <c r="D414" s="1"/>
      <c r="E414" s="1"/>
      <c r="F414" s="1"/>
      <c r="G414" s="1"/>
    </row>
    <row r="415" spans="3:7">
      <c r="C415" s="1"/>
      <c r="D415" s="1"/>
      <c r="E415" s="1"/>
      <c r="F415" s="1"/>
      <c r="G415" s="1"/>
    </row>
    <row r="416" spans="3:7">
      <c r="C416" s="1"/>
      <c r="D416" s="1"/>
      <c r="E416" s="1"/>
      <c r="F416" s="1"/>
      <c r="G416" s="1"/>
    </row>
    <row r="417" spans="3:7">
      <c r="C417" s="1"/>
      <c r="D417" s="1"/>
      <c r="E417" s="1"/>
      <c r="F417" s="1"/>
      <c r="G417" s="1"/>
    </row>
    <row r="418" spans="3:7">
      <c r="C418" s="1"/>
      <c r="D418" s="1"/>
      <c r="E418" s="1"/>
      <c r="F418" s="1"/>
      <c r="G418" s="1"/>
    </row>
    <row r="419" spans="3:7">
      <c r="C419" s="1"/>
      <c r="D419" s="1"/>
      <c r="E419" s="1"/>
      <c r="F419" s="1"/>
      <c r="G419" s="1"/>
    </row>
    <row r="420" spans="3:7">
      <c r="C420" s="1"/>
      <c r="D420" s="1"/>
      <c r="E420" s="1"/>
      <c r="F420" s="1"/>
      <c r="G420" s="1"/>
    </row>
    <row r="421" spans="3:7">
      <c r="C421" s="1"/>
      <c r="D421" s="1"/>
      <c r="E421" s="1"/>
      <c r="F421" s="1"/>
      <c r="G421" s="1"/>
    </row>
    <row r="422" spans="3:7">
      <c r="C422" s="1"/>
      <c r="D422" s="1"/>
      <c r="E422" s="1"/>
      <c r="F422" s="1"/>
      <c r="G422" s="1"/>
    </row>
    <row r="423" spans="3:7">
      <c r="C423" s="1"/>
      <c r="D423" s="1"/>
      <c r="E423" s="1"/>
      <c r="F423" s="1"/>
      <c r="G423" s="1"/>
    </row>
    <row r="424" spans="3:7">
      <c r="C424" s="1"/>
      <c r="D424" s="1"/>
      <c r="E424" s="1"/>
      <c r="F424" s="1"/>
      <c r="G424" s="1"/>
    </row>
    <row r="425" spans="3:7">
      <c r="C425" s="1"/>
      <c r="D425" s="1"/>
      <c r="E425" s="1"/>
      <c r="F425" s="1"/>
      <c r="G425" s="1"/>
    </row>
    <row r="426" spans="3:7">
      <c r="C426" s="1"/>
      <c r="D426" s="1"/>
      <c r="E426" s="1"/>
      <c r="F426" s="1"/>
      <c r="G426" s="1"/>
    </row>
    <row r="427" spans="3:7">
      <c r="C427" s="1"/>
      <c r="D427" s="1"/>
      <c r="E427" s="1"/>
      <c r="F427" s="1"/>
      <c r="G427" s="1"/>
    </row>
    <row r="428" spans="3:7">
      <c r="C428" s="1"/>
      <c r="D428" s="1"/>
      <c r="E428" s="1"/>
      <c r="F428" s="1"/>
      <c r="G428" s="1"/>
    </row>
    <row r="429" spans="3:7">
      <c r="C429" s="1"/>
      <c r="D429" s="1"/>
      <c r="E429" s="1"/>
      <c r="F429" s="1"/>
      <c r="G429" s="1"/>
    </row>
    <row r="430" spans="3:7">
      <c r="C430" s="1"/>
      <c r="D430" s="1"/>
      <c r="E430" s="1"/>
      <c r="F430" s="1"/>
      <c r="G430" s="1"/>
    </row>
    <row r="431" spans="3:7">
      <c r="C431" s="1"/>
      <c r="D431" s="1"/>
      <c r="E431" s="1"/>
      <c r="F431" s="1"/>
      <c r="G431" s="1"/>
    </row>
    <row r="432" spans="3:7">
      <c r="C432" s="1"/>
      <c r="D432" s="1"/>
      <c r="E432" s="1"/>
      <c r="F432" s="1"/>
      <c r="G432" s="1"/>
    </row>
    <row r="433" spans="3:7">
      <c r="C433" s="1"/>
      <c r="D433" s="1"/>
      <c r="E433" s="1"/>
      <c r="F433" s="1"/>
      <c r="G433" s="1"/>
    </row>
    <row r="434" spans="3:7">
      <c r="C434" s="1"/>
      <c r="D434" s="1"/>
      <c r="E434" s="1"/>
      <c r="F434" s="1"/>
      <c r="G434" s="1"/>
    </row>
    <row r="435" spans="3:7">
      <c r="C435" s="1"/>
      <c r="D435" s="1"/>
      <c r="E435" s="1"/>
      <c r="F435" s="1"/>
      <c r="G435" s="1"/>
    </row>
    <row r="436" spans="3:7">
      <c r="C436" s="1"/>
      <c r="D436" s="1"/>
      <c r="E436" s="1"/>
      <c r="F436" s="1"/>
      <c r="G436" s="1"/>
    </row>
    <row r="437" spans="3:7">
      <c r="C437" s="1"/>
      <c r="D437" s="1"/>
      <c r="E437" s="1"/>
      <c r="F437" s="1"/>
      <c r="G437" s="1"/>
    </row>
    <row r="438" spans="3:7">
      <c r="C438" s="1"/>
      <c r="D438" s="1"/>
      <c r="E438" s="1"/>
      <c r="F438" s="1"/>
      <c r="G438" s="1"/>
    </row>
    <row r="439" spans="3:7">
      <c r="C439" s="1"/>
      <c r="D439" s="1"/>
      <c r="E439" s="1"/>
      <c r="F439" s="1"/>
      <c r="G439" s="1"/>
    </row>
    <row r="440" spans="3:7">
      <c r="C440" s="1"/>
      <c r="D440" s="1"/>
      <c r="E440" s="1"/>
      <c r="F440" s="1"/>
      <c r="G440" s="1"/>
    </row>
    <row r="441" spans="3:7">
      <c r="C441" s="1"/>
      <c r="D441" s="1"/>
      <c r="E441" s="1"/>
      <c r="F441" s="1"/>
      <c r="G441" s="1"/>
    </row>
    <row r="442" spans="3:7">
      <c r="C442" s="1"/>
      <c r="D442" s="1"/>
      <c r="E442" s="1"/>
      <c r="F442" s="1"/>
      <c r="G442" s="1"/>
    </row>
    <row r="443" spans="3:7">
      <c r="C443" s="1"/>
      <c r="D443" s="1"/>
      <c r="E443" s="1"/>
      <c r="F443" s="1"/>
      <c r="G443" s="1"/>
    </row>
    <row r="444" spans="3:7">
      <c r="C444" s="1"/>
      <c r="D444" s="1"/>
      <c r="E444" s="1"/>
      <c r="F444" s="1"/>
      <c r="G444" s="1"/>
    </row>
    <row r="445" spans="3:7">
      <c r="C445" s="1"/>
      <c r="D445" s="1"/>
      <c r="E445" s="1"/>
      <c r="F445" s="1"/>
      <c r="G445" s="1"/>
    </row>
    <row r="446" spans="3:7">
      <c r="C446" s="1"/>
      <c r="D446" s="1"/>
      <c r="E446" s="1"/>
      <c r="F446" s="1"/>
      <c r="G446" s="1"/>
    </row>
    <row r="447" spans="3:7">
      <c r="C447" s="1"/>
      <c r="D447" s="1"/>
      <c r="E447" s="1"/>
      <c r="F447" s="1"/>
      <c r="G447" s="1"/>
    </row>
    <row r="448" spans="3:7">
      <c r="C448" s="1"/>
      <c r="D448" s="1"/>
      <c r="E448" s="1"/>
      <c r="F448" s="1"/>
      <c r="G448" s="1"/>
    </row>
    <row r="449" spans="3:7">
      <c r="C449" s="1"/>
      <c r="D449" s="1"/>
      <c r="E449" s="1"/>
      <c r="F449" s="1"/>
      <c r="G449" s="1"/>
    </row>
    <row r="450" spans="3:7">
      <c r="C450" s="1"/>
      <c r="D450" s="1"/>
      <c r="E450" s="1"/>
      <c r="F450" s="1"/>
      <c r="G450" s="1"/>
    </row>
    <row r="451" spans="3:7">
      <c r="C451" s="1"/>
      <c r="D451" s="1"/>
      <c r="E451" s="1"/>
      <c r="F451" s="1"/>
      <c r="G451" s="1"/>
    </row>
    <row r="452" spans="3:7">
      <c r="C452" s="1"/>
      <c r="D452" s="1"/>
      <c r="E452" s="1"/>
      <c r="F452" s="1"/>
      <c r="G452" s="1"/>
    </row>
    <row r="453" spans="3:7">
      <c r="C453" s="1"/>
      <c r="D453" s="1"/>
      <c r="E453" s="1"/>
      <c r="F453" s="1"/>
      <c r="G453" s="1"/>
    </row>
    <row r="454" spans="3:7">
      <c r="C454" s="1"/>
      <c r="D454" s="1"/>
      <c r="E454" s="1"/>
      <c r="F454" s="1"/>
      <c r="G454" s="1"/>
    </row>
    <row r="455" spans="3:7">
      <c r="C455" s="1"/>
      <c r="D455" s="1"/>
      <c r="E455" s="1"/>
      <c r="F455" s="1"/>
      <c r="G455" s="1"/>
    </row>
    <row r="456" spans="3:7">
      <c r="C456" s="1"/>
      <c r="D456" s="1"/>
      <c r="E456" s="1"/>
      <c r="F456" s="1"/>
      <c r="G456" s="1"/>
    </row>
    <row r="457" spans="3:7">
      <c r="C457" s="1"/>
      <c r="D457" s="1"/>
      <c r="E457" s="1"/>
      <c r="F457" s="1"/>
      <c r="G457" s="1"/>
    </row>
    <row r="458" spans="3:7">
      <c r="C458" s="1"/>
      <c r="D458" s="1"/>
      <c r="E458" s="1"/>
      <c r="F458" s="1"/>
      <c r="G458" s="1"/>
    </row>
    <row r="459" spans="3:7">
      <c r="C459" s="1"/>
      <c r="D459" s="1"/>
      <c r="E459" s="1"/>
      <c r="F459" s="1"/>
      <c r="G459" s="1"/>
    </row>
    <row r="460" spans="3:7">
      <c r="C460" s="1"/>
      <c r="D460" s="1"/>
      <c r="E460" s="1"/>
      <c r="F460" s="1"/>
      <c r="G460" s="1"/>
    </row>
    <row r="461" spans="3:7">
      <c r="C461" s="1"/>
      <c r="D461" s="1"/>
      <c r="E461" s="1"/>
      <c r="F461" s="1"/>
      <c r="G461" s="1"/>
    </row>
    <row r="462" spans="3:7">
      <c r="C462" s="1"/>
      <c r="D462" s="1"/>
      <c r="E462" s="1"/>
      <c r="F462" s="1"/>
      <c r="G462" s="1"/>
    </row>
    <row r="463" spans="3:7">
      <c r="C463" s="1"/>
      <c r="D463" s="1"/>
      <c r="E463" s="1"/>
      <c r="F463" s="1"/>
      <c r="G463" s="1"/>
    </row>
    <row r="464" spans="3:7">
      <c r="C464" s="1"/>
      <c r="D464" s="1"/>
      <c r="E464" s="1"/>
      <c r="F464" s="1"/>
      <c r="G464" s="1"/>
    </row>
    <row r="465" spans="3:7">
      <c r="C465" s="1"/>
      <c r="D465" s="1"/>
      <c r="E465" s="1"/>
      <c r="F465" s="1"/>
      <c r="G465" s="1"/>
    </row>
    <row r="466" spans="3:7">
      <c r="C466" s="1"/>
      <c r="D466" s="1"/>
      <c r="E466" s="1"/>
      <c r="F466" s="1"/>
      <c r="G466" s="1"/>
    </row>
    <row r="467" spans="3:7">
      <c r="C467" s="1"/>
      <c r="D467" s="1"/>
      <c r="E467" s="1"/>
      <c r="F467" s="1"/>
      <c r="G467" s="1"/>
    </row>
    <row r="468" spans="3:7">
      <c r="C468" s="1"/>
      <c r="D468" s="1"/>
      <c r="E468" s="1"/>
      <c r="F468" s="1"/>
      <c r="G468" s="1"/>
    </row>
    <row r="469" spans="3:7">
      <c r="C469" s="1"/>
      <c r="D469" s="1"/>
      <c r="E469" s="1"/>
      <c r="F469" s="1"/>
      <c r="G469" s="1"/>
    </row>
    <row r="470" spans="3:7">
      <c r="C470" s="1"/>
      <c r="D470" s="1"/>
      <c r="E470" s="1"/>
      <c r="F470" s="1"/>
      <c r="G470" s="1"/>
    </row>
    <row r="471" spans="3:7">
      <c r="C471" s="1"/>
      <c r="D471" s="1"/>
      <c r="E471" s="1"/>
      <c r="F471" s="1"/>
      <c r="G471" s="1"/>
    </row>
    <row r="472" spans="3:7">
      <c r="C472" s="1"/>
      <c r="D472" s="1"/>
      <c r="E472" s="1"/>
      <c r="F472" s="1"/>
      <c r="G472" s="1"/>
    </row>
    <row r="473" spans="3:7">
      <c r="C473" s="1"/>
      <c r="D473" s="1"/>
      <c r="E473" s="1"/>
      <c r="F473" s="1"/>
      <c r="G473" s="1"/>
    </row>
    <row r="474" spans="3:7">
      <c r="C474" s="1"/>
      <c r="D474" s="1"/>
      <c r="E474" s="1"/>
      <c r="F474" s="1"/>
      <c r="G474" s="1"/>
    </row>
    <row r="475" spans="3:7">
      <c r="C475" s="1"/>
      <c r="D475" s="1"/>
      <c r="E475" s="1"/>
      <c r="F475" s="1"/>
      <c r="G475" s="1"/>
    </row>
    <row r="476" spans="3:7">
      <c r="C476" s="1"/>
      <c r="D476" s="1"/>
      <c r="E476" s="1"/>
      <c r="F476" s="1"/>
      <c r="G476" s="1"/>
    </row>
    <row r="477" spans="3:7">
      <c r="C477" s="1"/>
      <c r="D477" s="1"/>
      <c r="E477" s="1"/>
      <c r="F477" s="1"/>
      <c r="G477" s="1"/>
    </row>
    <row r="478" spans="3:7">
      <c r="C478" s="1"/>
      <c r="D478" s="1"/>
      <c r="E478" s="1"/>
      <c r="F478" s="1"/>
      <c r="G478" s="1"/>
    </row>
    <row r="479" spans="3:7">
      <c r="C479" s="1"/>
      <c r="D479" s="1"/>
      <c r="E479" s="1"/>
      <c r="F479" s="1"/>
      <c r="G479" s="1"/>
    </row>
    <row r="480" spans="3:7">
      <c r="C480" s="1"/>
      <c r="D480" s="1"/>
      <c r="E480" s="1"/>
      <c r="F480" s="1"/>
      <c r="G480" s="1"/>
    </row>
    <row r="481" spans="3:7">
      <c r="C481" s="1"/>
      <c r="D481" s="1"/>
      <c r="E481" s="1"/>
      <c r="F481" s="1"/>
      <c r="G481" s="1"/>
    </row>
    <row r="482" spans="3:7">
      <c r="C482" s="1"/>
      <c r="D482" s="1"/>
      <c r="E482" s="1"/>
      <c r="F482" s="1"/>
      <c r="G482" s="1"/>
    </row>
    <row r="483" spans="3:7">
      <c r="C483" s="1"/>
      <c r="D483" s="1"/>
      <c r="E483" s="1"/>
      <c r="F483" s="1"/>
      <c r="G483" s="1"/>
    </row>
    <row r="484" spans="3:7">
      <c r="C484" s="1"/>
      <c r="D484" s="1"/>
      <c r="E484" s="1"/>
      <c r="F484" s="1"/>
      <c r="G484" s="1"/>
    </row>
    <row r="485" spans="3:7">
      <c r="C485" s="1"/>
      <c r="D485" s="1"/>
      <c r="E485" s="1"/>
      <c r="F485" s="1"/>
      <c r="G485" s="1"/>
    </row>
    <row r="486" spans="3:7">
      <c r="C486" s="1"/>
      <c r="D486" s="1"/>
      <c r="E486" s="1"/>
      <c r="F486" s="1"/>
      <c r="G486" s="1"/>
    </row>
    <row r="487" spans="3:7">
      <c r="C487" s="1"/>
      <c r="D487" s="1"/>
      <c r="E487" s="1"/>
      <c r="F487" s="1"/>
      <c r="G487" s="1"/>
    </row>
    <row r="488" spans="3:7">
      <c r="C488" s="1"/>
      <c r="D488" s="1"/>
      <c r="E488" s="1"/>
      <c r="F488" s="1"/>
      <c r="G488" s="1"/>
    </row>
    <row r="489" spans="3:7">
      <c r="C489" s="1"/>
      <c r="D489" s="1"/>
      <c r="E489" s="1"/>
      <c r="F489" s="1"/>
      <c r="G489" s="1"/>
    </row>
    <row r="490" spans="3:7">
      <c r="C490" s="1"/>
      <c r="D490" s="1"/>
      <c r="E490" s="1"/>
      <c r="F490" s="1"/>
      <c r="G490" s="1"/>
    </row>
    <row r="491" spans="3:7">
      <c r="C491" s="1"/>
      <c r="D491" s="1"/>
      <c r="E491" s="1"/>
      <c r="F491" s="1"/>
      <c r="G491" s="1"/>
    </row>
    <row r="492" spans="3:7">
      <c r="C492" s="1"/>
      <c r="D492" s="1"/>
      <c r="E492" s="1"/>
      <c r="F492" s="1"/>
      <c r="G492" s="1"/>
    </row>
    <row r="493" spans="3:7">
      <c r="C493" s="1"/>
      <c r="D493" s="1"/>
      <c r="E493" s="1"/>
      <c r="F493" s="1"/>
      <c r="G493" s="1"/>
    </row>
    <row r="494" spans="3:7">
      <c r="C494" s="1"/>
      <c r="D494" s="1"/>
      <c r="E494" s="1"/>
      <c r="F494" s="1"/>
      <c r="G494" s="1"/>
    </row>
    <row r="495" spans="3:7">
      <c r="C495" s="1"/>
      <c r="D495" s="1"/>
      <c r="E495" s="1"/>
      <c r="F495" s="1"/>
      <c r="G495" s="1"/>
    </row>
    <row r="496" spans="3:7">
      <c r="C496" s="1"/>
      <c r="D496" s="1"/>
      <c r="E496" s="1"/>
      <c r="F496" s="1"/>
      <c r="G496" s="1"/>
    </row>
    <row r="497" spans="3:7">
      <c r="C497" s="1"/>
      <c r="D497" s="1"/>
      <c r="E497" s="1"/>
      <c r="F497" s="1"/>
      <c r="G497" s="1"/>
    </row>
    <row r="498" spans="3:7">
      <c r="C498" s="1"/>
      <c r="D498" s="1"/>
      <c r="E498" s="1"/>
      <c r="F498" s="1"/>
      <c r="G498" s="1"/>
    </row>
    <row r="499" spans="3:7">
      <c r="C499" s="1"/>
      <c r="D499" s="1"/>
      <c r="E499" s="1"/>
      <c r="F499" s="1"/>
      <c r="G499" s="1"/>
    </row>
    <row r="500" spans="3:7">
      <c r="C500" s="1"/>
      <c r="D500" s="1"/>
      <c r="E500" s="1"/>
      <c r="F500" s="1"/>
      <c r="G500" s="1"/>
    </row>
    <row r="501" spans="3:7">
      <c r="C501" s="1"/>
      <c r="D501" s="1"/>
      <c r="E501" s="1"/>
      <c r="F501" s="1"/>
      <c r="G501" s="1"/>
    </row>
    <row r="502" spans="3:7">
      <c r="C502" s="1"/>
      <c r="D502" s="1"/>
      <c r="E502" s="1"/>
      <c r="F502" s="1"/>
      <c r="G502" s="1"/>
    </row>
    <row r="503" spans="3:7">
      <c r="C503" s="1"/>
      <c r="D503" s="1"/>
      <c r="E503" s="1"/>
      <c r="F503" s="1"/>
      <c r="G503" s="1"/>
    </row>
    <row r="504" spans="3:7">
      <c r="C504" s="1"/>
      <c r="D504" s="1"/>
      <c r="E504" s="1"/>
      <c r="F504" s="1"/>
      <c r="G504" s="1"/>
    </row>
    <row r="505" spans="3:7">
      <c r="C505" s="1"/>
      <c r="D505" s="1"/>
      <c r="E505" s="1"/>
      <c r="F505" s="1"/>
      <c r="G505" s="1"/>
    </row>
    <row r="506" spans="3:7">
      <c r="C506" s="1"/>
      <c r="D506" s="1"/>
      <c r="E506" s="1"/>
      <c r="F506" s="1"/>
      <c r="G506" s="1"/>
    </row>
    <row r="507" spans="3:7">
      <c r="C507" s="1"/>
      <c r="D507" s="1"/>
      <c r="E507" s="1"/>
      <c r="F507" s="1"/>
      <c r="G507" s="1"/>
    </row>
    <row r="508" spans="3:7">
      <c r="C508" s="1"/>
      <c r="D508" s="1"/>
      <c r="E508" s="1"/>
      <c r="F508" s="1"/>
      <c r="G508" s="1"/>
    </row>
    <row r="509" spans="3:7">
      <c r="C509" s="1"/>
      <c r="D509" s="1"/>
      <c r="E509" s="1"/>
      <c r="F509" s="1"/>
      <c r="G509" s="1"/>
    </row>
    <row r="510" spans="3:7">
      <c r="C510" s="1"/>
      <c r="D510" s="1"/>
      <c r="E510" s="1"/>
      <c r="F510" s="1"/>
      <c r="G510" s="1"/>
    </row>
    <row r="511" spans="3:7">
      <c r="C511" s="1"/>
      <c r="D511" s="1"/>
      <c r="E511" s="1"/>
      <c r="F511" s="1"/>
      <c r="G511" s="1"/>
    </row>
    <row r="512" spans="3:7">
      <c r="C512" s="1"/>
      <c r="D512" s="1"/>
      <c r="E512" s="1"/>
      <c r="F512" s="1"/>
      <c r="G512" s="1"/>
    </row>
    <row r="513" spans="3:7">
      <c r="C513" s="1"/>
      <c r="D513" s="1"/>
      <c r="E513" s="1"/>
      <c r="F513" s="1"/>
      <c r="G513" s="1"/>
    </row>
    <row r="514" spans="3:7">
      <c r="C514" s="1"/>
      <c r="D514" s="1"/>
      <c r="E514" s="1"/>
      <c r="F514" s="1"/>
      <c r="G514" s="1"/>
    </row>
    <row r="515" spans="3:7">
      <c r="C515" s="1"/>
      <c r="D515" s="1"/>
      <c r="E515" s="1"/>
      <c r="F515" s="1"/>
      <c r="G515" s="1"/>
    </row>
    <row r="516" spans="3:7">
      <c r="C516" s="1"/>
      <c r="D516" s="1"/>
      <c r="E516" s="1"/>
      <c r="F516" s="1"/>
      <c r="G516" s="1"/>
    </row>
    <row r="517" spans="3:7">
      <c r="C517" s="1"/>
      <c r="D517" s="1"/>
      <c r="E517" s="1"/>
      <c r="F517" s="1"/>
      <c r="G517" s="1"/>
    </row>
    <row r="518" spans="3:7">
      <c r="C518" s="1"/>
      <c r="D518" s="1"/>
      <c r="E518" s="1"/>
      <c r="F518" s="1"/>
      <c r="G518" s="1"/>
    </row>
    <row r="519" spans="3:7">
      <c r="C519" s="1"/>
      <c r="D519" s="1"/>
      <c r="E519" s="1"/>
      <c r="F519" s="1"/>
      <c r="G519" s="1"/>
    </row>
    <row r="520" spans="3:7">
      <c r="C520" s="1"/>
      <c r="D520" s="1"/>
      <c r="E520" s="1"/>
      <c r="F520" s="1"/>
      <c r="G520" s="1"/>
    </row>
    <row r="521" spans="3:7">
      <c r="C521" s="1"/>
      <c r="D521" s="1"/>
      <c r="E521" s="1"/>
      <c r="F521" s="1"/>
      <c r="G521" s="1"/>
    </row>
    <row r="522" spans="3:7">
      <c r="C522" s="1"/>
      <c r="D522" s="1"/>
      <c r="E522" s="1"/>
      <c r="F522" s="1"/>
      <c r="G522" s="1"/>
    </row>
    <row r="523" spans="3:7">
      <c r="C523" s="1"/>
      <c r="D523" s="1"/>
      <c r="E523" s="1"/>
      <c r="F523" s="1"/>
      <c r="G523" s="1"/>
    </row>
    <row r="524" spans="3:7">
      <c r="C524" s="1"/>
      <c r="D524" s="1"/>
      <c r="E524" s="1"/>
      <c r="F524" s="1"/>
      <c r="G524" s="1"/>
    </row>
    <row r="525" spans="3:7">
      <c r="C525" s="1"/>
      <c r="D525" s="1"/>
      <c r="E525" s="1"/>
      <c r="F525" s="1"/>
      <c r="G525" s="1"/>
    </row>
    <row r="526" spans="3:7">
      <c r="C526" s="1"/>
      <c r="D526" s="1"/>
      <c r="E526" s="1"/>
      <c r="F526" s="1"/>
      <c r="G526" s="1"/>
    </row>
    <row r="527" spans="3:7">
      <c r="C527" s="1"/>
      <c r="D527" s="1"/>
      <c r="E527" s="1"/>
      <c r="F527" s="1"/>
      <c r="G527" s="1"/>
    </row>
    <row r="528" spans="3:7">
      <c r="C528" s="1"/>
      <c r="D528" s="1"/>
      <c r="E528" s="1"/>
      <c r="F528" s="1"/>
      <c r="G528" s="1"/>
    </row>
    <row r="529" spans="3:7">
      <c r="C529" s="1"/>
      <c r="D529" s="1"/>
      <c r="E529" s="1"/>
      <c r="F529" s="1"/>
      <c r="G529" s="1"/>
    </row>
    <row r="530" spans="3:7">
      <c r="C530" s="1"/>
      <c r="D530" s="1"/>
      <c r="E530" s="1"/>
      <c r="F530" s="1"/>
      <c r="G530" s="1"/>
    </row>
    <row r="531" spans="3:7">
      <c r="C531" s="1"/>
      <c r="D531" s="1"/>
      <c r="E531" s="1"/>
      <c r="F531" s="1"/>
      <c r="G531" s="1"/>
    </row>
    <row r="532" spans="3:7">
      <c r="C532" s="1"/>
      <c r="D532" s="1"/>
      <c r="E532" s="1"/>
      <c r="F532" s="1"/>
      <c r="G532" s="1"/>
    </row>
    <row r="533" spans="3:7">
      <c r="C533" s="1"/>
      <c r="D533" s="1"/>
      <c r="E533" s="1"/>
      <c r="F533" s="1"/>
      <c r="G533" s="1"/>
    </row>
    <row r="534" spans="3:7">
      <c r="C534" s="1"/>
      <c r="D534" s="1"/>
      <c r="E534" s="1"/>
      <c r="F534" s="1"/>
      <c r="G534" s="1"/>
    </row>
    <row r="535" spans="3:7">
      <c r="C535" s="1"/>
      <c r="D535" s="1"/>
      <c r="E535" s="1"/>
      <c r="F535" s="1"/>
      <c r="G535" s="1"/>
    </row>
    <row r="536" spans="3:7">
      <c r="C536" s="1"/>
      <c r="D536" s="1"/>
      <c r="E536" s="1"/>
      <c r="F536" s="1"/>
      <c r="G536" s="1"/>
    </row>
    <row r="537" spans="3:7">
      <c r="C537" s="1"/>
      <c r="D537" s="1"/>
      <c r="E537" s="1"/>
      <c r="F537" s="1"/>
      <c r="G537" s="1"/>
    </row>
    <row r="538" spans="3:7">
      <c r="C538" s="1"/>
      <c r="D538" s="1"/>
      <c r="E538" s="1"/>
      <c r="F538" s="1"/>
      <c r="G538" s="1"/>
    </row>
    <row r="539" spans="3:7">
      <c r="C539" s="1"/>
      <c r="D539" s="1"/>
      <c r="E539" s="1"/>
      <c r="F539" s="1"/>
      <c r="G539" s="1"/>
    </row>
    <row r="540" spans="3:7">
      <c r="C540" s="1"/>
      <c r="D540" s="1"/>
      <c r="E540" s="1"/>
      <c r="F540" s="1"/>
      <c r="G540" s="1"/>
    </row>
    <row r="541" spans="3:7">
      <c r="C541" s="1"/>
      <c r="D541" s="1"/>
      <c r="E541" s="1"/>
      <c r="F541" s="1"/>
      <c r="G541" s="1"/>
    </row>
    <row r="542" spans="3:7">
      <c r="C542" s="1"/>
      <c r="D542" s="1"/>
      <c r="E542" s="1"/>
      <c r="F542" s="1"/>
      <c r="G542" s="1"/>
    </row>
    <row r="543" spans="3:7">
      <c r="C543" s="1"/>
      <c r="D543" s="1"/>
      <c r="E543" s="1"/>
      <c r="F543" s="1"/>
      <c r="G543" s="1"/>
    </row>
    <row r="544" spans="3:7">
      <c r="C544" s="1"/>
      <c r="D544" s="1"/>
      <c r="E544" s="1"/>
      <c r="F544" s="1"/>
      <c r="G544" s="1"/>
    </row>
    <row r="545" spans="3:7">
      <c r="C545" s="1"/>
      <c r="D545" s="1"/>
      <c r="E545" s="1"/>
      <c r="F545" s="1"/>
      <c r="G545" s="1"/>
    </row>
    <row r="546" spans="3:7">
      <c r="C546" s="1"/>
      <c r="D546" s="1"/>
      <c r="E546" s="1"/>
      <c r="F546" s="1"/>
      <c r="G546" s="1"/>
    </row>
    <row r="547" spans="3:7">
      <c r="C547" s="1"/>
      <c r="D547" s="1"/>
      <c r="E547" s="1"/>
      <c r="F547" s="1"/>
      <c r="G547" s="1"/>
    </row>
    <row r="548" spans="3:7">
      <c r="C548" s="1"/>
      <c r="D548" s="1"/>
      <c r="E548" s="1"/>
      <c r="F548" s="1"/>
      <c r="G548" s="1"/>
    </row>
    <row r="549" spans="3:7">
      <c r="C549" s="1"/>
      <c r="D549" s="1"/>
      <c r="E549" s="1"/>
      <c r="F549" s="1"/>
      <c r="G549" s="1"/>
    </row>
    <row r="550" spans="3:7">
      <c r="C550" s="1"/>
      <c r="D550" s="1"/>
      <c r="E550" s="1"/>
      <c r="F550" s="1"/>
      <c r="G550" s="1"/>
    </row>
    <row r="551" spans="3:7">
      <c r="C551" s="1"/>
      <c r="D551" s="1"/>
      <c r="E551" s="1"/>
      <c r="F551" s="1"/>
      <c r="G551" s="1"/>
    </row>
    <row r="552" spans="3:7">
      <c r="C552" s="1"/>
      <c r="D552" s="1"/>
      <c r="E552" s="1"/>
      <c r="F552" s="1"/>
      <c r="G552" s="1"/>
    </row>
    <row r="553" spans="3:7">
      <c r="C553" s="1"/>
      <c r="D553" s="1"/>
      <c r="E553" s="1"/>
      <c r="F553" s="1"/>
      <c r="G553" s="1"/>
    </row>
    <row r="554" spans="3:7">
      <c r="C554" s="1"/>
      <c r="D554" s="1"/>
      <c r="E554" s="1"/>
      <c r="F554" s="1"/>
      <c r="G554" s="1"/>
    </row>
    <row r="555" spans="3:7">
      <c r="C555" s="1"/>
      <c r="D555" s="1"/>
      <c r="E555" s="1"/>
      <c r="F555" s="1"/>
      <c r="G555" s="1"/>
    </row>
    <row r="556" spans="3:7">
      <c r="C556" s="1"/>
      <c r="D556" s="1"/>
      <c r="E556" s="1"/>
      <c r="F556" s="1"/>
      <c r="G556" s="1"/>
    </row>
    <row r="557" spans="3:7">
      <c r="C557" s="1"/>
      <c r="D557" s="1"/>
      <c r="E557" s="1"/>
      <c r="F557" s="1"/>
      <c r="G557" s="1"/>
    </row>
    <row r="558" spans="3:7">
      <c r="C558" s="1"/>
      <c r="D558" s="1"/>
      <c r="E558" s="1"/>
      <c r="F558" s="1"/>
      <c r="G558" s="1"/>
    </row>
    <row r="559" spans="3:7">
      <c r="C559" s="1"/>
      <c r="D559" s="1"/>
      <c r="E559" s="1"/>
      <c r="F559" s="1"/>
      <c r="G559" s="1"/>
    </row>
    <row r="560" spans="3:7">
      <c r="C560" s="1"/>
      <c r="D560" s="1"/>
      <c r="E560" s="1"/>
      <c r="F560" s="1"/>
      <c r="G560" s="1"/>
    </row>
    <row r="561" spans="3:7">
      <c r="C561" s="1"/>
      <c r="D561" s="1"/>
      <c r="E561" s="1"/>
      <c r="F561" s="1"/>
      <c r="G561" s="1"/>
    </row>
    <row r="562" spans="3:7">
      <c r="C562" s="1"/>
      <c r="D562" s="1"/>
      <c r="E562" s="1"/>
      <c r="F562" s="1"/>
      <c r="G562" s="1"/>
    </row>
    <row r="563" spans="3:7">
      <c r="C563" s="1"/>
      <c r="D563" s="1"/>
      <c r="E563" s="1"/>
      <c r="F563" s="1"/>
      <c r="G563" s="1"/>
    </row>
    <row r="564" spans="3:7">
      <c r="C564" s="1"/>
      <c r="D564" s="1"/>
      <c r="E564" s="1"/>
      <c r="F564" s="1"/>
      <c r="G564" s="1"/>
    </row>
    <row r="565" spans="3:7">
      <c r="C565" s="1"/>
      <c r="D565" s="1"/>
      <c r="E565" s="1"/>
      <c r="F565" s="1"/>
      <c r="G565" s="1"/>
    </row>
    <row r="566" spans="3:7">
      <c r="C566" s="1"/>
      <c r="D566" s="1"/>
      <c r="E566" s="1"/>
      <c r="F566" s="1"/>
      <c r="G566" s="1"/>
    </row>
    <row r="567" spans="3:7">
      <c r="C567" s="1"/>
      <c r="D567" s="1"/>
      <c r="E567" s="1"/>
      <c r="F567" s="1"/>
      <c r="G567" s="1"/>
    </row>
    <row r="568" spans="3:7">
      <c r="C568" s="1"/>
      <c r="D568" s="1"/>
      <c r="E568" s="1"/>
      <c r="F568" s="1"/>
      <c r="G568" s="1"/>
    </row>
    <row r="569" spans="3:7">
      <c r="C569" s="1"/>
      <c r="D569" s="1"/>
      <c r="E569" s="1"/>
      <c r="F569" s="1"/>
      <c r="G569" s="1"/>
    </row>
    <row r="570" spans="3:7">
      <c r="C570" s="1"/>
      <c r="D570" s="1"/>
      <c r="E570" s="1"/>
      <c r="F570" s="1"/>
      <c r="G570" s="1"/>
    </row>
    <row r="571" spans="3:7">
      <c r="C571" s="1"/>
      <c r="D571" s="1"/>
      <c r="E571" s="1"/>
      <c r="F571" s="1"/>
      <c r="G571" s="1"/>
    </row>
    <row r="572" spans="3:7">
      <c r="C572" s="1"/>
      <c r="D572" s="1"/>
      <c r="E572" s="1"/>
      <c r="F572" s="1"/>
      <c r="G572" s="1"/>
    </row>
    <row r="573" spans="3:7">
      <c r="C573" s="1"/>
      <c r="D573" s="1"/>
      <c r="E573" s="1"/>
      <c r="F573" s="1"/>
      <c r="G573" s="1"/>
    </row>
    <row r="574" spans="3:7">
      <c r="C574" s="1"/>
      <c r="D574" s="1"/>
      <c r="E574" s="1"/>
      <c r="F574" s="1"/>
      <c r="G574" s="1"/>
    </row>
    <row r="575" spans="3:7">
      <c r="C575" s="1"/>
      <c r="D575" s="1"/>
      <c r="E575" s="1"/>
      <c r="F575" s="1"/>
      <c r="G575" s="1"/>
    </row>
    <row r="576" spans="3:7">
      <c r="C576" s="1"/>
      <c r="D576" s="1"/>
      <c r="E576" s="1"/>
      <c r="F576" s="1"/>
      <c r="G576" s="1"/>
    </row>
    <row r="577" spans="3:7">
      <c r="C577" s="1"/>
      <c r="D577" s="1"/>
      <c r="E577" s="1"/>
      <c r="F577" s="1"/>
      <c r="G577" s="1"/>
    </row>
    <row r="578" spans="3:7">
      <c r="C578" s="1"/>
      <c r="D578" s="1"/>
      <c r="E578" s="1"/>
      <c r="F578" s="1"/>
      <c r="G578" s="1"/>
    </row>
    <row r="579" spans="3:7">
      <c r="C579" s="1"/>
      <c r="D579" s="1"/>
      <c r="E579" s="1"/>
      <c r="F579" s="1"/>
      <c r="G579" s="1"/>
    </row>
    <row r="580" spans="3:7">
      <c r="C580" s="1"/>
      <c r="D580" s="1"/>
      <c r="E580" s="1"/>
      <c r="F580" s="1"/>
      <c r="G580" s="1"/>
    </row>
    <row r="581" spans="3:7">
      <c r="C581" s="1"/>
      <c r="D581" s="1"/>
      <c r="E581" s="1"/>
      <c r="F581" s="1"/>
      <c r="G581" s="1"/>
    </row>
    <row r="582" spans="3:7">
      <c r="C582" s="1"/>
      <c r="D582" s="1"/>
      <c r="E582" s="1"/>
      <c r="F582" s="1"/>
      <c r="G582" s="1"/>
    </row>
    <row r="583" spans="3:7">
      <c r="C583" s="1"/>
      <c r="D583" s="1"/>
      <c r="E583" s="1"/>
      <c r="F583" s="1"/>
      <c r="G583" s="1"/>
    </row>
    <row r="584" spans="3:7">
      <c r="C584" s="1"/>
      <c r="D584" s="1"/>
      <c r="E584" s="1"/>
      <c r="F584" s="1"/>
      <c r="G584" s="1"/>
    </row>
    <row r="585" spans="3:7">
      <c r="C585" s="1"/>
      <c r="D585" s="1"/>
      <c r="E585" s="1"/>
      <c r="F585" s="1"/>
      <c r="G585" s="1"/>
    </row>
    <row r="586" spans="3:7">
      <c r="C586" s="1"/>
      <c r="D586" s="1"/>
      <c r="E586" s="1"/>
      <c r="F586" s="1"/>
      <c r="G586" s="1"/>
    </row>
    <row r="587" spans="3:7">
      <c r="C587" s="1"/>
      <c r="D587" s="1"/>
      <c r="E587" s="1"/>
      <c r="F587" s="1"/>
      <c r="G587" s="1"/>
    </row>
    <row r="588" spans="3:7">
      <c r="C588" s="1"/>
      <c r="D588" s="1"/>
      <c r="E588" s="1"/>
      <c r="F588" s="1"/>
      <c r="G588" s="1"/>
    </row>
    <row r="589" spans="3:7">
      <c r="C589" s="1"/>
      <c r="D589" s="1"/>
      <c r="E589" s="1"/>
      <c r="F589" s="1"/>
      <c r="G589" s="1"/>
    </row>
    <row r="590" spans="3:7">
      <c r="C590" s="1"/>
      <c r="D590" s="1"/>
      <c r="E590" s="1"/>
      <c r="F590" s="1"/>
      <c r="G590" s="1"/>
    </row>
    <row r="591" spans="3:7">
      <c r="C591" s="1"/>
      <c r="D591" s="1"/>
      <c r="E591" s="1"/>
      <c r="F591" s="1"/>
      <c r="G591" s="1"/>
    </row>
    <row r="592" spans="3:7">
      <c r="C592" s="1"/>
      <c r="D592" s="1"/>
      <c r="E592" s="1"/>
      <c r="F592" s="1"/>
      <c r="G592" s="1"/>
    </row>
    <row r="593" spans="3:7">
      <c r="C593" s="1"/>
      <c r="D593" s="1"/>
      <c r="E593" s="1"/>
      <c r="F593" s="1"/>
      <c r="G593" s="1"/>
    </row>
    <row r="594" spans="3:7">
      <c r="C594" s="1"/>
      <c r="D594" s="1"/>
      <c r="E594" s="1"/>
      <c r="F594" s="1"/>
      <c r="G594" s="1"/>
    </row>
    <row r="595" spans="3:7">
      <c r="C595" s="1"/>
      <c r="D595" s="1"/>
      <c r="E595" s="1"/>
      <c r="F595" s="1"/>
      <c r="G595" s="1"/>
    </row>
    <row r="596" spans="3:7">
      <c r="C596" s="1"/>
      <c r="D596" s="1"/>
      <c r="E596" s="1"/>
      <c r="F596" s="1"/>
      <c r="G596" s="1"/>
    </row>
    <row r="597" spans="3:7">
      <c r="C597" s="1"/>
      <c r="D597" s="1"/>
      <c r="E597" s="1"/>
      <c r="F597" s="1"/>
      <c r="G597" s="1"/>
    </row>
    <row r="598" spans="3:7">
      <c r="C598" s="1"/>
      <c r="D598" s="1"/>
      <c r="E598" s="1"/>
      <c r="F598" s="1"/>
      <c r="G598" s="1"/>
    </row>
    <row r="599" spans="3:7">
      <c r="C599" s="1"/>
      <c r="D599" s="1"/>
      <c r="E599" s="1"/>
      <c r="F599" s="1"/>
      <c r="G599" s="1"/>
    </row>
    <row r="600" spans="3:7">
      <c r="C600" s="1"/>
      <c r="D600" s="1"/>
      <c r="E600" s="1"/>
      <c r="F600" s="1"/>
      <c r="G600" s="1"/>
    </row>
    <row r="601" spans="3:7">
      <c r="C601" s="1"/>
      <c r="D601" s="1"/>
      <c r="E601" s="1"/>
      <c r="F601" s="1"/>
      <c r="G601" s="1"/>
    </row>
    <row r="602" spans="3:7">
      <c r="C602" s="1"/>
      <c r="D602" s="1"/>
      <c r="E602" s="1"/>
      <c r="F602" s="1"/>
      <c r="G602" s="1"/>
    </row>
    <row r="603" spans="3:7">
      <c r="C603" s="1"/>
      <c r="D603" s="1"/>
      <c r="E603" s="1"/>
      <c r="F603" s="1"/>
      <c r="G603" s="1"/>
    </row>
    <row r="604" spans="3:7">
      <c r="C604" s="1"/>
      <c r="D604" s="1"/>
      <c r="E604" s="1"/>
      <c r="F604" s="1"/>
      <c r="G604" s="1"/>
    </row>
    <row r="605" spans="3:7">
      <c r="C605" s="1"/>
      <c r="D605" s="1"/>
      <c r="E605" s="1"/>
      <c r="F605" s="1"/>
      <c r="G605" s="1"/>
    </row>
    <row r="606" spans="3:7">
      <c r="C606" s="1"/>
      <c r="D606" s="1"/>
      <c r="E606" s="1"/>
      <c r="F606" s="1"/>
      <c r="G606" s="1"/>
    </row>
    <row r="607" spans="3:7">
      <c r="C607" s="1"/>
      <c r="D607" s="1"/>
      <c r="E607" s="1"/>
      <c r="F607" s="1"/>
      <c r="G607" s="1"/>
    </row>
    <row r="608" spans="3:7">
      <c r="C608" s="1"/>
      <c r="D608" s="1"/>
      <c r="E608" s="1"/>
      <c r="F608" s="1"/>
      <c r="G608" s="1"/>
    </row>
    <row r="609" spans="3:7">
      <c r="C609" s="1"/>
      <c r="D609" s="1"/>
      <c r="E609" s="1"/>
      <c r="F609" s="1"/>
      <c r="G609" s="1"/>
    </row>
    <row r="610" spans="3:7">
      <c r="C610" s="1"/>
      <c r="D610" s="1"/>
      <c r="E610" s="1"/>
      <c r="F610" s="1"/>
      <c r="G610" s="1"/>
    </row>
    <row r="611" spans="3:7">
      <c r="C611" s="1"/>
      <c r="D611" s="1"/>
      <c r="E611" s="1"/>
      <c r="F611" s="1"/>
      <c r="G611" s="1"/>
    </row>
    <row r="612" spans="3:7">
      <c r="C612" s="1"/>
      <c r="D612" s="1"/>
      <c r="E612" s="1"/>
      <c r="F612" s="1"/>
      <c r="G612" s="1"/>
    </row>
    <row r="613" spans="3:7">
      <c r="C613" s="1"/>
      <c r="D613" s="1"/>
      <c r="E613" s="1"/>
      <c r="F613" s="1"/>
      <c r="G613" s="1"/>
    </row>
    <row r="614" spans="3:7">
      <c r="C614" s="1"/>
      <c r="D614" s="1"/>
      <c r="E614" s="1"/>
      <c r="F614" s="1"/>
      <c r="G614" s="1"/>
    </row>
    <row r="615" spans="3:7">
      <c r="C615" s="1"/>
      <c r="D615" s="1"/>
      <c r="E615" s="1"/>
      <c r="F615" s="1"/>
      <c r="G615" s="1"/>
    </row>
    <row r="616" spans="3:7">
      <c r="C616" s="1"/>
      <c r="D616" s="1"/>
      <c r="E616" s="1"/>
      <c r="F616" s="1"/>
      <c r="G616" s="1"/>
    </row>
    <row r="617" spans="3:7">
      <c r="C617" s="1"/>
      <c r="D617" s="1"/>
      <c r="E617" s="1"/>
      <c r="F617" s="1"/>
      <c r="G617" s="1"/>
    </row>
    <row r="618" spans="3:7">
      <c r="C618" s="1"/>
      <c r="D618" s="1"/>
      <c r="E618" s="1"/>
      <c r="F618" s="1"/>
      <c r="G618" s="1"/>
    </row>
    <row r="619" spans="3:7">
      <c r="C619" s="1"/>
      <c r="D619" s="1"/>
      <c r="E619" s="1"/>
      <c r="F619" s="1"/>
      <c r="G619" s="1"/>
    </row>
    <row r="620" spans="3:7">
      <c r="C620" s="1"/>
      <c r="D620" s="1"/>
      <c r="E620" s="1"/>
      <c r="F620" s="1"/>
      <c r="G620" s="1"/>
    </row>
    <row r="621" spans="3:7">
      <c r="C621" s="1"/>
      <c r="D621" s="1"/>
      <c r="E621" s="1"/>
      <c r="F621" s="1"/>
      <c r="G621" s="1"/>
    </row>
    <row r="622" spans="3:7">
      <c r="C622" s="1"/>
      <c r="D622" s="1"/>
      <c r="E622" s="1"/>
      <c r="F622" s="1"/>
      <c r="G622" s="1"/>
    </row>
    <row r="623" spans="3:7">
      <c r="C623" s="1"/>
      <c r="D623" s="1"/>
      <c r="E623" s="1"/>
      <c r="F623" s="1"/>
      <c r="G623" s="1"/>
    </row>
    <row r="624" spans="3:7">
      <c r="C624" s="1"/>
      <c r="D624" s="1"/>
      <c r="E624" s="1"/>
      <c r="F624" s="1"/>
      <c r="G624" s="1"/>
    </row>
    <row r="625" spans="3:7">
      <c r="C625" s="1"/>
      <c r="D625" s="1"/>
      <c r="E625" s="1"/>
      <c r="F625" s="1"/>
      <c r="G625" s="1"/>
    </row>
    <row r="626" spans="3:7">
      <c r="C626" s="1"/>
      <c r="D626" s="1"/>
      <c r="E626" s="1"/>
      <c r="F626" s="1"/>
      <c r="G626" s="1"/>
    </row>
    <row r="627" spans="3:7">
      <c r="C627" s="1"/>
      <c r="D627" s="1"/>
      <c r="E627" s="1"/>
      <c r="F627" s="1"/>
      <c r="G627" s="1"/>
    </row>
    <row r="628" spans="3:7">
      <c r="C628" s="1"/>
      <c r="D628" s="1"/>
      <c r="E628" s="1"/>
      <c r="F628" s="1"/>
      <c r="G628" s="1"/>
    </row>
    <row r="629" spans="3:7">
      <c r="C629" s="1"/>
      <c r="D629" s="1"/>
      <c r="E629" s="1"/>
      <c r="F629" s="1"/>
      <c r="G629" s="1"/>
    </row>
    <row r="630" spans="3:7">
      <c r="C630" s="1"/>
      <c r="D630" s="1"/>
      <c r="E630" s="1"/>
      <c r="F630" s="1"/>
      <c r="G630" s="1"/>
    </row>
    <row r="631" spans="3:7">
      <c r="C631" s="1"/>
      <c r="D631" s="1"/>
      <c r="E631" s="1"/>
      <c r="F631" s="1"/>
      <c r="G631" s="1"/>
    </row>
    <row r="632" spans="3:7">
      <c r="C632" s="1"/>
      <c r="D632" s="1"/>
      <c r="E632" s="1"/>
      <c r="F632" s="1"/>
      <c r="G632" s="1"/>
    </row>
    <row r="633" spans="3:7">
      <c r="C633" s="1"/>
      <c r="D633" s="1"/>
      <c r="E633" s="1"/>
      <c r="F633" s="1"/>
      <c r="G633" s="1"/>
    </row>
    <row r="634" spans="3:7">
      <c r="C634" s="1"/>
      <c r="D634" s="1"/>
      <c r="E634" s="1"/>
      <c r="F634" s="1"/>
      <c r="G634" s="1"/>
    </row>
    <row r="635" spans="3:7">
      <c r="C635" s="1"/>
      <c r="D635" s="1"/>
      <c r="E635" s="1"/>
      <c r="F635" s="1"/>
      <c r="G635" s="1"/>
    </row>
    <row r="636" spans="3:7">
      <c r="C636" s="1"/>
      <c r="D636" s="1"/>
      <c r="E636" s="1"/>
      <c r="F636" s="1"/>
      <c r="G636" s="1"/>
    </row>
    <row r="637" spans="3:7">
      <c r="C637" s="1"/>
      <c r="D637" s="1"/>
      <c r="E637" s="1"/>
      <c r="F637" s="1"/>
      <c r="G637" s="1"/>
    </row>
    <row r="638" spans="3:7">
      <c r="C638" s="1"/>
      <c r="D638" s="1"/>
      <c r="E638" s="1"/>
      <c r="F638" s="1"/>
      <c r="G638" s="1"/>
    </row>
    <row r="639" spans="3:7">
      <c r="C639" s="1"/>
      <c r="D639" s="1"/>
      <c r="E639" s="1"/>
      <c r="F639" s="1"/>
      <c r="G639" s="1"/>
    </row>
    <row r="640" spans="3:7">
      <c r="C640" s="1"/>
      <c r="D640" s="1"/>
      <c r="E640" s="1"/>
      <c r="F640" s="1"/>
      <c r="G640" s="1"/>
    </row>
    <row r="641" spans="3:7">
      <c r="C641" s="1"/>
      <c r="D641" s="1"/>
      <c r="E641" s="1"/>
      <c r="F641" s="1"/>
      <c r="G641" s="1"/>
    </row>
    <row r="642" spans="3:7">
      <c r="C642" s="1"/>
      <c r="D642" s="1"/>
      <c r="E642" s="1"/>
      <c r="F642" s="1"/>
      <c r="G642" s="1"/>
    </row>
    <row r="643" spans="3:7">
      <c r="C643" s="1"/>
      <c r="D643" s="1"/>
      <c r="E643" s="1"/>
      <c r="F643" s="1"/>
      <c r="G643" s="1"/>
    </row>
    <row r="644" spans="3:7">
      <c r="C644" s="1"/>
      <c r="D644" s="1"/>
      <c r="E644" s="1"/>
      <c r="F644" s="1"/>
      <c r="G644" s="1"/>
    </row>
    <row r="645" spans="3:7">
      <c r="C645" s="1"/>
      <c r="D645" s="1"/>
      <c r="E645" s="1"/>
      <c r="F645" s="1"/>
      <c r="G645" s="1"/>
    </row>
    <row r="646" spans="3:7">
      <c r="C646" s="1"/>
      <c r="D646" s="1"/>
      <c r="E646" s="1"/>
      <c r="F646" s="1"/>
      <c r="G646" s="1"/>
    </row>
    <row r="647" spans="3:7">
      <c r="C647" s="1"/>
      <c r="D647" s="1"/>
      <c r="E647" s="1"/>
      <c r="F647" s="1"/>
      <c r="G647" s="1"/>
    </row>
    <row r="648" spans="3:7">
      <c r="C648" s="1"/>
      <c r="D648" s="1"/>
      <c r="E648" s="1"/>
      <c r="F648" s="1"/>
      <c r="G648" s="1"/>
    </row>
    <row r="649" spans="3:7">
      <c r="C649" s="1"/>
      <c r="D649" s="1"/>
      <c r="E649" s="1"/>
      <c r="F649" s="1"/>
      <c r="G649" s="1"/>
    </row>
    <row r="650" spans="3:7">
      <c r="C650" s="1"/>
      <c r="D650" s="1"/>
      <c r="E650" s="1"/>
      <c r="F650" s="1"/>
      <c r="G650" s="1"/>
    </row>
    <row r="651" spans="3:7">
      <c r="C651" s="1"/>
      <c r="D651" s="1"/>
      <c r="E651" s="1"/>
      <c r="F651" s="1"/>
      <c r="G651" s="1"/>
    </row>
    <row r="652" spans="3:7">
      <c r="C652" s="1"/>
      <c r="D652" s="1"/>
      <c r="E652" s="1"/>
      <c r="F652" s="1"/>
      <c r="G652" s="1"/>
    </row>
    <row r="653" spans="3:7">
      <c r="C653" s="1"/>
      <c r="D653" s="1"/>
      <c r="E653" s="1"/>
      <c r="F653" s="1"/>
      <c r="G653" s="1"/>
    </row>
    <row r="654" spans="3:7">
      <c r="C654" s="1"/>
      <c r="D654" s="1"/>
      <c r="E654" s="1"/>
      <c r="F654" s="1"/>
      <c r="G654" s="1"/>
    </row>
    <row r="655" spans="3:7">
      <c r="C655" s="1"/>
      <c r="D655" s="1"/>
      <c r="E655" s="1"/>
      <c r="F655" s="1"/>
      <c r="G655" s="1"/>
    </row>
    <row r="656" spans="3:7">
      <c r="C656" s="1"/>
      <c r="D656" s="1"/>
      <c r="E656" s="1"/>
      <c r="F656" s="1"/>
      <c r="G656" s="1"/>
    </row>
    <row r="657" spans="3:7">
      <c r="C657" s="1"/>
      <c r="D657" s="1"/>
      <c r="E657" s="1"/>
      <c r="F657" s="1"/>
      <c r="G657" s="1"/>
    </row>
    <row r="658" spans="3:7">
      <c r="C658" s="1"/>
      <c r="D658" s="1"/>
      <c r="E658" s="1"/>
      <c r="F658" s="1"/>
      <c r="G658" s="1"/>
    </row>
    <row r="659" spans="3:7">
      <c r="C659" s="1"/>
      <c r="D659" s="1"/>
      <c r="E659" s="1"/>
      <c r="F659" s="1"/>
      <c r="G659" s="1"/>
    </row>
    <row r="660" spans="3:7">
      <c r="C660" s="1"/>
      <c r="D660" s="1"/>
      <c r="E660" s="1"/>
      <c r="F660" s="1"/>
      <c r="G660" s="1"/>
    </row>
    <row r="661" spans="3:7">
      <c r="C661" s="1"/>
      <c r="D661" s="1"/>
      <c r="E661" s="1"/>
      <c r="F661" s="1"/>
      <c r="G661" s="1"/>
    </row>
    <row r="662" spans="3:7">
      <c r="C662" s="1"/>
      <c r="D662" s="1"/>
      <c r="E662" s="1"/>
      <c r="F662" s="1"/>
      <c r="G662" s="1"/>
    </row>
    <row r="663" spans="3:7">
      <c r="C663" s="1"/>
      <c r="D663" s="1"/>
      <c r="E663" s="1"/>
      <c r="F663" s="1"/>
      <c r="G663" s="1"/>
    </row>
    <row r="664" spans="3:7">
      <c r="C664" s="1"/>
      <c r="D664" s="1"/>
      <c r="E664" s="1"/>
      <c r="F664" s="1"/>
      <c r="G664" s="1"/>
    </row>
    <row r="665" spans="3:7">
      <c r="C665" s="1"/>
      <c r="D665" s="1"/>
      <c r="E665" s="1"/>
      <c r="F665" s="1"/>
      <c r="G665" s="1"/>
    </row>
    <row r="666" spans="3:7">
      <c r="C666" s="1"/>
      <c r="D666" s="1"/>
      <c r="E666" s="1"/>
      <c r="F666" s="1"/>
      <c r="G666" s="1"/>
    </row>
    <row r="667" spans="3:7">
      <c r="C667" s="1"/>
      <c r="D667" s="1"/>
      <c r="E667" s="1"/>
      <c r="F667" s="1"/>
      <c r="G667" s="1"/>
    </row>
    <row r="668" spans="3:7">
      <c r="C668" s="1"/>
      <c r="D668" s="1"/>
      <c r="E668" s="1"/>
      <c r="F668" s="1"/>
      <c r="G668" s="1"/>
    </row>
    <row r="669" spans="3:7">
      <c r="C669" s="1"/>
      <c r="D669" s="1"/>
      <c r="E669" s="1"/>
      <c r="F669" s="1"/>
      <c r="G669" s="1"/>
    </row>
    <row r="670" spans="3:7">
      <c r="C670" s="1"/>
      <c r="D670" s="1"/>
      <c r="E670" s="1"/>
      <c r="F670" s="1"/>
      <c r="G670" s="1"/>
    </row>
    <row r="671" spans="3:7">
      <c r="C671" s="1"/>
      <c r="D671" s="1"/>
      <c r="E671" s="1"/>
      <c r="F671" s="1"/>
      <c r="G671" s="1"/>
    </row>
    <row r="672" spans="3:7">
      <c r="C672" s="1"/>
      <c r="D672" s="1"/>
      <c r="E672" s="1"/>
      <c r="F672" s="1"/>
      <c r="G672" s="1"/>
    </row>
    <row r="673" spans="3:7">
      <c r="C673" s="1"/>
      <c r="D673" s="1"/>
      <c r="E673" s="1"/>
      <c r="F673" s="1"/>
      <c r="G673" s="1"/>
    </row>
    <row r="674" spans="3:7">
      <c r="C674" s="1"/>
      <c r="D674" s="1"/>
      <c r="E674" s="1"/>
      <c r="F674" s="1"/>
      <c r="G674" s="1"/>
    </row>
    <row r="675" spans="3:7">
      <c r="C675" s="1"/>
      <c r="D675" s="1"/>
      <c r="E675" s="1"/>
      <c r="F675" s="1"/>
      <c r="G675" s="1"/>
    </row>
    <row r="676" spans="3:7">
      <c r="C676" s="1"/>
      <c r="D676" s="1"/>
      <c r="E676" s="1"/>
      <c r="F676" s="1"/>
      <c r="G676" s="1"/>
    </row>
    <row r="677" spans="3:7">
      <c r="C677" s="1"/>
      <c r="D677" s="1"/>
      <c r="E677" s="1"/>
      <c r="F677" s="1"/>
      <c r="G677" s="1"/>
    </row>
    <row r="678" spans="3:7">
      <c r="C678" s="1"/>
      <c r="D678" s="1"/>
      <c r="E678" s="1"/>
      <c r="F678" s="1"/>
      <c r="G678" s="1"/>
    </row>
    <row r="679" spans="3:7">
      <c r="C679" s="1"/>
      <c r="D679" s="1"/>
      <c r="E679" s="1"/>
      <c r="F679" s="1"/>
      <c r="G679" s="1"/>
    </row>
    <row r="680" spans="3:7">
      <c r="C680" s="1"/>
      <c r="D680" s="1"/>
      <c r="E680" s="1"/>
      <c r="F680" s="1"/>
      <c r="G680" s="1"/>
    </row>
    <row r="681" spans="3:7">
      <c r="C681" s="1"/>
      <c r="D681" s="1"/>
      <c r="E681" s="1"/>
      <c r="F681" s="1"/>
      <c r="G681" s="1"/>
    </row>
    <row r="682" spans="3:7">
      <c r="C682" s="1"/>
      <c r="D682" s="1"/>
      <c r="E682" s="1"/>
      <c r="F682" s="1"/>
      <c r="G682" s="1"/>
    </row>
    <row r="683" spans="3:7">
      <c r="C683" s="1"/>
      <c r="D683" s="1"/>
      <c r="E683" s="1"/>
      <c r="F683" s="1"/>
      <c r="G683" s="1"/>
    </row>
    <row r="684" spans="3:7">
      <c r="C684" s="1"/>
      <c r="D684" s="1"/>
      <c r="E684" s="1"/>
      <c r="F684" s="1"/>
      <c r="G684" s="1"/>
    </row>
    <row r="685" spans="3:7">
      <c r="C685" s="1"/>
      <c r="D685" s="1"/>
      <c r="E685" s="1"/>
      <c r="F685" s="1"/>
      <c r="G685" s="1"/>
    </row>
    <row r="686" spans="3:7">
      <c r="C686" s="1"/>
      <c r="D686" s="1"/>
      <c r="E686" s="1"/>
      <c r="F686" s="1"/>
      <c r="G686" s="1"/>
    </row>
    <row r="687" spans="3:7">
      <c r="C687" s="1"/>
      <c r="D687" s="1"/>
      <c r="E687" s="1"/>
      <c r="F687" s="1"/>
      <c r="G687" s="1"/>
    </row>
    <row r="688" spans="3:7">
      <c r="C688" s="1"/>
      <c r="D688" s="1"/>
      <c r="E688" s="1"/>
      <c r="F688" s="1"/>
      <c r="G688" s="1"/>
    </row>
    <row r="689" spans="2:7">
      <c r="C689" s="1"/>
      <c r="D689" s="1"/>
      <c r="E689" s="1"/>
      <c r="F689" s="1"/>
      <c r="G689" s="1"/>
    </row>
    <row r="690" spans="2:7">
      <c r="C690" s="1"/>
      <c r="D690" s="1"/>
      <c r="E690" s="1"/>
      <c r="F690" s="1"/>
      <c r="G690" s="1"/>
    </row>
    <row r="691" spans="2:7">
      <c r="C691" s="1"/>
      <c r="D691" s="1"/>
      <c r="E691" s="1"/>
      <c r="F691" s="1"/>
      <c r="G691" s="1"/>
    </row>
    <row r="692" spans="2:7">
      <c r="C692" s="1"/>
      <c r="D692" s="1"/>
      <c r="E692" s="1"/>
      <c r="F692" s="1"/>
      <c r="G692" s="1"/>
    </row>
    <row r="693" spans="2:7">
      <c r="C693" s="1"/>
      <c r="D693" s="1"/>
      <c r="E693" s="1"/>
      <c r="F693" s="1"/>
      <c r="G693" s="1"/>
    </row>
    <row r="694" spans="2:7">
      <c r="C694" s="1"/>
      <c r="D694" s="1"/>
      <c r="E694" s="1"/>
      <c r="F694" s="1"/>
      <c r="G694" s="1"/>
    </row>
    <row r="695" spans="2:7">
      <c r="C695" s="1"/>
      <c r="D695" s="1"/>
      <c r="E695" s="1"/>
      <c r="F695" s="1"/>
      <c r="G695" s="1"/>
    </row>
    <row r="696" spans="2:7">
      <c r="C696" s="1"/>
      <c r="D696" s="1"/>
      <c r="E696" s="1"/>
      <c r="F696" s="1"/>
      <c r="G696" s="1"/>
    </row>
    <row r="697" spans="2:7">
      <c r="B697" s="42"/>
      <c r="C697" s="1"/>
      <c r="D697" s="1"/>
      <c r="E697" s="1"/>
      <c r="F697" s="1"/>
      <c r="G697" s="1"/>
    </row>
    <row r="698" spans="2:7">
      <c r="B698" s="42"/>
      <c r="C698" s="1"/>
      <c r="D698" s="1"/>
      <c r="E698" s="1"/>
      <c r="F698" s="1"/>
      <c r="G698" s="1"/>
    </row>
    <row r="699" spans="2:7">
      <c r="B699" s="3"/>
      <c r="C699" s="1"/>
      <c r="D699" s="1"/>
      <c r="E699" s="1"/>
      <c r="F699" s="1"/>
      <c r="G699" s="1"/>
    </row>
    <row r="700" spans="2:7">
      <c r="C700" s="1"/>
      <c r="D700" s="1"/>
      <c r="E700" s="1"/>
      <c r="F700" s="1"/>
      <c r="G700" s="1"/>
    </row>
    <row r="701" spans="2:7">
      <c r="C701" s="1"/>
      <c r="D701" s="1"/>
      <c r="E701" s="1"/>
      <c r="F701" s="1"/>
      <c r="G701" s="1"/>
    </row>
    <row r="702" spans="2:7">
      <c r="C702" s="1"/>
      <c r="D702" s="1"/>
      <c r="E702" s="1"/>
      <c r="F702" s="1"/>
      <c r="G702" s="1"/>
    </row>
    <row r="703" spans="2:7">
      <c r="C703" s="1"/>
      <c r="D703" s="1"/>
      <c r="E703" s="1"/>
      <c r="F703" s="1"/>
      <c r="G703" s="1"/>
    </row>
    <row r="704" spans="2:7">
      <c r="C704" s="1"/>
      <c r="D704" s="1"/>
      <c r="E704" s="1"/>
      <c r="F704" s="1"/>
      <c r="G704" s="1"/>
    </row>
    <row r="705" spans="3:7">
      <c r="C705" s="1"/>
      <c r="D705" s="1"/>
      <c r="E705" s="1"/>
      <c r="F705" s="1"/>
      <c r="G705" s="1"/>
    </row>
    <row r="706" spans="3:7">
      <c r="C706" s="1"/>
      <c r="D706" s="1"/>
      <c r="E706" s="1"/>
      <c r="F706" s="1"/>
      <c r="G706" s="1"/>
    </row>
    <row r="707" spans="3:7">
      <c r="C707" s="1"/>
      <c r="D707" s="1"/>
      <c r="E707" s="1"/>
      <c r="F707" s="1"/>
      <c r="G707" s="1"/>
    </row>
    <row r="708" spans="3:7">
      <c r="C708" s="1"/>
      <c r="D708" s="1"/>
      <c r="E708" s="1"/>
      <c r="F708" s="1"/>
      <c r="G708" s="1"/>
    </row>
    <row r="709" spans="3:7">
      <c r="C709" s="1"/>
      <c r="D709" s="1"/>
      <c r="E709" s="1"/>
      <c r="F709" s="1"/>
      <c r="G709" s="1"/>
    </row>
    <row r="710" spans="3:7">
      <c r="C710" s="1"/>
      <c r="D710" s="1"/>
      <c r="E710" s="1"/>
      <c r="F710" s="1"/>
      <c r="G710" s="1"/>
    </row>
    <row r="711" spans="3:7">
      <c r="C711" s="1"/>
      <c r="D711" s="1"/>
      <c r="E711" s="1"/>
      <c r="F711" s="1"/>
      <c r="G711" s="1"/>
    </row>
    <row r="712" spans="3:7">
      <c r="C712" s="1"/>
      <c r="D712" s="1"/>
      <c r="E712" s="1"/>
      <c r="F712" s="1"/>
      <c r="G712" s="1"/>
    </row>
    <row r="713" spans="3:7">
      <c r="E713" s="1"/>
    </row>
  </sheetData>
  <sheetProtection sheet="1" objects="1" scenarios="1"/>
  <mergeCells count="2">
    <mergeCell ref="B7:T7"/>
    <mergeCell ref="B6:T6"/>
  </mergeCells>
  <phoneticPr fontId="4" type="noConversion"/>
  <dataValidations count="6">
    <dataValidation type="list" allowBlank="1" showInputMessage="1" showErrorMessage="1" sqref="E205:E712">
      <formula1>$AL$6:$AL$8</formula1>
    </dataValidation>
    <dataValidation allowBlank="1" showInputMessage="1" showErrorMessage="1" sqref="A1 B31:B33 B14:B15"/>
    <dataValidation type="list" allowBlank="1" showInputMessage="1" showErrorMessage="1" sqref="I12:I32 I34:I487">
      <formula1>$BN$6:$BN$9</formula1>
    </dataValidation>
    <dataValidation type="list" allowBlank="1" showInputMessage="1" showErrorMessage="1" sqref="E12:E32 E34:E204">
      <formula1>$BJ$6:$BJ$22</formula1>
    </dataValidation>
    <dataValidation type="list" allowBlank="1" showInputMessage="1" showErrorMessage="1" sqref="L12:L487">
      <formula1>$BO$6:$BO$19</formula1>
    </dataValidation>
    <dataValidation type="list" allowBlank="1" showInputMessage="1" showErrorMessage="1" sqref="G12:G32 G34:G705">
      <formula1>$BL$6:$BL$28</formula1>
    </dataValidation>
  </dataValidations>
  <pageMargins left="0" right="0" top="0.5" bottom="0.5" header="0" footer="0.25"/>
  <pageSetup paperSize="9" scale="75" pageOrder="overThenDown" orientation="landscape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>
    <tabColor indexed="44"/>
    <pageSetUpPr fitToPage="1"/>
  </sheetPr>
  <dimension ref="B1:AQ828"/>
  <sheetViews>
    <sheetView rightToLeft="1" zoomScaleNormal="100" workbookViewId="0"/>
  </sheetViews>
  <sheetFormatPr defaultColWidth="9.140625" defaultRowHeight="18"/>
  <cols>
    <col min="1" max="1" width="6.28515625" style="1" customWidth="1"/>
    <col min="2" max="2" width="46.85546875" style="2" bestFit="1" customWidth="1"/>
    <col min="3" max="3" width="48.42578125" style="2" bestFit="1" customWidth="1"/>
    <col min="4" max="4" width="6.42578125" style="2" bestFit="1" customWidth="1"/>
    <col min="5" max="5" width="8" style="2" bestFit="1" customWidth="1"/>
    <col min="6" max="6" width="11.7109375" style="2" bestFit="1" customWidth="1"/>
    <col min="7" max="7" width="44.7109375" style="1" bestFit="1" customWidth="1"/>
    <col min="8" max="8" width="7.28515625" style="1" bestFit="1" customWidth="1"/>
    <col min="9" max="9" width="11.140625" style="1" bestFit="1" customWidth="1"/>
    <col min="10" max="10" width="7.140625" style="1" bestFit="1" customWidth="1"/>
    <col min="11" max="11" width="6.140625" style="1" bestFit="1" customWidth="1"/>
    <col min="12" max="12" width="12.28515625" style="1" bestFit="1" customWidth="1"/>
    <col min="13" max="13" width="7.42578125" style="1" bestFit="1" customWidth="1"/>
    <col min="14" max="14" width="13.28515625" style="1" bestFit="1" customWidth="1"/>
    <col min="15" max="15" width="14.28515625" style="1" bestFit="1" customWidth="1"/>
    <col min="16" max="16" width="13" style="1" bestFit="1" customWidth="1"/>
    <col min="17" max="17" width="9" style="1" bestFit="1" customWidth="1"/>
    <col min="18" max="18" width="14.28515625" style="1" bestFit="1" customWidth="1"/>
    <col min="19" max="19" width="13.42578125" style="1" customWidth="1"/>
    <col min="20" max="20" width="11.85546875" style="1" bestFit="1" customWidth="1"/>
    <col min="21" max="21" width="9" style="1" bestFit="1" customWidth="1"/>
    <col min="22" max="29" width="5.7109375" style="1" customWidth="1"/>
    <col min="30" max="16384" width="9.140625" style="1"/>
  </cols>
  <sheetData>
    <row r="1" spans="2:43">
      <c r="B1" s="47" t="s">
        <v>180</v>
      </c>
      <c r="C1" s="68" t="s" vm="1">
        <v>269</v>
      </c>
    </row>
    <row r="2" spans="2:43">
      <c r="B2" s="47" t="s">
        <v>179</v>
      </c>
      <c r="C2" s="68" t="s">
        <v>270</v>
      </c>
    </row>
    <row r="3" spans="2:43">
      <c r="B3" s="47" t="s">
        <v>181</v>
      </c>
      <c r="C3" s="68" t="s">
        <v>271</v>
      </c>
    </row>
    <row r="4" spans="2:43">
      <c r="B4" s="47" t="s">
        <v>182</v>
      </c>
      <c r="C4" s="68">
        <v>2102</v>
      </c>
    </row>
    <row r="6" spans="2:43" ht="26.25" customHeight="1">
      <c r="B6" s="169" t="s">
        <v>210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1"/>
    </row>
    <row r="7" spans="2:43" ht="26.25" customHeight="1">
      <c r="B7" s="169" t="s">
        <v>94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1"/>
      <c r="AQ7" s="3"/>
    </row>
    <row r="8" spans="2:43" s="3" customFormat="1" ht="78.75">
      <c r="B8" s="22" t="s">
        <v>118</v>
      </c>
      <c r="C8" s="30" t="s">
        <v>47</v>
      </c>
      <c r="D8" s="30" t="s">
        <v>122</v>
      </c>
      <c r="E8" s="30" t="s">
        <v>228</v>
      </c>
      <c r="F8" s="30" t="s">
        <v>120</v>
      </c>
      <c r="G8" s="30" t="s">
        <v>68</v>
      </c>
      <c r="H8" s="30" t="s">
        <v>14</v>
      </c>
      <c r="I8" s="30" t="s">
        <v>69</v>
      </c>
      <c r="J8" s="30" t="s">
        <v>107</v>
      </c>
      <c r="K8" s="30" t="s">
        <v>17</v>
      </c>
      <c r="L8" s="30" t="s">
        <v>106</v>
      </c>
      <c r="M8" s="30" t="s">
        <v>16</v>
      </c>
      <c r="N8" s="30" t="s">
        <v>18</v>
      </c>
      <c r="O8" s="13" t="s">
        <v>245</v>
      </c>
      <c r="P8" s="30" t="s">
        <v>244</v>
      </c>
      <c r="Q8" s="30" t="s">
        <v>259</v>
      </c>
      <c r="R8" s="30" t="s">
        <v>64</v>
      </c>
      <c r="S8" s="13" t="s">
        <v>61</v>
      </c>
      <c r="T8" s="30" t="s">
        <v>183</v>
      </c>
      <c r="U8" s="14" t="s">
        <v>185</v>
      </c>
      <c r="AM8" s="1"/>
      <c r="AN8" s="1"/>
    </row>
    <row r="9" spans="2:43" s="3" customFormat="1" ht="20.25">
      <c r="B9" s="15"/>
      <c r="C9" s="16"/>
      <c r="D9" s="16"/>
      <c r="E9" s="16"/>
      <c r="F9" s="16"/>
      <c r="G9" s="16"/>
      <c r="H9" s="32"/>
      <c r="I9" s="32"/>
      <c r="J9" s="32" t="s">
        <v>21</v>
      </c>
      <c r="K9" s="32" t="s">
        <v>20</v>
      </c>
      <c r="L9" s="32"/>
      <c r="M9" s="32" t="s">
        <v>19</v>
      </c>
      <c r="N9" s="32" t="s">
        <v>19</v>
      </c>
      <c r="O9" s="32" t="s">
        <v>252</v>
      </c>
      <c r="P9" s="32"/>
      <c r="Q9" s="16" t="s">
        <v>248</v>
      </c>
      <c r="R9" s="32" t="s">
        <v>248</v>
      </c>
      <c r="S9" s="16" t="s">
        <v>19</v>
      </c>
      <c r="T9" s="32" t="s">
        <v>248</v>
      </c>
      <c r="U9" s="17" t="s">
        <v>19</v>
      </c>
      <c r="AL9" s="1"/>
      <c r="AM9" s="1"/>
      <c r="AN9" s="1"/>
      <c r="AQ9" s="4"/>
    </row>
    <row r="10" spans="2:43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19" t="s">
        <v>10</v>
      </c>
      <c r="N10" s="19" t="s">
        <v>11</v>
      </c>
      <c r="O10" s="19" t="s">
        <v>12</v>
      </c>
      <c r="P10" s="34" t="s">
        <v>13</v>
      </c>
      <c r="Q10" s="41" t="s">
        <v>116</v>
      </c>
      <c r="R10" s="19" t="s">
        <v>117</v>
      </c>
      <c r="S10" s="19" t="s">
        <v>186</v>
      </c>
      <c r="T10" s="19" t="s">
        <v>229</v>
      </c>
      <c r="U10" s="20" t="s">
        <v>254</v>
      </c>
      <c r="AL10" s="1"/>
      <c r="AM10" s="3"/>
      <c r="AN10" s="1"/>
    </row>
    <row r="11" spans="2:43" s="128" customFormat="1" ht="18" customHeight="1">
      <c r="B11" s="69" t="s">
        <v>34</v>
      </c>
      <c r="C11" s="70"/>
      <c r="D11" s="70"/>
      <c r="E11" s="70"/>
      <c r="F11" s="70"/>
      <c r="G11" s="70"/>
      <c r="H11" s="70"/>
      <c r="I11" s="70"/>
      <c r="J11" s="70"/>
      <c r="K11" s="78">
        <v>6.5067808302259014</v>
      </c>
      <c r="L11" s="70"/>
      <c r="M11" s="70"/>
      <c r="N11" s="93">
        <v>2.5641461176702015E-2</v>
      </c>
      <c r="O11" s="78"/>
      <c r="P11" s="80"/>
      <c r="Q11" s="78">
        <f>Q12+Q242</f>
        <v>5416.9518115676101</v>
      </c>
      <c r="R11" s="78">
        <f>R12+R242</f>
        <v>3889974.2086219192</v>
      </c>
      <c r="S11" s="70"/>
      <c r="T11" s="79">
        <f>R11/$R$11</f>
        <v>1</v>
      </c>
      <c r="U11" s="79">
        <f>R11/'סכום נכסי הקרן'!$C$42</f>
        <v>6.9148466265508704E-2</v>
      </c>
      <c r="AL11" s="121"/>
      <c r="AM11" s="129"/>
      <c r="AN11" s="121"/>
      <c r="AQ11" s="121"/>
    </row>
    <row r="12" spans="2:43" s="121" customFormat="1">
      <c r="B12" s="71" t="s">
        <v>238</v>
      </c>
      <c r="C12" s="72"/>
      <c r="D12" s="72"/>
      <c r="E12" s="72"/>
      <c r="F12" s="72"/>
      <c r="G12" s="72"/>
      <c r="H12" s="72"/>
      <c r="I12" s="72"/>
      <c r="J12" s="72"/>
      <c r="K12" s="81">
        <v>4.5647903172719335</v>
      </c>
      <c r="L12" s="72"/>
      <c r="M12" s="72"/>
      <c r="N12" s="94">
        <v>1.629083476998423E-2</v>
      </c>
      <c r="O12" s="81"/>
      <c r="P12" s="83"/>
      <c r="Q12" s="81">
        <f>Q13+Q152+Q234</f>
        <v>5416.9518115676101</v>
      </c>
      <c r="R12" s="81">
        <f>R13+R152+R234</f>
        <v>1876305.4575949386</v>
      </c>
      <c r="S12" s="72"/>
      <c r="T12" s="82">
        <f t="shared" ref="T12:T75" si="0">R12/$R$11</f>
        <v>0.4823439326245938</v>
      </c>
      <c r="U12" s="82">
        <f>R12/'סכום נכסי הקרן'!$C$42</f>
        <v>3.3353343153464533E-2</v>
      </c>
      <c r="AM12" s="129"/>
    </row>
    <row r="13" spans="2:43" s="121" customFormat="1" ht="20.25">
      <c r="B13" s="92" t="s">
        <v>33</v>
      </c>
      <c r="C13" s="72"/>
      <c r="D13" s="72"/>
      <c r="E13" s="72"/>
      <c r="F13" s="72"/>
      <c r="G13" s="72"/>
      <c r="H13" s="72"/>
      <c r="I13" s="72"/>
      <c r="J13" s="72"/>
      <c r="K13" s="81">
        <v>4.5315632296375243</v>
      </c>
      <c r="L13" s="72"/>
      <c r="M13" s="72"/>
      <c r="N13" s="94">
        <v>1.1743215064729131E-2</v>
      </c>
      <c r="O13" s="81"/>
      <c r="P13" s="83"/>
      <c r="Q13" s="81">
        <f>SUM(Q14:Q150)</f>
        <v>4281.056605785001</v>
      </c>
      <c r="R13" s="81">
        <f>SUM(R14:R150)</f>
        <v>1422899.1097596055</v>
      </c>
      <c r="S13" s="72"/>
      <c r="T13" s="82">
        <f t="shared" si="0"/>
        <v>0.36578625806973886</v>
      </c>
      <c r="U13" s="82">
        <f>R13/'סכום נכסי הקרן'!$C$42</f>
        <v>2.5293558726522E-2</v>
      </c>
      <c r="AM13" s="128"/>
    </row>
    <row r="14" spans="2:43" s="121" customFormat="1">
      <c r="B14" s="77" t="s">
        <v>351</v>
      </c>
      <c r="C14" s="74" t="s">
        <v>352</v>
      </c>
      <c r="D14" s="87" t="s">
        <v>123</v>
      </c>
      <c r="E14" s="87" t="s">
        <v>353</v>
      </c>
      <c r="F14" s="74" t="s">
        <v>354</v>
      </c>
      <c r="G14" s="87" t="s">
        <v>355</v>
      </c>
      <c r="H14" s="74" t="s">
        <v>356</v>
      </c>
      <c r="I14" s="74" t="s">
        <v>357</v>
      </c>
      <c r="J14" s="74"/>
      <c r="K14" s="84">
        <v>2.0699999999999803</v>
      </c>
      <c r="L14" s="87" t="s">
        <v>165</v>
      </c>
      <c r="M14" s="88">
        <v>6.1999999999999998E-3</v>
      </c>
      <c r="N14" s="88">
        <v>7.3999999999998988E-3</v>
      </c>
      <c r="O14" s="84">
        <v>27152674.436792005</v>
      </c>
      <c r="P14" s="86">
        <v>101.21</v>
      </c>
      <c r="Q14" s="74"/>
      <c r="R14" s="84">
        <v>27481.223066122002</v>
      </c>
      <c r="S14" s="85">
        <v>5.4827227319547856E-3</v>
      </c>
      <c r="T14" s="85">
        <f t="shared" si="0"/>
        <v>7.0646286047890356E-3</v>
      </c>
      <c r="U14" s="85">
        <f>R14/'סכום נכסי הקרן'!$C$42</f>
        <v>4.8850823275660253E-4</v>
      </c>
    </row>
    <row r="15" spans="2:43" s="121" customFormat="1">
      <c r="B15" s="77" t="s">
        <v>358</v>
      </c>
      <c r="C15" s="74" t="s">
        <v>359</v>
      </c>
      <c r="D15" s="87" t="s">
        <v>123</v>
      </c>
      <c r="E15" s="87" t="s">
        <v>353</v>
      </c>
      <c r="F15" s="74" t="s">
        <v>354</v>
      </c>
      <c r="G15" s="87" t="s">
        <v>355</v>
      </c>
      <c r="H15" s="74" t="s">
        <v>356</v>
      </c>
      <c r="I15" s="74" t="s">
        <v>357</v>
      </c>
      <c r="J15" s="74"/>
      <c r="K15" s="84">
        <v>5.3100000000000698</v>
      </c>
      <c r="L15" s="87" t="s">
        <v>165</v>
      </c>
      <c r="M15" s="88">
        <v>5.0000000000000001E-4</v>
      </c>
      <c r="N15" s="88">
        <v>5.0000000000000001E-3</v>
      </c>
      <c r="O15" s="84">
        <v>13341181.339829002</v>
      </c>
      <c r="P15" s="86">
        <v>97.1</v>
      </c>
      <c r="Q15" s="74"/>
      <c r="R15" s="84">
        <v>12954.286874310003</v>
      </c>
      <c r="S15" s="85">
        <v>1.6732488680644711E-2</v>
      </c>
      <c r="T15" s="85">
        <f t="shared" si="0"/>
        <v>3.3301729470590117E-3</v>
      </c>
      <c r="U15" s="85">
        <f>R15/'סכום נכסי הקרן'!$C$42</f>
        <v>2.3027635168801979E-4</v>
      </c>
    </row>
    <row r="16" spans="2:43" s="121" customFormat="1">
      <c r="B16" s="77" t="s">
        <v>360</v>
      </c>
      <c r="C16" s="74" t="s">
        <v>361</v>
      </c>
      <c r="D16" s="87" t="s">
        <v>123</v>
      </c>
      <c r="E16" s="87" t="s">
        <v>353</v>
      </c>
      <c r="F16" s="74" t="s">
        <v>362</v>
      </c>
      <c r="G16" s="87" t="s">
        <v>363</v>
      </c>
      <c r="H16" s="74" t="s">
        <v>356</v>
      </c>
      <c r="I16" s="74" t="s">
        <v>357</v>
      </c>
      <c r="J16" s="74"/>
      <c r="K16" s="84">
        <v>1.8100000000000442</v>
      </c>
      <c r="L16" s="87" t="s">
        <v>165</v>
      </c>
      <c r="M16" s="88">
        <v>3.5499999999999997E-2</v>
      </c>
      <c r="N16" s="88">
        <v>6.099999999998407E-3</v>
      </c>
      <c r="O16" s="84">
        <v>2580859.7259470006</v>
      </c>
      <c r="P16" s="86">
        <v>114.31</v>
      </c>
      <c r="Q16" s="74"/>
      <c r="R16" s="84">
        <v>2950.1805938270004</v>
      </c>
      <c r="S16" s="85">
        <v>1.2070237663302275E-2</v>
      </c>
      <c r="T16" s="85">
        <f t="shared" si="0"/>
        <v>7.5840620929775923E-4</v>
      </c>
      <c r="U16" s="85">
        <f>R16/'סכום נכסי הקרן'!$C$42</f>
        <v>5.2442626179178439E-5</v>
      </c>
    </row>
    <row r="17" spans="2:38" s="121" customFormat="1" ht="20.25">
      <c r="B17" s="77" t="s">
        <v>364</v>
      </c>
      <c r="C17" s="74" t="s">
        <v>365</v>
      </c>
      <c r="D17" s="87" t="s">
        <v>123</v>
      </c>
      <c r="E17" s="87" t="s">
        <v>353</v>
      </c>
      <c r="F17" s="74" t="s">
        <v>362</v>
      </c>
      <c r="G17" s="87" t="s">
        <v>363</v>
      </c>
      <c r="H17" s="74" t="s">
        <v>356</v>
      </c>
      <c r="I17" s="74" t="s">
        <v>357</v>
      </c>
      <c r="J17" s="74"/>
      <c r="K17" s="84">
        <v>0.18999999999966727</v>
      </c>
      <c r="L17" s="87" t="s">
        <v>165</v>
      </c>
      <c r="M17" s="88">
        <v>4.6500000000000007E-2</v>
      </c>
      <c r="N17" s="88">
        <v>1.4099999999997663E-2</v>
      </c>
      <c r="O17" s="84">
        <v>1124481.2974240002</v>
      </c>
      <c r="P17" s="86">
        <v>125.61</v>
      </c>
      <c r="Q17" s="74"/>
      <c r="R17" s="84">
        <v>1412.4608671130002</v>
      </c>
      <c r="S17" s="85">
        <v>5.661412971430667E-3</v>
      </c>
      <c r="T17" s="85">
        <f t="shared" si="0"/>
        <v>3.6310288741307241E-4</v>
      </c>
      <c r="U17" s="85">
        <f>R17/'סכום נכסי הקרן'!$C$42</f>
        <v>2.5108007761191643E-5</v>
      </c>
      <c r="AL17" s="128"/>
    </row>
    <row r="18" spans="2:38" s="121" customFormat="1">
      <c r="B18" s="77" t="s">
        <v>366</v>
      </c>
      <c r="C18" s="74" t="s">
        <v>367</v>
      </c>
      <c r="D18" s="87" t="s">
        <v>123</v>
      </c>
      <c r="E18" s="87" t="s">
        <v>353</v>
      </c>
      <c r="F18" s="74" t="s">
        <v>362</v>
      </c>
      <c r="G18" s="87" t="s">
        <v>363</v>
      </c>
      <c r="H18" s="74" t="s">
        <v>356</v>
      </c>
      <c r="I18" s="74" t="s">
        <v>357</v>
      </c>
      <c r="J18" s="74"/>
      <c r="K18" s="84">
        <v>4.7100000000001305</v>
      </c>
      <c r="L18" s="87" t="s">
        <v>165</v>
      </c>
      <c r="M18" s="88">
        <v>1.4999999999999999E-2</v>
      </c>
      <c r="N18" s="88">
        <v>2.5999999999999799E-3</v>
      </c>
      <c r="O18" s="84">
        <v>9505008.5308330003</v>
      </c>
      <c r="P18" s="86">
        <v>106.95</v>
      </c>
      <c r="Q18" s="74"/>
      <c r="R18" s="84">
        <v>10165.606622577003</v>
      </c>
      <c r="S18" s="85">
        <v>2.0451040969063479E-2</v>
      </c>
      <c r="T18" s="85">
        <f t="shared" si="0"/>
        <v>2.6132838104801518E-3</v>
      </c>
      <c r="U18" s="85">
        <f>R18/'סכום נכסי הקרן'!$C$42</f>
        <v>1.8070456741118684E-4</v>
      </c>
    </row>
    <row r="19" spans="2:38" s="121" customFormat="1">
      <c r="B19" s="77" t="s">
        <v>368</v>
      </c>
      <c r="C19" s="74" t="s">
        <v>369</v>
      </c>
      <c r="D19" s="87" t="s">
        <v>123</v>
      </c>
      <c r="E19" s="87" t="s">
        <v>353</v>
      </c>
      <c r="F19" s="74" t="s">
        <v>370</v>
      </c>
      <c r="G19" s="87" t="s">
        <v>363</v>
      </c>
      <c r="H19" s="74" t="s">
        <v>371</v>
      </c>
      <c r="I19" s="74" t="s">
        <v>163</v>
      </c>
      <c r="J19" s="74"/>
      <c r="K19" s="84">
        <v>4.9400000000000528</v>
      </c>
      <c r="L19" s="87" t="s">
        <v>165</v>
      </c>
      <c r="M19" s="88">
        <v>1E-3</v>
      </c>
      <c r="N19" s="88">
        <v>1.7000000000000062E-3</v>
      </c>
      <c r="O19" s="84">
        <v>15826915.433778003</v>
      </c>
      <c r="P19" s="86">
        <v>99.06</v>
      </c>
      <c r="Q19" s="74"/>
      <c r="R19" s="84">
        <v>15678.142273747002</v>
      </c>
      <c r="S19" s="85">
        <v>1.0551276955852002E-2</v>
      </c>
      <c r="T19" s="85">
        <f t="shared" si="0"/>
        <v>4.0303974866972743E-3</v>
      </c>
      <c r="U19" s="85">
        <f>R19/'סכום נכסי הקרן'!$C$42</f>
        <v>2.7869580464547755E-4</v>
      </c>
      <c r="AL19" s="129"/>
    </row>
    <row r="20" spans="2:38" s="121" customFormat="1">
      <c r="B20" s="77" t="s">
        <v>372</v>
      </c>
      <c r="C20" s="74" t="s">
        <v>373</v>
      </c>
      <c r="D20" s="87" t="s">
        <v>123</v>
      </c>
      <c r="E20" s="87" t="s">
        <v>353</v>
      </c>
      <c r="F20" s="74" t="s">
        <v>370</v>
      </c>
      <c r="G20" s="87" t="s">
        <v>363</v>
      </c>
      <c r="H20" s="74" t="s">
        <v>371</v>
      </c>
      <c r="I20" s="74" t="s">
        <v>163</v>
      </c>
      <c r="J20" s="74"/>
      <c r="K20" s="84">
        <v>0.48999999999991029</v>
      </c>
      <c r="L20" s="87" t="s">
        <v>165</v>
      </c>
      <c r="M20" s="88">
        <v>8.0000000000000002E-3</v>
      </c>
      <c r="N20" s="88">
        <v>1.7399999999997921E-2</v>
      </c>
      <c r="O20" s="84">
        <v>4168106.9538440006</v>
      </c>
      <c r="P20" s="86">
        <v>101.56</v>
      </c>
      <c r="Q20" s="74"/>
      <c r="R20" s="84">
        <v>4233.129439962001</v>
      </c>
      <c r="S20" s="85">
        <v>1.9400341133044688E-2</v>
      </c>
      <c r="T20" s="85">
        <f t="shared" si="0"/>
        <v>1.0882152973095546E-3</v>
      </c>
      <c r="U20" s="85">
        <f>R20/'סכום נכסי הקרן'!$C$42</f>
        <v>7.5248418775620269E-5</v>
      </c>
    </row>
    <row r="21" spans="2:38" s="121" customFormat="1">
      <c r="B21" s="77" t="s">
        <v>374</v>
      </c>
      <c r="C21" s="74" t="s">
        <v>375</v>
      </c>
      <c r="D21" s="87" t="s">
        <v>123</v>
      </c>
      <c r="E21" s="87" t="s">
        <v>353</v>
      </c>
      <c r="F21" s="74" t="s">
        <v>376</v>
      </c>
      <c r="G21" s="87" t="s">
        <v>363</v>
      </c>
      <c r="H21" s="74" t="s">
        <v>371</v>
      </c>
      <c r="I21" s="74" t="s">
        <v>163</v>
      </c>
      <c r="J21" s="74"/>
      <c r="K21" s="84">
        <v>4.6699999999997699</v>
      </c>
      <c r="L21" s="87" t="s">
        <v>165</v>
      </c>
      <c r="M21" s="88">
        <v>8.3000000000000001E-3</v>
      </c>
      <c r="N21" s="88">
        <v>1.000000000000329E-3</v>
      </c>
      <c r="O21" s="84">
        <v>8793830.8896689992</v>
      </c>
      <c r="P21" s="86">
        <v>103.67</v>
      </c>
      <c r="Q21" s="74"/>
      <c r="R21" s="84">
        <v>9116.5648783270026</v>
      </c>
      <c r="S21" s="85">
        <v>6.8382861883784221E-3</v>
      </c>
      <c r="T21" s="85">
        <f t="shared" si="0"/>
        <v>2.3436054815275192E-3</v>
      </c>
      <c r="U21" s="85">
        <f>R21/'סכום נכסי הקרן'!$C$42</f>
        <v>1.6205672457906693E-4</v>
      </c>
    </row>
    <row r="22" spans="2:38" s="121" customFormat="1">
      <c r="B22" s="77" t="s">
        <v>377</v>
      </c>
      <c r="C22" s="74" t="s">
        <v>378</v>
      </c>
      <c r="D22" s="87" t="s">
        <v>123</v>
      </c>
      <c r="E22" s="87" t="s">
        <v>353</v>
      </c>
      <c r="F22" s="74" t="s">
        <v>379</v>
      </c>
      <c r="G22" s="87" t="s">
        <v>363</v>
      </c>
      <c r="H22" s="74" t="s">
        <v>371</v>
      </c>
      <c r="I22" s="74" t="s">
        <v>163</v>
      </c>
      <c r="J22" s="74"/>
      <c r="K22" s="84">
        <v>1.9700000000000377</v>
      </c>
      <c r="L22" s="87" t="s">
        <v>165</v>
      </c>
      <c r="M22" s="88">
        <v>9.8999999999999991E-3</v>
      </c>
      <c r="N22" s="88">
        <v>7.6999999999998571E-3</v>
      </c>
      <c r="O22" s="84">
        <v>7560110.5275710011</v>
      </c>
      <c r="P22" s="86">
        <v>101.35</v>
      </c>
      <c r="Q22" s="74"/>
      <c r="R22" s="84">
        <v>7662.1718826430015</v>
      </c>
      <c r="S22" s="85">
        <v>2.5084361614224754E-3</v>
      </c>
      <c r="T22" s="85">
        <f t="shared" si="0"/>
        <v>1.9697230551452521E-3</v>
      </c>
      <c r="U22" s="85">
        <f>R22/'סכום נכסי הקרן'!$C$42</f>
        <v>1.3620332823110622E-4</v>
      </c>
    </row>
    <row r="23" spans="2:38" s="121" customFormat="1">
      <c r="B23" s="77" t="s">
        <v>380</v>
      </c>
      <c r="C23" s="74" t="s">
        <v>381</v>
      </c>
      <c r="D23" s="87" t="s">
        <v>123</v>
      </c>
      <c r="E23" s="87" t="s">
        <v>353</v>
      </c>
      <c r="F23" s="74" t="s">
        <v>379</v>
      </c>
      <c r="G23" s="87" t="s">
        <v>363</v>
      </c>
      <c r="H23" s="74" t="s">
        <v>371</v>
      </c>
      <c r="I23" s="74" t="s">
        <v>163</v>
      </c>
      <c r="J23" s="74"/>
      <c r="K23" s="84">
        <v>3.9500000000000459</v>
      </c>
      <c r="L23" s="87" t="s">
        <v>165</v>
      </c>
      <c r="M23" s="88">
        <v>8.6E-3</v>
      </c>
      <c r="N23" s="88">
        <v>3.0999999999999999E-3</v>
      </c>
      <c r="O23" s="84">
        <v>21061710.251902003</v>
      </c>
      <c r="P23" s="86">
        <v>103.2</v>
      </c>
      <c r="Q23" s="74"/>
      <c r="R23" s="84">
        <v>21735.684121500006</v>
      </c>
      <c r="S23" s="85">
        <v>8.4201338604226288E-3</v>
      </c>
      <c r="T23" s="85">
        <f t="shared" si="0"/>
        <v>5.5876165125527122E-3</v>
      </c>
      <c r="U23" s="85">
        <f>R23/'סכום נכסי הקרן'!$C$42</f>
        <v>3.8637511192285065E-4</v>
      </c>
    </row>
    <row r="24" spans="2:38" s="121" customFormat="1">
      <c r="B24" s="77" t="s">
        <v>382</v>
      </c>
      <c r="C24" s="74" t="s">
        <v>383</v>
      </c>
      <c r="D24" s="87" t="s">
        <v>123</v>
      </c>
      <c r="E24" s="87" t="s">
        <v>353</v>
      </c>
      <c r="F24" s="74" t="s">
        <v>379</v>
      </c>
      <c r="G24" s="87" t="s">
        <v>363</v>
      </c>
      <c r="H24" s="74" t="s">
        <v>371</v>
      </c>
      <c r="I24" s="74" t="s">
        <v>163</v>
      </c>
      <c r="J24" s="74"/>
      <c r="K24" s="84">
        <v>5.6699999999999813</v>
      </c>
      <c r="L24" s="87" t="s">
        <v>165</v>
      </c>
      <c r="M24" s="88">
        <v>3.8E-3</v>
      </c>
      <c r="N24" s="88">
        <v>2.800000000000114E-3</v>
      </c>
      <c r="O24" s="84">
        <v>35370006.871548004</v>
      </c>
      <c r="P24" s="86">
        <v>99.16</v>
      </c>
      <c r="Q24" s="74"/>
      <c r="R24" s="84">
        <v>35072.898491695007</v>
      </c>
      <c r="S24" s="85">
        <v>1.1790002290516001E-2</v>
      </c>
      <c r="T24" s="85">
        <f t="shared" si="0"/>
        <v>9.016229057240999E-3</v>
      </c>
      <c r="U24" s="85">
        <f>R24/'סכום נכסי הקרן'!$C$42</f>
        <v>6.2345841080672861E-4</v>
      </c>
    </row>
    <row r="25" spans="2:38" s="121" customFormat="1">
      <c r="B25" s="77" t="s">
        <v>384</v>
      </c>
      <c r="C25" s="74" t="s">
        <v>385</v>
      </c>
      <c r="D25" s="87" t="s">
        <v>123</v>
      </c>
      <c r="E25" s="87" t="s">
        <v>353</v>
      </c>
      <c r="F25" s="74" t="s">
        <v>379</v>
      </c>
      <c r="G25" s="87" t="s">
        <v>363</v>
      </c>
      <c r="H25" s="74" t="s">
        <v>371</v>
      </c>
      <c r="I25" s="74" t="s">
        <v>163</v>
      </c>
      <c r="J25" s="74"/>
      <c r="K25" s="84">
        <v>3.0700000000001757</v>
      </c>
      <c r="L25" s="87" t="s">
        <v>165</v>
      </c>
      <c r="M25" s="88">
        <v>1E-3</v>
      </c>
      <c r="N25" s="88">
        <v>4.3000000000001128E-3</v>
      </c>
      <c r="O25" s="84">
        <v>5430251.2091630008</v>
      </c>
      <c r="P25" s="86">
        <v>98.49</v>
      </c>
      <c r="Q25" s="74"/>
      <c r="R25" s="84">
        <v>5348.2545759580007</v>
      </c>
      <c r="S25" s="85">
        <v>2.1345058588740241E-3</v>
      </c>
      <c r="T25" s="85">
        <f t="shared" si="0"/>
        <v>1.3748817573401597E-3</v>
      </c>
      <c r="U25" s="85">
        <f>R25/'סכום נכסי הקרן'!$C$42</f>
        <v>9.5070964816499354E-5</v>
      </c>
    </row>
    <row r="26" spans="2:38" s="121" customFormat="1">
      <c r="B26" s="77" t="s">
        <v>386</v>
      </c>
      <c r="C26" s="74" t="s">
        <v>387</v>
      </c>
      <c r="D26" s="87" t="s">
        <v>123</v>
      </c>
      <c r="E26" s="87" t="s">
        <v>353</v>
      </c>
      <c r="F26" s="74" t="s">
        <v>388</v>
      </c>
      <c r="G26" s="87" t="s">
        <v>159</v>
      </c>
      <c r="H26" s="74" t="s">
        <v>356</v>
      </c>
      <c r="I26" s="74" t="s">
        <v>357</v>
      </c>
      <c r="J26" s="74"/>
      <c r="K26" s="84">
        <v>15.340000000000209</v>
      </c>
      <c r="L26" s="87" t="s">
        <v>165</v>
      </c>
      <c r="M26" s="88">
        <v>2.07E-2</v>
      </c>
      <c r="N26" s="88">
        <v>5.3000000000002047E-3</v>
      </c>
      <c r="O26" s="84">
        <v>24503066.696086004</v>
      </c>
      <c r="P26" s="86">
        <v>124</v>
      </c>
      <c r="Q26" s="74"/>
      <c r="R26" s="84">
        <v>30383.802703146004</v>
      </c>
      <c r="S26" s="85">
        <v>1.6572810935391716E-2</v>
      </c>
      <c r="T26" s="85">
        <f t="shared" si="0"/>
        <v>7.8107979831336504E-3</v>
      </c>
      <c r="U26" s="85">
        <f>R26/'סכום נכסי הקרן'!$C$42</f>
        <v>5.4010470084342064E-4</v>
      </c>
    </row>
    <row r="27" spans="2:38" s="121" customFormat="1">
      <c r="B27" s="77" t="s">
        <v>389</v>
      </c>
      <c r="C27" s="74" t="s">
        <v>390</v>
      </c>
      <c r="D27" s="87" t="s">
        <v>123</v>
      </c>
      <c r="E27" s="87" t="s">
        <v>353</v>
      </c>
      <c r="F27" s="74" t="s">
        <v>391</v>
      </c>
      <c r="G27" s="87" t="s">
        <v>363</v>
      </c>
      <c r="H27" s="74" t="s">
        <v>371</v>
      </c>
      <c r="I27" s="74" t="s">
        <v>163</v>
      </c>
      <c r="J27" s="74"/>
      <c r="K27" s="84">
        <v>1.7899999999999765</v>
      </c>
      <c r="L27" s="87" t="s">
        <v>165</v>
      </c>
      <c r="M27" s="88">
        <v>0.05</v>
      </c>
      <c r="N27" s="88">
        <v>8.1999999999998827E-3</v>
      </c>
      <c r="O27" s="84">
        <v>15092547.682128001</v>
      </c>
      <c r="P27" s="86">
        <v>111.95</v>
      </c>
      <c r="Q27" s="74"/>
      <c r="R27" s="84">
        <v>16896.10736586</v>
      </c>
      <c r="S27" s="85">
        <v>4.7888419089461348E-3</v>
      </c>
      <c r="T27" s="85">
        <f t="shared" si="0"/>
        <v>4.3435011287248854E-3</v>
      </c>
      <c r="U27" s="85">
        <f>R27/'סכום נכסי הקרן'!$C$42</f>
        <v>3.0034644127383177E-4</v>
      </c>
    </row>
    <row r="28" spans="2:38" s="121" customFormat="1">
      <c r="B28" s="77" t="s">
        <v>392</v>
      </c>
      <c r="C28" s="74" t="s">
        <v>393</v>
      </c>
      <c r="D28" s="87" t="s">
        <v>123</v>
      </c>
      <c r="E28" s="87" t="s">
        <v>353</v>
      </c>
      <c r="F28" s="74" t="s">
        <v>391</v>
      </c>
      <c r="G28" s="87" t="s">
        <v>363</v>
      </c>
      <c r="H28" s="74" t="s">
        <v>371</v>
      </c>
      <c r="I28" s="74" t="s">
        <v>163</v>
      </c>
      <c r="J28" s="74"/>
      <c r="K28" s="84">
        <v>1.4699999999999851</v>
      </c>
      <c r="L28" s="87" t="s">
        <v>165</v>
      </c>
      <c r="M28" s="88">
        <v>6.9999999999999993E-3</v>
      </c>
      <c r="N28" s="88">
        <v>1.1499999999999915E-2</v>
      </c>
      <c r="O28" s="84">
        <v>5900233.1672950005</v>
      </c>
      <c r="P28" s="86">
        <v>101.32</v>
      </c>
      <c r="Q28" s="74"/>
      <c r="R28" s="84">
        <v>5978.1165226470011</v>
      </c>
      <c r="S28" s="85">
        <v>2.7672500635804514E-3</v>
      </c>
      <c r="T28" s="85">
        <f t="shared" si="0"/>
        <v>1.5368010691168149E-3</v>
      </c>
      <c r="U28" s="85">
        <f>R28/'סכום נכסי הקרן'!$C$42</f>
        <v>1.0626743688462179E-4</v>
      </c>
    </row>
    <row r="29" spans="2:38" s="121" customFormat="1">
      <c r="B29" s="77" t="s">
        <v>394</v>
      </c>
      <c r="C29" s="74" t="s">
        <v>395</v>
      </c>
      <c r="D29" s="87" t="s">
        <v>123</v>
      </c>
      <c r="E29" s="87" t="s">
        <v>353</v>
      </c>
      <c r="F29" s="74" t="s">
        <v>391</v>
      </c>
      <c r="G29" s="87" t="s">
        <v>363</v>
      </c>
      <c r="H29" s="74" t="s">
        <v>371</v>
      </c>
      <c r="I29" s="74" t="s">
        <v>163</v>
      </c>
      <c r="J29" s="74"/>
      <c r="K29" s="84">
        <v>4.0299999999998679</v>
      </c>
      <c r="L29" s="87" t="s">
        <v>165</v>
      </c>
      <c r="M29" s="88">
        <v>6.0000000000000001E-3</v>
      </c>
      <c r="N29" s="88">
        <v>3.0999999999994244E-3</v>
      </c>
      <c r="O29" s="84">
        <v>9509360.8045450021</v>
      </c>
      <c r="P29" s="86">
        <v>102.35</v>
      </c>
      <c r="Q29" s="74"/>
      <c r="R29" s="84">
        <v>9732.8307860760015</v>
      </c>
      <c r="S29" s="85">
        <v>5.3443912180551412E-3</v>
      </c>
      <c r="T29" s="85">
        <f t="shared" si="0"/>
        <v>2.502029644439211E-3</v>
      </c>
      <c r="U29" s="85">
        <f>R29/'סכום נכסי הקרן'!$C$42</f>
        <v>1.7301151246380751E-4</v>
      </c>
    </row>
    <row r="30" spans="2:38" s="121" customFormat="1">
      <c r="B30" s="77" t="s">
        <v>396</v>
      </c>
      <c r="C30" s="74" t="s">
        <v>397</v>
      </c>
      <c r="D30" s="87" t="s">
        <v>123</v>
      </c>
      <c r="E30" s="87" t="s">
        <v>353</v>
      </c>
      <c r="F30" s="74" t="s">
        <v>391</v>
      </c>
      <c r="G30" s="87" t="s">
        <v>363</v>
      </c>
      <c r="H30" s="74" t="s">
        <v>371</v>
      </c>
      <c r="I30" s="74" t="s">
        <v>163</v>
      </c>
      <c r="J30" s="74"/>
      <c r="K30" s="84">
        <v>4.9900000000000189</v>
      </c>
      <c r="L30" s="87" t="s">
        <v>165</v>
      </c>
      <c r="M30" s="88">
        <v>1.7500000000000002E-2</v>
      </c>
      <c r="N30" s="88">
        <v>2.5000000000001189E-3</v>
      </c>
      <c r="O30" s="84">
        <v>38682646.222753011</v>
      </c>
      <c r="P30" s="86">
        <v>108.47</v>
      </c>
      <c r="Q30" s="74"/>
      <c r="R30" s="84">
        <v>41959.067347782009</v>
      </c>
      <c r="S30" s="85">
        <v>8.5214976076479106E-3</v>
      </c>
      <c r="T30" s="85">
        <f t="shared" si="0"/>
        <v>1.0786464150528811E-2</v>
      </c>
      <c r="U30" s="85">
        <f>R30/'סכום נכסי הקרן'!$C$42</f>
        <v>7.458674524369605E-4</v>
      </c>
    </row>
    <row r="31" spans="2:38" s="121" customFormat="1">
      <c r="B31" s="77" t="s">
        <v>398</v>
      </c>
      <c r="C31" s="74" t="s">
        <v>399</v>
      </c>
      <c r="D31" s="87" t="s">
        <v>123</v>
      </c>
      <c r="E31" s="87" t="s">
        <v>353</v>
      </c>
      <c r="F31" s="74" t="s">
        <v>370</v>
      </c>
      <c r="G31" s="87" t="s">
        <v>363</v>
      </c>
      <c r="H31" s="74" t="s">
        <v>400</v>
      </c>
      <c r="I31" s="74" t="s">
        <v>163</v>
      </c>
      <c r="J31" s="74"/>
      <c r="K31" s="84">
        <v>0.33000000000019269</v>
      </c>
      <c r="L31" s="87" t="s">
        <v>165</v>
      </c>
      <c r="M31" s="88">
        <v>3.1E-2</v>
      </c>
      <c r="N31" s="88">
        <v>1.1200000000001036E-2</v>
      </c>
      <c r="O31" s="84">
        <v>2480349.3188570007</v>
      </c>
      <c r="P31" s="86">
        <v>108.79</v>
      </c>
      <c r="Q31" s="74"/>
      <c r="R31" s="84">
        <v>2698.3718207560005</v>
      </c>
      <c r="S31" s="85">
        <v>1.441917689057619E-2</v>
      </c>
      <c r="T31" s="85">
        <f t="shared" si="0"/>
        <v>6.9367344769926862E-4</v>
      </c>
      <c r="U31" s="85">
        <f>R31/'סכום נכסי הקרן'!$C$42</f>
        <v>4.7966454997511992E-5</v>
      </c>
    </row>
    <row r="32" spans="2:38" s="121" customFormat="1">
      <c r="B32" s="77" t="s">
        <v>401</v>
      </c>
      <c r="C32" s="74" t="s">
        <v>402</v>
      </c>
      <c r="D32" s="87" t="s">
        <v>123</v>
      </c>
      <c r="E32" s="87" t="s">
        <v>353</v>
      </c>
      <c r="F32" s="74" t="s">
        <v>370</v>
      </c>
      <c r="G32" s="87" t="s">
        <v>363</v>
      </c>
      <c r="H32" s="74" t="s">
        <v>400</v>
      </c>
      <c r="I32" s="74" t="s">
        <v>163</v>
      </c>
      <c r="J32" s="74"/>
      <c r="K32" s="84">
        <v>0.46999999999778574</v>
      </c>
      <c r="L32" s="87" t="s">
        <v>165</v>
      </c>
      <c r="M32" s="88">
        <v>4.2000000000000003E-2</v>
      </c>
      <c r="N32" s="88">
        <v>2.4599999999942092E-2</v>
      </c>
      <c r="O32" s="84">
        <v>143787.63214500004</v>
      </c>
      <c r="P32" s="86">
        <v>122.49</v>
      </c>
      <c r="Q32" s="74"/>
      <c r="R32" s="84">
        <v>176.12545993700002</v>
      </c>
      <c r="S32" s="85">
        <v>5.5126953243491948E-3</v>
      </c>
      <c r="T32" s="85">
        <f t="shared" si="0"/>
        <v>4.5276768042993033E-5</v>
      </c>
      <c r="U32" s="85">
        <f>R32/'סכום נכסי הקרן'!$C$42</f>
        <v>3.1308190676321665E-6</v>
      </c>
    </row>
    <row r="33" spans="2:21" s="121" customFormat="1">
      <c r="B33" s="77" t="s">
        <v>403</v>
      </c>
      <c r="C33" s="74" t="s">
        <v>404</v>
      </c>
      <c r="D33" s="87" t="s">
        <v>123</v>
      </c>
      <c r="E33" s="87" t="s">
        <v>353</v>
      </c>
      <c r="F33" s="74" t="s">
        <v>405</v>
      </c>
      <c r="G33" s="87" t="s">
        <v>363</v>
      </c>
      <c r="H33" s="74" t="s">
        <v>400</v>
      </c>
      <c r="I33" s="74" t="s">
        <v>163</v>
      </c>
      <c r="J33" s="74"/>
      <c r="K33" s="84">
        <v>1.1700000000002821</v>
      </c>
      <c r="L33" s="87" t="s">
        <v>165</v>
      </c>
      <c r="M33" s="88">
        <v>3.85E-2</v>
      </c>
      <c r="N33" s="88">
        <v>2.4999999999988053E-3</v>
      </c>
      <c r="O33" s="84">
        <v>1838507.0905900002</v>
      </c>
      <c r="P33" s="86">
        <v>113.81</v>
      </c>
      <c r="Q33" s="74"/>
      <c r="R33" s="84">
        <v>2092.405015673</v>
      </c>
      <c r="S33" s="85">
        <v>8.632846436364406E-3</v>
      </c>
      <c r="T33" s="85">
        <f t="shared" si="0"/>
        <v>5.3789688657454246E-4</v>
      </c>
      <c r="U33" s="85">
        <f>R33/'סכום נכסי הקרן'!$C$42</f>
        <v>3.719474471562191E-5</v>
      </c>
    </row>
    <row r="34" spans="2:21" s="121" customFormat="1">
      <c r="B34" s="77" t="s">
        <v>406</v>
      </c>
      <c r="C34" s="74" t="s">
        <v>407</v>
      </c>
      <c r="D34" s="87" t="s">
        <v>123</v>
      </c>
      <c r="E34" s="87" t="s">
        <v>353</v>
      </c>
      <c r="F34" s="74" t="s">
        <v>408</v>
      </c>
      <c r="G34" s="87" t="s">
        <v>409</v>
      </c>
      <c r="H34" s="74" t="s">
        <v>410</v>
      </c>
      <c r="I34" s="74" t="s">
        <v>357</v>
      </c>
      <c r="J34" s="74"/>
      <c r="K34" s="84">
        <v>1.3999999999981732</v>
      </c>
      <c r="L34" s="87" t="s">
        <v>165</v>
      </c>
      <c r="M34" s="88">
        <v>3.6400000000000002E-2</v>
      </c>
      <c r="N34" s="88">
        <v>1.0499999999978688E-2</v>
      </c>
      <c r="O34" s="84">
        <v>289862.98126500007</v>
      </c>
      <c r="P34" s="86">
        <v>113.32</v>
      </c>
      <c r="Q34" s="74"/>
      <c r="R34" s="84">
        <v>328.47274221400011</v>
      </c>
      <c r="S34" s="85">
        <v>7.8874280616326557E-3</v>
      </c>
      <c r="T34" s="85">
        <f t="shared" si="0"/>
        <v>8.4440853485855488E-5</v>
      </c>
      <c r="U34" s="85">
        <f>R34/'סכום נכסי הקרן'!$C$42</f>
        <v>5.8389555086974413E-6</v>
      </c>
    </row>
    <row r="35" spans="2:21" s="121" customFormat="1">
      <c r="B35" s="77" t="s">
        <v>411</v>
      </c>
      <c r="C35" s="74" t="s">
        <v>412</v>
      </c>
      <c r="D35" s="87" t="s">
        <v>123</v>
      </c>
      <c r="E35" s="87" t="s">
        <v>353</v>
      </c>
      <c r="F35" s="74" t="s">
        <v>376</v>
      </c>
      <c r="G35" s="87" t="s">
        <v>363</v>
      </c>
      <c r="H35" s="74" t="s">
        <v>400</v>
      </c>
      <c r="I35" s="74" t="s">
        <v>163</v>
      </c>
      <c r="J35" s="74"/>
      <c r="K35" s="84">
        <v>0.10999999999995272</v>
      </c>
      <c r="L35" s="87" t="s">
        <v>165</v>
      </c>
      <c r="M35" s="88">
        <v>3.4000000000000002E-2</v>
      </c>
      <c r="N35" s="88">
        <v>5.9099999999995483E-2</v>
      </c>
      <c r="O35" s="84">
        <v>5580940.2729770001</v>
      </c>
      <c r="P35" s="86">
        <v>106.11</v>
      </c>
      <c r="Q35" s="74"/>
      <c r="R35" s="84">
        <v>5921.9355123480009</v>
      </c>
      <c r="S35" s="85">
        <v>6.2437527100391915E-3</v>
      </c>
      <c r="T35" s="85">
        <f t="shared" si="0"/>
        <v>1.5223585542604237E-3</v>
      </c>
      <c r="U35" s="85">
        <f>R35/'סכום נכסי הקרן'!$C$42</f>
        <v>1.0526875913328553E-4</v>
      </c>
    </row>
    <row r="36" spans="2:21" s="121" customFormat="1">
      <c r="B36" s="77" t="s">
        <v>413</v>
      </c>
      <c r="C36" s="74" t="s">
        <v>414</v>
      </c>
      <c r="D36" s="87" t="s">
        <v>123</v>
      </c>
      <c r="E36" s="87" t="s">
        <v>353</v>
      </c>
      <c r="F36" s="74" t="s">
        <v>415</v>
      </c>
      <c r="G36" s="87" t="s">
        <v>409</v>
      </c>
      <c r="H36" s="74" t="s">
        <v>400</v>
      </c>
      <c r="I36" s="74" t="s">
        <v>163</v>
      </c>
      <c r="J36" s="74"/>
      <c r="K36" s="84">
        <v>4.7900000000000889</v>
      </c>
      <c r="L36" s="87" t="s">
        <v>165</v>
      </c>
      <c r="M36" s="88">
        <v>8.3000000000000001E-3</v>
      </c>
      <c r="N36" s="88">
        <v>4.0000000000021512E-4</v>
      </c>
      <c r="O36" s="84">
        <v>17712167.080084004</v>
      </c>
      <c r="P36" s="86">
        <v>105</v>
      </c>
      <c r="Q36" s="74"/>
      <c r="R36" s="84">
        <v>18597.774787265003</v>
      </c>
      <c r="S36" s="85">
        <v>1.1565830372088167E-2</v>
      </c>
      <c r="T36" s="85">
        <f t="shared" si="0"/>
        <v>4.7809506669848952E-3</v>
      </c>
      <c r="U36" s="85">
        <f>R36/'סכום נכסי הקרן'!$C$42</f>
        <v>3.3059540591306639E-4</v>
      </c>
    </row>
    <row r="37" spans="2:21" s="121" customFormat="1">
      <c r="B37" s="77" t="s">
        <v>416</v>
      </c>
      <c r="C37" s="74" t="s">
        <v>417</v>
      </c>
      <c r="D37" s="87" t="s">
        <v>123</v>
      </c>
      <c r="E37" s="87" t="s">
        <v>353</v>
      </c>
      <c r="F37" s="74" t="s">
        <v>415</v>
      </c>
      <c r="G37" s="87" t="s">
        <v>409</v>
      </c>
      <c r="H37" s="74" t="s">
        <v>400</v>
      </c>
      <c r="I37" s="74" t="s">
        <v>163</v>
      </c>
      <c r="J37" s="74"/>
      <c r="K37" s="84">
        <v>8.650000000000297</v>
      </c>
      <c r="L37" s="87" t="s">
        <v>165</v>
      </c>
      <c r="M37" s="88">
        <v>1.6500000000000001E-2</v>
      </c>
      <c r="N37" s="88">
        <v>1.9999999999998548E-3</v>
      </c>
      <c r="O37" s="84">
        <v>12001583.653378002</v>
      </c>
      <c r="P37" s="86">
        <v>114.68</v>
      </c>
      <c r="Q37" s="74"/>
      <c r="R37" s="84">
        <v>13763.416075586003</v>
      </c>
      <c r="S37" s="85">
        <v>8.2200938702478733E-3</v>
      </c>
      <c r="T37" s="85">
        <f t="shared" si="0"/>
        <v>3.5381766915266763E-3</v>
      </c>
      <c r="U37" s="85">
        <f>R37/'סכום נכסי הקרן'!$C$42</f>
        <v>2.4465949159544159E-4</v>
      </c>
    </row>
    <row r="38" spans="2:21" s="121" customFormat="1">
      <c r="B38" s="77" t="s">
        <v>418</v>
      </c>
      <c r="C38" s="74" t="s">
        <v>419</v>
      </c>
      <c r="D38" s="87" t="s">
        <v>123</v>
      </c>
      <c r="E38" s="87" t="s">
        <v>353</v>
      </c>
      <c r="F38" s="74" t="s">
        <v>420</v>
      </c>
      <c r="G38" s="87" t="s">
        <v>159</v>
      </c>
      <c r="H38" s="74" t="s">
        <v>400</v>
      </c>
      <c r="I38" s="74" t="s">
        <v>163</v>
      </c>
      <c r="J38" s="74"/>
      <c r="K38" s="84">
        <v>8.6099999999996655</v>
      </c>
      <c r="L38" s="87" t="s">
        <v>165</v>
      </c>
      <c r="M38" s="88">
        <v>2.6499999999999999E-2</v>
      </c>
      <c r="N38" s="88">
        <v>3.4000000000002266E-3</v>
      </c>
      <c r="O38" s="84">
        <v>2870347.0841580005</v>
      </c>
      <c r="P38" s="86">
        <v>123</v>
      </c>
      <c r="Q38" s="74"/>
      <c r="R38" s="84">
        <v>3530.5270615380005</v>
      </c>
      <c r="S38" s="85">
        <v>1.8355548412481184E-3</v>
      </c>
      <c r="T38" s="85">
        <f t="shared" si="0"/>
        <v>9.0759652177455996E-4</v>
      </c>
      <c r="U38" s="85">
        <f>R38/'סכום נכסי הקרן'!$C$42</f>
        <v>6.2758907468621201E-5</v>
      </c>
    </row>
    <row r="39" spans="2:21" s="121" customFormat="1">
      <c r="B39" s="77" t="s">
        <v>421</v>
      </c>
      <c r="C39" s="74" t="s">
        <v>422</v>
      </c>
      <c r="D39" s="87" t="s">
        <v>123</v>
      </c>
      <c r="E39" s="87" t="s">
        <v>353</v>
      </c>
      <c r="F39" s="74" t="s">
        <v>423</v>
      </c>
      <c r="G39" s="87" t="s">
        <v>409</v>
      </c>
      <c r="H39" s="74" t="s">
        <v>410</v>
      </c>
      <c r="I39" s="74" t="s">
        <v>357</v>
      </c>
      <c r="J39" s="74"/>
      <c r="K39" s="84">
        <v>2.4799999999996811</v>
      </c>
      <c r="L39" s="87" t="s">
        <v>165</v>
      </c>
      <c r="M39" s="88">
        <v>6.5000000000000006E-3</v>
      </c>
      <c r="N39" s="88">
        <v>3.9999999999981248E-3</v>
      </c>
      <c r="O39" s="84">
        <v>2113029.5799409999</v>
      </c>
      <c r="P39" s="86">
        <v>100.6</v>
      </c>
      <c r="Q39" s="84">
        <v>6.867346394000001</v>
      </c>
      <c r="R39" s="84">
        <v>2132.5751035410003</v>
      </c>
      <c r="S39" s="85">
        <v>2.7993885679645394E-3</v>
      </c>
      <c r="T39" s="85">
        <f t="shared" si="0"/>
        <v>5.4822345577877152E-4</v>
      </c>
      <c r="U39" s="85">
        <f>R39/'סכום נכסי הקרן'!$C$42</f>
        <v>3.7908811137878988E-5</v>
      </c>
    </row>
    <row r="40" spans="2:21" s="121" customFormat="1">
      <c r="B40" s="77" t="s">
        <v>424</v>
      </c>
      <c r="C40" s="74" t="s">
        <v>425</v>
      </c>
      <c r="D40" s="87" t="s">
        <v>123</v>
      </c>
      <c r="E40" s="87" t="s">
        <v>353</v>
      </c>
      <c r="F40" s="74" t="s">
        <v>423</v>
      </c>
      <c r="G40" s="87" t="s">
        <v>409</v>
      </c>
      <c r="H40" s="74" t="s">
        <v>400</v>
      </c>
      <c r="I40" s="74" t="s">
        <v>163</v>
      </c>
      <c r="J40" s="74"/>
      <c r="K40" s="84">
        <v>4.8400000000000079</v>
      </c>
      <c r="L40" s="87" t="s">
        <v>165</v>
      </c>
      <c r="M40" s="88">
        <v>1.34E-2</v>
      </c>
      <c r="N40" s="88">
        <v>8.1999999999999469E-3</v>
      </c>
      <c r="O40" s="84">
        <v>52272573.748417005</v>
      </c>
      <c r="P40" s="86">
        <v>104.18</v>
      </c>
      <c r="Q40" s="74"/>
      <c r="R40" s="84">
        <v>54457.565686815004</v>
      </c>
      <c r="S40" s="85">
        <v>1.437724315575678E-2</v>
      </c>
      <c r="T40" s="85">
        <f t="shared" si="0"/>
        <v>1.3999467031455564E-2</v>
      </c>
      <c r="U40" s="85">
        <f>R40/'סכום נכסי הקרן'!$C$42</f>
        <v>9.6804167375970634E-4</v>
      </c>
    </row>
    <row r="41" spans="2:21" s="121" customFormat="1">
      <c r="B41" s="77" t="s">
        <v>426</v>
      </c>
      <c r="C41" s="74" t="s">
        <v>427</v>
      </c>
      <c r="D41" s="87" t="s">
        <v>123</v>
      </c>
      <c r="E41" s="87" t="s">
        <v>353</v>
      </c>
      <c r="F41" s="74" t="s">
        <v>423</v>
      </c>
      <c r="G41" s="87" t="s">
        <v>409</v>
      </c>
      <c r="H41" s="74" t="s">
        <v>400</v>
      </c>
      <c r="I41" s="74" t="s">
        <v>163</v>
      </c>
      <c r="J41" s="74"/>
      <c r="K41" s="84">
        <v>5.5499999999999465</v>
      </c>
      <c r="L41" s="87" t="s">
        <v>165</v>
      </c>
      <c r="M41" s="88">
        <v>1.77E-2</v>
      </c>
      <c r="N41" s="88">
        <v>8.0999999999999892E-3</v>
      </c>
      <c r="O41" s="84">
        <v>28994002.519916005</v>
      </c>
      <c r="P41" s="86">
        <v>105.9</v>
      </c>
      <c r="Q41" s="74"/>
      <c r="R41" s="84">
        <v>30704.648482363005</v>
      </c>
      <c r="S41" s="85">
        <v>8.9394101790120292E-3</v>
      </c>
      <c r="T41" s="85">
        <f t="shared" si="0"/>
        <v>7.893278164751787E-3</v>
      </c>
      <c r="U41" s="85">
        <f>R41/'סכום נכסי הקרן'!$C$42</f>
        <v>5.4580807889961541E-4</v>
      </c>
    </row>
    <row r="42" spans="2:21" s="121" customFormat="1">
      <c r="B42" s="77" t="s">
        <v>428</v>
      </c>
      <c r="C42" s="74" t="s">
        <v>429</v>
      </c>
      <c r="D42" s="87" t="s">
        <v>123</v>
      </c>
      <c r="E42" s="87" t="s">
        <v>353</v>
      </c>
      <c r="F42" s="74" t="s">
        <v>423</v>
      </c>
      <c r="G42" s="87" t="s">
        <v>409</v>
      </c>
      <c r="H42" s="74" t="s">
        <v>400</v>
      </c>
      <c r="I42" s="74" t="s">
        <v>163</v>
      </c>
      <c r="J42" s="74"/>
      <c r="K42" s="84">
        <v>8.909999999999977</v>
      </c>
      <c r="L42" s="87" t="s">
        <v>165</v>
      </c>
      <c r="M42" s="88">
        <v>2.4799999999999999E-2</v>
      </c>
      <c r="N42" s="88">
        <v>1.1599999999999968E-2</v>
      </c>
      <c r="O42" s="84">
        <v>21628020.085647006</v>
      </c>
      <c r="P42" s="86">
        <v>113</v>
      </c>
      <c r="Q42" s="74"/>
      <c r="R42" s="84">
        <v>24439.663217438007</v>
      </c>
      <c r="S42" s="85">
        <v>1.1046048868377066E-2</v>
      </c>
      <c r="T42" s="85">
        <f t="shared" si="0"/>
        <v>6.2827314287248496E-3</v>
      </c>
      <c r="U42" s="85">
        <f>R42/'סכום נכסי הקרן'!$C$42</f>
        <v>4.3444124225443161E-4</v>
      </c>
    </row>
    <row r="43" spans="2:21" s="121" customFormat="1">
      <c r="B43" s="77" t="s">
        <v>430</v>
      </c>
      <c r="C43" s="74" t="s">
        <v>431</v>
      </c>
      <c r="D43" s="87" t="s">
        <v>123</v>
      </c>
      <c r="E43" s="87" t="s">
        <v>353</v>
      </c>
      <c r="F43" s="74" t="s">
        <v>391</v>
      </c>
      <c r="G43" s="87" t="s">
        <v>363</v>
      </c>
      <c r="H43" s="74" t="s">
        <v>400</v>
      </c>
      <c r="I43" s="74" t="s">
        <v>163</v>
      </c>
      <c r="J43" s="74"/>
      <c r="K43" s="84">
        <v>0.48999999999989835</v>
      </c>
      <c r="L43" s="87" t="s">
        <v>165</v>
      </c>
      <c r="M43" s="88">
        <v>4.0999999999999995E-2</v>
      </c>
      <c r="N43" s="88">
        <v>2.8299999999992876E-2</v>
      </c>
      <c r="O43" s="84">
        <v>1579481.1134940002</v>
      </c>
      <c r="P43" s="86">
        <v>124.6</v>
      </c>
      <c r="Q43" s="74"/>
      <c r="R43" s="84">
        <v>1968.0334420800004</v>
      </c>
      <c r="S43" s="85">
        <v>2.0272853323594037E-3</v>
      </c>
      <c r="T43" s="85">
        <f t="shared" si="0"/>
        <v>5.0592454770470195E-4</v>
      </c>
      <c r="U43" s="85">
        <f>R43/'סכום נכסי הקרן'!$C$42</f>
        <v>3.4983906519851339E-5</v>
      </c>
    </row>
    <row r="44" spans="2:21" s="121" customFormat="1">
      <c r="B44" s="77" t="s">
        <v>432</v>
      </c>
      <c r="C44" s="74" t="s">
        <v>433</v>
      </c>
      <c r="D44" s="87" t="s">
        <v>123</v>
      </c>
      <c r="E44" s="87" t="s">
        <v>353</v>
      </c>
      <c r="F44" s="74" t="s">
        <v>391</v>
      </c>
      <c r="G44" s="87" t="s">
        <v>363</v>
      </c>
      <c r="H44" s="74" t="s">
        <v>400</v>
      </c>
      <c r="I44" s="74" t="s">
        <v>163</v>
      </c>
      <c r="J44" s="74"/>
      <c r="K44" s="84">
        <v>1.6299999999999353</v>
      </c>
      <c r="L44" s="87" t="s">
        <v>165</v>
      </c>
      <c r="M44" s="88">
        <v>4.2000000000000003E-2</v>
      </c>
      <c r="N44" s="88">
        <v>5.8000000000004315E-3</v>
      </c>
      <c r="O44" s="84">
        <v>2538963.0269420003</v>
      </c>
      <c r="P44" s="86">
        <v>109.52</v>
      </c>
      <c r="Q44" s="74"/>
      <c r="R44" s="84">
        <v>2780.6723142860005</v>
      </c>
      <c r="S44" s="85">
        <v>2.5447293837255222E-3</v>
      </c>
      <c r="T44" s="85">
        <f t="shared" si="0"/>
        <v>7.1483052718519042E-4</v>
      </c>
      <c r="U44" s="85">
        <f>R44/'סכום נכסי הקרן'!$C$42</f>
        <v>4.9429434594620949E-5</v>
      </c>
    </row>
    <row r="45" spans="2:21" s="121" customFormat="1">
      <c r="B45" s="77" t="s">
        <v>434</v>
      </c>
      <c r="C45" s="74" t="s">
        <v>435</v>
      </c>
      <c r="D45" s="87" t="s">
        <v>123</v>
      </c>
      <c r="E45" s="87" t="s">
        <v>353</v>
      </c>
      <c r="F45" s="74" t="s">
        <v>391</v>
      </c>
      <c r="G45" s="87" t="s">
        <v>363</v>
      </c>
      <c r="H45" s="74" t="s">
        <v>400</v>
      </c>
      <c r="I45" s="74" t="s">
        <v>163</v>
      </c>
      <c r="J45" s="74"/>
      <c r="K45" s="84">
        <v>1.1600000000002675</v>
      </c>
      <c r="L45" s="87" t="s">
        <v>165</v>
      </c>
      <c r="M45" s="88">
        <v>0.04</v>
      </c>
      <c r="N45" s="88">
        <v>1.0500000000000835E-2</v>
      </c>
      <c r="O45" s="84">
        <v>1078005.5296410001</v>
      </c>
      <c r="P45" s="86">
        <v>111</v>
      </c>
      <c r="Q45" s="74"/>
      <c r="R45" s="84">
        <v>1196.5861497980002</v>
      </c>
      <c r="S45" s="85">
        <v>4.9483871847114905E-4</v>
      </c>
      <c r="T45" s="85">
        <f t="shared" si="0"/>
        <v>3.0760773352836923E-4</v>
      </c>
      <c r="U45" s="85">
        <f>R45/'סכום נכסי הקרן'!$C$42</f>
        <v>2.1270602984896031E-5</v>
      </c>
    </row>
    <row r="46" spans="2:21" s="121" customFormat="1">
      <c r="B46" s="77" t="s">
        <v>436</v>
      </c>
      <c r="C46" s="74" t="s">
        <v>437</v>
      </c>
      <c r="D46" s="87" t="s">
        <v>123</v>
      </c>
      <c r="E46" s="87" t="s">
        <v>353</v>
      </c>
      <c r="F46" s="74" t="s">
        <v>438</v>
      </c>
      <c r="G46" s="87" t="s">
        <v>409</v>
      </c>
      <c r="H46" s="74" t="s">
        <v>439</v>
      </c>
      <c r="I46" s="74" t="s">
        <v>357</v>
      </c>
      <c r="J46" s="74"/>
      <c r="K46" s="84">
        <v>3.9699999999999802</v>
      </c>
      <c r="L46" s="87" t="s">
        <v>165</v>
      </c>
      <c r="M46" s="88">
        <v>2.3399999999999997E-2</v>
      </c>
      <c r="N46" s="88">
        <v>1.0299999999999879E-2</v>
      </c>
      <c r="O46" s="84">
        <v>29797760.880343005</v>
      </c>
      <c r="P46" s="86">
        <v>106.4</v>
      </c>
      <c r="Q46" s="74"/>
      <c r="R46" s="84">
        <v>31704.816433613007</v>
      </c>
      <c r="S46" s="85">
        <v>8.4068588168864106E-3</v>
      </c>
      <c r="T46" s="85">
        <f t="shared" si="0"/>
        <v>8.1503924533332332E-3</v>
      </c>
      <c r="U46" s="85">
        <f>R46/'סכום נכסי הקרן'!$C$42</f>
        <v>5.635871376099698E-4</v>
      </c>
    </row>
    <row r="47" spans="2:21" s="121" customFormat="1">
      <c r="B47" s="77" t="s">
        <v>440</v>
      </c>
      <c r="C47" s="74" t="s">
        <v>441</v>
      </c>
      <c r="D47" s="87" t="s">
        <v>123</v>
      </c>
      <c r="E47" s="87" t="s">
        <v>353</v>
      </c>
      <c r="F47" s="74" t="s">
        <v>438</v>
      </c>
      <c r="G47" s="87" t="s">
        <v>409</v>
      </c>
      <c r="H47" s="74" t="s">
        <v>439</v>
      </c>
      <c r="I47" s="74" t="s">
        <v>357</v>
      </c>
      <c r="J47" s="74"/>
      <c r="K47" s="84">
        <v>8.1000000000005254</v>
      </c>
      <c r="L47" s="87" t="s">
        <v>165</v>
      </c>
      <c r="M47" s="88">
        <v>6.5000000000000006E-3</v>
      </c>
      <c r="N47" s="88">
        <v>1.1500000000001582E-2</v>
      </c>
      <c r="O47" s="84">
        <v>4960085.8757530013</v>
      </c>
      <c r="P47" s="86">
        <v>95.57</v>
      </c>
      <c r="Q47" s="74"/>
      <c r="R47" s="84">
        <v>4740.3539897150004</v>
      </c>
      <c r="S47" s="85">
        <v>1.7403810090361408E-2</v>
      </c>
      <c r="T47" s="85">
        <f t="shared" si="0"/>
        <v>1.2186080769400116E-3</v>
      </c>
      <c r="U47" s="85">
        <f>R47/'סכום נכסי הקרן'!$C$42</f>
        <v>8.4264879499162834E-5</v>
      </c>
    </row>
    <row r="48" spans="2:21" s="121" customFormat="1">
      <c r="B48" s="77" t="s">
        <v>442</v>
      </c>
      <c r="C48" s="74" t="s">
        <v>443</v>
      </c>
      <c r="D48" s="87" t="s">
        <v>123</v>
      </c>
      <c r="E48" s="87" t="s">
        <v>353</v>
      </c>
      <c r="F48" s="74" t="s">
        <v>444</v>
      </c>
      <c r="G48" s="87" t="s">
        <v>409</v>
      </c>
      <c r="H48" s="74" t="s">
        <v>445</v>
      </c>
      <c r="I48" s="74" t="s">
        <v>163</v>
      </c>
      <c r="J48" s="74"/>
      <c r="K48" s="84">
        <v>1.24000000000001</v>
      </c>
      <c r="L48" s="87" t="s">
        <v>165</v>
      </c>
      <c r="M48" s="88">
        <v>4.8000000000000001E-2</v>
      </c>
      <c r="N48" s="88">
        <v>7.8000000000003266E-3</v>
      </c>
      <c r="O48" s="84">
        <v>14690934.660351003</v>
      </c>
      <c r="P48" s="86">
        <v>108.29</v>
      </c>
      <c r="Q48" s="74"/>
      <c r="R48" s="84">
        <v>15908.812825816001</v>
      </c>
      <c r="S48" s="85">
        <v>1.8009608428537913E-2</v>
      </c>
      <c r="T48" s="85">
        <f t="shared" si="0"/>
        <v>4.0896962222924183E-3</v>
      </c>
      <c r="U48" s="85">
        <f>R48/'סכום נכסי הקרן'!$C$42</f>
        <v>2.8279622126336568E-4</v>
      </c>
    </row>
    <row r="49" spans="2:21" s="121" customFormat="1">
      <c r="B49" s="77" t="s">
        <v>446</v>
      </c>
      <c r="C49" s="74" t="s">
        <v>447</v>
      </c>
      <c r="D49" s="87" t="s">
        <v>123</v>
      </c>
      <c r="E49" s="87" t="s">
        <v>353</v>
      </c>
      <c r="F49" s="74" t="s">
        <v>444</v>
      </c>
      <c r="G49" s="87" t="s">
        <v>409</v>
      </c>
      <c r="H49" s="74" t="s">
        <v>445</v>
      </c>
      <c r="I49" s="74" t="s">
        <v>163</v>
      </c>
      <c r="J49" s="74"/>
      <c r="K49" s="84">
        <v>0.25</v>
      </c>
      <c r="L49" s="87" t="s">
        <v>165</v>
      </c>
      <c r="M49" s="88">
        <v>4.9000000000000002E-2</v>
      </c>
      <c r="N49" s="88">
        <v>2.2599999999997188E-2</v>
      </c>
      <c r="O49" s="84">
        <v>1636054.3741140002</v>
      </c>
      <c r="P49" s="86">
        <v>113</v>
      </c>
      <c r="Q49" s="74"/>
      <c r="R49" s="84">
        <v>1848.7414398520002</v>
      </c>
      <c r="S49" s="85">
        <v>1.6517148441342843E-2</v>
      </c>
      <c r="T49" s="85">
        <f t="shared" si="0"/>
        <v>4.7525801990007133E-4</v>
      </c>
      <c r="U49" s="85">
        <f>R49/'סכום נכסי הקרן'!$C$42</f>
        <v>3.2863363156472545E-5</v>
      </c>
    </row>
    <row r="50" spans="2:21" s="121" customFormat="1">
      <c r="B50" s="77" t="s">
        <v>448</v>
      </c>
      <c r="C50" s="74" t="s">
        <v>449</v>
      </c>
      <c r="D50" s="87" t="s">
        <v>123</v>
      </c>
      <c r="E50" s="87" t="s">
        <v>353</v>
      </c>
      <c r="F50" s="74" t="s">
        <v>444</v>
      </c>
      <c r="G50" s="87" t="s">
        <v>409</v>
      </c>
      <c r="H50" s="74" t="s">
        <v>445</v>
      </c>
      <c r="I50" s="74" t="s">
        <v>163</v>
      </c>
      <c r="J50" s="74"/>
      <c r="K50" s="84">
        <v>4.7600000000000069</v>
      </c>
      <c r="L50" s="87" t="s">
        <v>165</v>
      </c>
      <c r="M50" s="88">
        <v>3.2000000000000001E-2</v>
      </c>
      <c r="N50" s="88">
        <v>7.2000000000001473E-3</v>
      </c>
      <c r="O50" s="84">
        <v>24134726.001763005</v>
      </c>
      <c r="P50" s="86">
        <v>112.8</v>
      </c>
      <c r="Q50" s="74"/>
      <c r="R50" s="84">
        <v>27223.970499780004</v>
      </c>
      <c r="S50" s="85">
        <v>1.4630511586795354E-2</v>
      </c>
      <c r="T50" s="85">
        <f t="shared" si="0"/>
        <v>6.9984964011945202E-3</v>
      </c>
      <c r="U50" s="85">
        <f>R50/'סכום נכסי הקרן'!$C$42</f>
        <v>4.8393529230728337E-4</v>
      </c>
    </row>
    <row r="51" spans="2:21" s="121" customFormat="1">
      <c r="B51" s="77" t="s">
        <v>450</v>
      </c>
      <c r="C51" s="74" t="s">
        <v>451</v>
      </c>
      <c r="D51" s="87" t="s">
        <v>123</v>
      </c>
      <c r="E51" s="87" t="s">
        <v>353</v>
      </c>
      <c r="F51" s="74" t="s">
        <v>444</v>
      </c>
      <c r="G51" s="87" t="s">
        <v>409</v>
      </c>
      <c r="H51" s="74" t="s">
        <v>445</v>
      </c>
      <c r="I51" s="74" t="s">
        <v>163</v>
      </c>
      <c r="J51" s="74"/>
      <c r="K51" s="84">
        <v>7.1400000000001542</v>
      </c>
      <c r="L51" s="87" t="s">
        <v>165</v>
      </c>
      <c r="M51" s="88">
        <v>1.1399999999999999E-2</v>
      </c>
      <c r="N51" s="88">
        <v>1.0600000000000574E-2</v>
      </c>
      <c r="O51" s="84">
        <v>15992089.301879004</v>
      </c>
      <c r="P51" s="86">
        <v>99.05</v>
      </c>
      <c r="Q51" s="84">
        <v>182.30981784600002</v>
      </c>
      <c r="R51" s="84">
        <v>16022.474271668001</v>
      </c>
      <c r="S51" s="85">
        <v>7.729444515435363E-3</v>
      </c>
      <c r="T51" s="85">
        <f t="shared" si="0"/>
        <v>4.118915296701723E-3</v>
      </c>
      <c r="U51" s="85">
        <f>R51/'סכום נכסי הקרן'!$C$42</f>
        <v>2.8481667544446687E-4</v>
      </c>
    </row>
    <row r="52" spans="2:21" s="121" customFormat="1">
      <c r="B52" s="77" t="s">
        <v>452</v>
      </c>
      <c r="C52" s="74" t="s">
        <v>453</v>
      </c>
      <c r="D52" s="87" t="s">
        <v>123</v>
      </c>
      <c r="E52" s="87" t="s">
        <v>353</v>
      </c>
      <c r="F52" s="74" t="s">
        <v>454</v>
      </c>
      <c r="G52" s="87" t="s">
        <v>409</v>
      </c>
      <c r="H52" s="74" t="s">
        <v>439</v>
      </c>
      <c r="I52" s="74" t="s">
        <v>357</v>
      </c>
      <c r="J52" s="74"/>
      <c r="K52" s="84">
        <v>5.5399999999997052</v>
      </c>
      <c r="L52" s="87" t="s">
        <v>165</v>
      </c>
      <c r="M52" s="88">
        <v>1.8200000000000001E-2</v>
      </c>
      <c r="N52" s="88">
        <v>7.9999999999990721E-3</v>
      </c>
      <c r="O52" s="84">
        <v>8115264.3173600007</v>
      </c>
      <c r="P52" s="86">
        <v>106.5</v>
      </c>
      <c r="Q52" s="74"/>
      <c r="R52" s="84">
        <v>8642.7564080510019</v>
      </c>
      <c r="S52" s="85">
        <v>1.8060007382574832E-2</v>
      </c>
      <c r="T52" s="85">
        <f t="shared" si="0"/>
        <v>2.2218030106458792E-3</v>
      </c>
      <c r="U52" s="85">
        <f>R52/'סכום נכסי הקרן'!$C$42</f>
        <v>1.5363427053025227E-4</v>
      </c>
    </row>
    <row r="53" spans="2:21" s="121" customFormat="1">
      <c r="B53" s="77" t="s">
        <v>455</v>
      </c>
      <c r="C53" s="74" t="s">
        <v>456</v>
      </c>
      <c r="D53" s="87" t="s">
        <v>123</v>
      </c>
      <c r="E53" s="87" t="s">
        <v>353</v>
      </c>
      <c r="F53" s="74" t="s">
        <v>454</v>
      </c>
      <c r="G53" s="87" t="s">
        <v>409</v>
      </c>
      <c r="H53" s="74" t="s">
        <v>439</v>
      </c>
      <c r="I53" s="74" t="s">
        <v>357</v>
      </c>
      <c r="J53" s="74"/>
      <c r="K53" s="84">
        <v>6.6699999999977093</v>
      </c>
      <c r="L53" s="87" t="s">
        <v>165</v>
      </c>
      <c r="M53" s="88">
        <v>7.8000000000000005E-3</v>
      </c>
      <c r="N53" s="88">
        <v>9.199999999997403E-3</v>
      </c>
      <c r="O53" s="84">
        <v>626579.06904700014</v>
      </c>
      <c r="P53" s="86">
        <v>98.23</v>
      </c>
      <c r="Q53" s="74"/>
      <c r="R53" s="84">
        <v>615.48864122300006</v>
      </c>
      <c r="S53" s="85">
        <v>1.3668827858791452E-3</v>
      </c>
      <c r="T53" s="85">
        <f t="shared" si="0"/>
        <v>1.5822435014062626E-4</v>
      </c>
      <c r="U53" s="85">
        <f>R53/'סכום נכסי הקרן'!$C$42</f>
        <v>1.0940971138081132E-5</v>
      </c>
    </row>
    <row r="54" spans="2:21" s="121" customFormat="1">
      <c r="B54" s="77" t="s">
        <v>457</v>
      </c>
      <c r="C54" s="74" t="s">
        <v>458</v>
      </c>
      <c r="D54" s="87" t="s">
        <v>123</v>
      </c>
      <c r="E54" s="87" t="s">
        <v>353</v>
      </c>
      <c r="F54" s="74" t="s">
        <v>454</v>
      </c>
      <c r="G54" s="87" t="s">
        <v>409</v>
      </c>
      <c r="H54" s="74" t="s">
        <v>439</v>
      </c>
      <c r="I54" s="74" t="s">
        <v>357</v>
      </c>
      <c r="J54" s="74"/>
      <c r="K54" s="84">
        <v>4.529999999999843</v>
      </c>
      <c r="L54" s="87" t="s">
        <v>165</v>
      </c>
      <c r="M54" s="88">
        <v>2E-3</v>
      </c>
      <c r="N54" s="88">
        <v>7.3999999999997531E-3</v>
      </c>
      <c r="O54" s="84">
        <v>6725444.9240120007</v>
      </c>
      <c r="P54" s="86">
        <v>96.69</v>
      </c>
      <c r="Q54" s="74"/>
      <c r="R54" s="84">
        <v>6502.655006934001</v>
      </c>
      <c r="S54" s="85">
        <v>1.7934519797365336E-2</v>
      </c>
      <c r="T54" s="85">
        <f t="shared" si="0"/>
        <v>1.6716447611712219E-3</v>
      </c>
      <c r="U54" s="85">
        <f>R54/'סכום נכסי הקרן'!$C$42</f>
        <v>1.155916713757626E-4</v>
      </c>
    </row>
    <row r="55" spans="2:21" s="121" customFormat="1">
      <c r="B55" s="77" t="s">
        <v>459</v>
      </c>
      <c r="C55" s="74" t="s">
        <v>460</v>
      </c>
      <c r="D55" s="87" t="s">
        <v>123</v>
      </c>
      <c r="E55" s="87" t="s">
        <v>353</v>
      </c>
      <c r="F55" s="74" t="s">
        <v>376</v>
      </c>
      <c r="G55" s="87" t="s">
        <v>363</v>
      </c>
      <c r="H55" s="74" t="s">
        <v>445</v>
      </c>
      <c r="I55" s="74" t="s">
        <v>163</v>
      </c>
      <c r="J55" s="74"/>
      <c r="K55" s="84">
        <v>0.33999999999998876</v>
      </c>
      <c r="L55" s="87" t="s">
        <v>165</v>
      </c>
      <c r="M55" s="88">
        <v>0.04</v>
      </c>
      <c r="N55" s="88">
        <v>1.4200000000000037E-2</v>
      </c>
      <c r="O55" s="84">
        <v>24205053.711711004</v>
      </c>
      <c r="P55" s="86">
        <v>109.95</v>
      </c>
      <c r="Q55" s="74"/>
      <c r="R55" s="84">
        <v>26613.456409995004</v>
      </c>
      <c r="S55" s="85">
        <v>1.7929695978594788E-2</v>
      </c>
      <c r="T55" s="85">
        <f t="shared" si="0"/>
        <v>6.8415508645295661E-3</v>
      </c>
      <c r="U55" s="85">
        <f>R55/'סכום נכסי הקרן'!$C$42</f>
        <v>4.7308274915968459E-4</v>
      </c>
    </row>
    <row r="56" spans="2:21" s="121" customFormat="1">
      <c r="B56" s="77" t="s">
        <v>461</v>
      </c>
      <c r="C56" s="74" t="s">
        <v>462</v>
      </c>
      <c r="D56" s="87" t="s">
        <v>123</v>
      </c>
      <c r="E56" s="87" t="s">
        <v>353</v>
      </c>
      <c r="F56" s="74" t="s">
        <v>463</v>
      </c>
      <c r="G56" s="87" t="s">
        <v>409</v>
      </c>
      <c r="H56" s="74" t="s">
        <v>445</v>
      </c>
      <c r="I56" s="74" t="s">
        <v>163</v>
      </c>
      <c r="J56" s="74"/>
      <c r="K56" s="84">
        <v>2.8799999999999715</v>
      </c>
      <c r="L56" s="87" t="s">
        <v>165</v>
      </c>
      <c r="M56" s="88">
        <v>4.7500000000000001E-2</v>
      </c>
      <c r="N56" s="88">
        <v>9.0999999999998565E-3</v>
      </c>
      <c r="O56" s="84">
        <v>27310580.630886003</v>
      </c>
      <c r="P56" s="86">
        <v>135.05000000000001</v>
      </c>
      <c r="Q56" s="74"/>
      <c r="R56" s="84">
        <v>36882.939203083006</v>
      </c>
      <c r="S56" s="85">
        <v>1.4470715112004453E-2</v>
      </c>
      <c r="T56" s="85">
        <f t="shared" si="0"/>
        <v>9.4815382377944693E-3</v>
      </c>
      <c r="U56" s="85">
        <f>R56/'סכום נכסי הקרן'!$C$42</f>
        <v>6.5563382698126177E-4</v>
      </c>
    </row>
    <row r="57" spans="2:21" s="121" customFormat="1">
      <c r="B57" s="77" t="s">
        <v>464</v>
      </c>
      <c r="C57" s="74" t="s">
        <v>465</v>
      </c>
      <c r="D57" s="87" t="s">
        <v>123</v>
      </c>
      <c r="E57" s="87" t="s">
        <v>353</v>
      </c>
      <c r="F57" s="74" t="s">
        <v>463</v>
      </c>
      <c r="G57" s="87" t="s">
        <v>409</v>
      </c>
      <c r="H57" s="74" t="s">
        <v>445</v>
      </c>
      <c r="I57" s="74" t="s">
        <v>163</v>
      </c>
      <c r="J57" s="74"/>
      <c r="K57" s="84">
        <v>5.0999999999999304</v>
      </c>
      <c r="L57" s="87" t="s">
        <v>165</v>
      </c>
      <c r="M57" s="88">
        <v>5.0000000000000001E-3</v>
      </c>
      <c r="N57" s="88">
        <v>7.7999999999999858E-3</v>
      </c>
      <c r="O57" s="84">
        <v>12967997.645300003</v>
      </c>
      <c r="P57" s="86">
        <v>98.49</v>
      </c>
      <c r="Q57" s="74"/>
      <c r="R57" s="84">
        <v>12772.180881309001</v>
      </c>
      <c r="S57" s="85">
        <v>1.1611111539663398E-2</v>
      </c>
      <c r="T57" s="85">
        <f t="shared" si="0"/>
        <v>3.2833587567239258E-3</v>
      </c>
      <c r="U57" s="85">
        <f>R57/'סכום נכסי הקרן'!$C$42</f>
        <v>2.2703922222688699E-4</v>
      </c>
    </row>
    <row r="58" spans="2:21" s="121" customFormat="1">
      <c r="B58" s="77" t="s">
        <v>466</v>
      </c>
      <c r="C58" s="74" t="s">
        <v>467</v>
      </c>
      <c r="D58" s="87" t="s">
        <v>123</v>
      </c>
      <c r="E58" s="87" t="s">
        <v>353</v>
      </c>
      <c r="F58" s="74" t="s">
        <v>468</v>
      </c>
      <c r="G58" s="87" t="s">
        <v>469</v>
      </c>
      <c r="H58" s="74" t="s">
        <v>439</v>
      </c>
      <c r="I58" s="74" t="s">
        <v>357</v>
      </c>
      <c r="J58" s="74"/>
      <c r="K58" s="84">
        <v>0.73000000000058751</v>
      </c>
      <c r="L58" s="87" t="s">
        <v>165</v>
      </c>
      <c r="M58" s="88">
        <v>4.6500000000000007E-2</v>
      </c>
      <c r="N58" s="88">
        <v>1.9100000000197848E-2</v>
      </c>
      <c r="O58" s="84">
        <v>40133.084780000005</v>
      </c>
      <c r="P58" s="86">
        <v>127.2</v>
      </c>
      <c r="Q58" s="74"/>
      <c r="R58" s="84">
        <v>51.049282589000008</v>
      </c>
      <c r="S58" s="85">
        <v>7.9211773718851017E-4</v>
      </c>
      <c r="T58" s="85">
        <f t="shared" si="0"/>
        <v>1.312329590151318E-5</v>
      </c>
      <c r="U58" s="85">
        <f>R58/'סכום נכסי הקרן'!$C$42</f>
        <v>9.0745578393807279E-7</v>
      </c>
    </row>
    <row r="59" spans="2:21" s="121" customFormat="1">
      <c r="B59" s="77" t="s">
        <v>470</v>
      </c>
      <c r="C59" s="74" t="s">
        <v>471</v>
      </c>
      <c r="D59" s="87" t="s">
        <v>123</v>
      </c>
      <c r="E59" s="87" t="s">
        <v>353</v>
      </c>
      <c r="F59" s="74" t="s">
        <v>472</v>
      </c>
      <c r="G59" s="87" t="s">
        <v>473</v>
      </c>
      <c r="H59" s="74" t="s">
        <v>445</v>
      </c>
      <c r="I59" s="74" t="s">
        <v>163</v>
      </c>
      <c r="J59" s="74"/>
      <c r="K59" s="84">
        <v>6.660000000000073</v>
      </c>
      <c r="L59" s="87" t="s">
        <v>165</v>
      </c>
      <c r="M59" s="88">
        <v>3.85E-2</v>
      </c>
      <c r="N59" s="88">
        <v>4.1000000000001617E-3</v>
      </c>
      <c r="O59" s="84">
        <v>20298450.778790005</v>
      </c>
      <c r="P59" s="86">
        <v>125.8</v>
      </c>
      <c r="Q59" s="84">
        <v>393.45296891700002</v>
      </c>
      <c r="R59" s="84">
        <v>25928.905295738004</v>
      </c>
      <c r="S59" s="85">
        <v>7.6139879119864508E-3</v>
      </c>
      <c r="T59" s="85">
        <f t="shared" si="0"/>
        <v>6.6655725475680471E-3</v>
      </c>
      <c r="U59" s="85">
        <f>R59/'סכום נכסי הקרן'!$C$42</f>
        <v>4.6091411844581006E-4</v>
      </c>
    </row>
    <row r="60" spans="2:21" s="121" customFormat="1">
      <c r="B60" s="77" t="s">
        <v>474</v>
      </c>
      <c r="C60" s="74" t="s">
        <v>475</v>
      </c>
      <c r="D60" s="87" t="s">
        <v>123</v>
      </c>
      <c r="E60" s="87" t="s">
        <v>353</v>
      </c>
      <c r="F60" s="74" t="s">
        <v>472</v>
      </c>
      <c r="G60" s="87" t="s">
        <v>473</v>
      </c>
      <c r="H60" s="74" t="s">
        <v>445</v>
      </c>
      <c r="I60" s="74" t="s">
        <v>163</v>
      </c>
      <c r="J60" s="74"/>
      <c r="K60" s="84">
        <v>4.4999999999999734</v>
      </c>
      <c r="L60" s="87" t="s">
        <v>165</v>
      </c>
      <c r="M60" s="88">
        <v>4.4999999999999998E-2</v>
      </c>
      <c r="N60" s="88">
        <v>3.2000000000000574E-3</v>
      </c>
      <c r="O60" s="84">
        <v>45543323.740058005</v>
      </c>
      <c r="P60" s="86">
        <v>122.45</v>
      </c>
      <c r="Q60" s="74"/>
      <c r="R60" s="84">
        <v>55767.797828899013</v>
      </c>
      <c r="S60" s="85">
        <v>1.5409141454305031E-2</v>
      </c>
      <c r="T60" s="85">
        <f t="shared" si="0"/>
        <v>1.4336289866727825E-2</v>
      </c>
      <c r="U60" s="85">
        <f>R60/'סכום נכסי הקרן'!$C$42</f>
        <v>9.913324562219833E-4</v>
      </c>
    </row>
    <row r="61" spans="2:21" s="121" customFormat="1">
      <c r="B61" s="77" t="s">
        <v>476</v>
      </c>
      <c r="C61" s="74" t="s">
        <v>477</v>
      </c>
      <c r="D61" s="87" t="s">
        <v>123</v>
      </c>
      <c r="E61" s="87" t="s">
        <v>353</v>
      </c>
      <c r="F61" s="74" t="s">
        <v>472</v>
      </c>
      <c r="G61" s="87" t="s">
        <v>473</v>
      </c>
      <c r="H61" s="74" t="s">
        <v>445</v>
      </c>
      <c r="I61" s="74" t="s">
        <v>163</v>
      </c>
      <c r="J61" s="74"/>
      <c r="K61" s="84">
        <v>9.23</v>
      </c>
      <c r="L61" s="87" t="s">
        <v>165</v>
      </c>
      <c r="M61" s="88">
        <v>2.3900000000000001E-2</v>
      </c>
      <c r="N61" s="88">
        <v>6.4000000000000359E-3</v>
      </c>
      <c r="O61" s="84">
        <v>18480664.176000003</v>
      </c>
      <c r="P61" s="86">
        <v>117</v>
      </c>
      <c r="Q61" s="74"/>
      <c r="R61" s="84">
        <v>21622.376880678006</v>
      </c>
      <c r="S61" s="85">
        <v>9.377858381159709E-3</v>
      </c>
      <c r="T61" s="85">
        <f t="shared" si="0"/>
        <v>5.5584884940247589E-3</v>
      </c>
      <c r="U61" s="85">
        <f>R61/'סכום נכסי הקרן'!$C$42</f>
        <v>3.8436095411628938E-4</v>
      </c>
    </row>
    <row r="62" spans="2:21" s="121" customFormat="1">
      <c r="B62" s="77" t="s">
        <v>478</v>
      </c>
      <c r="C62" s="74" t="s">
        <v>479</v>
      </c>
      <c r="D62" s="87" t="s">
        <v>123</v>
      </c>
      <c r="E62" s="87" t="s">
        <v>353</v>
      </c>
      <c r="F62" s="74" t="s">
        <v>480</v>
      </c>
      <c r="G62" s="87" t="s">
        <v>409</v>
      </c>
      <c r="H62" s="74" t="s">
        <v>445</v>
      </c>
      <c r="I62" s="74" t="s">
        <v>163</v>
      </c>
      <c r="J62" s="74"/>
      <c r="K62" s="84">
        <v>5.0899999999995824</v>
      </c>
      <c r="L62" s="87" t="s">
        <v>165</v>
      </c>
      <c r="M62" s="88">
        <v>1.5800000000000002E-2</v>
      </c>
      <c r="N62" s="88">
        <v>7.3999999999994903E-3</v>
      </c>
      <c r="O62" s="84">
        <v>5909534.3745130012</v>
      </c>
      <c r="P62" s="86">
        <v>106</v>
      </c>
      <c r="Q62" s="74"/>
      <c r="R62" s="84">
        <v>6264.1061175180002</v>
      </c>
      <c r="S62" s="85">
        <v>1.0322426959543062E-2</v>
      </c>
      <c r="T62" s="85">
        <f t="shared" si="0"/>
        <v>1.6103207326243821E-3</v>
      </c>
      <c r="U62" s="85">
        <f>R62/'סכום נכסי הקרן'!$C$42</f>
        <v>1.1135120885652636E-4</v>
      </c>
    </row>
    <row r="63" spans="2:21" s="121" customFormat="1">
      <c r="B63" s="77" t="s">
        <v>481</v>
      </c>
      <c r="C63" s="74" t="s">
        <v>482</v>
      </c>
      <c r="D63" s="87" t="s">
        <v>123</v>
      </c>
      <c r="E63" s="87" t="s">
        <v>353</v>
      </c>
      <c r="F63" s="74" t="s">
        <v>480</v>
      </c>
      <c r="G63" s="87" t="s">
        <v>409</v>
      </c>
      <c r="H63" s="74" t="s">
        <v>445</v>
      </c>
      <c r="I63" s="74" t="s">
        <v>163</v>
      </c>
      <c r="J63" s="74"/>
      <c r="K63" s="84">
        <v>7.7199999999995343</v>
      </c>
      <c r="L63" s="87" t="s">
        <v>165</v>
      </c>
      <c r="M63" s="88">
        <v>8.3999999999999995E-3</v>
      </c>
      <c r="N63" s="88">
        <v>8.500000000000096E-3</v>
      </c>
      <c r="O63" s="84">
        <v>5280138.9935160009</v>
      </c>
      <c r="P63" s="86">
        <v>99.5</v>
      </c>
      <c r="Q63" s="74"/>
      <c r="R63" s="84">
        <v>5253.7381226270008</v>
      </c>
      <c r="S63" s="85">
        <v>1.0775793864318369E-2</v>
      </c>
      <c r="T63" s="85">
        <f t="shared" si="0"/>
        <v>1.3505843074697957E-3</v>
      </c>
      <c r="U63" s="85">
        <f>R63/'סכום נכסי הקרן'!$C$42</f>
        <v>9.3390833423800606E-5</v>
      </c>
    </row>
    <row r="64" spans="2:21" s="121" customFormat="1">
      <c r="B64" s="77" t="s">
        <v>483</v>
      </c>
      <c r="C64" s="74" t="s">
        <v>484</v>
      </c>
      <c r="D64" s="87" t="s">
        <v>123</v>
      </c>
      <c r="E64" s="87" t="s">
        <v>353</v>
      </c>
      <c r="F64" s="74" t="s">
        <v>485</v>
      </c>
      <c r="G64" s="87" t="s">
        <v>469</v>
      </c>
      <c r="H64" s="74" t="s">
        <v>445</v>
      </c>
      <c r="I64" s="74" t="s">
        <v>163</v>
      </c>
      <c r="J64" s="74"/>
      <c r="K64" s="84">
        <v>0.67000000001287885</v>
      </c>
      <c r="L64" s="87" t="s">
        <v>165</v>
      </c>
      <c r="M64" s="88">
        <v>4.8899999999999999E-2</v>
      </c>
      <c r="N64" s="88">
        <v>2.1500000000275975E-2</v>
      </c>
      <c r="O64" s="84">
        <v>39763.460835000005</v>
      </c>
      <c r="P64" s="86">
        <v>123.02</v>
      </c>
      <c r="Q64" s="74"/>
      <c r="R64" s="84">
        <v>48.917010211000004</v>
      </c>
      <c r="S64" s="85">
        <v>2.1357258561254069E-3</v>
      </c>
      <c r="T64" s="85">
        <f t="shared" si="0"/>
        <v>1.2575150267726216E-5</v>
      </c>
      <c r="U64" s="85">
        <f>R64/'סכום נכסי הקרן'!$C$42</f>
        <v>8.6955235407156906E-7</v>
      </c>
    </row>
    <row r="65" spans="2:21" s="121" customFormat="1">
      <c r="B65" s="77" t="s">
        <v>486</v>
      </c>
      <c r="C65" s="74" t="s">
        <v>487</v>
      </c>
      <c r="D65" s="87" t="s">
        <v>123</v>
      </c>
      <c r="E65" s="87" t="s">
        <v>353</v>
      </c>
      <c r="F65" s="74" t="s">
        <v>376</v>
      </c>
      <c r="G65" s="87" t="s">
        <v>363</v>
      </c>
      <c r="H65" s="74" t="s">
        <v>439</v>
      </c>
      <c r="I65" s="74" t="s">
        <v>357</v>
      </c>
      <c r="J65" s="74"/>
      <c r="K65" s="84">
        <v>2.7600000000000287</v>
      </c>
      <c r="L65" s="87" t="s">
        <v>165</v>
      </c>
      <c r="M65" s="88">
        <v>1.6399999999999998E-2</v>
      </c>
      <c r="N65" s="88">
        <v>1.5900000000000192E-2</v>
      </c>
      <c r="O65" s="84">
        <v>245.48744200000002</v>
      </c>
      <c r="P65" s="86">
        <v>5022667</v>
      </c>
      <c r="Q65" s="74"/>
      <c r="R65" s="84">
        <v>12330.016568564004</v>
      </c>
      <c r="S65" s="85">
        <v>1.9997347833170417E-2</v>
      </c>
      <c r="T65" s="85">
        <f t="shared" si="0"/>
        <v>3.169691084644002E-3</v>
      </c>
      <c r="U65" s="85">
        <f>R65/'סכום נכסי הקרן'!$C$42</f>
        <v>2.1917927703858948E-4</v>
      </c>
    </row>
    <row r="66" spans="2:21" s="121" customFormat="1">
      <c r="B66" s="77" t="s">
        <v>488</v>
      </c>
      <c r="C66" s="74" t="s">
        <v>489</v>
      </c>
      <c r="D66" s="87" t="s">
        <v>123</v>
      </c>
      <c r="E66" s="87" t="s">
        <v>353</v>
      </c>
      <c r="F66" s="74" t="s">
        <v>376</v>
      </c>
      <c r="G66" s="87" t="s">
        <v>363</v>
      </c>
      <c r="H66" s="74" t="s">
        <v>439</v>
      </c>
      <c r="I66" s="74" t="s">
        <v>357</v>
      </c>
      <c r="J66" s="74"/>
      <c r="K66" s="84">
        <v>7.0499999999998124</v>
      </c>
      <c r="L66" s="87" t="s">
        <v>165</v>
      </c>
      <c r="M66" s="88">
        <v>2.7799999999999998E-2</v>
      </c>
      <c r="N66" s="88">
        <v>2.5199999999999671E-2</v>
      </c>
      <c r="O66" s="84">
        <v>92.63315200000001</v>
      </c>
      <c r="P66" s="86">
        <v>5123026</v>
      </c>
      <c r="Q66" s="74"/>
      <c r="R66" s="84">
        <v>4745.6205951579996</v>
      </c>
      <c r="S66" s="85">
        <v>2.2150442850310859E-2</v>
      </c>
      <c r="T66" s="85">
        <f t="shared" si="0"/>
        <v>1.2199619690638529E-3</v>
      </c>
      <c r="U66" s="85">
        <f>R66/'סכום נכסי הקרן'!$C$42</f>
        <v>8.4358499063015409E-5</v>
      </c>
    </row>
    <row r="67" spans="2:21" s="121" customFormat="1">
      <c r="B67" s="77" t="s">
        <v>490</v>
      </c>
      <c r="C67" s="74" t="s">
        <v>491</v>
      </c>
      <c r="D67" s="87" t="s">
        <v>123</v>
      </c>
      <c r="E67" s="87" t="s">
        <v>353</v>
      </c>
      <c r="F67" s="74" t="s">
        <v>376</v>
      </c>
      <c r="G67" s="87" t="s">
        <v>363</v>
      </c>
      <c r="H67" s="74" t="s">
        <v>439</v>
      </c>
      <c r="I67" s="74" t="s">
        <v>357</v>
      </c>
      <c r="J67" s="74"/>
      <c r="K67" s="84">
        <v>4.1799999999999189</v>
      </c>
      <c r="L67" s="87" t="s">
        <v>165</v>
      </c>
      <c r="M67" s="88">
        <v>2.4199999999999999E-2</v>
      </c>
      <c r="N67" s="88">
        <v>2.4199999999999423E-2</v>
      </c>
      <c r="O67" s="84">
        <v>197.444782</v>
      </c>
      <c r="P67" s="86">
        <v>5070000</v>
      </c>
      <c r="Q67" s="74"/>
      <c r="R67" s="84">
        <v>10010.450019249</v>
      </c>
      <c r="S67" s="85">
        <v>6.8502509107310136E-3</v>
      </c>
      <c r="T67" s="85">
        <f t="shared" si="0"/>
        <v>2.5733975297474658E-3</v>
      </c>
      <c r="U67" s="85">
        <f>R67/'סכום נכסי הקרן'!$C$42</f>
        <v>1.7794649227348606E-4</v>
      </c>
    </row>
    <row r="68" spans="2:21" s="121" customFormat="1">
      <c r="B68" s="77" t="s">
        <v>492</v>
      </c>
      <c r="C68" s="74" t="s">
        <v>493</v>
      </c>
      <c r="D68" s="87" t="s">
        <v>123</v>
      </c>
      <c r="E68" s="87" t="s">
        <v>353</v>
      </c>
      <c r="F68" s="74" t="s">
        <v>376</v>
      </c>
      <c r="G68" s="87" t="s">
        <v>363</v>
      </c>
      <c r="H68" s="74" t="s">
        <v>439</v>
      </c>
      <c r="I68" s="74" t="s">
        <v>357</v>
      </c>
      <c r="J68" s="74"/>
      <c r="K68" s="84">
        <v>3.880000000000086</v>
      </c>
      <c r="L68" s="87" t="s">
        <v>165</v>
      </c>
      <c r="M68" s="88">
        <v>1.95E-2</v>
      </c>
      <c r="N68" s="88">
        <v>2.6300000000000857E-2</v>
      </c>
      <c r="O68" s="84">
        <v>301.00979700000005</v>
      </c>
      <c r="P68" s="86">
        <v>4800100</v>
      </c>
      <c r="Q68" s="74"/>
      <c r="R68" s="84">
        <v>14448.771199052002</v>
      </c>
      <c r="S68" s="85">
        <v>1.2128200048350057E-2</v>
      </c>
      <c r="T68" s="85">
        <f t="shared" si="0"/>
        <v>3.7143616960305485E-3</v>
      </c>
      <c r="U68" s="85">
        <f>R68/'סכום נכסי הקרן'!$C$42</f>
        <v>2.5684241443586607E-4</v>
      </c>
    </row>
    <row r="69" spans="2:21" s="121" customFormat="1">
      <c r="B69" s="77" t="s">
        <v>494</v>
      </c>
      <c r="C69" s="74" t="s">
        <v>495</v>
      </c>
      <c r="D69" s="87" t="s">
        <v>123</v>
      </c>
      <c r="E69" s="87" t="s">
        <v>353</v>
      </c>
      <c r="F69" s="74" t="s">
        <v>496</v>
      </c>
      <c r="G69" s="87" t="s">
        <v>409</v>
      </c>
      <c r="H69" s="74" t="s">
        <v>439</v>
      </c>
      <c r="I69" s="74" t="s">
        <v>357</v>
      </c>
      <c r="J69" s="74"/>
      <c r="K69" s="84">
        <v>3.1099999999998933</v>
      </c>
      <c r="L69" s="87" t="s">
        <v>165</v>
      </c>
      <c r="M69" s="88">
        <v>2.8500000000000001E-2</v>
      </c>
      <c r="N69" s="88">
        <v>5.7999999999996856E-3</v>
      </c>
      <c r="O69" s="84">
        <v>13293092.963505002</v>
      </c>
      <c r="P69" s="86">
        <v>110.7</v>
      </c>
      <c r="Q69" s="74"/>
      <c r="R69" s="84">
        <v>14715.454565687003</v>
      </c>
      <c r="S69" s="85">
        <v>1.6977130221590041E-2</v>
      </c>
      <c r="T69" s="85">
        <f t="shared" si="0"/>
        <v>3.7829182859544382E-3</v>
      </c>
      <c r="U69" s="85">
        <f>R69/'סכום נכסי הקרן'!$C$42</f>
        <v>2.6158299748149649E-4</v>
      </c>
    </row>
    <row r="70" spans="2:21" s="121" customFormat="1">
      <c r="B70" s="77" t="s">
        <v>497</v>
      </c>
      <c r="C70" s="74" t="s">
        <v>498</v>
      </c>
      <c r="D70" s="87" t="s">
        <v>123</v>
      </c>
      <c r="E70" s="87" t="s">
        <v>353</v>
      </c>
      <c r="F70" s="74" t="s">
        <v>496</v>
      </c>
      <c r="G70" s="87" t="s">
        <v>409</v>
      </c>
      <c r="H70" s="74" t="s">
        <v>439</v>
      </c>
      <c r="I70" s="74" t="s">
        <v>357</v>
      </c>
      <c r="J70" s="74"/>
      <c r="K70" s="84">
        <v>4.8800000000013739</v>
      </c>
      <c r="L70" s="87" t="s">
        <v>165</v>
      </c>
      <c r="M70" s="88">
        <v>2.4E-2</v>
      </c>
      <c r="N70" s="88">
        <v>1.1200000000001875E-2</v>
      </c>
      <c r="O70" s="84">
        <v>1196746.3167390001</v>
      </c>
      <c r="P70" s="86">
        <v>107</v>
      </c>
      <c r="Q70" s="74"/>
      <c r="R70" s="84">
        <v>1280.5185072980003</v>
      </c>
      <c r="S70" s="85">
        <v>2.1007271547707033E-3</v>
      </c>
      <c r="T70" s="85">
        <f t="shared" si="0"/>
        <v>3.2918431810159557E-4</v>
      </c>
      <c r="U70" s="85">
        <f>R70/'סכום נכסי הקרן'!$C$42</f>
        <v>2.2762590715382669E-5</v>
      </c>
    </row>
    <row r="71" spans="2:21" s="121" customFormat="1">
      <c r="B71" s="77" t="s">
        <v>499</v>
      </c>
      <c r="C71" s="74" t="s">
        <v>500</v>
      </c>
      <c r="D71" s="87" t="s">
        <v>123</v>
      </c>
      <c r="E71" s="87" t="s">
        <v>353</v>
      </c>
      <c r="F71" s="74" t="s">
        <v>501</v>
      </c>
      <c r="G71" s="87" t="s">
        <v>409</v>
      </c>
      <c r="H71" s="74" t="s">
        <v>439</v>
      </c>
      <c r="I71" s="74" t="s">
        <v>357</v>
      </c>
      <c r="J71" s="74"/>
      <c r="K71" s="84">
        <v>1.220000000000051</v>
      </c>
      <c r="L71" s="87" t="s">
        <v>165</v>
      </c>
      <c r="M71" s="88">
        <v>2.5499999999999998E-2</v>
      </c>
      <c r="N71" s="88">
        <v>1.8800000000000303E-2</v>
      </c>
      <c r="O71" s="84">
        <v>16774659.427119002</v>
      </c>
      <c r="P71" s="86">
        <v>102.65</v>
      </c>
      <c r="Q71" s="74"/>
      <c r="R71" s="84">
        <v>17219.188382296004</v>
      </c>
      <c r="S71" s="85">
        <v>1.5400306746295825E-2</v>
      </c>
      <c r="T71" s="85">
        <f t="shared" si="0"/>
        <v>4.4265559252631027E-3</v>
      </c>
      <c r="U71" s="85">
        <f>R71/'סכום נכסי הקרן'!$C$42</f>
        <v>3.0608955307044334E-4</v>
      </c>
    </row>
    <row r="72" spans="2:21" s="121" customFormat="1">
      <c r="B72" s="77" t="s">
        <v>502</v>
      </c>
      <c r="C72" s="74" t="s">
        <v>503</v>
      </c>
      <c r="D72" s="87" t="s">
        <v>123</v>
      </c>
      <c r="E72" s="87" t="s">
        <v>353</v>
      </c>
      <c r="F72" s="74" t="s">
        <v>501</v>
      </c>
      <c r="G72" s="87" t="s">
        <v>409</v>
      </c>
      <c r="H72" s="74" t="s">
        <v>439</v>
      </c>
      <c r="I72" s="74" t="s">
        <v>357</v>
      </c>
      <c r="J72" s="74"/>
      <c r="K72" s="84">
        <v>5.7100000000001581</v>
      </c>
      <c r="L72" s="87" t="s">
        <v>165</v>
      </c>
      <c r="M72" s="88">
        <v>2.35E-2</v>
      </c>
      <c r="N72" s="88">
        <v>1.280000000000025E-2</v>
      </c>
      <c r="O72" s="84">
        <v>13152220.675682001</v>
      </c>
      <c r="P72" s="86">
        <v>107.54</v>
      </c>
      <c r="Q72" s="84">
        <v>302.77352794500001</v>
      </c>
      <c r="R72" s="84">
        <v>14446.671642863002</v>
      </c>
      <c r="S72" s="85">
        <v>1.7123693518116948E-2</v>
      </c>
      <c r="T72" s="85">
        <f t="shared" si="0"/>
        <v>3.7138219607838864E-3</v>
      </c>
      <c r="U72" s="85">
        <f>R72/'סכום נכסי הקרן'!$C$42</f>
        <v>2.5680509257136998E-4</v>
      </c>
    </row>
    <row r="73" spans="2:21" s="121" customFormat="1">
      <c r="B73" s="77" t="s">
        <v>504</v>
      </c>
      <c r="C73" s="74" t="s">
        <v>505</v>
      </c>
      <c r="D73" s="87" t="s">
        <v>123</v>
      </c>
      <c r="E73" s="87" t="s">
        <v>353</v>
      </c>
      <c r="F73" s="74" t="s">
        <v>501</v>
      </c>
      <c r="G73" s="87" t="s">
        <v>409</v>
      </c>
      <c r="H73" s="74" t="s">
        <v>439</v>
      </c>
      <c r="I73" s="74" t="s">
        <v>357</v>
      </c>
      <c r="J73" s="74"/>
      <c r="K73" s="84">
        <v>4.349999999999894</v>
      </c>
      <c r="L73" s="87" t="s">
        <v>165</v>
      </c>
      <c r="M73" s="88">
        <v>1.7600000000000001E-2</v>
      </c>
      <c r="N73" s="88">
        <v>1.1300000000000006E-2</v>
      </c>
      <c r="O73" s="84">
        <v>18376832.009018004</v>
      </c>
      <c r="P73" s="86">
        <v>104.83</v>
      </c>
      <c r="Q73" s="74"/>
      <c r="R73" s="84">
        <v>19264.432547523003</v>
      </c>
      <c r="S73" s="85">
        <v>1.2842035679976466E-2</v>
      </c>
      <c r="T73" s="85">
        <f t="shared" si="0"/>
        <v>4.9523291195156059E-3</v>
      </c>
      <c r="U73" s="85">
        <f>R73/'סכום נכסי הקרן'!$C$42</f>
        <v>3.4244596305652128E-4</v>
      </c>
    </row>
    <row r="74" spans="2:21" s="121" customFormat="1">
      <c r="B74" s="77" t="s">
        <v>506</v>
      </c>
      <c r="C74" s="74" t="s">
        <v>507</v>
      </c>
      <c r="D74" s="87" t="s">
        <v>123</v>
      </c>
      <c r="E74" s="87" t="s">
        <v>353</v>
      </c>
      <c r="F74" s="74" t="s">
        <v>501</v>
      </c>
      <c r="G74" s="87" t="s">
        <v>409</v>
      </c>
      <c r="H74" s="74" t="s">
        <v>439</v>
      </c>
      <c r="I74" s="74" t="s">
        <v>357</v>
      </c>
      <c r="J74" s="74"/>
      <c r="K74" s="84">
        <v>4.9199999999999697</v>
      </c>
      <c r="L74" s="87" t="s">
        <v>165</v>
      </c>
      <c r="M74" s="88">
        <v>2.1499999999999998E-2</v>
      </c>
      <c r="N74" s="88">
        <v>1.1899999999999784E-2</v>
      </c>
      <c r="O74" s="84">
        <v>18213277.064868003</v>
      </c>
      <c r="P74" s="86">
        <v>107.7</v>
      </c>
      <c r="Q74" s="74"/>
      <c r="R74" s="84">
        <v>19615.699295618004</v>
      </c>
      <c r="S74" s="85">
        <v>1.3940511470241843E-2</v>
      </c>
      <c r="T74" s="85">
        <f t="shared" si="0"/>
        <v>5.042629653466817E-3</v>
      </c>
      <c r="U74" s="85">
        <f>R74/'סכום נכסי הקרן'!$C$42</f>
        <v>3.4869010648220405E-4</v>
      </c>
    </row>
    <row r="75" spans="2:21" s="121" customFormat="1">
      <c r="B75" s="77" t="s">
        <v>508</v>
      </c>
      <c r="C75" s="74" t="s">
        <v>509</v>
      </c>
      <c r="D75" s="87" t="s">
        <v>123</v>
      </c>
      <c r="E75" s="87" t="s">
        <v>353</v>
      </c>
      <c r="F75" s="74" t="s">
        <v>501</v>
      </c>
      <c r="G75" s="87" t="s">
        <v>409</v>
      </c>
      <c r="H75" s="74" t="s">
        <v>439</v>
      </c>
      <c r="I75" s="74" t="s">
        <v>357</v>
      </c>
      <c r="J75" s="74"/>
      <c r="K75" s="84">
        <v>6.9599999999997877</v>
      </c>
      <c r="L75" s="87" t="s">
        <v>165</v>
      </c>
      <c r="M75" s="88">
        <v>6.5000000000000006E-3</v>
      </c>
      <c r="N75" s="88">
        <v>1.2499999999999074E-2</v>
      </c>
      <c r="O75" s="84">
        <v>8473093.0988379996</v>
      </c>
      <c r="P75" s="86">
        <v>95.9</v>
      </c>
      <c r="Q75" s="74"/>
      <c r="R75" s="84">
        <v>8125.6966585070013</v>
      </c>
      <c r="S75" s="85">
        <v>2.1396699744540403E-2</v>
      </c>
      <c r="T75" s="85">
        <f t="shared" si="0"/>
        <v>2.0888818852569332E-3</v>
      </c>
      <c r="U75" s="85">
        <f>R75/'סכום נכסי הקרן'!$C$42</f>
        <v>1.4444297857532128E-4</v>
      </c>
    </row>
    <row r="76" spans="2:21" s="121" customFormat="1">
      <c r="B76" s="77" t="s">
        <v>510</v>
      </c>
      <c r="C76" s="74" t="s">
        <v>511</v>
      </c>
      <c r="D76" s="87" t="s">
        <v>123</v>
      </c>
      <c r="E76" s="87" t="s">
        <v>353</v>
      </c>
      <c r="F76" s="74" t="s">
        <v>391</v>
      </c>
      <c r="G76" s="87" t="s">
        <v>363</v>
      </c>
      <c r="H76" s="74" t="s">
        <v>439</v>
      </c>
      <c r="I76" s="74" t="s">
        <v>357</v>
      </c>
      <c r="J76" s="74"/>
      <c r="K76" s="84">
        <v>0.73999999999998778</v>
      </c>
      <c r="L76" s="87" t="s">
        <v>165</v>
      </c>
      <c r="M76" s="88">
        <v>3.8900000000000004E-2</v>
      </c>
      <c r="N76" s="88">
        <v>1.7300000000000194E-2</v>
      </c>
      <c r="O76" s="84">
        <v>19814609.398492005</v>
      </c>
      <c r="P76" s="86">
        <v>112.97</v>
      </c>
      <c r="Q76" s="84">
        <v>214.22391155200003</v>
      </c>
      <c r="R76" s="84">
        <v>22598.788042972003</v>
      </c>
      <c r="S76" s="85">
        <v>1.9079017864717808E-2</v>
      </c>
      <c r="T76" s="85">
        <f t="shared" ref="T76:T139" si="1">R76/$R$11</f>
        <v>5.8094955984240209E-3</v>
      </c>
      <c r="U76" s="85">
        <f>R76/'סכום נכסי הקרן'!$C$42</f>
        <v>4.017177104072447E-4</v>
      </c>
    </row>
    <row r="77" spans="2:21" s="121" customFormat="1">
      <c r="B77" s="77" t="s">
        <v>512</v>
      </c>
      <c r="C77" s="74" t="s">
        <v>513</v>
      </c>
      <c r="D77" s="87" t="s">
        <v>123</v>
      </c>
      <c r="E77" s="87" t="s">
        <v>353</v>
      </c>
      <c r="F77" s="74" t="s">
        <v>514</v>
      </c>
      <c r="G77" s="87" t="s">
        <v>409</v>
      </c>
      <c r="H77" s="74" t="s">
        <v>439</v>
      </c>
      <c r="I77" s="74" t="s">
        <v>357</v>
      </c>
      <c r="J77" s="74"/>
      <c r="K77" s="84">
        <v>6.6899999999998352</v>
      </c>
      <c r="L77" s="87" t="s">
        <v>165</v>
      </c>
      <c r="M77" s="88">
        <v>3.5000000000000003E-2</v>
      </c>
      <c r="N77" s="88">
        <v>8.4000000000002545E-3</v>
      </c>
      <c r="O77" s="84">
        <v>6513469.7387890005</v>
      </c>
      <c r="P77" s="86">
        <v>121</v>
      </c>
      <c r="Q77" s="74"/>
      <c r="R77" s="84">
        <v>7881.2990333700009</v>
      </c>
      <c r="S77" s="85">
        <v>8.3376436069798193E-3</v>
      </c>
      <c r="T77" s="85">
        <f t="shared" si="1"/>
        <v>2.0260543157076785E-3</v>
      </c>
      <c r="U77" s="85">
        <f>R77/'סכום נכסי הקרן'!$C$42</f>
        <v>1.4009854850180074E-4</v>
      </c>
    </row>
    <row r="78" spans="2:21" s="121" customFormat="1">
      <c r="B78" s="77" t="s">
        <v>515</v>
      </c>
      <c r="C78" s="74" t="s">
        <v>516</v>
      </c>
      <c r="D78" s="87" t="s">
        <v>123</v>
      </c>
      <c r="E78" s="87" t="s">
        <v>353</v>
      </c>
      <c r="F78" s="74" t="s">
        <v>514</v>
      </c>
      <c r="G78" s="87" t="s">
        <v>409</v>
      </c>
      <c r="H78" s="74" t="s">
        <v>439</v>
      </c>
      <c r="I78" s="74" t="s">
        <v>357</v>
      </c>
      <c r="J78" s="74"/>
      <c r="K78" s="84">
        <v>2.4899999999988007</v>
      </c>
      <c r="L78" s="87" t="s">
        <v>165</v>
      </c>
      <c r="M78" s="88">
        <v>0.04</v>
      </c>
      <c r="N78" s="88">
        <v>3.800000000000827E-3</v>
      </c>
      <c r="O78" s="84">
        <v>664781.44507800008</v>
      </c>
      <c r="P78" s="86">
        <v>109.14</v>
      </c>
      <c r="Q78" s="74"/>
      <c r="R78" s="84">
        <v>725.54245796300006</v>
      </c>
      <c r="S78" s="85">
        <v>2.1775340848887536E-3</v>
      </c>
      <c r="T78" s="85">
        <f t="shared" si="1"/>
        <v>1.8651600731821669E-4</v>
      </c>
      <c r="U78" s="85">
        <f>R78/'סכום נכסי הקרן'!$C$42</f>
        <v>1.2897295840021082E-5</v>
      </c>
    </row>
    <row r="79" spans="2:21" s="121" customFormat="1">
      <c r="B79" s="77" t="s">
        <v>517</v>
      </c>
      <c r="C79" s="74" t="s">
        <v>518</v>
      </c>
      <c r="D79" s="87" t="s">
        <v>123</v>
      </c>
      <c r="E79" s="87" t="s">
        <v>353</v>
      </c>
      <c r="F79" s="74" t="s">
        <v>514</v>
      </c>
      <c r="G79" s="87" t="s">
        <v>409</v>
      </c>
      <c r="H79" s="74" t="s">
        <v>439</v>
      </c>
      <c r="I79" s="74" t="s">
        <v>357</v>
      </c>
      <c r="J79" s="74"/>
      <c r="K79" s="84">
        <v>5.2300000000000901</v>
      </c>
      <c r="L79" s="87" t="s">
        <v>165</v>
      </c>
      <c r="M79" s="88">
        <v>0.04</v>
      </c>
      <c r="N79" s="88">
        <v>5.6999999999999195E-3</v>
      </c>
      <c r="O79" s="84">
        <v>14440114.975093001</v>
      </c>
      <c r="P79" s="86">
        <v>119.97</v>
      </c>
      <c r="Q79" s="74"/>
      <c r="R79" s="84">
        <v>17323.805761601998</v>
      </c>
      <c r="S79" s="85">
        <v>1.4351109708405882E-2</v>
      </c>
      <c r="T79" s="85">
        <f t="shared" si="1"/>
        <v>4.4534500314178721E-3</v>
      </c>
      <c r="U79" s="85">
        <f>R79/'סכום נכסי הקרן'!$C$42</f>
        <v>3.0794923926262741E-4</v>
      </c>
    </row>
    <row r="80" spans="2:21" s="121" customFormat="1">
      <c r="B80" s="77" t="s">
        <v>519</v>
      </c>
      <c r="C80" s="74" t="s">
        <v>520</v>
      </c>
      <c r="D80" s="87" t="s">
        <v>123</v>
      </c>
      <c r="E80" s="87" t="s">
        <v>353</v>
      </c>
      <c r="F80" s="74" t="s">
        <v>521</v>
      </c>
      <c r="G80" s="87" t="s">
        <v>154</v>
      </c>
      <c r="H80" s="74" t="s">
        <v>439</v>
      </c>
      <c r="I80" s="74" t="s">
        <v>357</v>
      </c>
      <c r="J80" s="74"/>
      <c r="K80" s="84">
        <v>4.3200000000010013</v>
      </c>
      <c r="L80" s="87" t="s">
        <v>165</v>
      </c>
      <c r="M80" s="88">
        <v>4.2999999999999997E-2</v>
      </c>
      <c r="N80" s="88">
        <v>3.2000000000005661E-3</v>
      </c>
      <c r="O80" s="84">
        <v>1568392.9575470004</v>
      </c>
      <c r="P80" s="86">
        <v>117.68</v>
      </c>
      <c r="Q80" s="84">
        <v>271.91989917500001</v>
      </c>
      <c r="R80" s="84">
        <v>2117.6047269090004</v>
      </c>
      <c r="S80" s="85">
        <v>2.1626962717670177E-3</v>
      </c>
      <c r="T80" s="85">
        <f t="shared" si="1"/>
        <v>5.4437500439345927E-4</v>
      </c>
      <c r="U80" s="85">
        <f>R80/'סכום נכסי הקרן'!$C$42</f>
        <v>3.764269662708727E-5</v>
      </c>
    </row>
    <row r="81" spans="2:21" s="121" customFormat="1">
      <c r="B81" s="77" t="s">
        <v>522</v>
      </c>
      <c r="C81" s="74" t="s">
        <v>523</v>
      </c>
      <c r="D81" s="87" t="s">
        <v>123</v>
      </c>
      <c r="E81" s="87" t="s">
        <v>353</v>
      </c>
      <c r="F81" s="74" t="s">
        <v>524</v>
      </c>
      <c r="G81" s="87" t="s">
        <v>525</v>
      </c>
      <c r="H81" s="74" t="s">
        <v>526</v>
      </c>
      <c r="I81" s="74" t="s">
        <v>357</v>
      </c>
      <c r="J81" s="74"/>
      <c r="K81" s="84">
        <v>6.9900000000000313</v>
      </c>
      <c r="L81" s="87" t="s">
        <v>165</v>
      </c>
      <c r="M81" s="88">
        <v>5.1500000000000004E-2</v>
      </c>
      <c r="N81" s="88">
        <v>1.7500000000000002E-2</v>
      </c>
      <c r="O81" s="84">
        <v>40140975.106792003</v>
      </c>
      <c r="P81" s="86">
        <v>153.05000000000001</v>
      </c>
      <c r="Q81" s="74"/>
      <c r="R81" s="84">
        <v>61435.760460188008</v>
      </c>
      <c r="S81" s="85">
        <v>1.0570311351778317E-2</v>
      </c>
      <c r="T81" s="85">
        <f t="shared" si="1"/>
        <v>1.579335932974027E-2</v>
      </c>
      <c r="U81" s="85">
        <f>R81/'סכום נכסי הקרן'!$C$42</f>
        <v>1.0920865748316022E-3</v>
      </c>
    </row>
    <row r="82" spans="2:21" s="121" customFormat="1">
      <c r="B82" s="77" t="s">
        <v>527</v>
      </c>
      <c r="C82" s="74" t="s">
        <v>528</v>
      </c>
      <c r="D82" s="87" t="s">
        <v>123</v>
      </c>
      <c r="E82" s="87" t="s">
        <v>353</v>
      </c>
      <c r="F82" s="74" t="s">
        <v>529</v>
      </c>
      <c r="G82" s="87" t="s">
        <v>192</v>
      </c>
      <c r="H82" s="74" t="s">
        <v>530</v>
      </c>
      <c r="I82" s="74" t="s">
        <v>163</v>
      </c>
      <c r="J82" s="74"/>
      <c r="K82" s="84">
        <v>7.2000000000003919</v>
      </c>
      <c r="L82" s="87" t="s">
        <v>165</v>
      </c>
      <c r="M82" s="88">
        <v>1.7000000000000001E-2</v>
      </c>
      <c r="N82" s="88">
        <v>7.9999999999996411E-3</v>
      </c>
      <c r="O82" s="84">
        <v>5300890.2916040011</v>
      </c>
      <c r="P82" s="86">
        <v>105.63</v>
      </c>
      <c r="Q82" s="74"/>
      <c r="R82" s="84">
        <v>5599.3309149940014</v>
      </c>
      <c r="S82" s="85">
        <v>4.1764286436008959E-3</v>
      </c>
      <c r="T82" s="85">
        <f t="shared" si="1"/>
        <v>1.4394262313059518E-3</v>
      </c>
      <c r="U82" s="85">
        <f>R82/'סכום נכסי הקרן'!$C$42</f>
        <v>9.9534116197147945E-5</v>
      </c>
    </row>
    <row r="83" spans="2:21" s="121" customFormat="1">
      <c r="B83" s="77" t="s">
        <v>531</v>
      </c>
      <c r="C83" s="74" t="s">
        <v>532</v>
      </c>
      <c r="D83" s="87" t="s">
        <v>123</v>
      </c>
      <c r="E83" s="87" t="s">
        <v>353</v>
      </c>
      <c r="F83" s="74" t="s">
        <v>529</v>
      </c>
      <c r="G83" s="87" t="s">
        <v>192</v>
      </c>
      <c r="H83" s="74" t="s">
        <v>530</v>
      </c>
      <c r="I83" s="74" t="s">
        <v>163</v>
      </c>
      <c r="J83" s="74"/>
      <c r="K83" s="84">
        <v>1.1499999999999693</v>
      </c>
      <c r="L83" s="87" t="s">
        <v>165</v>
      </c>
      <c r="M83" s="88">
        <v>3.7000000000000005E-2</v>
      </c>
      <c r="N83" s="88">
        <v>9.0999999999997749E-3</v>
      </c>
      <c r="O83" s="84">
        <v>13475497.007861001</v>
      </c>
      <c r="P83" s="86">
        <v>108.29</v>
      </c>
      <c r="Q83" s="74"/>
      <c r="R83" s="84">
        <v>14592.616165763002</v>
      </c>
      <c r="S83" s="85">
        <v>8.9837307622199752E-3</v>
      </c>
      <c r="T83" s="85">
        <f t="shared" si="1"/>
        <v>3.751340081746365E-3</v>
      </c>
      <c r="U83" s="85">
        <f>R83/'סכום נכסי הקרן'!$C$42</f>
        <v>2.593994130930892E-4</v>
      </c>
    </row>
    <row r="84" spans="2:21" s="121" customFormat="1">
      <c r="B84" s="77" t="s">
        <v>533</v>
      </c>
      <c r="C84" s="74" t="s">
        <v>534</v>
      </c>
      <c r="D84" s="87" t="s">
        <v>123</v>
      </c>
      <c r="E84" s="87" t="s">
        <v>353</v>
      </c>
      <c r="F84" s="74" t="s">
        <v>529</v>
      </c>
      <c r="G84" s="87" t="s">
        <v>192</v>
      </c>
      <c r="H84" s="74" t="s">
        <v>530</v>
      </c>
      <c r="I84" s="74" t="s">
        <v>163</v>
      </c>
      <c r="J84" s="74"/>
      <c r="K84" s="84">
        <v>3.8100000000000716</v>
      </c>
      <c r="L84" s="87" t="s">
        <v>165</v>
      </c>
      <c r="M84" s="88">
        <v>2.2000000000000002E-2</v>
      </c>
      <c r="N84" s="88">
        <v>3.6000000000002384E-3</v>
      </c>
      <c r="O84" s="84">
        <v>12424920.583055003</v>
      </c>
      <c r="P84" s="86">
        <v>108.17</v>
      </c>
      <c r="Q84" s="74"/>
      <c r="R84" s="84">
        <v>13440.036531563002</v>
      </c>
      <c r="S84" s="85">
        <v>1.4092263542005528E-2</v>
      </c>
      <c r="T84" s="85">
        <f t="shared" si="1"/>
        <v>3.4550451521693595E-3</v>
      </c>
      <c r="U84" s="85">
        <f>R84/'סכום נכסי הקרן'!$C$42</f>
        <v>2.3891107315059234E-4</v>
      </c>
    </row>
    <row r="85" spans="2:21" s="121" customFormat="1">
      <c r="B85" s="77" t="s">
        <v>535</v>
      </c>
      <c r="C85" s="74" t="s">
        <v>536</v>
      </c>
      <c r="D85" s="87" t="s">
        <v>123</v>
      </c>
      <c r="E85" s="87" t="s">
        <v>353</v>
      </c>
      <c r="F85" s="74" t="s">
        <v>454</v>
      </c>
      <c r="G85" s="87" t="s">
        <v>409</v>
      </c>
      <c r="H85" s="74" t="s">
        <v>530</v>
      </c>
      <c r="I85" s="74" t="s">
        <v>163</v>
      </c>
      <c r="J85" s="74"/>
      <c r="K85" s="84">
        <v>1.3400000000001124</v>
      </c>
      <c r="L85" s="87" t="s">
        <v>165</v>
      </c>
      <c r="M85" s="88">
        <v>2.8500000000000001E-2</v>
      </c>
      <c r="N85" s="88">
        <v>1.5400000000001635E-2</v>
      </c>
      <c r="O85" s="84">
        <v>3783179.2334810006</v>
      </c>
      <c r="P85" s="86">
        <v>103.26</v>
      </c>
      <c r="Q85" s="74"/>
      <c r="R85" s="84">
        <v>3906.5108512340012</v>
      </c>
      <c r="S85" s="85">
        <v>9.5168717236026497E-3</v>
      </c>
      <c r="T85" s="85">
        <f t="shared" si="1"/>
        <v>1.0042510931243271E-3</v>
      </c>
      <c r="U85" s="85">
        <f>R85/'סכום נכסי הקרן'!$C$42</f>
        <v>6.9442422835007774E-5</v>
      </c>
    </row>
    <row r="86" spans="2:21" s="121" customFormat="1">
      <c r="B86" s="77" t="s">
        <v>537</v>
      </c>
      <c r="C86" s="74" t="s">
        <v>538</v>
      </c>
      <c r="D86" s="87" t="s">
        <v>123</v>
      </c>
      <c r="E86" s="87" t="s">
        <v>353</v>
      </c>
      <c r="F86" s="74" t="s">
        <v>454</v>
      </c>
      <c r="G86" s="87" t="s">
        <v>409</v>
      </c>
      <c r="H86" s="74" t="s">
        <v>530</v>
      </c>
      <c r="I86" s="74" t="s">
        <v>163</v>
      </c>
      <c r="J86" s="74"/>
      <c r="K86" s="84">
        <v>3.2800000000006211</v>
      </c>
      <c r="L86" s="87" t="s">
        <v>165</v>
      </c>
      <c r="M86" s="88">
        <v>2.5000000000000001E-2</v>
      </c>
      <c r="N86" s="88">
        <v>1.1000000000002216E-2</v>
      </c>
      <c r="O86" s="84">
        <v>2978853.6481610006</v>
      </c>
      <c r="P86" s="86">
        <v>105.9</v>
      </c>
      <c r="Q86" s="74"/>
      <c r="R86" s="84">
        <v>3154.605932843001</v>
      </c>
      <c r="S86" s="85">
        <v>6.8136774003110375E-3</v>
      </c>
      <c r="T86" s="85">
        <f t="shared" si="1"/>
        <v>8.1095805875807249E-4</v>
      </c>
      <c r="U86" s="85">
        <f>R86/'סכום נכסי הקרן'!$C$42</f>
        <v>5.6076505968775005E-5</v>
      </c>
    </row>
    <row r="87" spans="2:21" s="121" customFormat="1">
      <c r="B87" s="77" t="s">
        <v>539</v>
      </c>
      <c r="C87" s="74" t="s">
        <v>540</v>
      </c>
      <c r="D87" s="87" t="s">
        <v>123</v>
      </c>
      <c r="E87" s="87" t="s">
        <v>353</v>
      </c>
      <c r="F87" s="74" t="s">
        <v>454</v>
      </c>
      <c r="G87" s="87" t="s">
        <v>409</v>
      </c>
      <c r="H87" s="74" t="s">
        <v>530</v>
      </c>
      <c r="I87" s="74" t="s">
        <v>163</v>
      </c>
      <c r="J87" s="74"/>
      <c r="K87" s="84">
        <v>4.4499999999995206</v>
      </c>
      <c r="L87" s="87" t="s">
        <v>165</v>
      </c>
      <c r="M87" s="88">
        <v>1.34E-2</v>
      </c>
      <c r="N87" s="88">
        <v>6.9999999999994355E-3</v>
      </c>
      <c r="O87" s="84">
        <v>3392448.5108220004</v>
      </c>
      <c r="P87" s="86">
        <v>104.54</v>
      </c>
      <c r="Q87" s="74"/>
      <c r="R87" s="84">
        <v>3546.4654100460007</v>
      </c>
      <c r="S87" s="85">
        <v>9.1561390408817552E-3</v>
      </c>
      <c r="T87" s="85">
        <f t="shared" si="1"/>
        <v>9.1169381076754966E-4</v>
      </c>
      <c r="U87" s="85">
        <f>R87/'סכום נכסי הקרן'!$C$42</f>
        <v>6.3042228718332994E-5</v>
      </c>
    </row>
    <row r="88" spans="2:21" s="121" customFormat="1">
      <c r="B88" s="77" t="s">
        <v>541</v>
      </c>
      <c r="C88" s="74" t="s">
        <v>542</v>
      </c>
      <c r="D88" s="87" t="s">
        <v>123</v>
      </c>
      <c r="E88" s="87" t="s">
        <v>353</v>
      </c>
      <c r="F88" s="74" t="s">
        <v>454</v>
      </c>
      <c r="G88" s="87" t="s">
        <v>409</v>
      </c>
      <c r="H88" s="74" t="s">
        <v>530</v>
      </c>
      <c r="I88" s="74" t="s">
        <v>163</v>
      </c>
      <c r="J88" s="74"/>
      <c r="K88" s="84">
        <v>4.3100000000002368</v>
      </c>
      <c r="L88" s="87" t="s">
        <v>165</v>
      </c>
      <c r="M88" s="88">
        <v>1.95E-2</v>
      </c>
      <c r="N88" s="88">
        <v>1.3700000000000679E-2</v>
      </c>
      <c r="O88" s="84">
        <v>5935773.792812001</v>
      </c>
      <c r="P88" s="86">
        <v>104.02</v>
      </c>
      <c r="Q88" s="74"/>
      <c r="R88" s="84">
        <v>6174.3920993340007</v>
      </c>
      <c r="S88" s="85">
        <v>9.0700151060807439E-3</v>
      </c>
      <c r="T88" s="85">
        <f t="shared" si="1"/>
        <v>1.5872578501031683E-3</v>
      </c>
      <c r="U88" s="85">
        <f>R88/'סכום נכסי הקרן'!$C$42</f>
        <v>1.097564459025228E-4</v>
      </c>
    </row>
    <row r="89" spans="2:21" s="121" customFormat="1">
      <c r="B89" s="77" t="s">
        <v>543</v>
      </c>
      <c r="C89" s="74" t="s">
        <v>544</v>
      </c>
      <c r="D89" s="87" t="s">
        <v>123</v>
      </c>
      <c r="E89" s="87" t="s">
        <v>353</v>
      </c>
      <c r="F89" s="74" t="s">
        <v>454</v>
      </c>
      <c r="G89" s="87" t="s">
        <v>409</v>
      </c>
      <c r="H89" s="74" t="s">
        <v>530</v>
      </c>
      <c r="I89" s="74" t="s">
        <v>163</v>
      </c>
      <c r="J89" s="74"/>
      <c r="K89" s="84">
        <v>7.1299999999971915</v>
      </c>
      <c r="L89" s="87" t="s">
        <v>165</v>
      </c>
      <c r="M89" s="88">
        <v>1.1699999999999999E-2</v>
      </c>
      <c r="N89" s="88">
        <v>1.8299999999995986E-2</v>
      </c>
      <c r="O89" s="84">
        <v>654830.08276400017</v>
      </c>
      <c r="P89" s="86">
        <v>95.1</v>
      </c>
      <c r="Q89" s="74"/>
      <c r="R89" s="84">
        <v>622.74340897500008</v>
      </c>
      <c r="S89" s="85">
        <v>7.9883825215681318E-4</v>
      </c>
      <c r="T89" s="85">
        <f t="shared" si="1"/>
        <v>1.6008934136239842E-4</v>
      </c>
      <c r="U89" s="85">
        <f>R89/'סכום נכסי הקרן'!$C$42</f>
        <v>1.1069932420665315E-5</v>
      </c>
    </row>
    <row r="90" spans="2:21" s="121" customFormat="1">
      <c r="B90" s="77" t="s">
        <v>545</v>
      </c>
      <c r="C90" s="74" t="s">
        <v>546</v>
      </c>
      <c r="D90" s="87" t="s">
        <v>123</v>
      </c>
      <c r="E90" s="87" t="s">
        <v>353</v>
      </c>
      <c r="F90" s="74" t="s">
        <v>454</v>
      </c>
      <c r="G90" s="87" t="s">
        <v>409</v>
      </c>
      <c r="H90" s="74" t="s">
        <v>530</v>
      </c>
      <c r="I90" s="74" t="s">
        <v>163</v>
      </c>
      <c r="J90" s="74"/>
      <c r="K90" s="84">
        <v>5.5400000000001324</v>
      </c>
      <c r="L90" s="87" t="s">
        <v>165</v>
      </c>
      <c r="M90" s="88">
        <v>3.3500000000000002E-2</v>
      </c>
      <c r="N90" s="88">
        <v>1.7200000000000003E-2</v>
      </c>
      <c r="O90" s="84">
        <v>6949540.9673620006</v>
      </c>
      <c r="P90" s="86">
        <v>109.32</v>
      </c>
      <c r="Q90" s="74"/>
      <c r="R90" s="84">
        <v>7597.2384946500006</v>
      </c>
      <c r="S90" s="85">
        <v>1.4619404557890946E-2</v>
      </c>
      <c r="T90" s="85">
        <f t="shared" si="1"/>
        <v>1.9530305568122095E-3</v>
      </c>
      <c r="U90" s="85">
        <f>R90/'סכום נכסי הקרן'!$C$42</f>
        <v>1.3504906757323676E-4</v>
      </c>
    </row>
    <row r="91" spans="2:21" s="121" customFormat="1">
      <c r="B91" s="77" t="s">
        <v>547</v>
      </c>
      <c r="C91" s="74" t="s">
        <v>548</v>
      </c>
      <c r="D91" s="87" t="s">
        <v>123</v>
      </c>
      <c r="E91" s="87" t="s">
        <v>353</v>
      </c>
      <c r="F91" s="74" t="s">
        <v>370</v>
      </c>
      <c r="G91" s="87" t="s">
        <v>363</v>
      </c>
      <c r="H91" s="74" t="s">
        <v>530</v>
      </c>
      <c r="I91" s="74" t="s">
        <v>163</v>
      </c>
      <c r="J91" s="74"/>
      <c r="K91" s="84">
        <v>0.74000000000000488</v>
      </c>
      <c r="L91" s="87" t="s">
        <v>165</v>
      </c>
      <c r="M91" s="88">
        <v>2.7999999999999997E-2</v>
      </c>
      <c r="N91" s="88">
        <v>2.2800000000000469E-2</v>
      </c>
      <c r="O91" s="84">
        <v>315.68150700000007</v>
      </c>
      <c r="P91" s="86">
        <v>5121399</v>
      </c>
      <c r="Q91" s="74"/>
      <c r="R91" s="84">
        <v>16167.309121108003</v>
      </c>
      <c r="S91" s="85">
        <v>1.7848222253632615E-2</v>
      </c>
      <c r="T91" s="85">
        <f t="shared" si="1"/>
        <v>4.1561481526725882E-3</v>
      </c>
      <c r="U91" s="85">
        <f>R91/'סכום נכסי הקרן'!$C$42</f>
        <v>2.8739127032953682E-4</v>
      </c>
    </row>
    <row r="92" spans="2:21" s="121" customFormat="1">
      <c r="B92" s="77" t="s">
        <v>549</v>
      </c>
      <c r="C92" s="74" t="s">
        <v>550</v>
      </c>
      <c r="D92" s="87" t="s">
        <v>123</v>
      </c>
      <c r="E92" s="87" t="s">
        <v>353</v>
      </c>
      <c r="F92" s="74" t="s">
        <v>370</v>
      </c>
      <c r="G92" s="87" t="s">
        <v>363</v>
      </c>
      <c r="H92" s="74" t="s">
        <v>530</v>
      </c>
      <c r="I92" s="74" t="s">
        <v>163</v>
      </c>
      <c r="J92" s="74"/>
      <c r="K92" s="84">
        <v>1.9899999999990863</v>
      </c>
      <c r="L92" s="87" t="s">
        <v>165</v>
      </c>
      <c r="M92" s="88">
        <v>1.49E-2</v>
      </c>
      <c r="N92" s="88">
        <v>1.7399999999990864E-2</v>
      </c>
      <c r="O92" s="84">
        <v>17.164942000000003</v>
      </c>
      <c r="P92" s="86">
        <v>5024754</v>
      </c>
      <c r="Q92" s="84">
        <v>12.915760779000003</v>
      </c>
      <c r="R92" s="84">
        <v>875.41188102000012</v>
      </c>
      <c r="S92" s="85">
        <v>2.8381187169312177E-3</v>
      </c>
      <c r="T92" s="85">
        <f t="shared" si="1"/>
        <v>2.250431067331235E-4</v>
      </c>
      <c r="U92" s="85">
        <f>R92/'סכום נכסי הקרן'!$C$42</f>
        <v>1.5561385674220664E-5</v>
      </c>
    </row>
    <row r="93" spans="2:21" s="121" customFormat="1">
      <c r="B93" s="77" t="s">
        <v>551</v>
      </c>
      <c r="C93" s="74" t="s">
        <v>552</v>
      </c>
      <c r="D93" s="87" t="s">
        <v>123</v>
      </c>
      <c r="E93" s="87" t="s">
        <v>353</v>
      </c>
      <c r="F93" s="74" t="s">
        <v>370</v>
      </c>
      <c r="G93" s="87" t="s">
        <v>363</v>
      </c>
      <c r="H93" s="74" t="s">
        <v>530</v>
      </c>
      <c r="I93" s="74" t="s">
        <v>163</v>
      </c>
      <c r="J93" s="74"/>
      <c r="K93" s="84">
        <v>3.649999999999888</v>
      </c>
      <c r="L93" s="87" t="s">
        <v>165</v>
      </c>
      <c r="M93" s="88">
        <v>2.2000000000000002E-2</v>
      </c>
      <c r="N93" s="88">
        <v>2.4799999999999222E-2</v>
      </c>
      <c r="O93" s="84">
        <v>71.920148999999995</v>
      </c>
      <c r="P93" s="86">
        <v>4973591</v>
      </c>
      <c r="Q93" s="74"/>
      <c r="R93" s="84">
        <v>3577.0139811360004</v>
      </c>
      <c r="S93" s="85">
        <v>1.4286879022646005E-2</v>
      </c>
      <c r="T93" s="85">
        <f t="shared" si="1"/>
        <v>9.195469659433065E-4</v>
      </c>
      <c r="U93" s="85">
        <f>R93/'סכום נכסי הקרן'!$C$42</f>
        <v>6.358526235408161E-5</v>
      </c>
    </row>
    <row r="94" spans="2:21" s="121" customFormat="1">
      <c r="B94" s="77" t="s">
        <v>553</v>
      </c>
      <c r="C94" s="74" t="s">
        <v>554</v>
      </c>
      <c r="D94" s="87" t="s">
        <v>123</v>
      </c>
      <c r="E94" s="87" t="s">
        <v>353</v>
      </c>
      <c r="F94" s="74" t="s">
        <v>370</v>
      </c>
      <c r="G94" s="87" t="s">
        <v>363</v>
      </c>
      <c r="H94" s="74" t="s">
        <v>530</v>
      </c>
      <c r="I94" s="74" t="s">
        <v>163</v>
      </c>
      <c r="J94" s="74"/>
      <c r="K94" s="84">
        <v>5.4000000000002961</v>
      </c>
      <c r="L94" s="87" t="s">
        <v>165</v>
      </c>
      <c r="M94" s="88">
        <v>2.3199999999999998E-2</v>
      </c>
      <c r="N94" s="88">
        <v>2.2100000000008592E-2</v>
      </c>
      <c r="O94" s="84">
        <v>13.329201000000001</v>
      </c>
      <c r="P94" s="86">
        <v>5065210</v>
      </c>
      <c r="Q94" s="74"/>
      <c r="R94" s="84">
        <v>675.15196180200007</v>
      </c>
      <c r="S94" s="85">
        <v>2.2215335000000001E-3</v>
      </c>
      <c r="T94" s="85">
        <f t="shared" si="1"/>
        <v>1.7356206637708855E-4</v>
      </c>
      <c r="U94" s="85">
        <f>R94/'סכום נכסי הקרן'!$C$42</f>
        <v>1.2001550691848092E-5</v>
      </c>
    </row>
    <row r="95" spans="2:21" s="121" customFormat="1">
      <c r="B95" s="77" t="s">
        <v>555</v>
      </c>
      <c r="C95" s="74" t="s">
        <v>556</v>
      </c>
      <c r="D95" s="87" t="s">
        <v>123</v>
      </c>
      <c r="E95" s="87" t="s">
        <v>353</v>
      </c>
      <c r="F95" s="74" t="s">
        <v>557</v>
      </c>
      <c r="G95" s="87" t="s">
        <v>363</v>
      </c>
      <c r="H95" s="74" t="s">
        <v>530</v>
      </c>
      <c r="I95" s="74" t="s">
        <v>163</v>
      </c>
      <c r="J95" s="74"/>
      <c r="K95" s="84">
        <v>4.8599999999998786</v>
      </c>
      <c r="L95" s="87" t="s">
        <v>165</v>
      </c>
      <c r="M95" s="88">
        <v>1.46E-2</v>
      </c>
      <c r="N95" s="88">
        <v>2.5799999999999611E-2</v>
      </c>
      <c r="O95" s="84">
        <v>386.16325300000005</v>
      </c>
      <c r="P95" s="86">
        <v>4774711</v>
      </c>
      <c r="Q95" s="74"/>
      <c r="R95" s="84">
        <v>18438.178746584003</v>
      </c>
      <c r="S95" s="85">
        <v>1.4499427514737357E-2</v>
      </c>
      <c r="T95" s="85">
        <f t="shared" si="1"/>
        <v>4.7399231351500397E-3</v>
      </c>
      <c r="U95" s="85">
        <f>R95/'סכום נכסי הקרן'!$C$42</f>
        <v>3.2775841501202679E-4</v>
      </c>
    </row>
    <row r="96" spans="2:21" s="121" customFormat="1">
      <c r="B96" s="77" t="s">
        <v>558</v>
      </c>
      <c r="C96" s="74" t="s">
        <v>559</v>
      </c>
      <c r="D96" s="87" t="s">
        <v>123</v>
      </c>
      <c r="E96" s="87" t="s">
        <v>353</v>
      </c>
      <c r="F96" s="74" t="s">
        <v>557</v>
      </c>
      <c r="G96" s="87" t="s">
        <v>363</v>
      </c>
      <c r="H96" s="74" t="s">
        <v>530</v>
      </c>
      <c r="I96" s="74" t="s">
        <v>163</v>
      </c>
      <c r="J96" s="74"/>
      <c r="K96" s="84">
        <v>5.4000000000001389</v>
      </c>
      <c r="L96" s="87" t="s">
        <v>165</v>
      </c>
      <c r="M96" s="88">
        <v>2.4199999999999999E-2</v>
      </c>
      <c r="N96" s="88">
        <v>2.5100000000000757E-2</v>
      </c>
      <c r="O96" s="84">
        <v>287.68059599999998</v>
      </c>
      <c r="P96" s="86">
        <v>5015000</v>
      </c>
      <c r="Q96" s="74"/>
      <c r="R96" s="84">
        <v>14427.182816690001</v>
      </c>
      <c r="S96" s="85">
        <v>3.2661284741144408E-2</v>
      </c>
      <c r="T96" s="85">
        <f t="shared" si="1"/>
        <v>3.7088119465452816E-3</v>
      </c>
      <c r="U96" s="85">
        <f>R96/'סכום נכסי הקרן'!$C$42</f>
        <v>2.5645865777080212E-4</v>
      </c>
    </row>
    <row r="97" spans="2:21" s="121" customFormat="1">
      <c r="B97" s="77" t="s">
        <v>560</v>
      </c>
      <c r="C97" s="74" t="s">
        <v>561</v>
      </c>
      <c r="D97" s="87" t="s">
        <v>123</v>
      </c>
      <c r="E97" s="87" t="s">
        <v>353</v>
      </c>
      <c r="F97" s="74" t="s">
        <v>562</v>
      </c>
      <c r="G97" s="87" t="s">
        <v>469</v>
      </c>
      <c r="H97" s="74" t="s">
        <v>526</v>
      </c>
      <c r="I97" s="74" t="s">
        <v>357</v>
      </c>
      <c r="J97" s="74"/>
      <c r="K97" s="84">
        <v>7.7000000000001956</v>
      </c>
      <c r="L97" s="87" t="s">
        <v>165</v>
      </c>
      <c r="M97" s="88">
        <v>4.4000000000000003E-3</v>
      </c>
      <c r="N97" s="88">
        <v>9.400000000000781E-3</v>
      </c>
      <c r="O97" s="84">
        <v>5330960.8200000012</v>
      </c>
      <c r="P97" s="86">
        <v>96.28</v>
      </c>
      <c r="Q97" s="74"/>
      <c r="R97" s="84">
        <v>5132.6491281400004</v>
      </c>
      <c r="S97" s="85">
        <v>8.8849347000000013E-3</v>
      </c>
      <c r="T97" s="85">
        <f t="shared" si="1"/>
        <v>1.3194558248647919E-3</v>
      </c>
      <c r="U97" s="85">
        <f>R97/'סכום נכסי הקרן'!$C$42</f>
        <v>9.1238346594492022E-5</v>
      </c>
    </row>
    <row r="98" spans="2:21" s="121" customFormat="1">
      <c r="B98" s="77" t="s">
        <v>563</v>
      </c>
      <c r="C98" s="74" t="s">
        <v>564</v>
      </c>
      <c r="D98" s="87" t="s">
        <v>123</v>
      </c>
      <c r="E98" s="87" t="s">
        <v>353</v>
      </c>
      <c r="F98" s="74" t="s">
        <v>468</v>
      </c>
      <c r="G98" s="87" t="s">
        <v>469</v>
      </c>
      <c r="H98" s="74" t="s">
        <v>526</v>
      </c>
      <c r="I98" s="74" t="s">
        <v>357</v>
      </c>
      <c r="J98" s="74"/>
      <c r="K98" s="84">
        <v>2.5299999999998115</v>
      </c>
      <c r="L98" s="87" t="s">
        <v>165</v>
      </c>
      <c r="M98" s="88">
        <v>3.85E-2</v>
      </c>
      <c r="N98" s="88">
        <v>3.3999999999986298E-3</v>
      </c>
      <c r="O98" s="84">
        <v>3067078.1257000007</v>
      </c>
      <c r="P98" s="86">
        <v>114.2</v>
      </c>
      <c r="Q98" s="74"/>
      <c r="R98" s="84">
        <v>3502.6032062220006</v>
      </c>
      <c r="S98" s="85">
        <v>1.2803665510901251E-2</v>
      </c>
      <c r="T98" s="85">
        <f t="shared" si="1"/>
        <v>9.0041810520457145E-4</v>
      </c>
      <c r="U98" s="85">
        <f>R98/'סכום נכסי הקרן'!$C$42</f>
        <v>6.2262530972591573E-5</v>
      </c>
    </row>
    <row r="99" spans="2:21" s="121" customFormat="1">
      <c r="B99" s="77" t="s">
        <v>565</v>
      </c>
      <c r="C99" s="74" t="s">
        <v>566</v>
      </c>
      <c r="D99" s="87" t="s">
        <v>123</v>
      </c>
      <c r="E99" s="87" t="s">
        <v>353</v>
      </c>
      <c r="F99" s="74" t="s">
        <v>468</v>
      </c>
      <c r="G99" s="87" t="s">
        <v>469</v>
      </c>
      <c r="H99" s="74" t="s">
        <v>526</v>
      </c>
      <c r="I99" s="74" t="s">
        <v>357</v>
      </c>
      <c r="J99" s="74"/>
      <c r="K99" s="84">
        <v>0.65000000000006775</v>
      </c>
      <c r="L99" s="87" t="s">
        <v>165</v>
      </c>
      <c r="M99" s="88">
        <v>3.9E-2</v>
      </c>
      <c r="N99" s="88">
        <v>1.2E-2</v>
      </c>
      <c r="O99" s="84">
        <v>3306708.2601360003</v>
      </c>
      <c r="P99" s="86">
        <v>111.67</v>
      </c>
      <c r="Q99" s="74"/>
      <c r="R99" s="84">
        <v>3692.6009625950005</v>
      </c>
      <c r="S99" s="85">
        <v>8.2868143826279831E-3</v>
      </c>
      <c r="T99" s="85">
        <f t="shared" si="1"/>
        <v>9.4926103993454468E-4</v>
      </c>
      <c r="U99" s="85">
        <f>R99/'סכום נכסי הקרן'!$C$42</f>
        <v>6.5639944997075573E-5</v>
      </c>
    </row>
    <row r="100" spans="2:21" s="121" customFormat="1">
      <c r="B100" s="77" t="s">
        <v>567</v>
      </c>
      <c r="C100" s="74" t="s">
        <v>568</v>
      </c>
      <c r="D100" s="87" t="s">
        <v>123</v>
      </c>
      <c r="E100" s="87" t="s">
        <v>353</v>
      </c>
      <c r="F100" s="74" t="s">
        <v>468</v>
      </c>
      <c r="G100" s="87" t="s">
        <v>469</v>
      </c>
      <c r="H100" s="74" t="s">
        <v>526</v>
      </c>
      <c r="I100" s="74" t="s">
        <v>357</v>
      </c>
      <c r="J100" s="74"/>
      <c r="K100" s="84">
        <v>3.4300000000000281</v>
      </c>
      <c r="L100" s="87" t="s">
        <v>165</v>
      </c>
      <c r="M100" s="88">
        <v>3.85E-2</v>
      </c>
      <c r="N100" s="88">
        <v>2.1999999999995591E-3</v>
      </c>
      <c r="O100" s="84">
        <v>2684961.2086270005</v>
      </c>
      <c r="P100" s="86">
        <v>118.29</v>
      </c>
      <c r="Q100" s="74"/>
      <c r="R100" s="84">
        <v>3176.0405961370002</v>
      </c>
      <c r="S100" s="85">
        <v>1.0739844834508001E-2</v>
      </c>
      <c r="T100" s="85">
        <f t="shared" si="1"/>
        <v>8.1646829151141331E-4</v>
      </c>
      <c r="U100" s="85">
        <f>R100/'סכום נכסי הקרן'!$C$42</f>
        <v>5.6457530112434491E-5</v>
      </c>
    </row>
    <row r="101" spans="2:21" s="121" customFormat="1">
      <c r="B101" s="77" t="s">
        <v>569</v>
      </c>
      <c r="C101" s="74" t="s">
        <v>570</v>
      </c>
      <c r="D101" s="87" t="s">
        <v>123</v>
      </c>
      <c r="E101" s="87" t="s">
        <v>353</v>
      </c>
      <c r="F101" s="74" t="s">
        <v>571</v>
      </c>
      <c r="G101" s="87" t="s">
        <v>363</v>
      </c>
      <c r="H101" s="74" t="s">
        <v>530</v>
      </c>
      <c r="I101" s="74" t="s">
        <v>163</v>
      </c>
      <c r="J101" s="74"/>
      <c r="K101" s="84">
        <v>0.75000000000008804</v>
      </c>
      <c r="L101" s="87" t="s">
        <v>165</v>
      </c>
      <c r="M101" s="88">
        <v>0.02</v>
      </c>
      <c r="N101" s="88">
        <v>-1.7800000000001901E-2</v>
      </c>
      <c r="O101" s="84">
        <v>2677106.1409240006</v>
      </c>
      <c r="P101" s="86">
        <v>106.28</v>
      </c>
      <c r="Q101" s="74"/>
      <c r="R101" s="84">
        <v>2845.228509257</v>
      </c>
      <c r="S101" s="85">
        <v>9.4101677134163942E-3</v>
      </c>
      <c r="T101" s="85">
        <f t="shared" si="1"/>
        <v>7.3142606008818863E-4</v>
      </c>
      <c r="U101" s="85">
        <f>R101/'סכום נכסי הקרן'!$C$42</f>
        <v>5.0576990241722061E-5</v>
      </c>
    </row>
    <row r="102" spans="2:21" s="121" customFormat="1">
      <c r="B102" s="77" t="s">
        <v>572</v>
      </c>
      <c r="C102" s="74" t="s">
        <v>573</v>
      </c>
      <c r="D102" s="87" t="s">
        <v>123</v>
      </c>
      <c r="E102" s="87" t="s">
        <v>353</v>
      </c>
      <c r="F102" s="74" t="s">
        <v>480</v>
      </c>
      <c r="G102" s="87" t="s">
        <v>409</v>
      </c>
      <c r="H102" s="74" t="s">
        <v>530</v>
      </c>
      <c r="I102" s="74" t="s">
        <v>163</v>
      </c>
      <c r="J102" s="74"/>
      <c r="K102" s="84">
        <v>6.1599999999996822</v>
      </c>
      <c r="L102" s="87" t="s">
        <v>165</v>
      </c>
      <c r="M102" s="88">
        <v>2.4E-2</v>
      </c>
      <c r="N102" s="88">
        <v>1.0699999999999998E-2</v>
      </c>
      <c r="O102" s="84">
        <v>8602520.380640002</v>
      </c>
      <c r="P102" s="86">
        <v>109.8</v>
      </c>
      <c r="Q102" s="74"/>
      <c r="R102" s="84">
        <v>9445.5671973000026</v>
      </c>
      <c r="S102" s="85">
        <v>1.6523745771030766E-2</v>
      </c>
      <c r="T102" s="85">
        <f t="shared" si="1"/>
        <v>2.4281824739003179E-3</v>
      </c>
      <c r="U102" s="85">
        <f>R102/'סכום נכסי הקרן'!$C$42</f>
        <v>1.679050938829956E-4</v>
      </c>
    </row>
    <row r="103" spans="2:21" s="121" customFormat="1">
      <c r="B103" s="77" t="s">
        <v>574</v>
      </c>
      <c r="C103" s="74" t="s">
        <v>575</v>
      </c>
      <c r="D103" s="87" t="s">
        <v>123</v>
      </c>
      <c r="E103" s="87" t="s">
        <v>353</v>
      </c>
      <c r="F103" s="74" t="s">
        <v>480</v>
      </c>
      <c r="G103" s="87" t="s">
        <v>409</v>
      </c>
      <c r="H103" s="74" t="s">
        <v>530</v>
      </c>
      <c r="I103" s="74" t="s">
        <v>163</v>
      </c>
      <c r="J103" s="74"/>
      <c r="K103" s="84">
        <v>1.9600000000047226</v>
      </c>
      <c r="L103" s="87" t="s">
        <v>165</v>
      </c>
      <c r="M103" s="88">
        <v>3.4799999999999998E-2</v>
      </c>
      <c r="N103" s="88">
        <v>1.2500000000046606E-2</v>
      </c>
      <c r="O103" s="84">
        <v>153582.43569000004</v>
      </c>
      <c r="P103" s="86">
        <v>104.78</v>
      </c>
      <c r="Q103" s="74"/>
      <c r="R103" s="84">
        <v>160.92367606900004</v>
      </c>
      <c r="S103" s="85">
        <v>3.7528390490672683E-4</v>
      </c>
      <c r="T103" s="85">
        <f t="shared" si="1"/>
        <v>4.1368828541927437E-5</v>
      </c>
      <c r="U103" s="85">
        <f>R103/'סכום נכסי הקרן'!$C$42</f>
        <v>2.8605910448750832E-6</v>
      </c>
    </row>
    <row r="104" spans="2:21" s="121" customFormat="1">
      <c r="B104" s="77" t="s">
        <v>576</v>
      </c>
      <c r="C104" s="74" t="s">
        <v>577</v>
      </c>
      <c r="D104" s="87" t="s">
        <v>123</v>
      </c>
      <c r="E104" s="87" t="s">
        <v>353</v>
      </c>
      <c r="F104" s="74" t="s">
        <v>485</v>
      </c>
      <c r="G104" s="87" t="s">
        <v>469</v>
      </c>
      <c r="H104" s="74" t="s">
        <v>530</v>
      </c>
      <c r="I104" s="74" t="s">
        <v>163</v>
      </c>
      <c r="J104" s="74"/>
      <c r="K104" s="84">
        <v>4.5799999999998606</v>
      </c>
      <c r="L104" s="87" t="s">
        <v>165</v>
      </c>
      <c r="M104" s="88">
        <v>2.4799999999999999E-2</v>
      </c>
      <c r="N104" s="88">
        <v>7.0999999999995737E-3</v>
      </c>
      <c r="O104" s="84">
        <v>4078121.8554140008</v>
      </c>
      <c r="P104" s="86">
        <v>109</v>
      </c>
      <c r="Q104" s="74"/>
      <c r="R104" s="84">
        <v>4445.1530009890012</v>
      </c>
      <c r="S104" s="85">
        <v>9.6298810905415776E-3</v>
      </c>
      <c r="T104" s="85">
        <f t="shared" si="1"/>
        <v>1.142720430160323E-3</v>
      </c>
      <c r="U104" s="85">
        <f>R104/'סכום נכסי הקרן'!$C$42</f>
        <v>7.9017365115848694E-5</v>
      </c>
    </row>
    <row r="105" spans="2:21" s="121" customFormat="1">
      <c r="B105" s="77" t="s">
        <v>578</v>
      </c>
      <c r="C105" s="74" t="s">
        <v>579</v>
      </c>
      <c r="D105" s="87" t="s">
        <v>123</v>
      </c>
      <c r="E105" s="87" t="s">
        <v>353</v>
      </c>
      <c r="F105" s="74" t="s">
        <v>496</v>
      </c>
      <c r="G105" s="87" t="s">
        <v>409</v>
      </c>
      <c r="H105" s="74" t="s">
        <v>526</v>
      </c>
      <c r="I105" s="74" t="s">
        <v>357</v>
      </c>
      <c r="J105" s="74"/>
      <c r="K105" s="84">
        <v>5.8200000000007597</v>
      </c>
      <c r="L105" s="87" t="s">
        <v>165</v>
      </c>
      <c r="M105" s="88">
        <v>2.81E-2</v>
      </c>
      <c r="N105" s="88">
        <v>1.3099999999997464E-2</v>
      </c>
      <c r="O105" s="84">
        <v>710688.28561499994</v>
      </c>
      <c r="P105" s="86">
        <v>110.98</v>
      </c>
      <c r="Q105" s="74"/>
      <c r="R105" s="84">
        <v>788.72189232000005</v>
      </c>
      <c r="S105" s="85">
        <v>1.4289645157048441E-3</v>
      </c>
      <c r="T105" s="85">
        <f t="shared" si="1"/>
        <v>2.0275761483761005E-4</v>
      </c>
      <c r="U105" s="85">
        <f>R105/'סכום נכסי הקרן'!$C$42</f>
        <v>1.4020378089673486E-5</v>
      </c>
    </row>
    <row r="106" spans="2:21" s="121" customFormat="1">
      <c r="B106" s="77" t="s">
        <v>580</v>
      </c>
      <c r="C106" s="74" t="s">
        <v>581</v>
      </c>
      <c r="D106" s="87" t="s">
        <v>123</v>
      </c>
      <c r="E106" s="87" t="s">
        <v>353</v>
      </c>
      <c r="F106" s="74" t="s">
        <v>496</v>
      </c>
      <c r="G106" s="87" t="s">
        <v>409</v>
      </c>
      <c r="H106" s="74" t="s">
        <v>526</v>
      </c>
      <c r="I106" s="74" t="s">
        <v>357</v>
      </c>
      <c r="J106" s="74"/>
      <c r="K106" s="84">
        <v>3.9800000000001066</v>
      </c>
      <c r="L106" s="87" t="s">
        <v>165</v>
      </c>
      <c r="M106" s="88">
        <v>3.7000000000000005E-2</v>
      </c>
      <c r="N106" s="88">
        <v>1.2900000000001504E-2</v>
      </c>
      <c r="O106" s="84">
        <v>1857663.3483190003</v>
      </c>
      <c r="P106" s="86">
        <v>110.89</v>
      </c>
      <c r="Q106" s="74"/>
      <c r="R106" s="84">
        <v>2059.9629240610002</v>
      </c>
      <c r="S106" s="85">
        <v>3.0884384548565246E-3</v>
      </c>
      <c r="T106" s="85">
        <f t="shared" si="1"/>
        <v>5.2955696197039119E-4</v>
      </c>
      <c r="U106" s="85">
        <f>R106/'סכום נכסי הקרן'!$C$42</f>
        <v>3.6618051720474875E-5</v>
      </c>
    </row>
    <row r="107" spans="2:21" s="121" customFormat="1">
      <c r="B107" s="77" t="s">
        <v>582</v>
      </c>
      <c r="C107" s="74" t="s">
        <v>583</v>
      </c>
      <c r="D107" s="87" t="s">
        <v>123</v>
      </c>
      <c r="E107" s="87" t="s">
        <v>353</v>
      </c>
      <c r="F107" s="74" t="s">
        <v>496</v>
      </c>
      <c r="G107" s="87" t="s">
        <v>409</v>
      </c>
      <c r="H107" s="74" t="s">
        <v>526</v>
      </c>
      <c r="I107" s="74" t="s">
        <v>357</v>
      </c>
      <c r="J107" s="74"/>
      <c r="K107" s="84">
        <v>2.9899999999946827</v>
      </c>
      <c r="L107" s="87" t="s">
        <v>165</v>
      </c>
      <c r="M107" s="88">
        <v>4.4000000000000004E-2</v>
      </c>
      <c r="N107" s="88">
        <v>1.1799999999984436E-2</v>
      </c>
      <c r="O107" s="84">
        <v>138716.82487800004</v>
      </c>
      <c r="P107" s="86">
        <v>111.17</v>
      </c>
      <c r="Q107" s="74"/>
      <c r="R107" s="84">
        <v>154.21150061800003</v>
      </c>
      <c r="S107" s="85">
        <v>6.2388222142828952E-4</v>
      </c>
      <c r="T107" s="85">
        <f t="shared" si="1"/>
        <v>3.9643322126968993E-5</v>
      </c>
      <c r="U107" s="85">
        <f>R107/'סכום נכסי הקרן'!$C$42</f>
        <v>2.7412749227494105E-6</v>
      </c>
    </row>
    <row r="108" spans="2:21" s="121" customFormat="1">
      <c r="B108" s="77" t="s">
        <v>584</v>
      </c>
      <c r="C108" s="74" t="s">
        <v>585</v>
      </c>
      <c r="D108" s="87" t="s">
        <v>123</v>
      </c>
      <c r="E108" s="87" t="s">
        <v>353</v>
      </c>
      <c r="F108" s="74" t="s">
        <v>496</v>
      </c>
      <c r="G108" s="87" t="s">
        <v>409</v>
      </c>
      <c r="H108" s="74" t="s">
        <v>526</v>
      </c>
      <c r="I108" s="74" t="s">
        <v>357</v>
      </c>
      <c r="J108" s="74"/>
      <c r="K108" s="84">
        <v>5.9199999999999049</v>
      </c>
      <c r="L108" s="87" t="s">
        <v>165</v>
      </c>
      <c r="M108" s="88">
        <v>2.6000000000000002E-2</v>
      </c>
      <c r="N108" s="88">
        <v>1.3199999999999282E-2</v>
      </c>
      <c r="O108" s="84">
        <v>8184257.845966002</v>
      </c>
      <c r="P108" s="86">
        <v>109.01</v>
      </c>
      <c r="Q108" s="74"/>
      <c r="R108" s="84">
        <v>8921.659566477003</v>
      </c>
      <c r="S108" s="85">
        <v>1.4516624143319126E-2</v>
      </c>
      <c r="T108" s="85">
        <f t="shared" si="1"/>
        <v>2.2935009560481464E-3</v>
      </c>
      <c r="U108" s="85">
        <f>R108/'סכום נכסי הקרן'!$C$42</f>
        <v>1.5859207348920722E-4</v>
      </c>
    </row>
    <row r="109" spans="2:21" s="121" customFormat="1">
      <c r="B109" s="77" t="s">
        <v>586</v>
      </c>
      <c r="C109" s="74" t="s">
        <v>587</v>
      </c>
      <c r="D109" s="87" t="s">
        <v>123</v>
      </c>
      <c r="E109" s="87" t="s">
        <v>353</v>
      </c>
      <c r="F109" s="74" t="s">
        <v>588</v>
      </c>
      <c r="G109" s="87" t="s">
        <v>409</v>
      </c>
      <c r="H109" s="74" t="s">
        <v>526</v>
      </c>
      <c r="I109" s="74" t="s">
        <v>357</v>
      </c>
      <c r="J109" s="74"/>
      <c r="K109" s="84">
        <v>5.1200000000002417</v>
      </c>
      <c r="L109" s="87" t="s">
        <v>165</v>
      </c>
      <c r="M109" s="88">
        <v>1.3999999999999999E-2</v>
      </c>
      <c r="N109" s="88">
        <v>0.01</v>
      </c>
      <c r="O109" s="84">
        <v>8989728.7731140014</v>
      </c>
      <c r="P109" s="86">
        <v>102.57</v>
      </c>
      <c r="Q109" s="74"/>
      <c r="R109" s="84">
        <v>9220.7648416230022</v>
      </c>
      <c r="S109" s="85">
        <v>1.3649755197561496E-2</v>
      </c>
      <c r="T109" s="85">
        <f t="shared" si="1"/>
        <v>2.3703922820839459E-3</v>
      </c>
      <c r="U109" s="85">
        <f>R109/'סכום נכסי הקרן'!$C$42</f>
        <v>1.6390899075370392E-4</v>
      </c>
    </row>
    <row r="110" spans="2:21" s="121" customFormat="1">
      <c r="B110" s="77" t="s">
        <v>589</v>
      </c>
      <c r="C110" s="74" t="s">
        <v>590</v>
      </c>
      <c r="D110" s="87" t="s">
        <v>123</v>
      </c>
      <c r="E110" s="87" t="s">
        <v>353</v>
      </c>
      <c r="F110" s="74" t="s">
        <v>379</v>
      </c>
      <c r="G110" s="87" t="s">
        <v>363</v>
      </c>
      <c r="H110" s="74" t="s">
        <v>530</v>
      </c>
      <c r="I110" s="74" t="s">
        <v>163</v>
      </c>
      <c r="J110" s="74"/>
      <c r="K110" s="84">
        <v>2.9500000000000961</v>
      </c>
      <c r="L110" s="87" t="s">
        <v>165</v>
      </c>
      <c r="M110" s="88">
        <v>1.8200000000000001E-2</v>
      </c>
      <c r="N110" s="88">
        <v>1.7599999999999914E-2</v>
      </c>
      <c r="O110" s="84">
        <v>184.69094300000003</v>
      </c>
      <c r="P110" s="86">
        <v>5079999</v>
      </c>
      <c r="Q110" s="74"/>
      <c r="R110" s="84">
        <v>9382.2982171580006</v>
      </c>
      <c r="S110" s="85">
        <v>1.2996336851734574E-2</v>
      </c>
      <c r="T110" s="85">
        <f t="shared" si="1"/>
        <v>2.4119178467462946E-3</v>
      </c>
      <c r="U110" s="85">
        <f>R110/'סכום נכסי הקרן'!$C$42</f>
        <v>1.6678041986091456E-4</v>
      </c>
    </row>
    <row r="111" spans="2:21" s="121" customFormat="1">
      <c r="B111" s="77" t="s">
        <v>591</v>
      </c>
      <c r="C111" s="74" t="s">
        <v>592</v>
      </c>
      <c r="D111" s="87" t="s">
        <v>123</v>
      </c>
      <c r="E111" s="87" t="s">
        <v>353</v>
      </c>
      <c r="F111" s="74" t="s">
        <v>379</v>
      </c>
      <c r="G111" s="87" t="s">
        <v>363</v>
      </c>
      <c r="H111" s="74" t="s">
        <v>530</v>
      </c>
      <c r="I111" s="74" t="s">
        <v>163</v>
      </c>
      <c r="J111" s="74"/>
      <c r="K111" s="84">
        <v>2.1800000000000068</v>
      </c>
      <c r="L111" s="87" t="s">
        <v>165</v>
      </c>
      <c r="M111" s="88">
        <v>1.06E-2</v>
      </c>
      <c r="N111" s="88">
        <v>2.1899999999999684E-2</v>
      </c>
      <c r="O111" s="84">
        <v>230.14447700000005</v>
      </c>
      <c r="P111" s="86">
        <v>4965000</v>
      </c>
      <c r="Q111" s="74"/>
      <c r="R111" s="84">
        <v>11426.673377644003</v>
      </c>
      <c r="S111" s="85">
        <v>1.6948558583106271E-2</v>
      </c>
      <c r="T111" s="85">
        <f t="shared" si="1"/>
        <v>2.9374676449826827E-3</v>
      </c>
      <c r="U111" s="85">
        <f>R111/'סכום נכסי הקרן'!$C$42</f>
        <v>2.0312138235510833E-4</v>
      </c>
    </row>
    <row r="112" spans="2:21" s="121" customFormat="1">
      <c r="B112" s="77" t="s">
        <v>593</v>
      </c>
      <c r="C112" s="74" t="s">
        <v>594</v>
      </c>
      <c r="D112" s="87" t="s">
        <v>123</v>
      </c>
      <c r="E112" s="87" t="s">
        <v>353</v>
      </c>
      <c r="F112" s="74" t="s">
        <v>379</v>
      </c>
      <c r="G112" s="87" t="s">
        <v>363</v>
      </c>
      <c r="H112" s="74" t="s">
        <v>530</v>
      </c>
      <c r="I112" s="74" t="s">
        <v>163</v>
      </c>
      <c r="J112" s="74"/>
      <c r="K112" s="84">
        <v>4.0500000000000069</v>
      </c>
      <c r="L112" s="87" t="s">
        <v>165</v>
      </c>
      <c r="M112" s="88">
        <v>1.89E-2</v>
      </c>
      <c r="N112" s="88">
        <v>2.2799999999999824E-2</v>
      </c>
      <c r="O112" s="84">
        <v>424.71245300000004</v>
      </c>
      <c r="P112" s="86">
        <v>4921791</v>
      </c>
      <c r="Q112" s="74"/>
      <c r="R112" s="84">
        <v>20903.459549137006</v>
      </c>
      <c r="S112" s="85">
        <v>1.9484010138544821E-2</v>
      </c>
      <c r="T112" s="85">
        <f t="shared" si="1"/>
        <v>5.3736756153307157E-3</v>
      </c>
      <c r="U112" s="85">
        <f>R112/'סכום נכסי הקרן'!$C$42</f>
        <v>3.7158142700848272E-4</v>
      </c>
    </row>
    <row r="113" spans="2:21" s="121" customFormat="1">
      <c r="B113" s="77" t="s">
        <v>595</v>
      </c>
      <c r="C113" s="74" t="s">
        <v>596</v>
      </c>
      <c r="D113" s="87" t="s">
        <v>123</v>
      </c>
      <c r="E113" s="87" t="s">
        <v>353</v>
      </c>
      <c r="F113" s="74" t="s">
        <v>597</v>
      </c>
      <c r="G113" s="87" t="s">
        <v>363</v>
      </c>
      <c r="H113" s="74" t="s">
        <v>526</v>
      </c>
      <c r="I113" s="74" t="s">
        <v>357</v>
      </c>
      <c r="J113" s="74"/>
      <c r="K113" s="84">
        <v>1.2299999999999887</v>
      </c>
      <c r="L113" s="87" t="s">
        <v>165</v>
      </c>
      <c r="M113" s="88">
        <v>4.4999999999999998E-2</v>
      </c>
      <c r="N113" s="88">
        <v>1.8700000000000227E-2</v>
      </c>
      <c r="O113" s="84">
        <v>21585174.975838002</v>
      </c>
      <c r="P113" s="86">
        <v>124.49</v>
      </c>
      <c r="Q113" s="84">
        <v>292.79678314900008</v>
      </c>
      <c r="R113" s="84">
        <v>27164.180723097004</v>
      </c>
      <c r="S113" s="85">
        <v>1.2682358439189648E-2</v>
      </c>
      <c r="T113" s="85">
        <f t="shared" si="1"/>
        <v>6.9831261767466365E-3</v>
      </c>
      <c r="U113" s="85">
        <f>R113/'סכום נכסי הקרן'!$C$42</f>
        <v>4.8287246486055556E-4</v>
      </c>
    </row>
    <row r="114" spans="2:21" s="121" customFormat="1">
      <c r="B114" s="77" t="s">
        <v>598</v>
      </c>
      <c r="C114" s="74" t="s">
        <v>599</v>
      </c>
      <c r="D114" s="87" t="s">
        <v>123</v>
      </c>
      <c r="E114" s="87" t="s">
        <v>353</v>
      </c>
      <c r="F114" s="74" t="s">
        <v>501</v>
      </c>
      <c r="G114" s="87" t="s">
        <v>409</v>
      </c>
      <c r="H114" s="74" t="s">
        <v>526</v>
      </c>
      <c r="I114" s="74" t="s">
        <v>357</v>
      </c>
      <c r="J114" s="74"/>
      <c r="K114" s="84">
        <v>1.9600000000000959</v>
      </c>
      <c r="L114" s="87" t="s">
        <v>165</v>
      </c>
      <c r="M114" s="88">
        <v>4.9000000000000002E-2</v>
      </c>
      <c r="N114" s="88">
        <v>1.640000000000064E-2</v>
      </c>
      <c r="O114" s="84">
        <v>4259755.3440340012</v>
      </c>
      <c r="P114" s="86">
        <v>109.61</v>
      </c>
      <c r="Q114" s="84">
        <v>1606.9393058290002</v>
      </c>
      <c r="R114" s="84">
        <v>6276.0571383400011</v>
      </c>
      <c r="S114" s="85">
        <v>1.4234487184156904E-2</v>
      </c>
      <c r="T114" s="85">
        <f t="shared" si="1"/>
        <v>1.6133929948505719E-3</v>
      </c>
      <c r="U114" s="85">
        <f>R114/'סכום נכסי הקרן'!$C$42</f>
        <v>1.1156365107743283E-4</v>
      </c>
    </row>
    <row r="115" spans="2:21" s="121" customFormat="1">
      <c r="B115" s="77" t="s">
        <v>600</v>
      </c>
      <c r="C115" s="74" t="s">
        <v>601</v>
      </c>
      <c r="D115" s="87" t="s">
        <v>123</v>
      </c>
      <c r="E115" s="87" t="s">
        <v>353</v>
      </c>
      <c r="F115" s="74" t="s">
        <v>501</v>
      </c>
      <c r="G115" s="87" t="s">
        <v>409</v>
      </c>
      <c r="H115" s="74" t="s">
        <v>526</v>
      </c>
      <c r="I115" s="74" t="s">
        <v>357</v>
      </c>
      <c r="J115" s="74"/>
      <c r="K115" s="84">
        <v>1.3599999999999477</v>
      </c>
      <c r="L115" s="87" t="s">
        <v>165</v>
      </c>
      <c r="M115" s="88">
        <v>5.8499999999999996E-2</v>
      </c>
      <c r="N115" s="88">
        <v>2.0899999999998555E-2</v>
      </c>
      <c r="O115" s="84">
        <v>3281859.7801420004</v>
      </c>
      <c r="P115" s="86">
        <v>116.09</v>
      </c>
      <c r="Q115" s="74"/>
      <c r="R115" s="84">
        <v>3809.9111525950002</v>
      </c>
      <c r="S115" s="85">
        <v>4.6395016135397336E-3</v>
      </c>
      <c r="T115" s="85">
        <f t="shared" si="1"/>
        <v>9.7941810106363589E-4</v>
      </c>
      <c r="U115" s="85">
        <f>R115/'סכום נכסי הקרן'!$C$42</f>
        <v>6.7725259521227431E-5</v>
      </c>
    </row>
    <row r="116" spans="2:21" s="121" customFormat="1">
      <c r="B116" s="77" t="s">
        <v>602</v>
      </c>
      <c r="C116" s="74" t="s">
        <v>603</v>
      </c>
      <c r="D116" s="87" t="s">
        <v>123</v>
      </c>
      <c r="E116" s="87" t="s">
        <v>353</v>
      </c>
      <c r="F116" s="74" t="s">
        <v>501</v>
      </c>
      <c r="G116" s="87" t="s">
        <v>409</v>
      </c>
      <c r="H116" s="74" t="s">
        <v>526</v>
      </c>
      <c r="I116" s="74" t="s">
        <v>357</v>
      </c>
      <c r="J116" s="74"/>
      <c r="K116" s="84">
        <v>5.9700000000001214</v>
      </c>
      <c r="L116" s="87" t="s">
        <v>165</v>
      </c>
      <c r="M116" s="88">
        <v>2.2499999999999999E-2</v>
      </c>
      <c r="N116" s="88">
        <v>1.7399999999999999E-2</v>
      </c>
      <c r="O116" s="84">
        <v>3898299.7375430004</v>
      </c>
      <c r="P116" s="86">
        <v>105</v>
      </c>
      <c r="Q116" s="74"/>
      <c r="R116" s="84">
        <v>4093.2147819500005</v>
      </c>
      <c r="S116" s="85">
        <v>1.0016228582111703E-2</v>
      </c>
      <c r="T116" s="85">
        <f t="shared" si="1"/>
        <v>1.0522472804260783E-3</v>
      </c>
      <c r="U116" s="85">
        <f>R116/'סכום נכסי הקרן'!$C$42</f>
        <v>7.2761285573515956E-5</v>
      </c>
    </row>
    <row r="117" spans="2:21" s="121" customFormat="1">
      <c r="B117" s="77" t="s">
        <v>604</v>
      </c>
      <c r="C117" s="74" t="s">
        <v>605</v>
      </c>
      <c r="D117" s="87" t="s">
        <v>123</v>
      </c>
      <c r="E117" s="87" t="s">
        <v>353</v>
      </c>
      <c r="F117" s="74" t="s">
        <v>606</v>
      </c>
      <c r="G117" s="87" t="s">
        <v>469</v>
      </c>
      <c r="H117" s="74" t="s">
        <v>530</v>
      </c>
      <c r="I117" s="74" t="s">
        <v>163</v>
      </c>
      <c r="J117" s="74"/>
      <c r="K117" s="84">
        <v>1.2400000000002467</v>
      </c>
      <c r="L117" s="87" t="s">
        <v>165</v>
      </c>
      <c r="M117" s="88">
        <v>4.0500000000000001E-2</v>
      </c>
      <c r="N117" s="88">
        <v>0.01</v>
      </c>
      <c r="O117" s="84">
        <v>770660.25321500015</v>
      </c>
      <c r="P117" s="86">
        <v>126.25</v>
      </c>
      <c r="Q117" s="74"/>
      <c r="R117" s="84">
        <v>972.9585477490001</v>
      </c>
      <c r="S117" s="85">
        <v>1.0596530797317665E-2</v>
      </c>
      <c r="T117" s="85">
        <f t="shared" si="1"/>
        <v>2.5011953693484384E-4</v>
      </c>
      <c r="U117" s="85">
        <f>R117/'סכום נכסי הקרן'!$C$42</f>
        <v>1.729538236208371E-5</v>
      </c>
    </row>
    <row r="118" spans="2:21" s="121" customFormat="1">
      <c r="B118" s="77" t="s">
        <v>607</v>
      </c>
      <c r="C118" s="74" t="s">
        <v>608</v>
      </c>
      <c r="D118" s="87" t="s">
        <v>123</v>
      </c>
      <c r="E118" s="87" t="s">
        <v>353</v>
      </c>
      <c r="F118" s="74" t="s">
        <v>609</v>
      </c>
      <c r="G118" s="87" t="s">
        <v>409</v>
      </c>
      <c r="H118" s="74" t="s">
        <v>530</v>
      </c>
      <c r="I118" s="74" t="s">
        <v>163</v>
      </c>
      <c r="J118" s="74"/>
      <c r="K118" s="84">
        <v>6.5700000000004026</v>
      </c>
      <c r="L118" s="87" t="s">
        <v>165</v>
      </c>
      <c r="M118" s="88">
        <v>1.9599999999999999E-2</v>
      </c>
      <c r="N118" s="88">
        <v>9.2000000000003919E-3</v>
      </c>
      <c r="O118" s="84">
        <v>6601580.5486930013</v>
      </c>
      <c r="P118" s="86">
        <v>108.6</v>
      </c>
      <c r="Q118" s="74"/>
      <c r="R118" s="84">
        <v>7169.3166801160005</v>
      </c>
      <c r="S118" s="85">
        <v>6.6932000630159924E-3</v>
      </c>
      <c r="T118" s="85">
        <f t="shared" si="1"/>
        <v>1.8430242196016608E-3</v>
      </c>
      <c r="U118" s="85">
        <f>R118/'סכום נכסי הקרן'!$C$42</f>
        <v>1.2744229807564096E-4</v>
      </c>
    </row>
    <row r="119" spans="2:21" s="121" customFormat="1">
      <c r="B119" s="77" t="s">
        <v>610</v>
      </c>
      <c r="C119" s="74" t="s">
        <v>611</v>
      </c>
      <c r="D119" s="87" t="s">
        <v>123</v>
      </c>
      <c r="E119" s="87" t="s">
        <v>353</v>
      </c>
      <c r="F119" s="74" t="s">
        <v>609</v>
      </c>
      <c r="G119" s="87" t="s">
        <v>409</v>
      </c>
      <c r="H119" s="74" t="s">
        <v>530</v>
      </c>
      <c r="I119" s="74" t="s">
        <v>163</v>
      </c>
      <c r="J119" s="74"/>
      <c r="K119" s="84">
        <v>2.6</v>
      </c>
      <c r="L119" s="87" t="s">
        <v>165</v>
      </c>
      <c r="M119" s="88">
        <v>2.75E-2</v>
      </c>
      <c r="N119" s="88">
        <v>6.5000000000028299E-3</v>
      </c>
      <c r="O119" s="84">
        <v>1667393.5921090003</v>
      </c>
      <c r="P119" s="86">
        <v>105.9</v>
      </c>
      <c r="Q119" s="74"/>
      <c r="R119" s="84">
        <v>1765.7698698700003</v>
      </c>
      <c r="S119" s="85">
        <v>3.961745020927606E-3</v>
      </c>
      <c r="T119" s="85">
        <f t="shared" si="1"/>
        <v>4.5392842604361389E-4</v>
      </c>
      <c r="U119" s="85">
        <f>R119/'סכום נכסי הקרן'!$C$42</f>
        <v>3.1388454455232301E-5</v>
      </c>
    </row>
    <row r="120" spans="2:21" s="121" customFormat="1">
      <c r="B120" s="77" t="s">
        <v>612</v>
      </c>
      <c r="C120" s="74" t="s">
        <v>613</v>
      </c>
      <c r="D120" s="87" t="s">
        <v>123</v>
      </c>
      <c r="E120" s="87" t="s">
        <v>353</v>
      </c>
      <c r="F120" s="74" t="s">
        <v>391</v>
      </c>
      <c r="G120" s="87" t="s">
        <v>363</v>
      </c>
      <c r="H120" s="74" t="s">
        <v>530</v>
      </c>
      <c r="I120" s="74" t="s">
        <v>163</v>
      </c>
      <c r="J120" s="74"/>
      <c r="K120" s="84">
        <v>2.5400000000000098</v>
      </c>
      <c r="L120" s="87" t="s">
        <v>165</v>
      </c>
      <c r="M120" s="88">
        <v>1.4199999999999999E-2</v>
      </c>
      <c r="N120" s="88">
        <v>2.2400000000000041E-2</v>
      </c>
      <c r="O120" s="84">
        <v>370.82028800000006</v>
      </c>
      <c r="P120" s="86">
        <v>4972000</v>
      </c>
      <c r="Q120" s="74"/>
      <c r="R120" s="84">
        <v>18437.184279833004</v>
      </c>
      <c r="S120" s="85">
        <v>1.7497300429387064E-2</v>
      </c>
      <c r="T120" s="85">
        <f t="shared" si="1"/>
        <v>4.7396674864753534E-3</v>
      </c>
      <c r="U120" s="85">
        <f>R120/'סכום נכסי הקרן'!$C$42</f>
        <v>3.2774073729826945E-4</v>
      </c>
    </row>
    <row r="121" spans="2:21" s="121" customFormat="1">
      <c r="B121" s="77" t="s">
        <v>614</v>
      </c>
      <c r="C121" s="74" t="s">
        <v>615</v>
      </c>
      <c r="D121" s="87" t="s">
        <v>123</v>
      </c>
      <c r="E121" s="87" t="s">
        <v>353</v>
      </c>
      <c r="F121" s="74" t="s">
        <v>391</v>
      </c>
      <c r="G121" s="87" t="s">
        <v>363</v>
      </c>
      <c r="H121" s="74" t="s">
        <v>530</v>
      </c>
      <c r="I121" s="74" t="s">
        <v>163</v>
      </c>
      <c r="J121" s="74"/>
      <c r="K121" s="84">
        <v>4.3100000000004188</v>
      </c>
      <c r="L121" s="87" t="s">
        <v>165</v>
      </c>
      <c r="M121" s="88">
        <v>2.0199999999999999E-2</v>
      </c>
      <c r="N121" s="88">
        <v>2.4000000000002825E-2</v>
      </c>
      <c r="O121" s="84">
        <v>42.768515000000008</v>
      </c>
      <c r="P121" s="86">
        <v>4969567</v>
      </c>
      <c r="Q121" s="74"/>
      <c r="R121" s="84">
        <v>2125.4100088810005</v>
      </c>
      <c r="S121" s="85">
        <v>2.0322411499168452E-3</v>
      </c>
      <c r="T121" s="85">
        <f t="shared" si="1"/>
        <v>5.4638151691858094E-4</v>
      </c>
      <c r="U121" s="85">
        <f>R121/'סכום נכסי הקרן'!$C$42</f>
        <v>3.778144389074197E-5</v>
      </c>
    </row>
    <row r="122" spans="2:21" s="121" customFormat="1">
      <c r="B122" s="77" t="s">
        <v>616</v>
      </c>
      <c r="C122" s="74" t="s">
        <v>617</v>
      </c>
      <c r="D122" s="87" t="s">
        <v>123</v>
      </c>
      <c r="E122" s="87" t="s">
        <v>353</v>
      </c>
      <c r="F122" s="74" t="s">
        <v>391</v>
      </c>
      <c r="G122" s="87" t="s">
        <v>363</v>
      </c>
      <c r="H122" s="74" t="s">
        <v>530</v>
      </c>
      <c r="I122" s="74" t="s">
        <v>163</v>
      </c>
      <c r="J122" s="74"/>
      <c r="K122" s="84">
        <v>5.2599999999999278</v>
      </c>
      <c r="L122" s="87" t="s">
        <v>165</v>
      </c>
      <c r="M122" s="88">
        <v>2.5899999999999999E-2</v>
      </c>
      <c r="N122" s="88">
        <v>2.6799999999999605E-2</v>
      </c>
      <c r="O122" s="84">
        <v>345.21671500000002</v>
      </c>
      <c r="P122" s="86">
        <v>5012144</v>
      </c>
      <c r="Q122" s="74"/>
      <c r="R122" s="84">
        <v>17302.759592301001</v>
      </c>
      <c r="S122" s="85">
        <v>1.6343166927046349E-2</v>
      </c>
      <c r="T122" s="85">
        <f t="shared" si="1"/>
        <v>4.4480396692477709E-3</v>
      </c>
      <c r="U122" s="85">
        <f>R122/'סכום נכסי הקרן'!$C$42</f>
        <v>3.07575121016624E-4</v>
      </c>
    </row>
    <row r="123" spans="2:21" s="121" customFormat="1">
      <c r="B123" s="77" t="s">
        <v>618</v>
      </c>
      <c r="C123" s="74" t="s">
        <v>619</v>
      </c>
      <c r="D123" s="87" t="s">
        <v>123</v>
      </c>
      <c r="E123" s="87" t="s">
        <v>353</v>
      </c>
      <c r="F123" s="74" t="s">
        <v>391</v>
      </c>
      <c r="G123" s="87" t="s">
        <v>363</v>
      </c>
      <c r="H123" s="74" t="s">
        <v>530</v>
      </c>
      <c r="I123" s="74" t="s">
        <v>163</v>
      </c>
      <c r="J123" s="74"/>
      <c r="K123" s="84">
        <v>3.1600000000001223</v>
      </c>
      <c r="L123" s="87" t="s">
        <v>165</v>
      </c>
      <c r="M123" s="88">
        <v>1.5900000000000001E-2</v>
      </c>
      <c r="N123" s="88">
        <v>2.1800000000000909E-2</v>
      </c>
      <c r="O123" s="84">
        <v>270.51565400000004</v>
      </c>
      <c r="P123" s="86">
        <v>4967500</v>
      </c>
      <c r="Q123" s="74"/>
      <c r="R123" s="84">
        <v>13437.865229621002</v>
      </c>
      <c r="S123" s="85">
        <v>1.8070517969271879E-2</v>
      </c>
      <c r="T123" s="85">
        <f t="shared" si="1"/>
        <v>3.4544869731621087E-3</v>
      </c>
      <c r="U123" s="85">
        <f>R123/'סכום נכסי הקרן'!$C$42</f>
        <v>2.3887247592833935E-4</v>
      </c>
    </row>
    <row r="124" spans="2:21" s="121" customFormat="1">
      <c r="B124" s="77" t="s">
        <v>620</v>
      </c>
      <c r="C124" s="74" t="s">
        <v>621</v>
      </c>
      <c r="D124" s="87" t="s">
        <v>123</v>
      </c>
      <c r="E124" s="87" t="s">
        <v>353</v>
      </c>
      <c r="F124" s="74" t="s">
        <v>622</v>
      </c>
      <c r="G124" s="87" t="s">
        <v>473</v>
      </c>
      <c r="H124" s="74" t="s">
        <v>526</v>
      </c>
      <c r="I124" s="74" t="s">
        <v>357</v>
      </c>
      <c r="J124" s="74"/>
      <c r="K124" s="84">
        <v>4.030000000000121</v>
      </c>
      <c r="L124" s="87" t="s">
        <v>165</v>
      </c>
      <c r="M124" s="88">
        <v>1.9400000000000001E-2</v>
      </c>
      <c r="N124" s="88">
        <v>4.9000000000003442E-3</v>
      </c>
      <c r="O124" s="84">
        <v>6237391.7887980007</v>
      </c>
      <c r="P124" s="86">
        <v>107.43</v>
      </c>
      <c r="Q124" s="74"/>
      <c r="R124" s="84">
        <v>6700.829679773</v>
      </c>
      <c r="S124" s="85">
        <v>1.1507566598077798E-2</v>
      </c>
      <c r="T124" s="85">
        <f t="shared" si="1"/>
        <v>1.7225897449193804E-3</v>
      </c>
      <c r="U124" s="85">
        <f>R124/'סכום נכסי הקרן'!$C$42</f>
        <v>1.1911443886586902E-4</v>
      </c>
    </row>
    <row r="125" spans="2:21" s="121" customFormat="1">
      <c r="B125" s="77" t="s">
        <v>623</v>
      </c>
      <c r="C125" s="74" t="s">
        <v>624</v>
      </c>
      <c r="D125" s="87" t="s">
        <v>123</v>
      </c>
      <c r="E125" s="87" t="s">
        <v>353</v>
      </c>
      <c r="F125" s="74" t="s">
        <v>622</v>
      </c>
      <c r="G125" s="87" t="s">
        <v>473</v>
      </c>
      <c r="H125" s="74" t="s">
        <v>526</v>
      </c>
      <c r="I125" s="74" t="s">
        <v>357</v>
      </c>
      <c r="J125" s="74"/>
      <c r="K125" s="84">
        <v>5.0300000000000225</v>
      </c>
      <c r="L125" s="87" t="s">
        <v>165</v>
      </c>
      <c r="M125" s="88">
        <v>1.23E-2</v>
      </c>
      <c r="N125" s="88">
        <v>7.900000000000032E-3</v>
      </c>
      <c r="O125" s="84">
        <v>24219267.043927003</v>
      </c>
      <c r="P125" s="86">
        <v>103.25</v>
      </c>
      <c r="Q125" s="74"/>
      <c r="R125" s="84">
        <v>25006.394061148003</v>
      </c>
      <c r="S125" s="85">
        <v>1.3903002693961657E-2</v>
      </c>
      <c r="T125" s="85">
        <f t="shared" si="1"/>
        <v>6.428421557583254E-3</v>
      </c>
      <c r="U125" s="85">
        <f>R125/'סכום נכסי הקרן'!$C$42</f>
        <v>4.4451549121501456E-4</v>
      </c>
    </row>
    <row r="126" spans="2:21" s="121" customFormat="1">
      <c r="B126" s="77" t="s">
        <v>625</v>
      </c>
      <c r="C126" s="74" t="s">
        <v>626</v>
      </c>
      <c r="D126" s="87" t="s">
        <v>123</v>
      </c>
      <c r="E126" s="87" t="s">
        <v>353</v>
      </c>
      <c r="F126" s="74" t="s">
        <v>627</v>
      </c>
      <c r="G126" s="87" t="s">
        <v>469</v>
      </c>
      <c r="H126" s="74" t="s">
        <v>530</v>
      </c>
      <c r="I126" s="74" t="s">
        <v>163</v>
      </c>
      <c r="J126" s="74"/>
      <c r="K126" s="84">
        <v>5.7000000000005304</v>
      </c>
      <c r="L126" s="87" t="s">
        <v>165</v>
      </c>
      <c r="M126" s="88">
        <v>2.2499999999999999E-2</v>
      </c>
      <c r="N126" s="88">
        <v>3.4999999999978256E-3</v>
      </c>
      <c r="O126" s="84">
        <v>1817893.1793590004</v>
      </c>
      <c r="P126" s="86">
        <v>113.83</v>
      </c>
      <c r="Q126" s="74"/>
      <c r="R126" s="84">
        <v>2069.3078042870002</v>
      </c>
      <c r="S126" s="85">
        <v>4.4434648840212584E-3</v>
      </c>
      <c r="T126" s="85">
        <f t="shared" si="1"/>
        <v>5.3195926073249802E-4</v>
      </c>
      <c r="U126" s="85">
        <f>R126/'סכום נכסי הקרן'!$C$42</f>
        <v>3.6784166995386092E-5</v>
      </c>
    </row>
    <row r="127" spans="2:21" s="121" customFormat="1">
      <c r="B127" s="77" t="s">
        <v>628</v>
      </c>
      <c r="C127" s="74" t="s">
        <v>629</v>
      </c>
      <c r="D127" s="87" t="s">
        <v>123</v>
      </c>
      <c r="E127" s="87" t="s">
        <v>353</v>
      </c>
      <c r="F127" s="74" t="s">
        <v>630</v>
      </c>
      <c r="G127" s="87" t="s">
        <v>409</v>
      </c>
      <c r="H127" s="74" t="s">
        <v>530</v>
      </c>
      <c r="I127" s="74" t="s">
        <v>163</v>
      </c>
      <c r="J127" s="74"/>
      <c r="K127" s="84">
        <v>3.7099810712641328</v>
      </c>
      <c r="L127" s="87" t="s">
        <v>165</v>
      </c>
      <c r="M127" s="88">
        <v>1.6E-2</v>
      </c>
      <c r="N127" s="88">
        <v>1.0899882334885149E-2</v>
      </c>
      <c r="O127" s="84">
        <v>1.9547000000000002E-2</v>
      </c>
      <c r="P127" s="86">
        <v>103.89</v>
      </c>
      <c r="Q127" s="74"/>
      <c r="R127" s="84">
        <v>1.9547000000000001E-5</v>
      </c>
      <c r="S127" s="85">
        <v>3.378792248766063E-11</v>
      </c>
      <c r="T127" s="85">
        <f t="shared" si="1"/>
        <v>5.0249690490685324E-12</v>
      </c>
      <c r="U127" s="85">
        <f>R127/'סכום נכסי הקרן'!$C$42</f>
        <v>3.4746890277474077E-13</v>
      </c>
    </row>
    <row r="128" spans="2:21" s="121" customFormat="1">
      <c r="B128" s="77" t="s">
        <v>631</v>
      </c>
      <c r="C128" s="74" t="s">
        <v>632</v>
      </c>
      <c r="D128" s="87" t="s">
        <v>123</v>
      </c>
      <c r="E128" s="87" t="s">
        <v>353</v>
      </c>
      <c r="F128" s="74" t="s">
        <v>633</v>
      </c>
      <c r="G128" s="87" t="s">
        <v>159</v>
      </c>
      <c r="H128" s="74" t="s">
        <v>526</v>
      </c>
      <c r="I128" s="74" t="s">
        <v>357</v>
      </c>
      <c r="J128" s="74"/>
      <c r="K128" s="84">
        <v>1.3799999999999097</v>
      </c>
      <c r="L128" s="87" t="s">
        <v>165</v>
      </c>
      <c r="M128" s="88">
        <v>2.1499999999999998E-2</v>
      </c>
      <c r="N128" s="88">
        <v>1.319999999999865E-2</v>
      </c>
      <c r="O128" s="84">
        <v>6331216.3678210014</v>
      </c>
      <c r="P128" s="86">
        <v>101.7</v>
      </c>
      <c r="Q128" s="84">
        <v>674.52317180099999</v>
      </c>
      <c r="R128" s="84">
        <v>7113.3702178780004</v>
      </c>
      <c r="S128" s="85">
        <v>1.1944276721170398E-2</v>
      </c>
      <c r="T128" s="85">
        <f t="shared" si="1"/>
        <v>1.8286420002764021E-3</v>
      </c>
      <c r="U128" s="85">
        <f>R128/'סכום נכסי הקרן'!$C$42</f>
        <v>1.2644778966780515E-4</v>
      </c>
    </row>
    <row r="129" spans="2:21" s="121" customFormat="1">
      <c r="B129" s="77" t="s">
        <v>634</v>
      </c>
      <c r="C129" s="74" t="s">
        <v>635</v>
      </c>
      <c r="D129" s="87" t="s">
        <v>123</v>
      </c>
      <c r="E129" s="87" t="s">
        <v>353</v>
      </c>
      <c r="F129" s="74" t="s">
        <v>633</v>
      </c>
      <c r="G129" s="87" t="s">
        <v>159</v>
      </c>
      <c r="H129" s="74" t="s">
        <v>526</v>
      </c>
      <c r="I129" s="74" t="s">
        <v>357</v>
      </c>
      <c r="J129" s="74"/>
      <c r="K129" s="84">
        <v>2.869999999999993</v>
      </c>
      <c r="L129" s="87" t="s">
        <v>165</v>
      </c>
      <c r="M129" s="88">
        <v>1.8000000000000002E-2</v>
      </c>
      <c r="N129" s="88">
        <v>2.0400000000000525E-2</v>
      </c>
      <c r="O129" s="84">
        <v>4566719.0773750003</v>
      </c>
      <c r="P129" s="86">
        <v>99.9</v>
      </c>
      <c r="Q129" s="74"/>
      <c r="R129" s="84">
        <v>4562.1523035690016</v>
      </c>
      <c r="S129" s="85">
        <v>5.5615138029943582E-3</v>
      </c>
      <c r="T129" s="85">
        <f t="shared" si="1"/>
        <v>1.1727975711142854E-3</v>
      </c>
      <c r="U129" s="85">
        <f>R129/'סכום נכסי הקרן'!$C$42</f>
        <v>8.1097153282466716E-5</v>
      </c>
    </row>
    <row r="130" spans="2:21" s="121" customFormat="1">
      <c r="B130" s="77" t="s">
        <v>636</v>
      </c>
      <c r="C130" s="74" t="s">
        <v>637</v>
      </c>
      <c r="D130" s="87" t="s">
        <v>123</v>
      </c>
      <c r="E130" s="87" t="s">
        <v>353</v>
      </c>
      <c r="F130" s="74" t="s">
        <v>638</v>
      </c>
      <c r="G130" s="87" t="s">
        <v>363</v>
      </c>
      <c r="H130" s="74" t="s">
        <v>639</v>
      </c>
      <c r="I130" s="74" t="s">
        <v>163</v>
      </c>
      <c r="J130" s="74"/>
      <c r="K130" s="84">
        <v>0.76000000000086487</v>
      </c>
      <c r="L130" s="87" t="s">
        <v>165</v>
      </c>
      <c r="M130" s="88">
        <v>4.1500000000000002E-2</v>
      </c>
      <c r="N130" s="88">
        <v>1.659999999994919E-2</v>
      </c>
      <c r="O130" s="84">
        <v>173503.75826500001</v>
      </c>
      <c r="P130" s="86">
        <v>106.63</v>
      </c>
      <c r="Q130" s="74"/>
      <c r="R130" s="84">
        <v>185.00704945900003</v>
      </c>
      <c r="S130" s="85">
        <v>1.7298733398722792E-3</v>
      </c>
      <c r="T130" s="85">
        <f t="shared" si="1"/>
        <v>4.7559968148102841E-5</v>
      </c>
      <c r="U130" s="85">
        <f>R130/'סכום נכסי הקרן'!$C$42</f>
        <v>3.288698853077758E-6</v>
      </c>
    </row>
    <row r="131" spans="2:21" s="121" customFormat="1">
      <c r="B131" s="77" t="s">
        <v>640</v>
      </c>
      <c r="C131" s="74" t="s">
        <v>641</v>
      </c>
      <c r="D131" s="87" t="s">
        <v>123</v>
      </c>
      <c r="E131" s="87" t="s">
        <v>353</v>
      </c>
      <c r="F131" s="74" t="s">
        <v>642</v>
      </c>
      <c r="G131" s="87" t="s">
        <v>409</v>
      </c>
      <c r="H131" s="74" t="s">
        <v>639</v>
      </c>
      <c r="I131" s="74" t="s">
        <v>163</v>
      </c>
      <c r="J131" s="74"/>
      <c r="K131" s="84">
        <v>4.1300000000009156</v>
      </c>
      <c r="L131" s="87" t="s">
        <v>165</v>
      </c>
      <c r="M131" s="88">
        <v>2.5000000000000001E-2</v>
      </c>
      <c r="N131" s="88">
        <v>2.0900000000004047E-2</v>
      </c>
      <c r="O131" s="84">
        <v>2265478.8372790003</v>
      </c>
      <c r="P131" s="86">
        <v>103.59</v>
      </c>
      <c r="Q131" s="74"/>
      <c r="R131" s="84">
        <v>2346.8095819450009</v>
      </c>
      <c r="S131" s="85">
        <v>6.9533136846260642E-3</v>
      </c>
      <c r="T131" s="85">
        <f t="shared" si="1"/>
        <v>6.0329695162076485E-4</v>
      </c>
      <c r="U131" s="85">
        <f>R131/'סכום נכסי הקרן'!$C$42</f>
        <v>4.1717058907232696E-5</v>
      </c>
    </row>
    <row r="132" spans="2:21" s="121" customFormat="1">
      <c r="B132" s="77" t="s">
        <v>643</v>
      </c>
      <c r="C132" s="74" t="s">
        <v>644</v>
      </c>
      <c r="D132" s="87" t="s">
        <v>123</v>
      </c>
      <c r="E132" s="87" t="s">
        <v>353</v>
      </c>
      <c r="F132" s="74" t="s">
        <v>642</v>
      </c>
      <c r="G132" s="87" t="s">
        <v>409</v>
      </c>
      <c r="H132" s="74" t="s">
        <v>639</v>
      </c>
      <c r="I132" s="74" t="s">
        <v>163</v>
      </c>
      <c r="J132" s="74"/>
      <c r="K132" s="84">
        <v>6.3699999999995649</v>
      </c>
      <c r="L132" s="87" t="s">
        <v>165</v>
      </c>
      <c r="M132" s="88">
        <v>1.9E-2</v>
      </c>
      <c r="N132" s="88">
        <v>2.3999999999998377E-2</v>
      </c>
      <c r="O132" s="84">
        <v>5028233.3835420012</v>
      </c>
      <c r="P132" s="86">
        <v>98</v>
      </c>
      <c r="Q132" s="74"/>
      <c r="R132" s="84">
        <v>4927.6688423220012</v>
      </c>
      <c r="S132" s="85">
        <v>2.1679699393712323E-2</v>
      </c>
      <c r="T132" s="85">
        <f t="shared" si="1"/>
        <v>1.2667613146123404E-3</v>
      </c>
      <c r="U132" s="85">
        <f>R132/'סכום נכסי הקרן'!$C$42</f>
        <v>8.7594602029922891E-5</v>
      </c>
    </row>
    <row r="133" spans="2:21" s="121" customFormat="1">
      <c r="B133" s="77" t="s">
        <v>645</v>
      </c>
      <c r="C133" s="74" t="s">
        <v>646</v>
      </c>
      <c r="D133" s="87" t="s">
        <v>123</v>
      </c>
      <c r="E133" s="87" t="s">
        <v>353</v>
      </c>
      <c r="F133" s="74" t="s">
        <v>647</v>
      </c>
      <c r="G133" s="87" t="s">
        <v>648</v>
      </c>
      <c r="H133" s="74" t="s">
        <v>649</v>
      </c>
      <c r="I133" s="74" t="s">
        <v>163</v>
      </c>
      <c r="J133" s="74"/>
      <c r="K133" s="84">
        <v>0.74000002635407347</v>
      </c>
      <c r="L133" s="87" t="s">
        <v>165</v>
      </c>
      <c r="M133" s="88">
        <v>5.3499999999999999E-2</v>
      </c>
      <c r="N133" s="88">
        <v>2.8400000127226561E-2</v>
      </c>
      <c r="O133" s="84">
        <v>20.953342000000003</v>
      </c>
      <c r="P133" s="86">
        <v>105.03</v>
      </c>
      <c r="Q133" s="74"/>
      <c r="R133" s="84">
        <v>2.2007983000000002E-2</v>
      </c>
      <c r="S133" s="85">
        <v>1.7837299548605274E-7</v>
      </c>
      <c r="T133" s="85">
        <f t="shared" si="1"/>
        <v>5.6576166883627371E-9</v>
      </c>
      <c r="U133" s="85">
        <f>R133/'סכום נכסי הקרן'!$C$42</f>
        <v>3.9121551671842982E-10</v>
      </c>
    </row>
    <row r="134" spans="2:21" s="121" customFormat="1">
      <c r="B134" s="77" t="s">
        <v>650</v>
      </c>
      <c r="C134" s="74" t="s">
        <v>651</v>
      </c>
      <c r="D134" s="87" t="s">
        <v>123</v>
      </c>
      <c r="E134" s="87" t="s">
        <v>353</v>
      </c>
      <c r="F134" s="74" t="s">
        <v>652</v>
      </c>
      <c r="G134" s="87" t="s">
        <v>159</v>
      </c>
      <c r="H134" s="74" t="s">
        <v>653</v>
      </c>
      <c r="I134" s="74" t="s">
        <v>357</v>
      </c>
      <c r="J134" s="74"/>
      <c r="K134" s="84">
        <v>1.8699999999999655</v>
      </c>
      <c r="L134" s="87" t="s">
        <v>165</v>
      </c>
      <c r="M134" s="88">
        <v>3.15E-2</v>
      </c>
      <c r="N134" s="88">
        <v>8.0099999999999727E-2</v>
      </c>
      <c r="O134" s="84">
        <v>5651137.065188</v>
      </c>
      <c r="P134" s="86">
        <v>91.5</v>
      </c>
      <c r="Q134" s="74"/>
      <c r="R134" s="84">
        <v>5170.7904149140004</v>
      </c>
      <c r="S134" s="85">
        <v>1.517605742634456E-2</v>
      </c>
      <c r="T134" s="85">
        <f t="shared" si="1"/>
        <v>1.3292608479133926E-3</v>
      </c>
      <c r="U134" s="85">
        <f>R134/'סכום נכסי הקרן'!$C$42</f>
        <v>9.191634890000072E-5</v>
      </c>
    </row>
    <row r="135" spans="2:21" s="121" customFormat="1">
      <c r="B135" s="77" t="s">
        <v>654</v>
      </c>
      <c r="C135" s="74" t="s">
        <v>655</v>
      </c>
      <c r="D135" s="87" t="s">
        <v>123</v>
      </c>
      <c r="E135" s="87" t="s">
        <v>353</v>
      </c>
      <c r="F135" s="74" t="s">
        <v>652</v>
      </c>
      <c r="G135" s="87" t="s">
        <v>159</v>
      </c>
      <c r="H135" s="74" t="s">
        <v>653</v>
      </c>
      <c r="I135" s="74" t="s">
        <v>357</v>
      </c>
      <c r="J135" s="74"/>
      <c r="K135" s="84">
        <v>1.0400000000000125</v>
      </c>
      <c r="L135" s="87" t="s">
        <v>165</v>
      </c>
      <c r="M135" s="88">
        <v>2.8500000000000001E-2</v>
      </c>
      <c r="N135" s="88">
        <v>4.2299999999998394E-2</v>
      </c>
      <c r="O135" s="84">
        <v>3207194.0790150003</v>
      </c>
      <c r="P135" s="86">
        <v>100.9</v>
      </c>
      <c r="Q135" s="74"/>
      <c r="R135" s="84">
        <v>3236.0587556240002</v>
      </c>
      <c r="S135" s="85">
        <v>1.4831935935421987E-2</v>
      </c>
      <c r="T135" s="85">
        <f t="shared" si="1"/>
        <v>8.3189722658095003E-4</v>
      </c>
      <c r="U135" s="85">
        <f>R135/'סכום נכסי הקרן'!$C$42</f>
        <v>5.7524417308603072E-5</v>
      </c>
    </row>
    <row r="136" spans="2:21" s="121" customFormat="1">
      <c r="B136" s="77" t="s">
        <v>656</v>
      </c>
      <c r="C136" s="74" t="s">
        <v>657</v>
      </c>
      <c r="D136" s="87" t="s">
        <v>123</v>
      </c>
      <c r="E136" s="87" t="s">
        <v>353</v>
      </c>
      <c r="F136" s="74" t="s">
        <v>658</v>
      </c>
      <c r="G136" s="87" t="s">
        <v>659</v>
      </c>
      <c r="H136" s="74" t="s">
        <v>649</v>
      </c>
      <c r="I136" s="74" t="s">
        <v>163</v>
      </c>
      <c r="J136" s="74"/>
      <c r="K136" s="84">
        <v>0.26000000000018275</v>
      </c>
      <c r="L136" s="87" t="s">
        <v>165</v>
      </c>
      <c r="M136" s="88">
        <v>4.8000000000000001E-2</v>
      </c>
      <c r="N136" s="88">
        <v>1.4999999999993473E-2</v>
      </c>
      <c r="O136" s="84">
        <v>751119.05480100017</v>
      </c>
      <c r="P136" s="86">
        <v>101.99</v>
      </c>
      <c r="Q136" s="74"/>
      <c r="R136" s="84">
        <v>766.06634926100014</v>
      </c>
      <c r="S136" s="85">
        <v>9.6490295308694334E-3</v>
      </c>
      <c r="T136" s="85">
        <f t="shared" si="1"/>
        <v>1.9693352916403794E-4</v>
      </c>
      <c r="U136" s="85">
        <f>R136/'סכום נכסי הקרן'!$C$42</f>
        <v>1.3617651497947054E-5</v>
      </c>
    </row>
    <row r="137" spans="2:21" s="121" customFormat="1">
      <c r="B137" s="77" t="s">
        <v>660</v>
      </c>
      <c r="C137" s="74" t="s">
        <v>661</v>
      </c>
      <c r="D137" s="87" t="s">
        <v>123</v>
      </c>
      <c r="E137" s="87" t="s">
        <v>353</v>
      </c>
      <c r="F137" s="74" t="s">
        <v>405</v>
      </c>
      <c r="G137" s="87" t="s">
        <v>363</v>
      </c>
      <c r="H137" s="74" t="s">
        <v>653</v>
      </c>
      <c r="I137" s="74" t="s">
        <v>357</v>
      </c>
      <c r="J137" s="74"/>
      <c r="K137" s="84">
        <v>1.2199999999999869</v>
      </c>
      <c r="L137" s="87" t="s">
        <v>165</v>
      </c>
      <c r="M137" s="88">
        <v>5.0999999999999997E-2</v>
      </c>
      <c r="N137" s="88">
        <v>1.9699999999999666E-2</v>
      </c>
      <c r="O137" s="84">
        <v>19438596.431558002</v>
      </c>
      <c r="P137" s="86">
        <v>125.48</v>
      </c>
      <c r="Q137" s="84">
        <v>299.41715501300007</v>
      </c>
      <c r="R137" s="84">
        <v>24690.968925506008</v>
      </c>
      <c r="S137" s="85">
        <v>1.6943757150136126E-2</v>
      </c>
      <c r="T137" s="85">
        <f t="shared" si="1"/>
        <v>6.3473348668430241E-3</v>
      </c>
      <c r="U137" s="85">
        <f>R137/'סכום נכסי הקרן'!$C$42</f>
        <v>4.3890847091578207E-4</v>
      </c>
    </row>
    <row r="138" spans="2:21" s="121" customFormat="1">
      <c r="B138" s="77" t="s">
        <v>662</v>
      </c>
      <c r="C138" s="74" t="s">
        <v>663</v>
      </c>
      <c r="D138" s="87" t="s">
        <v>123</v>
      </c>
      <c r="E138" s="87" t="s">
        <v>353</v>
      </c>
      <c r="F138" s="74" t="s">
        <v>571</v>
      </c>
      <c r="G138" s="87" t="s">
        <v>363</v>
      </c>
      <c r="H138" s="74" t="s">
        <v>653</v>
      </c>
      <c r="I138" s="74" t="s">
        <v>357</v>
      </c>
      <c r="J138" s="74"/>
      <c r="K138" s="84">
        <v>0.74000000000029509</v>
      </c>
      <c r="L138" s="87" t="s">
        <v>165</v>
      </c>
      <c r="M138" s="88">
        <v>2.4E-2</v>
      </c>
      <c r="N138" s="88">
        <v>1.1199999999985668E-2</v>
      </c>
      <c r="O138" s="84">
        <v>458911.69733200007</v>
      </c>
      <c r="P138" s="86">
        <v>103.39</v>
      </c>
      <c r="Q138" s="74"/>
      <c r="R138" s="84">
        <v>474.46881283900007</v>
      </c>
      <c r="S138" s="85">
        <v>1.0545552092619438E-2</v>
      </c>
      <c r="T138" s="85">
        <f t="shared" si="1"/>
        <v>1.2197222587938126E-4</v>
      </c>
      <c r="U138" s="85">
        <f>R138/'סכום נכסי הקרן'!$C$42</f>
        <v>8.434192346549403E-6</v>
      </c>
    </row>
    <row r="139" spans="2:21" s="121" customFormat="1">
      <c r="B139" s="77" t="s">
        <v>664</v>
      </c>
      <c r="C139" s="74" t="s">
        <v>665</v>
      </c>
      <c r="D139" s="87" t="s">
        <v>123</v>
      </c>
      <c r="E139" s="87" t="s">
        <v>353</v>
      </c>
      <c r="F139" s="74" t="s">
        <v>588</v>
      </c>
      <c r="G139" s="87" t="s">
        <v>409</v>
      </c>
      <c r="H139" s="74" t="s">
        <v>653</v>
      </c>
      <c r="I139" s="74" t="s">
        <v>357</v>
      </c>
      <c r="J139" s="74"/>
      <c r="K139" s="84">
        <v>2.0400000000010885</v>
      </c>
      <c r="L139" s="87" t="s">
        <v>165</v>
      </c>
      <c r="M139" s="88">
        <v>3.4500000000000003E-2</v>
      </c>
      <c r="N139" s="88">
        <v>1.3600000000029921E-2</v>
      </c>
      <c r="O139" s="84">
        <v>139719.68522700004</v>
      </c>
      <c r="P139" s="86">
        <v>105.25</v>
      </c>
      <c r="Q139" s="74"/>
      <c r="R139" s="84">
        <v>147.05496914600002</v>
      </c>
      <c r="S139" s="85">
        <v>4.4401727866370469E-4</v>
      </c>
      <c r="T139" s="85">
        <f t="shared" si="1"/>
        <v>3.7803584615049781E-5</v>
      </c>
      <c r="U139" s="85">
        <f>R139/'סכום נכסי הקרן'!$C$42</f>
        <v>2.6140598954690737E-6</v>
      </c>
    </row>
    <row r="140" spans="2:21" s="121" customFormat="1">
      <c r="B140" s="77" t="s">
        <v>666</v>
      </c>
      <c r="C140" s="74" t="s">
        <v>667</v>
      </c>
      <c r="D140" s="87" t="s">
        <v>123</v>
      </c>
      <c r="E140" s="87" t="s">
        <v>353</v>
      </c>
      <c r="F140" s="74" t="s">
        <v>588</v>
      </c>
      <c r="G140" s="87" t="s">
        <v>409</v>
      </c>
      <c r="H140" s="74" t="s">
        <v>653</v>
      </c>
      <c r="I140" s="74" t="s">
        <v>357</v>
      </c>
      <c r="J140" s="74"/>
      <c r="K140" s="84">
        <v>4.3200000000003396</v>
      </c>
      <c r="L140" s="87" t="s">
        <v>165</v>
      </c>
      <c r="M140" s="88">
        <v>2.0499999999999997E-2</v>
      </c>
      <c r="N140" s="88">
        <v>1.230000000000105E-2</v>
      </c>
      <c r="O140" s="84">
        <v>4714319.608167001</v>
      </c>
      <c r="P140" s="86">
        <v>105.1</v>
      </c>
      <c r="Q140" s="74"/>
      <c r="R140" s="84">
        <v>4954.7499233760009</v>
      </c>
      <c r="S140" s="85">
        <v>8.2451472678074563E-3</v>
      </c>
      <c r="T140" s="85">
        <f t="shared" ref="T140:T150" si="2">R140/$R$11</f>
        <v>1.2737230782646485E-3</v>
      </c>
      <c r="U140" s="85">
        <f>R140/'סכום נכסי הקרן'!$C$42</f>
        <v>8.8075997308982955E-5</v>
      </c>
    </row>
    <row r="141" spans="2:21" s="121" customFormat="1">
      <c r="B141" s="77" t="s">
        <v>668</v>
      </c>
      <c r="C141" s="74" t="s">
        <v>669</v>
      </c>
      <c r="D141" s="87" t="s">
        <v>123</v>
      </c>
      <c r="E141" s="87" t="s">
        <v>353</v>
      </c>
      <c r="F141" s="74" t="s">
        <v>588</v>
      </c>
      <c r="G141" s="87" t="s">
        <v>409</v>
      </c>
      <c r="H141" s="74" t="s">
        <v>653</v>
      </c>
      <c r="I141" s="74" t="s">
        <v>357</v>
      </c>
      <c r="J141" s="74"/>
      <c r="K141" s="84">
        <v>6.8700000000003456</v>
      </c>
      <c r="L141" s="87" t="s">
        <v>165</v>
      </c>
      <c r="M141" s="88">
        <v>8.3999999999999995E-3</v>
      </c>
      <c r="N141" s="88">
        <v>1.4500000000000964E-2</v>
      </c>
      <c r="O141" s="84">
        <v>8695790.4331190027</v>
      </c>
      <c r="P141" s="86">
        <v>95.81</v>
      </c>
      <c r="Q141" s="74"/>
      <c r="R141" s="84">
        <v>8331.437028276001</v>
      </c>
      <c r="S141" s="85">
        <v>1.518326593551322E-2</v>
      </c>
      <c r="T141" s="85">
        <f t="shared" si="2"/>
        <v>2.1417717911367683E-3</v>
      </c>
      <c r="U141" s="85">
        <f>R141/'סכום נכסי הקרן'!$C$42</f>
        <v>1.4810023444783899E-4</v>
      </c>
    </row>
    <row r="142" spans="2:21" s="121" customFormat="1">
      <c r="B142" s="77" t="s">
        <v>670</v>
      </c>
      <c r="C142" s="74" t="s">
        <v>671</v>
      </c>
      <c r="D142" s="87" t="s">
        <v>123</v>
      </c>
      <c r="E142" s="87" t="s">
        <v>353</v>
      </c>
      <c r="F142" s="74" t="s">
        <v>672</v>
      </c>
      <c r="G142" s="87" t="s">
        <v>192</v>
      </c>
      <c r="H142" s="74" t="s">
        <v>653</v>
      </c>
      <c r="I142" s="74" t="s">
        <v>357</v>
      </c>
      <c r="J142" s="74"/>
      <c r="K142" s="84">
        <v>2.1900000000000608</v>
      </c>
      <c r="L142" s="87" t="s">
        <v>165</v>
      </c>
      <c r="M142" s="88">
        <v>1.9799999999999998E-2</v>
      </c>
      <c r="N142" s="88">
        <v>2.4400000000000942E-2</v>
      </c>
      <c r="O142" s="84">
        <v>7703869.7563560009</v>
      </c>
      <c r="P142" s="86">
        <v>99.6</v>
      </c>
      <c r="Q142" s="74"/>
      <c r="R142" s="84">
        <v>7673.0539480870011</v>
      </c>
      <c r="S142" s="85">
        <v>1.2675859577388945E-2</v>
      </c>
      <c r="T142" s="85">
        <f t="shared" si="2"/>
        <v>1.9725205198224934E-3</v>
      </c>
      <c r="U142" s="85">
        <f>R142/'סכום נכסי הקרן'!$C$42</f>
        <v>1.3639676862296939E-4</v>
      </c>
    </row>
    <row r="143" spans="2:21" s="121" customFormat="1">
      <c r="B143" s="77" t="s">
        <v>673</v>
      </c>
      <c r="C143" s="74" t="s">
        <v>674</v>
      </c>
      <c r="D143" s="87" t="s">
        <v>123</v>
      </c>
      <c r="E143" s="87" t="s">
        <v>353</v>
      </c>
      <c r="F143" s="74" t="s">
        <v>675</v>
      </c>
      <c r="G143" s="87" t="s">
        <v>659</v>
      </c>
      <c r="H143" s="74" t="s">
        <v>676</v>
      </c>
      <c r="I143" s="74" t="s">
        <v>163</v>
      </c>
      <c r="J143" s="74"/>
      <c r="K143" s="84">
        <v>2.5799972548840189</v>
      </c>
      <c r="L143" s="87" t="s">
        <v>165</v>
      </c>
      <c r="M143" s="88">
        <v>4.6500000000000007E-2</v>
      </c>
      <c r="N143" s="88">
        <v>2.6599899345747354E-2</v>
      </c>
      <c r="O143" s="84">
        <v>0.10217700000000002</v>
      </c>
      <c r="P143" s="86">
        <v>106.93</v>
      </c>
      <c r="Q143" s="74"/>
      <c r="R143" s="84">
        <v>1.0928500000000002E-4</v>
      </c>
      <c r="S143" s="85">
        <v>1.4258144461096648E-10</v>
      </c>
      <c r="T143" s="85">
        <f t="shared" si="2"/>
        <v>2.8094016602417486E-11</v>
      </c>
      <c r="U143" s="85">
        <f>R143/'סכום נכסי הקרן'!$C$42</f>
        <v>1.9426581592949072E-12</v>
      </c>
    </row>
    <row r="144" spans="2:21" s="121" customFormat="1">
      <c r="B144" s="77" t="s">
        <v>677</v>
      </c>
      <c r="C144" s="74" t="s">
        <v>678</v>
      </c>
      <c r="D144" s="87" t="s">
        <v>123</v>
      </c>
      <c r="E144" s="87" t="s">
        <v>353</v>
      </c>
      <c r="F144" s="74" t="s">
        <v>679</v>
      </c>
      <c r="G144" s="87" t="s">
        <v>473</v>
      </c>
      <c r="H144" s="74" t="s">
        <v>676</v>
      </c>
      <c r="I144" s="74" t="s">
        <v>163</v>
      </c>
      <c r="J144" s="74"/>
      <c r="K144" s="84">
        <v>5.9500000000003732</v>
      </c>
      <c r="L144" s="87" t="s">
        <v>165</v>
      </c>
      <c r="M144" s="88">
        <v>2.75E-2</v>
      </c>
      <c r="N144" s="88">
        <v>1.9900000000001625E-2</v>
      </c>
      <c r="O144" s="84">
        <v>6552728.1905970005</v>
      </c>
      <c r="P144" s="86">
        <v>104.1</v>
      </c>
      <c r="Q144" s="74"/>
      <c r="R144" s="84">
        <v>6821.390046411002</v>
      </c>
      <c r="S144" s="85">
        <v>1.63818204764925E-2</v>
      </c>
      <c r="T144" s="85">
        <f t="shared" si="2"/>
        <v>1.7535823325747911E-3</v>
      </c>
      <c r="U144" s="85">
        <f>R144/'סכום נכסי הקרן'!$C$42</f>
        <v>1.2125752876784001E-4</v>
      </c>
    </row>
    <row r="145" spans="2:21" s="121" customFormat="1">
      <c r="B145" s="77" t="s">
        <v>680</v>
      </c>
      <c r="C145" s="74" t="s">
        <v>681</v>
      </c>
      <c r="D145" s="87" t="s">
        <v>123</v>
      </c>
      <c r="E145" s="87" t="s">
        <v>353</v>
      </c>
      <c r="F145" s="74" t="s">
        <v>682</v>
      </c>
      <c r="G145" s="87" t="s">
        <v>659</v>
      </c>
      <c r="H145" s="74" t="s">
        <v>683</v>
      </c>
      <c r="I145" s="74" t="s">
        <v>357</v>
      </c>
      <c r="J145" s="74"/>
      <c r="K145" s="84">
        <v>1.469999999999426</v>
      </c>
      <c r="L145" s="87" t="s">
        <v>165</v>
      </c>
      <c r="M145" s="88">
        <v>2.5000000000000001E-2</v>
      </c>
      <c r="N145" s="88">
        <v>0.12789999999997043</v>
      </c>
      <c r="O145" s="84">
        <v>1607076.1276040003</v>
      </c>
      <c r="P145" s="86">
        <v>87.8</v>
      </c>
      <c r="Q145" s="74"/>
      <c r="R145" s="84">
        <v>1411.0128493230002</v>
      </c>
      <c r="S145" s="85">
        <v>5.5013314768810918E-3</v>
      </c>
      <c r="T145" s="85">
        <f t="shared" si="2"/>
        <v>3.6273064386791202E-4</v>
      </c>
      <c r="U145" s="85">
        <f>R145/'סכום נכסי הקרן'!$C$42</f>
        <v>2.5082267690966566E-5</v>
      </c>
    </row>
    <row r="146" spans="2:21" s="121" customFormat="1">
      <c r="B146" s="77" t="s">
        <v>688</v>
      </c>
      <c r="C146" s="74" t="s">
        <v>689</v>
      </c>
      <c r="D146" s="87" t="s">
        <v>123</v>
      </c>
      <c r="E146" s="87" t="s">
        <v>353</v>
      </c>
      <c r="F146" s="74" t="s">
        <v>690</v>
      </c>
      <c r="G146" s="87" t="s">
        <v>409</v>
      </c>
      <c r="H146" s="74" t="s">
        <v>687</v>
      </c>
      <c r="I146" s="74"/>
      <c r="J146" s="74"/>
      <c r="K146" s="84">
        <v>1.7300000000000921</v>
      </c>
      <c r="L146" s="87" t="s">
        <v>165</v>
      </c>
      <c r="M146" s="88">
        <v>0.01</v>
      </c>
      <c r="N146" s="88">
        <v>1.0600000000001206E-2</v>
      </c>
      <c r="O146" s="84">
        <v>3109727.1450000005</v>
      </c>
      <c r="P146" s="86">
        <v>101.46</v>
      </c>
      <c r="Q146" s="74"/>
      <c r="R146" s="84">
        <v>3155.1292377269997</v>
      </c>
      <c r="S146" s="85">
        <v>6.01815891075313E-3</v>
      </c>
      <c r="T146" s="85">
        <f t="shared" si="2"/>
        <v>8.1109258532712761E-4</v>
      </c>
      <c r="U146" s="85">
        <f>R146/'סכום נכסי הקרן'!$C$42</f>
        <v>5.6085808274697128E-5</v>
      </c>
    </row>
    <row r="147" spans="2:21" s="121" customFormat="1">
      <c r="B147" s="77" t="s">
        <v>691</v>
      </c>
      <c r="C147" s="74" t="s">
        <v>692</v>
      </c>
      <c r="D147" s="87" t="s">
        <v>123</v>
      </c>
      <c r="E147" s="87" t="s">
        <v>353</v>
      </c>
      <c r="F147" s="74" t="s">
        <v>690</v>
      </c>
      <c r="G147" s="87" t="s">
        <v>409</v>
      </c>
      <c r="H147" s="74" t="s">
        <v>687</v>
      </c>
      <c r="I147" s="74"/>
      <c r="J147" s="74"/>
      <c r="K147" s="84">
        <v>5.2400000000000544</v>
      </c>
      <c r="L147" s="87" t="s">
        <v>165</v>
      </c>
      <c r="M147" s="88">
        <v>1E-3</v>
      </c>
      <c r="N147" s="88">
        <v>1.5000000000000863E-2</v>
      </c>
      <c r="O147" s="84">
        <v>6219454.290000001</v>
      </c>
      <c r="P147" s="86">
        <v>93</v>
      </c>
      <c r="Q147" s="74"/>
      <c r="R147" s="84">
        <v>5784.0926860570016</v>
      </c>
      <c r="S147" s="85">
        <v>1.8549975363948451E-2</v>
      </c>
      <c r="T147" s="85">
        <f t="shared" si="2"/>
        <v>1.4869231454637593E-3</v>
      </c>
      <c r="U147" s="85">
        <f>R147/'סכום נכסי הקרן'!$C$42</f>
        <v>1.0281845496350485E-4</v>
      </c>
    </row>
    <row r="148" spans="2:21" s="121" customFormat="1">
      <c r="B148" s="77" t="s">
        <v>693</v>
      </c>
      <c r="C148" s="74" t="s">
        <v>694</v>
      </c>
      <c r="D148" s="87" t="s">
        <v>123</v>
      </c>
      <c r="E148" s="87" t="s">
        <v>353</v>
      </c>
      <c r="F148" s="74" t="s">
        <v>695</v>
      </c>
      <c r="G148" s="87" t="s">
        <v>409</v>
      </c>
      <c r="H148" s="74" t="s">
        <v>687</v>
      </c>
      <c r="I148" s="74"/>
      <c r="J148" s="74"/>
      <c r="K148" s="84">
        <v>2.2799999999995455</v>
      </c>
      <c r="L148" s="87" t="s">
        <v>165</v>
      </c>
      <c r="M148" s="88">
        <v>2.1000000000000001E-2</v>
      </c>
      <c r="N148" s="88">
        <v>1.420000000000266E-2</v>
      </c>
      <c r="O148" s="84">
        <v>489539.72073000012</v>
      </c>
      <c r="P148" s="86">
        <v>102.98</v>
      </c>
      <c r="Q148" s="84">
        <v>22.916957385</v>
      </c>
      <c r="R148" s="84">
        <v>527.044961683</v>
      </c>
      <c r="S148" s="85">
        <v>2.1350214909751294E-3</v>
      </c>
      <c r="T148" s="85">
        <f t="shared" si="2"/>
        <v>1.3548803498872387E-4</v>
      </c>
      <c r="U148" s="85">
        <f>R148/'סכום נכסי הקרן'!$C$42</f>
        <v>9.3687898167978359E-6</v>
      </c>
    </row>
    <row r="149" spans="2:21" s="121" customFormat="1">
      <c r="B149" s="77" t="s">
        <v>696</v>
      </c>
      <c r="C149" s="74" t="s">
        <v>697</v>
      </c>
      <c r="D149" s="87" t="s">
        <v>123</v>
      </c>
      <c r="E149" s="87" t="s">
        <v>353</v>
      </c>
      <c r="F149" s="74" t="s">
        <v>695</v>
      </c>
      <c r="G149" s="87" t="s">
        <v>409</v>
      </c>
      <c r="H149" s="74" t="s">
        <v>687</v>
      </c>
      <c r="I149" s="74"/>
      <c r="J149" s="74"/>
      <c r="K149" s="84">
        <v>5.7000000000001716</v>
      </c>
      <c r="L149" s="87" t="s">
        <v>165</v>
      </c>
      <c r="M149" s="88">
        <v>2.75E-2</v>
      </c>
      <c r="N149" s="88">
        <v>1.3400000000000127E-2</v>
      </c>
      <c r="O149" s="84">
        <v>8570763.4090080019</v>
      </c>
      <c r="P149" s="86">
        <v>108.36</v>
      </c>
      <c r="Q149" s="74"/>
      <c r="R149" s="84">
        <v>9287.2791349320014</v>
      </c>
      <c r="S149" s="85">
        <v>1.788108864434616E-2</v>
      </c>
      <c r="T149" s="85">
        <f t="shared" si="2"/>
        <v>2.3874911855063835E-3</v>
      </c>
      <c r="U149" s="85">
        <f>R149/'סכום נכסי הקרן'!$C$42</f>
        <v>1.6509135370018754E-4</v>
      </c>
    </row>
    <row r="150" spans="2:21" s="121" customFormat="1">
      <c r="B150" s="77" t="s">
        <v>698</v>
      </c>
      <c r="C150" s="74" t="s">
        <v>699</v>
      </c>
      <c r="D150" s="87" t="s">
        <v>123</v>
      </c>
      <c r="E150" s="87" t="s">
        <v>353</v>
      </c>
      <c r="F150" s="74" t="s">
        <v>700</v>
      </c>
      <c r="G150" s="87" t="s">
        <v>701</v>
      </c>
      <c r="H150" s="74" t="s">
        <v>687</v>
      </c>
      <c r="I150" s="74"/>
      <c r="J150" s="74"/>
      <c r="K150" s="84">
        <v>0</v>
      </c>
      <c r="L150" s="87" t="s">
        <v>165</v>
      </c>
      <c r="M150" s="88">
        <v>4.9000000000000002E-2</v>
      </c>
      <c r="N150" s="88">
        <v>0</v>
      </c>
      <c r="O150" s="84">
        <v>3330749.2586070006</v>
      </c>
      <c r="P150" s="86">
        <v>21</v>
      </c>
      <c r="Q150" s="74"/>
      <c r="R150" s="84">
        <v>699.45727235700019</v>
      </c>
      <c r="S150" s="85">
        <v>5.2557520917306255E-3</v>
      </c>
      <c r="T150" s="85">
        <f t="shared" si="2"/>
        <v>1.798102596173236E-4</v>
      </c>
      <c r="U150" s="85">
        <f>R150/'סכום נכסי הקרן'!$C$42</f>
        <v>1.2433603671340864E-5</v>
      </c>
    </row>
    <row r="151" spans="2:21" s="121" customFormat="1">
      <c r="B151" s="73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84"/>
      <c r="P151" s="86"/>
      <c r="Q151" s="74"/>
      <c r="R151" s="74"/>
      <c r="S151" s="74"/>
      <c r="T151" s="85"/>
      <c r="U151" s="74"/>
    </row>
    <row r="152" spans="2:21" s="121" customFormat="1">
      <c r="B152" s="92" t="s">
        <v>48</v>
      </c>
      <c r="C152" s="72"/>
      <c r="D152" s="72"/>
      <c r="E152" s="72"/>
      <c r="F152" s="72"/>
      <c r="G152" s="72"/>
      <c r="H152" s="72"/>
      <c r="I152" s="72"/>
      <c r="J152" s="72"/>
      <c r="K152" s="81">
        <v>4.8520452432245884</v>
      </c>
      <c r="L152" s="72"/>
      <c r="M152" s="72"/>
      <c r="N152" s="94">
        <v>2.4141165449577787E-2</v>
      </c>
      <c r="O152" s="81"/>
      <c r="P152" s="83"/>
      <c r="Q152" s="81">
        <f>SUM(Q153:Q232)</f>
        <v>1135.8952057826089</v>
      </c>
      <c r="R152" s="81">
        <f>SUM(R153:R232)</f>
        <v>387582.69774187013</v>
      </c>
      <c r="S152" s="72"/>
      <c r="T152" s="82">
        <f t="shared" ref="T152:T215" si="3">R152/$R$11</f>
        <v>9.9636315552636273E-2</v>
      </c>
      <c r="U152" s="82">
        <f>R152/'סכום נכסי הקרן'!$C$42</f>
        <v>6.8896984048110507E-3</v>
      </c>
    </row>
    <row r="153" spans="2:21" s="121" customFormat="1">
      <c r="B153" s="77" t="s">
        <v>702</v>
      </c>
      <c r="C153" s="74" t="s">
        <v>703</v>
      </c>
      <c r="D153" s="87" t="s">
        <v>123</v>
      </c>
      <c r="E153" s="87" t="s">
        <v>353</v>
      </c>
      <c r="F153" s="74" t="s">
        <v>557</v>
      </c>
      <c r="G153" s="87" t="s">
        <v>363</v>
      </c>
      <c r="H153" s="74" t="s">
        <v>371</v>
      </c>
      <c r="I153" s="74" t="s">
        <v>163</v>
      </c>
      <c r="J153" s="74"/>
      <c r="K153" s="84">
        <v>4.8600000000000501</v>
      </c>
      <c r="L153" s="87" t="s">
        <v>165</v>
      </c>
      <c r="M153" s="88">
        <v>2.6800000000000001E-2</v>
      </c>
      <c r="N153" s="88">
        <v>9.4999999999999321E-3</v>
      </c>
      <c r="O153" s="84">
        <v>26236751.929483004</v>
      </c>
      <c r="P153" s="86">
        <v>110.81</v>
      </c>
      <c r="Q153" s="74"/>
      <c r="R153" s="84">
        <v>29072.945105196002</v>
      </c>
      <c r="S153" s="85">
        <v>1.0893879607141107E-2</v>
      </c>
      <c r="T153" s="85">
        <f t="shared" si="3"/>
        <v>7.4738143612256809E-3</v>
      </c>
      <c r="U153" s="85">
        <f>R153/'סכום נכסי הקרן'!$C$42</f>
        <v>5.1680280023188847E-4</v>
      </c>
    </row>
    <row r="154" spans="2:21" s="121" customFormat="1">
      <c r="B154" s="77" t="s">
        <v>704</v>
      </c>
      <c r="C154" s="74" t="s">
        <v>705</v>
      </c>
      <c r="D154" s="87" t="s">
        <v>123</v>
      </c>
      <c r="E154" s="87" t="s">
        <v>353</v>
      </c>
      <c r="F154" s="74" t="s">
        <v>706</v>
      </c>
      <c r="G154" s="87" t="s">
        <v>409</v>
      </c>
      <c r="H154" s="74" t="s">
        <v>371</v>
      </c>
      <c r="I154" s="74" t="s">
        <v>163</v>
      </c>
      <c r="J154" s="74"/>
      <c r="K154" s="84">
        <v>3.9000000000036414</v>
      </c>
      <c r="L154" s="87" t="s">
        <v>165</v>
      </c>
      <c r="M154" s="88">
        <v>1.44E-2</v>
      </c>
      <c r="N154" s="88">
        <v>7.4000000000079766E-3</v>
      </c>
      <c r="O154" s="84">
        <v>561194.25884600007</v>
      </c>
      <c r="P154" s="86">
        <v>102.75</v>
      </c>
      <c r="Q154" s="74"/>
      <c r="R154" s="84">
        <v>576.62710077100019</v>
      </c>
      <c r="S154" s="85">
        <v>7.4825901179466673E-4</v>
      </c>
      <c r="T154" s="85">
        <f t="shared" si="3"/>
        <v>1.4823417067725981E-4</v>
      </c>
      <c r="U154" s="85">
        <f>R154/'סכום נכסי הקרן'!$C$42</f>
        <v>1.025016555047216E-5</v>
      </c>
    </row>
    <row r="155" spans="2:21" s="121" customFormat="1">
      <c r="B155" s="77" t="s">
        <v>707</v>
      </c>
      <c r="C155" s="74" t="s">
        <v>708</v>
      </c>
      <c r="D155" s="87" t="s">
        <v>123</v>
      </c>
      <c r="E155" s="87" t="s">
        <v>353</v>
      </c>
      <c r="F155" s="74" t="s">
        <v>415</v>
      </c>
      <c r="G155" s="87" t="s">
        <v>409</v>
      </c>
      <c r="H155" s="74" t="s">
        <v>400</v>
      </c>
      <c r="I155" s="74" t="s">
        <v>163</v>
      </c>
      <c r="J155" s="74"/>
      <c r="K155" s="84">
        <v>2.7000000000001929</v>
      </c>
      <c r="L155" s="87" t="s">
        <v>165</v>
      </c>
      <c r="M155" s="88">
        <v>1.6299999999999999E-2</v>
      </c>
      <c r="N155" s="88">
        <v>5.0000000000000001E-3</v>
      </c>
      <c r="O155" s="84">
        <v>4015326.0689830007</v>
      </c>
      <c r="P155" s="86">
        <v>103.49</v>
      </c>
      <c r="Q155" s="74"/>
      <c r="R155" s="84">
        <v>4155.4609489860004</v>
      </c>
      <c r="S155" s="85">
        <v>4.8189367864238239E-3</v>
      </c>
      <c r="T155" s="85">
        <f t="shared" si="3"/>
        <v>1.0682489718763801E-3</v>
      </c>
      <c r="U155" s="85">
        <f>R155/'סכום נכסי הקרן'!$C$42</f>
        <v>7.3867777994958227E-5</v>
      </c>
    </row>
    <row r="156" spans="2:21" s="121" customFormat="1">
      <c r="B156" s="77" t="s">
        <v>709</v>
      </c>
      <c r="C156" s="74" t="s">
        <v>710</v>
      </c>
      <c r="D156" s="87" t="s">
        <v>123</v>
      </c>
      <c r="E156" s="87" t="s">
        <v>353</v>
      </c>
      <c r="F156" s="74" t="s">
        <v>711</v>
      </c>
      <c r="G156" s="87" t="s">
        <v>712</v>
      </c>
      <c r="H156" s="74" t="s">
        <v>400</v>
      </c>
      <c r="I156" s="74" t="s">
        <v>163</v>
      </c>
      <c r="J156" s="74"/>
      <c r="K156" s="84">
        <v>4.4500000000008582</v>
      </c>
      <c r="L156" s="87" t="s">
        <v>165</v>
      </c>
      <c r="M156" s="88">
        <v>2.6099999999999998E-2</v>
      </c>
      <c r="N156" s="88">
        <v>7.0000000000041427E-3</v>
      </c>
      <c r="O156" s="84">
        <v>1543670.6960469999</v>
      </c>
      <c r="P156" s="86">
        <v>109.43</v>
      </c>
      <c r="Q156" s="74"/>
      <c r="R156" s="84">
        <v>1689.2388433390001</v>
      </c>
      <c r="S156" s="85">
        <v>2.6942201815827521E-3</v>
      </c>
      <c r="T156" s="85">
        <f t="shared" si="3"/>
        <v>4.3425450986150314E-4</v>
      </c>
      <c r="U156" s="85">
        <f>R156/'סכום נכסי הקרן'!$C$42</f>
        <v>3.0028033325803171E-5</v>
      </c>
    </row>
    <row r="157" spans="2:21" s="121" customFormat="1">
      <c r="B157" s="77" t="s">
        <v>713</v>
      </c>
      <c r="C157" s="74" t="s">
        <v>714</v>
      </c>
      <c r="D157" s="87" t="s">
        <v>123</v>
      </c>
      <c r="E157" s="87" t="s">
        <v>353</v>
      </c>
      <c r="F157" s="74" t="s">
        <v>715</v>
      </c>
      <c r="G157" s="87" t="s">
        <v>525</v>
      </c>
      <c r="H157" s="74" t="s">
        <v>439</v>
      </c>
      <c r="I157" s="74" t="s">
        <v>357</v>
      </c>
      <c r="J157" s="74"/>
      <c r="K157" s="84">
        <v>10.640000000000633</v>
      </c>
      <c r="L157" s="87" t="s">
        <v>165</v>
      </c>
      <c r="M157" s="88">
        <v>2.4E-2</v>
      </c>
      <c r="N157" s="88">
        <v>2.6400000000001055E-2</v>
      </c>
      <c r="O157" s="84">
        <v>3860235.624423001</v>
      </c>
      <c r="P157" s="86">
        <v>98.25</v>
      </c>
      <c r="Q157" s="74"/>
      <c r="R157" s="84">
        <v>3792.6815014400008</v>
      </c>
      <c r="S157" s="85">
        <v>5.0370390600140936E-3</v>
      </c>
      <c r="T157" s="85">
        <f t="shared" si="3"/>
        <v>9.7498885546174721E-4</v>
      </c>
      <c r="U157" s="85">
        <f>R157/'סכום נכסי הקרן'!$C$42</f>
        <v>6.7418983981143579E-5</v>
      </c>
    </row>
    <row r="158" spans="2:21" s="121" customFormat="1">
      <c r="B158" s="77" t="s">
        <v>716</v>
      </c>
      <c r="C158" s="74" t="s">
        <v>717</v>
      </c>
      <c r="D158" s="87" t="s">
        <v>123</v>
      </c>
      <c r="E158" s="87" t="s">
        <v>353</v>
      </c>
      <c r="F158" s="74" t="s">
        <v>444</v>
      </c>
      <c r="G158" s="87" t="s">
        <v>409</v>
      </c>
      <c r="H158" s="74" t="s">
        <v>445</v>
      </c>
      <c r="I158" s="74" t="s">
        <v>163</v>
      </c>
      <c r="J158" s="74"/>
      <c r="K158" s="84">
        <v>3</v>
      </c>
      <c r="L158" s="87" t="s">
        <v>165</v>
      </c>
      <c r="M158" s="88">
        <v>3.39E-2</v>
      </c>
      <c r="N158" s="88">
        <v>1.1299999999999586E-2</v>
      </c>
      <c r="O158" s="84">
        <v>5274219.2280730009</v>
      </c>
      <c r="P158" s="86">
        <v>109.45</v>
      </c>
      <c r="Q158" s="74"/>
      <c r="R158" s="84">
        <v>5772.6329461480009</v>
      </c>
      <c r="S158" s="85">
        <v>4.8600778963031133E-3</v>
      </c>
      <c r="T158" s="85">
        <f t="shared" si="3"/>
        <v>1.4839771773687521E-3</v>
      </c>
      <c r="U158" s="85">
        <f>R158/'סכום נכסי הקרן'!$C$42</f>
        <v>1.0261474578806798E-4</v>
      </c>
    </row>
    <row r="159" spans="2:21" s="121" customFormat="1">
      <c r="B159" s="77" t="s">
        <v>718</v>
      </c>
      <c r="C159" s="74" t="s">
        <v>719</v>
      </c>
      <c r="D159" s="87" t="s">
        <v>123</v>
      </c>
      <c r="E159" s="87" t="s">
        <v>353</v>
      </c>
      <c r="F159" s="74" t="s">
        <v>444</v>
      </c>
      <c r="G159" s="87" t="s">
        <v>409</v>
      </c>
      <c r="H159" s="74" t="s">
        <v>445</v>
      </c>
      <c r="I159" s="74" t="s">
        <v>163</v>
      </c>
      <c r="J159" s="74"/>
      <c r="K159" s="84">
        <v>8.6700000000000781</v>
      </c>
      <c r="L159" s="87" t="s">
        <v>165</v>
      </c>
      <c r="M159" s="88">
        <v>2.4399999999999998E-2</v>
      </c>
      <c r="N159" s="88">
        <v>2.3599999999999999E-2</v>
      </c>
      <c r="O159" s="84">
        <v>6172107.2726280009</v>
      </c>
      <c r="P159" s="86">
        <v>102.26</v>
      </c>
      <c r="Q159" s="74"/>
      <c r="R159" s="84">
        <v>6311.5968300500008</v>
      </c>
      <c r="S159" s="85">
        <v>1.0044506664342737E-2</v>
      </c>
      <c r="T159" s="85">
        <f t="shared" si="3"/>
        <v>1.6225292229600609E-3</v>
      </c>
      <c r="U159" s="85">
        <f>R159/'סכום נכסי הקרן'!$C$42</f>
        <v>1.1219540723865583E-4</v>
      </c>
    </row>
    <row r="160" spans="2:21" s="121" customFormat="1">
      <c r="B160" s="77" t="s">
        <v>720</v>
      </c>
      <c r="C160" s="74" t="s">
        <v>721</v>
      </c>
      <c r="D160" s="87" t="s">
        <v>123</v>
      </c>
      <c r="E160" s="87" t="s">
        <v>353</v>
      </c>
      <c r="F160" s="74" t="s">
        <v>376</v>
      </c>
      <c r="G160" s="87" t="s">
        <v>363</v>
      </c>
      <c r="H160" s="74" t="s">
        <v>445</v>
      </c>
      <c r="I160" s="74" t="s">
        <v>163</v>
      </c>
      <c r="J160" s="74"/>
      <c r="K160" s="84">
        <v>0.33999999999996644</v>
      </c>
      <c r="L160" s="87" t="s">
        <v>165</v>
      </c>
      <c r="M160" s="88">
        <v>1.4199999999999999E-2</v>
      </c>
      <c r="N160" s="88">
        <v>5.6999999999994382E-3</v>
      </c>
      <c r="O160" s="84">
        <v>10090974.001839003</v>
      </c>
      <c r="P160" s="86">
        <v>100.52</v>
      </c>
      <c r="Q160" s="74"/>
      <c r="R160" s="84">
        <v>10143.446949501002</v>
      </c>
      <c r="S160" s="85">
        <v>1.2455760061335528E-2</v>
      </c>
      <c r="T160" s="85">
        <f t="shared" si="3"/>
        <v>2.6075871986550952E-3</v>
      </c>
      <c r="U160" s="85">
        <f>R160/'סכום נכסי הקרן'!$C$42</f>
        <v>1.8031065544057422E-4</v>
      </c>
    </row>
    <row r="161" spans="2:21" s="121" customFormat="1">
      <c r="B161" s="77" t="s">
        <v>722</v>
      </c>
      <c r="C161" s="74" t="s">
        <v>723</v>
      </c>
      <c r="D161" s="87" t="s">
        <v>123</v>
      </c>
      <c r="E161" s="87" t="s">
        <v>353</v>
      </c>
      <c r="F161" s="74" t="s">
        <v>463</v>
      </c>
      <c r="G161" s="87" t="s">
        <v>409</v>
      </c>
      <c r="H161" s="74" t="s">
        <v>439</v>
      </c>
      <c r="I161" s="74" t="s">
        <v>357</v>
      </c>
      <c r="J161" s="74"/>
      <c r="K161" s="84">
        <v>7.8600000000001353</v>
      </c>
      <c r="L161" s="87" t="s">
        <v>165</v>
      </c>
      <c r="M161" s="88">
        <v>2.5499999999999998E-2</v>
      </c>
      <c r="N161" s="88">
        <v>2.1700000000000524E-2</v>
      </c>
      <c r="O161" s="84">
        <v>22392534.740591004</v>
      </c>
      <c r="P161" s="86">
        <v>103.73</v>
      </c>
      <c r="Q161" s="74"/>
      <c r="R161" s="84">
        <v>23227.777032387003</v>
      </c>
      <c r="S161" s="85">
        <v>1.4787337542167706E-2</v>
      </c>
      <c r="T161" s="85">
        <f t="shared" si="3"/>
        <v>5.9711904981025014E-3</v>
      </c>
      <c r="U161" s="85">
        <f>R161/'סכום נכסי הקרן'!$C$42</f>
        <v>4.1289866472296697E-4</v>
      </c>
    </row>
    <row r="162" spans="2:21" s="121" customFormat="1">
      <c r="B162" s="77" t="s">
        <v>724</v>
      </c>
      <c r="C162" s="74" t="s">
        <v>725</v>
      </c>
      <c r="D162" s="87" t="s">
        <v>123</v>
      </c>
      <c r="E162" s="87" t="s">
        <v>353</v>
      </c>
      <c r="F162" s="74" t="s">
        <v>726</v>
      </c>
      <c r="G162" s="87" t="s">
        <v>659</v>
      </c>
      <c r="H162" s="74" t="s">
        <v>439</v>
      </c>
      <c r="I162" s="74" t="s">
        <v>357</v>
      </c>
      <c r="J162" s="74"/>
      <c r="K162" s="84">
        <v>3.0099999999998408</v>
      </c>
      <c r="L162" s="87" t="s">
        <v>165</v>
      </c>
      <c r="M162" s="88">
        <v>4.3499999999999997E-2</v>
      </c>
      <c r="N162" s="88">
        <v>0.10119999999999112</v>
      </c>
      <c r="O162" s="84">
        <v>5707544.6928550005</v>
      </c>
      <c r="P162" s="86">
        <v>86</v>
      </c>
      <c r="Q162" s="74"/>
      <c r="R162" s="84">
        <v>4908.4886254780013</v>
      </c>
      <c r="S162" s="85">
        <v>3.6511309478777132E-3</v>
      </c>
      <c r="T162" s="85">
        <f t="shared" si="3"/>
        <v>1.2618306349174756E-3</v>
      </c>
      <c r="U162" s="85">
        <f>R162/'סכום נכסי הקרן'!$C$42</f>
        <v>8.7253653091376497E-5</v>
      </c>
    </row>
    <row r="163" spans="2:21" s="121" customFormat="1">
      <c r="B163" s="77" t="s">
        <v>727</v>
      </c>
      <c r="C163" s="74" t="s">
        <v>728</v>
      </c>
      <c r="D163" s="87" t="s">
        <v>123</v>
      </c>
      <c r="E163" s="87" t="s">
        <v>353</v>
      </c>
      <c r="F163" s="74" t="s">
        <v>408</v>
      </c>
      <c r="G163" s="87" t="s">
        <v>409</v>
      </c>
      <c r="H163" s="74" t="s">
        <v>439</v>
      </c>
      <c r="I163" s="74" t="s">
        <v>357</v>
      </c>
      <c r="J163" s="74"/>
      <c r="K163" s="84">
        <v>3.3000000000003387</v>
      </c>
      <c r="L163" s="87" t="s">
        <v>165</v>
      </c>
      <c r="M163" s="88">
        <v>2.5499999999999998E-2</v>
      </c>
      <c r="N163" s="88">
        <v>8.9000000000014397E-3</v>
      </c>
      <c r="O163" s="84">
        <v>4442467.3499999996</v>
      </c>
      <c r="P163" s="86">
        <v>106.26</v>
      </c>
      <c r="Q163" s="74"/>
      <c r="R163" s="84">
        <v>4720.5659544880009</v>
      </c>
      <c r="S163" s="85">
        <v>1.3239754872742444E-2</v>
      </c>
      <c r="T163" s="85">
        <f t="shared" si="3"/>
        <v>1.2135211446968259E-3</v>
      </c>
      <c r="U163" s="85">
        <f>R163/'סכום נכסי הקרן'!$C$42</f>
        <v>8.3913125936549974E-5</v>
      </c>
    </row>
    <row r="164" spans="2:21" s="121" customFormat="1">
      <c r="B164" s="77" t="s">
        <v>729</v>
      </c>
      <c r="C164" s="74" t="s">
        <v>730</v>
      </c>
      <c r="D164" s="87" t="s">
        <v>123</v>
      </c>
      <c r="E164" s="87" t="s">
        <v>353</v>
      </c>
      <c r="F164" s="74" t="s">
        <v>472</v>
      </c>
      <c r="G164" s="87" t="s">
        <v>473</v>
      </c>
      <c r="H164" s="74" t="s">
        <v>445</v>
      </c>
      <c r="I164" s="74" t="s">
        <v>163</v>
      </c>
      <c r="J164" s="74"/>
      <c r="K164" s="84">
        <v>2.0300000000007685</v>
      </c>
      <c r="L164" s="87" t="s">
        <v>165</v>
      </c>
      <c r="M164" s="88">
        <v>4.8000000000000001E-2</v>
      </c>
      <c r="N164" s="88">
        <v>6.1999999999989589E-3</v>
      </c>
      <c r="O164" s="84">
        <v>1510360.0985150002</v>
      </c>
      <c r="P164" s="86">
        <v>108.52</v>
      </c>
      <c r="Q164" s="84">
        <v>90.834834037000022</v>
      </c>
      <c r="R164" s="84">
        <v>1729.8776132890005</v>
      </c>
      <c r="S164" s="85">
        <v>8.1420278587565186E-4</v>
      </c>
      <c r="T164" s="85">
        <f t="shared" si="3"/>
        <v>4.4470156369027321E-4</v>
      </c>
      <c r="U164" s="85">
        <f>R164/'סכום נכסי הקרן'!$C$42</f>
        <v>3.0750431075055828E-5</v>
      </c>
    </row>
    <row r="165" spans="2:21" s="121" customFormat="1">
      <c r="B165" s="77" t="s">
        <v>731</v>
      </c>
      <c r="C165" s="74" t="s">
        <v>732</v>
      </c>
      <c r="D165" s="87" t="s">
        <v>123</v>
      </c>
      <c r="E165" s="87" t="s">
        <v>353</v>
      </c>
      <c r="F165" s="74" t="s">
        <v>472</v>
      </c>
      <c r="G165" s="87" t="s">
        <v>473</v>
      </c>
      <c r="H165" s="74" t="s">
        <v>445</v>
      </c>
      <c r="I165" s="74" t="s">
        <v>163</v>
      </c>
      <c r="J165" s="74"/>
      <c r="K165" s="84">
        <v>0.4099993584279652</v>
      </c>
      <c r="L165" s="87" t="s">
        <v>165</v>
      </c>
      <c r="M165" s="88">
        <v>4.4999999999999998E-2</v>
      </c>
      <c r="N165" s="88">
        <v>0</v>
      </c>
      <c r="O165" s="84">
        <v>0.53309600000000013</v>
      </c>
      <c r="P165" s="86">
        <v>102.25</v>
      </c>
      <c r="Q165" s="74"/>
      <c r="R165" s="84">
        <v>5.455350000000001E-4</v>
      </c>
      <c r="S165" s="85">
        <v>8.8774171201715897E-10</v>
      </c>
      <c r="T165" s="85">
        <f t="shared" si="3"/>
        <v>1.402412897213691E-10</v>
      </c>
      <c r="U165" s="85">
        <f>R165/'סכום נכסי הקרן'!$C$42</f>
        <v>9.6974700913295247E-12</v>
      </c>
    </row>
    <row r="166" spans="2:21" s="121" customFormat="1">
      <c r="B166" s="77" t="s">
        <v>733</v>
      </c>
      <c r="C166" s="74" t="s">
        <v>734</v>
      </c>
      <c r="D166" s="87" t="s">
        <v>123</v>
      </c>
      <c r="E166" s="87" t="s">
        <v>353</v>
      </c>
      <c r="F166" s="74" t="s">
        <v>735</v>
      </c>
      <c r="G166" s="87" t="s">
        <v>160</v>
      </c>
      <c r="H166" s="74" t="s">
        <v>445</v>
      </c>
      <c r="I166" s="74" t="s">
        <v>163</v>
      </c>
      <c r="J166" s="74"/>
      <c r="K166" s="84">
        <v>1.8899979267245206</v>
      </c>
      <c r="L166" s="87" t="s">
        <v>165</v>
      </c>
      <c r="M166" s="88">
        <v>1.49E-2</v>
      </c>
      <c r="N166" s="88">
        <v>6.1999822290673213E-3</v>
      </c>
      <c r="O166" s="84">
        <v>3.2874E-2</v>
      </c>
      <c r="P166" s="86">
        <v>102.15</v>
      </c>
      <c r="Q166" s="74"/>
      <c r="R166" s="84">
        <v>3.3763000000000009E-5</v>
      </c>
      <c r="S166" s="85">
        <v>3.4302621051546084E-11</v>
      </c>
      <c r="T166" s="85">
        <f t="shared" si="3"/>
        <v>8.6794919938456488E-12</v>
      </c>
      <c r="U166" s="85">
        <f>R166/'סכום נכסי הקרן'!$C$42</f>
        <v>6.0017355933818874E-13</v>
      </c>
    </row>
    <row r="167" spans="2:21" s="121" customFormat="1">
      <c r="B167" s="77" t="s">
        <v>736</v>
      </c>
      <c r="C167" s="74" t="s">
        <v>737</v>
      </c>
      <c r="D167" s="87" t="s">
        <v>123</v>
      </c>
      <c r="E167" s="87" t="s">
        <v>353</v>
      </c>
      <c r="F167" s="74" t="s">
        <v>376</v>
      </c>
      <c r="G167" s="87" t="s">
        <v>363</v>
      </c>
      <c r="H167" s="74" t="s">
        <v>439</v>
      </c>
      <c r="I167" s="74" t="s">
        <v>357</v>
      </c>
      <c r="J167" s="74"/>
      <c r="K167" s="84">
        <v>0.31000000000001676</v>
      </c>
      <c r="L167" s="87" t="s">
        <v>165</v>
      </c>
      <c r="M167" s="88">
        <v>3.2500000000000001E-2</v>
      </c>
      <c r="N167" s="88">
        <v>-1.2099999999998494E-2</v>
      </c>
      <c r="O167" s="84">
        <v>23.589808999999999</v>
      </c>
      <c r="P167" s="86">
        <v>5068724</v>
      </c>
      <c r="Q167" s="74"/>
      <c r="R167" s="84">
        <v>1195.7022779580004</v>
      </c>
      <c r="S167" s="85">
        <v>1.2740917634350526E-3</v>
      </c>
      <c r="T167" s="85">
        <f t="shared" si="3"/>
        <v>3.0738051561056379E-4</v>
      </c>
      <c r="U167" s="85">
        <f>R167/'סכום נכסי הקרן'!$C$42</f>
        <v>2.1254891214371744E-5</v>
      </c>
    </row>
    <row r="168" spans="2:21" s="121" customFormat="1">
      <c r="B168" s="77" t="s">
        <v>738</v>
      </c>
      <c r="C168" s="74" t="s">
        <v>739</v>
      </c>
      <c r="D168" s="87" t="s">
        <v>123</v>
      </c>
      <c r="E168" s="87" t="s">
        <v>353</v>
      </c>
      <c r="F168" s="74" t="s">
        <v>740</v>
      </c>
      <c r="G168" s="87" t="s">
        <v>659</v>
      </c>
      <c r="H168" s="74" t="s">
        <v>439</v>
      </c>
      <c r="I168" s="74" t="s">
        <v>357</v>
      </c>
      <c r="J168" s="74"/>
      <c r="K168" s="84">
        <v>2.6200000000001928</v>
      </c>
      <c r="L168" s="87" t="s">
        <v>165</v>
      </c>
      <c r="M168" s="88">
        <v>3.3799999999999997E-2</v>
      </c>
      <c r="N168" s="88">
        <v>2.6100000000001761E-2</v>
      </c>
      <c r="O168" s="84">
        <v>3632403.6863790005</v>
      </c>
      <c r="P168" s="86">
        <v>102.9</v>
      </c>
      <c r="Q168" s="74"/>
      <c r="R168" s="84">
        <v>3737.7433939940006</v>
      </c>
      <c r="S168" s="85">
        <v>4.4377214324464991E-3</v>
      </c>
      <c r="T168" s="85">
        <f t="shared" si="3"/>
        <v>9.6086585502533481E-4</v>
      </c>
      <c r="U168" s="85">
        <f>R168/'סכום נכסי הקרן'!$C$42</f>
        <v>6.6442400161898543E-5</v>
      </c>
    </row>
    <row r="169" spans="2:21" s="121" customFormat="1">
      <c r="B169" s="77" t="s">
        <v>741</v>
      </c>
      <c r="C169" s="74" t="s">
        <v>742</v>
      </c>
      <c r="D169" s="87" t="s">
        <v>123</v>
      </c>
      <c r="E169" s="87" t="s">
        <v>353</v>
      </c>
      <c r="F169" s="74" t="s">
        <v>521</v>
      </c>
      <c r="G169" s="87" t="s">
        <v>154</v>
      </c>
      <c r="H169" s="74" t="s">
        <v>439</v>
      </c>
      <c r="I169" s="74" t="s">
        <v>357</v>
      </c>
      <c r="J169" s="74"/>
      <c r="K169" s="84">
        <v>4.6799999999995237</v>
      </c>
      <c r="L169" s="87" t="s">
        <v>165</v>
      </c>
      <c r="M169" s="88">
        <v>5.0900000000000001E-2</v>
      </c>
      <c r="N169" s="88">
        <v>1.079999999999871E-2</v>
      </c>
      <c r="O169" s="84">
        <v>2963869.9556780001</v>
      </c>
      <c r="P169" s="86">
        <v>119.25</v>
      </c>
      <c r="Q169" s="84">
        <v>496.94219518900013</v>
      </c>
      <c r="R169" s="84">
        <v>4031.3571175690008</v>
      </c>
      <c r="S169" s="85">
        <v>3.5441574397201856E-3</v>
      </c>
      <c r="T169" s="85">
        <f t="shared" si="3"/>
        <v>1.0363454617857656E-3</v>
      </c>
      <c r="U169" s="85">
        <f>R169/'סכום נכסי הקרן'!$C$42</f>
        <v>7.166169920370606E-5</v>
      </c>
    </row>
    <row r="170" spans="2:21" s="121" customFormat="1">
      <c r="B170" s="77" t="s">
        <v>743</v>
      </c>
      <c r="C170" s="74" t="s">
        <v>744</v>
      </c>
      <c r="D170" s="87" t="s">
        <v>123</v>
      </c>
      <c r="E170" s="87" t="s">
        <v>353</v>
      </c>
      <c r="F170" s="74" t="s">
        <v>521</v>
      </c>
      <c r="G170" s="87" t="s">
        <v>154</v>
      </c>
      <c r="H170" s="74" t="s">
        <v>439</v>
      </c>
      <c r="I170" s="74" t="s">
        <v>357</v>
      </c>
      <c r="J170" s="74"/>
      <c r="K170" s="84">
        <v>6.3699999999994672</v>
      </c>
      <c r="L170" s="87" t="s">
        <v>165</v>
      </c>
      <c r="M170" s="88">
        <v>3.5200000000000002E-2</v>
      </c>
      <c r="N170" s="88">
        <v>1.3399999999999921E-2</v>
      </c>
      <c r="O170" s="84">
        <v>4442467.3499999996</v>
      </c>
      <c r="P170" s="86">
        <v>115</v>
      </c>
      <c r="Q170" s="74"/>
      <c r="R170" s="84">
        <v>5108.8375022560012</v>
      </c>
      <c r="S170" s="85">
        <v>5.1962328935363884E-3</v>
      </c>
      <c r="T170" s="85">
        <f t="shared" si="3"/>
        <v>1.3133345436924845E-3</v>
      </c>
      <c r="U170" s="85">
        <f>R170/'סכום נכסי הקרן'!$C$42</f>
        <v>9.0815069389847035E-5</v>
      </c>
    </row>
    <row r="171" spans="2:21" s="121" customFormat="1">
      <c r="B171" s="77" t="s">
        <v>745</v>
      </c>
      <c r="C171" s="74" t="s">
        <v>746</v>
      </c>
      <c r="D171" s="87" t="s">
        <v>123</v>
      </c>
      <c r="E171" s="87" t="s">
        <v>353</v>
      </c>
      <c r="F171" s="74" t="s">
        <v>747</v>
      </c>
      <c r="G171" s="87" t="s">
        <v>748</v>
      </c>
      <c r="H171" s="74" t="s">
        <v>439</v>
      </c>
      <c r="I171" s="74" t="s">
        <v>357</v>
      </c>
      <c r="J171" s="74"/>
      <c r="K171" s="84">
        <v>2.1399998408061576</v>
      </c>
      <c r="L171" s="87" t="s">
        <v>165</v>
      </c>
      <c r="M171" s="88">
        <v>1.0500000000000001E-2</v>
      </c>
      <c r="N171" s="88">
        <v>7.2999981427385053E-3</v>
      </c>
      <c r="O171" s="84">
        <v>1.8658360000000003</v>
      </c>
      <c r="P171" s="86">
        <v>101.04</v>
      </c>
      <c r="Q171" s="74"/>
      <c r="R171" s="84">
        <v>1.8844950000000004E-3</v>
      </c>
      <c r="S171" s="85">
        <v>4.0269088491869941E-9</v>
      </c>
      <c r="T171" s="85">
        <f t="shared" si="3"/>
        <v>4.8444922740698854E-10</v>
      </c>
      <c r="U171" s="85">
        <f>R171/'סכום נכסי הקרן'!$C$42</f>
        <v>3.3498921058703901E-11</v>
      </c>
    </row>
    <row r="172" spans="2:21" s="121" customFormat="1">
      <c r="B172" s="77" t="s">
        <v>749</v>
      </c>
      <c r="C172" s="74" t="s">
        <v>750</v>
      </c>
      <c r="D172" s="87" t="s">
        <v>123</v>
      </c>
      <c r="E172" s="87" t="s">
        <v>353</v>
      </c>
      <c r="F172" s="74" t="s">
        <v>529</v>
      </c>
      <c r="G172" s="87" t="s">
        <v>192</v>
      </c>
      <c r="H172" s="74" t="s">
        <v>530</v>
      </c>
      <c r="I172" s="74" t="s">
        <v>163</v>
      </c>
      <c r="J172" s="74"/>
      <c r="K172" s="84">
        <v>6.840000000001548</v>
      </c>
      <c r="L172" s="87" t="s">
        <v>165</v>
      </c>
      <c r="M172" s="88">
        <v>3.2000000000000001E-2</v>
      </c>
      <c r="N172" s="88">
        <v>1.7900000000002084E-2</v>
      </c>
      <c r="O172" s="84">
        <v>1510438.899</v>
      </c>
      <c r="P172" s="86">
        <v>111.19</v>
      </c>
      <c r="Q172" s="74"/>
      <c r="R172" s="84">
        <v>1679.4569780350002</v>
      </c>
      <c r="S172" s="85">
        <v>1.8094159309315426E-3</v>
      </c>
      <c r="T172" s="85">
        <f t="shared" si="3"/>
        <v>4.3173987485895768E-4</v>
      </c>
      <c r="U172" s="85">
        <f>R172/'סכום נכסי הקרן'!$C$42</f>
        <v>2.9854150172159585E-5</v>
      </c>
    </row>
    <row r="173" spans="2:21" s="121" customFormat="1">
      <c r="B173" s="77" t="s">
        <v>751</v>
      </c>
      <c r="C173" s="74" t="s">
        <v>752</v>
      </c>
      <c r="D173" s="87" t="s">
        <v>123</v>
      </c>
      <c r="E173" s="87" t="s">
        <v>353</v>
      </c>
      <c r="F173" s="74" t="s">
        <v>529</v>
      </c>
      <c r="G173" s="87" t="s">
        <v>192</v>
      </c>
      <c r="H173" s="74" t="s">
        <v>530</v>
      </c>
      <c r="I173" s="74" t="s">
        <v>163</v>
      </c>
      <c r="J173" s="74"/>
      <c r="K173" s="84">
        <v>3.7100000000000457</v>
      </c>
      <c r="L173" s="87" t="s">
        <v>165</v>
      </c>
      <c r="M173" s="88">
        <v>3.6499999999999998E-2</v>
      </c>
      <c r="N173" s="88">
        <v>1.1900000000000344E-2</v>
      </c>
      <c r="O173" s="84">
        <v>10299273.079093002</v>
      </c>
      <c r="P173" s="86">
        <v>110.73</v>
      </c>
      <c r="Q173" s="74"/>
      <c r="R173" s="84">
        <v>11404.384736419001</v>
      </c>
      <c r="S173" s="85">
        <v>4.8015975432234891E-3</v>
      </c>
      <c r="T173" s="85">
        <f t="shared" si="3"/>
        <v>2.9317378791719989E-3</v>
      </c>
      <c r="U173" s="85">
        <f>R173/'סכום נכסי הקרן'!$C$42</f>
        <v>2.0272517783723903E-4</v>
      </c>
    </row>
    <row r="174" spans="2:21" s="121" customFormat="1">
      <c r="B174" s="77" t="s">
        <v>753</v>
      </c>
      <c r="C174" s="74" t="s">
        <v>754</v>
      </c>
      <c r="D174" s="87" t="s">
        <v>123</v>
      </c>
      <c r="E174" s="87" t="s">
        <v>353</v>
      </c>
      <c r="F174" s="74" t="s">
        <v>454</v>
      </c>
      <c r="G174" s="87" t="s">
        <v>409</v>
      </c>
      <c r="H174" s="74" t="s">
        <v>530</v>
      </c>
      <c r="I174" s="74" t="s">
        <v>163</v>
      </c>
      <c r="J174" s="74"/>
      <c r="K174" s="84">
        <v>2.4400000000004001</v>
      </c>
      <c r="L174" s="87" t="s">
        <v>165</v>
      </c>
      <c r="M174" s="88">
        <v>3.5000000000000003E-2</v>
      </c>
      <c r="N174" s="88">
        <v>1.1500000000001903E-2</v>
      </c>
      <c r="O174" s="84">
        <v>1968825.5695480003</v>
      </c>
      <c r="P174" s="86">
        <v>106.72</v>
      </c>
      <c r="Q174" s="74"/>
      <c r="R174" s="84">
        <v>2101.130560864</v>
      </c>
      <c r="S174" s="85">
        <v>1.4802290932633418E-2</v>
      </c>
      <c r="T174" s="85">
        <f t="shared" si="3"/>
        <v>5.4013997218977879E-4</v>
      </c>
      <c r="U174" s="85">
        <f>R174/'סכום נכסי הקרן'!$C$42</f>
        <v>3.7349850645617731E-5</v>
      </c>
    </row>
    <row r="175" spans="2:21" s="121" customFormat="1">
      <c r="B175" s="77" t="s">
        <v>755</v>
      </c>
      <c r="C175" s="74" t="s">
        <v>756</v>
      </c>
      <c r="D175" s="87" t="s">
        <v>123</v>
      </c>
      <c r="E175" s="87" t="s">
        <v>353</v>
      </c>
      <c r="F175" s="74" t="s">
        <v>405</v>
      </c>
      <c r="G175" s="87" t="s">
        <v>363</v>
      </c>
      <c r="H175" s="74" t="s">
        <v>530</v>
      </c>
      <c r="I175" s="74" t="s">
        <v>163</v>
      </c>
      <c r="J175" s="74"/>
      <c r="K175" s="84">
        <v>1.2400000000000531</v>
      </c>
      <c r="L175" s="87" t="s">
        <v>165</v>
      </c>
      <c r="M175" s="88">
        <v>3.6000000000000004E-2</v>
      </c>
      <c r="N175" s="88">
        <v>1.6900000000000283E-2</v>
      </c>
      <c r="O175" s="84">
        <v>229.85679600000003</v>
      </c>
      <c r="P175" s="86">
        <v>5249566</v>
      </c>
      <c r="Q175" s="74"/>
      <c r="R175" s="84">
        <v>12066.484222214001</v>
      </c>
      <c r="S175" s="85">
        <v>1.465829959823991E-2</v>
      </c>
      <c r="T175" s="85">
        <f t="shared" si="3"/>
        <v>3.1019445310123874E-3</v>
      </c>
      <c r="U175" s="85">
        <f>R175/'סכום נכסי הקרן'!$C$42</f>
        <v>2.144947067601893E-4</v>
      </c>
    </row>
    <row r="176" spans="2:21" s="121" customFormat="1">
      <c r="B176" s="77" t="s">
        <v>757</v>
      </c>
      <c r="C176" s="74" t="s">
        <v>758</v>
      </c>
      <c r="D176" s="87" t="s">
        <v>123</v>
      </c>
      <c r="E176" s="87" t="s">
        <v>353</v>
      </c>
      <c r="F176" s="74" t="s">
        <v>468</v>
      </c>
      <c r="G176" s="87" t="s">
        <v>469</v>
      </c>
      <c r="H176" s="74" t="s">
        <v>526</v>
      </c>
      <c r="I176" s="74" t="s">
        <v>357</v>
      </c>
      <c r="J176" s="74"/>
      <c r="K176" s="84">
        <v>9.6200000000002408</v>
      </c>
      <c r="L176" s="87" t="s">
        <v>165</v>
      </c>
      <c r="M176" s="88">
        <v>3.0499999999999999E-2</v>
      </c>
      <c r="N176" s="88">
        <v>2.2200000000000428E-2</v>
      </c>
      <c r="O176" s="84">
        <v>5535551.2793080006</v>
      </c>
      <c r="P176" s="86">
        <v>109.07</v>
      </c>
      <c r="Q176" s="74"/>
      <c r="R176" s="84">
        <v>6037.6257806170015</v>
      </c>
      <c r="S176" s="85">
        <v>1.7516043000397118E-2</v>
      </c>
      <c r="T176" s="85">
        <f t="shared" si="3"/>
        <v>1.5520991803068844E-3</v>
      </c>
      <c r="U176" s="85">
        <f>R176/'סכום נכסי הקרן'!$C$42</f>
        <v>1.073252778101743E-4</v>
      </c>
    </row>
    <row r="177" spans="2:21" s="121" customFormat="1">
      <c r="B177" s="77" t="s">
        <v>759</v>
      </c>
      <c r="C177" s="74" t="s">
        <v>760</v>
      </c>
      <c r="D177" s="87" t="s">
        <v>123</v>
      </c>
      <c r="E177" s="87" t="s">
        <v>353</v>
      </c>
      <c r="F177" s="74" t="s">
        <v>468</v>
      </c>
      <c r="G177" s="87" t="s">
        <v>469</v>
      </c>
      <c r="H177" s="74" t="s">
        <v>526</v>
      </c>
      <c r="I177" s="74" t="s">
        <v>357</v>
      </c>
      <c r="J177" s="74"/>
      <c r="K177" s="84">
        <v>8.8900000000000965</v>
      </c>
      <c r="L177" s="87" t="s">
        <v>165</v>
      </c>
      <c r="M177" s="88">
        <v>3.0499999999999999E-2</v>
      </c>
      <c r="N177" s="88">
        <v>2.0999999999999998E-2</v>
      </c>
      <c r="O177" s="84">
        <v>9485795.3793129995</v>
      </c>
      <c r="P177" s="86">
        <v>109.61</v>
      </c>
      <c r="Q177" s="74"/>
      <c r="R177" s="84">
        <v>10397.380315700002</v>
      </c>
      <c r="S177" s="85">
        <v>1.3014359018445637E-2</v>
      </c>
      <c r="T177" s="85">
        <f t="shared" si="3"/>
        <v>2.6728661317740273E-3</v>
      </c>
      <c r="U177" s="85">
        <f>R177/'סכום נכסי הקרן'!$C$42</f>
        <v>1.8482459354519709E-4</v>
      </c>
    </row>
    <row r="178" spans="2:21" s="121" customFormat="1">
      <c r="B178" s="77" t="s">
        <v>761</v>
      </c>
      <c r="C178" s="74" t="s">
        <v>762</v>
      </c>
      <c r="D178" s="87" t="s">
        <v>123</v>
      </c>
      <c r="E178" s="87" t="s">
        <v>353</v>
      </c>
      <c r="F178" s="74" t="s">
        <v>468</v>
      </c>
      <c r="G178" s="87" t="s">
        <v>469</v>
      </c>
      <c r="H178" s="74" t="s">
        <v>526</v>
      </c>
      <c r="I178" s="74" t="s">
        <v>357</v>
      </c>
      <c r="J178" s="74"/>
      <c r="K178" s="84">
        <v>5.3200000000000465</v>
      </c>
      <c r="L178" s="87" t="s">
        <v>165</v>
      </c>
      <c r="M178" s="88">
        <v>2.9100000000000001E-2</v>
      </c>
      <c r="N178" s="88">
        <v>1.3000000000000195E-2</v>
      </c>
      <c r="O178" s="84">
        <v>4658111.3788700011</v>
      </c>
      <c r="P178" s="86">
        <v>109.64</v>
      </c>
      <c r="Q178" s="74"/>
      <c r="R178" s="84">
        <v>5107.1533157930007</v>
      </c>
      <c r="S178" s="85">
        <v>7.7635189647833353E-3</v>
      </c>
      <c r="T178" s="85">
        <f t="shared" si="3"/>
        <v>1.3129015880036607E-3</v>
      </c>
      <c r="U178" s="85">
        <f>R178/'סכום נכסי הקרן'!$C$42</f>
        <v>9.0785131168003941E-5</v>
      </c>
    </row>
    <row r="179" spans="2:21" s="121" customFormat="1">
      <c r="B179" s="77" t="s">
        <v>763</v>
      </c>
      <c r="C179" s="74" t="s">
        <v>764</v>
      </c>
      <c r="D179" s="87" t="s">
        <v>123</v>
      </c>
      <c r="E179" s="87" t="s">
        <v>353</v>
      </c>
      <c r="F179" s="74" t="s">
        <v>468</v>
      </c>
      <c r="G179" s="87" t="s">
        <v>469</v>
      </c>
      <c r="H179" s="74" t="s">
        <v>526</v>
      </c>
      <c r="I179" s="74" t="s">
        <v>357</v>
      </c>
      <c r="J179" s="74"/>
      <c r="K179" s="84">
        <v>7.1699999999990949</v>
      </c>
      <c r="L179" s="87" t="s">
        <v>165</v>
      </c>
      <c r="M179" s="88">
        <v>3.95E-2</v>
      </c>
      <c r="N179" s="88">
        <v>1.729999999999805E-2</v>
      </c>
      <c r="O179" s="84">
        <v>3390583.2182930005</v>
      </c>
      <c r="P179" s="86">
        <v>118</v>
      </c>
      <c r="Q179" s="74"/>
      <c r="R179" s="84">
        <v>4000.8881975860004</v>
      </c>
      <c r="S179" s="85">
        <v>1.4126843047030385E-2</v>
      </c>
      <c r="T179" s="85">
        <f t="shared" si="3"/>
        <v>1.02851278260875E-3</v>
      </c>
      <c r="U179" s="85">
        <f>R179/'סכום נכסי הקרן'!$C$42</f>
        <v>7.1120081451865648E-5</v>
      </c>
    </row>
    <row r="180" spans="2:21" s="121" customFormat="1">
      <c r="B180" s="77" t="s">
        <v>765</v>
      </c>
      <c r="C180" s="74" t="s">
        <v>766</v>
      </c>
      <c r="D180" s="87" t="s">
        <v>123</v>
      </c>
      <c r="E180" s="87" t="s">
        <v>353</v>
      </c>
      <c r="F180" s="74" t="s">
        <v>468</v>
      </c>
      <c r="G180" s="87" t="s">
        <v>469</v>
      </c>
      <c r="H180" s="74" t="s">
        <v>526</v>
      </c>
      <c r="I180" s="74" t="s">
        <v>357</v>
      </c>
      <c r="J180" s="74"/>
      <c r="K180" s="84">
        <v>7.9100000000004655</v>
      </c>
      <c r="L180" s="87" t="s">
        <v>165</v>
      </c>
      <c r="M180" s="88">
        <v>3.95E-2</v>
      </c>
      <c r="N180" s="88">
        <v>1.8600000000001619E-2</v>
      </c>
      <c r="O180" s="84">
        <v>833662.76097900013</v>
      </c>
      <c r="P180" s="86">
        <v>118.7</v>
      </c>
      <c r="Q180" s="74"/>
      <c r="R180" s="84">
        <v>989.55769639400012</v>
      </c>
      <c r="S180" s="85">
        <v>3.4734505010714707E-3</v>
      </c>
      <c r="T180" s="85">
        <f t="shared" si="3"/>
        <v>2.543866985546327E-4</v>
      </c>
      <c r="U180" s="85">
        <f>R180/'סכום נכסי הקרן'!$C$42</f>
        <v>1.7590450043399153E-5</v>
      </c>
    </row>
    <row r="181" spans="2:21" s="121" customFormat="1">
      <c r="B181" s="77" t="s">
        <v>767</v>
      </c>
      <c r="C181" s="74" t="s">
        <v>768</v>
      </c>
      <c r="D181" s="87" t="s">
        <v>123</v>
      </c>
      <c r="E181" s="87" t="s">
        <v>353</v>
      </c>
      <c r="F181" s="74" t="s">
        <v>485</v>
      </c>
      <c r="G181" s="87" t="s">
        <v>469</v>
      </c>
      <c r="H181" s="74" t="s">
        <v>530</v>
      </c>
      <c r="I181" s="74" t="s">
        <v>163</v>
      </c>
      <c r="J181" s="74"/>
      <c r="K181" s="84">
        <v>3.590000000000074</v>
      </c>
      <c r="L181" s="87" t="s">
        <v>165</v>
      </c>
      <c r="M181" s="88">
        <v>3.9199999999999999E-2</v>
      </c>
      <c r="N181" s="88">
        <v>1.359999999999988E-2</v>
      </c>
      <c r="O181" s="84">
        <v>5911226.7973100003</v>
      </c>
      <c r="P181" s="86">
        <v>110.2</v>
      </c>
      <c r="Q181" s="74"/>
      <c r="R181" s="84">
        <v>6514.1721275280006</v>
      </c>
      <c r="S181" s="85">
        <v>6.1584645136760381E-3</v>
      </c>
      <c r="T181" s="85">
        <f t="shared" si="3"/>
        <v>1.6746054801827959E-3</v>
      </c>
      <c r="U181" s="85">
        <f>R181/'סכום נכסי הקרן'!$C$42</f>
        <v>1.1579640055445607E-4</v>
      </c>
    </row>
    <row r="182" spans="2:21" s="121" customFormat="1">
      <c r="B182" s="77" t="s">
        <v>769</v>
      </c>
      <c r="C182" s="74" t="s">
        <v>770</v>
      </c>
      <c r="D182" s="87" t="s">
        <v>123</v>
      </c>
      <c r="E182" s="87" t="s">
        <v>353</v>
      </c>
      <c r="F182" s="74" t="s">
        <v>485</v>
      </c>
      <c r="G182" s="87" t="s">
        <v>469</v>
      </c>
      <c r="H182" s="74" t="s">
        <v>530</v>
      </c>
      <c r="I182" s="74" t="s">
        <v>163</v>
      </c>
      <c r="J182" s="74"/>
      <c r="K182" s="84">
        <v>8.4800000000000395</v>
      </c>
      <c r="L182" s="87" t="s">
        <v>165</v>
      </c>
      <c r="M182" s="88">
        <v>2.64E-2</v>
      </c>
      <c r="N182" s="88">
        <v>2.3500000000000104E-2</v>
      </c>
      <c r="O182" s="84">
        <v>18453333.757911004</v>
      </c>
      <c r="P182" s="86">
        <v>102.61</v>
      </c>
      <c r="Q182" s="74"/>
      <c r="R182" s="84">
        <v>18934.965768588001</v>
      </c>
      <c r="S182" s="85">
        <v>1.1278356352908971E-2</v>
      </c>
      <c r="T182" s="85">
        <f t="shared" si="3"/>
        <v>4.8676327279033533E-3</v>
      </c>
      <c r="U182" s="85">
        <f>R182/'סכום נכסי הקרן'!$C$42</f>
        <v>3.3658933747831118E-4</v>
      </c>
    </row>
    <row r="183" spans="2:21" s="121" customFormat="1">
      <c r="B183" s="77" t="s">
        <v>771</v>
      </c>
      <c r="C183" s="74" t="s">
        <v>772</v>
      </c>
      <c r="D183" s="87" t="s">
        <v>123</v>
      </c>
      <c r="E183" s="87" t="s">
        <v>353</v>
      </c>
      <c r="F183" s="74" t="s">
        <v>496</v>
      </c>
      <c r="G183" s="87" t="s">
        <v>409</v>
      </c>
      <c r="H183" s="74" t="s">
        <v>526</v>
      </c>
      <c r="I183" s="74" t="s">
        <v>357</v>
      </c>
      <c r="J183" s="74"/>
      <c r="K183" s="84">
        <v>1.9399999983044491</v>
      </c>
      <c r="L183" s="87" t="s">
        <v>165</v>
      </c>
      <c r="M183" s="88">
        <v>5.74E-2</v>
      </c>
      <c r="N183" s="88">
        <v>1.2599999992733353E-2</v>
      </c>
      <c r="O183" s="84">
        <v>147.88085300000003</v>
      </c>
      <c r="P183" s="86">
        <v>108.8</v>
      </c>
      <c r="Q183" s="84">
        <v>4.2434450000000011E-3</v>
      </c>
      <c r="R183" s="84">
        <v>0.16513806200000003</v>
      </c>
      <c r="S183" s="85">
        <v>9.858718932597834E-6</v>
      </c>
      <c r="T183" s="85">
        <f t="shared" si="3"/>
        <v>4.2452225424523474E-8</v>
      </c>
      <c r="U183" s="85">
        <f>R183/'סכום נכסי הקרן'!$C$42</f>
        <v>2.9355062776634326E-9</v>
      </c>
    </row>
    <row r="184" spans="2:21" s="121" customFormat="1">
      <c r="B184" s="77" t="s">
        <v>773</v>
      </c>
      <c r="C184" s="74" t="s">
        <v>774</v>
      </c>
      <c r="D184" s="87" t="s">
        <v>123</v>
      </c>
      <c r="E184" s="87" t="s">
        <v>353</v>
      </c>
      <c r="F184" s="74" t="s">
        <v>496</v>
      </c>
      <c r="G184" s="87" t="s">
        <v>409</v>
      </c>
      <c r="H184" s="74" t="s">
        <v>526</v>
      </c>
      <c r="I184" s="74" t="s">
        <v>357</v>
      </c>
      <c r="J184" s="74"/>
      <c r="K184" s="84">
        <v>3.8700000000039081</v>
      </c>
      <c r="L184" s="87" t="s">
        <v>165</v>
      </c>
      <c r="M184" s="88">
        <v>5.6500000000000002E-2</v>
      </c>
      <c r="N184" s="88">
        <v>1.6600000000025525E-2</v>
      </c>
      <c r="O184" s="84">
        <v>213238.43280000004</v>
      </c>
      <c r="P184" s="86">
        <v>117.6</v>
      </c>
      <c r="Q184" s="74"/>
      <c r="R184" s="84">
        <v>250.76840674600001</v>
      </c>
      <c r="S184" s="85">
        <v>6.8315265258809123E-4</v>
      </c>
      <c r="T184" s="85">
        <f t="shared" si="3"/>
        <v>6.4465313469221799E-5</v>
      </c>
      <c r="U184" s="85">
        <f>R184/'סכום נכסי הקרן'!$C$42</f>
        <v>4.4576775537219278E-6</v>
      </c>
    </row>
    <row r="185" spans="2:21" s="121" customFormat="1">
      <c r="B185" s="77" t="s">
        <v>775</v>
      </c>
      <c r="C185" s="74" t="s">
        <v>776</v>
      </c>
      <c r="D185" s="87" t="s">
        <v>123</v>
      </c>
      <c r="E185" s="87" t="s">
        <v>353</v>
      </c>
      <c r="F185" s="74" t="s">
        <v>606</v>
      </c>
      <c r="G185" s="87" t="s">
        <v>469</v>
      </c>
      <c r="H185" s="74" t="s">
        <v>530</v>
      </c>
      <c r="I185" s="74" t="s">
        <v>163</v>
      </c>
      <c r="J185" s="74"/>
      <c r="K185" s="84">
        <v>3.5000000000002101</v>
      </c>
      <c r="L185" s="87" t="s">
        <v>165</v>
      </c>
      <c r="M185" s="88">
        <v>4.0999999999999995E-2</v>
      </c>
      <c r="N185" s="88">
        <v>1.1100000000000127E-2</v>
      </c>
      <c r="O185" s="84">
        <v>2132384.3280000002</v>
      </c>
      <c r="P185" s="86">
        <v>111.99</v>
      </c>
      <c r="Q185" s="74"/>
      <c r="R185" s="84">
        <v>2388.0572089269999</v>
      </c>
      <c r="S185" s="85">
        <v>7.1079477600000003E-3</v>
      </c>
      <c r="T185" s="85">
        <f t="shared" si="3"/>
        <v>6.1390052500451015E-4</v>
      </c>
      <c r="U185" s="85">
        <f>R185/'סכום נכסי הקרן'!$C$42</f>
        <v>4.2450279743652452E-5</v>
      </c>
    </row>
    <row r="186" spans="2:21" s="121" customFormat="1">
      <c r="B186" s="77" t="s">
        <v>777</v>
      </c>
      <c r="C186" s="74" t="s">
        <v>778</v>
      </c>
      <c r="D186" s="87" t="s">
        <v>123</v>
      </c>
      <c r="E186" s="87" t="s">
        <v>353</v>
      </c>
      <c r="F186" s="74" t="s">
        <v>622</v>
      </c>
      <c r="G186" s="87" t="s">
        <v>473</v>
      </c>
      <c r="H186" s="74" t="s">
        <v>526</v>
      </c>
      <c r="I186" s="74" t="s">
        <v>357</v>
      </c>
      <c r="J186" s="74"/>
      <c r="K186" s="84">
        <v>7.3399999999999981</v>
      </c>
      <c r="L186" s="87" t="s">
        <v>165</v>
      </c>
      <c r="M186" s="88">
        <v>2.4300000000000002E-2</v>
      </c>
      <c r="N186" s="88">
        <v>1.9800000000000047E-2</v>
      </c>
      <c r="O186" s="84">
        <v>11515132.590060001</v>
      </c>
      <c r="P186" s="86">
        <v>104.99</v>
      </c>
      <c r="Q186" s="74"/>
      <c r="R186" s="84">
        <v>12089.738069653002</v>
      </c>
      <c r="S186" s="85">
        <v>1.3318219774188513E-2</v>
      </c>
      <c r="T186" s="85">
        <f t="shared" si="3"/>
        <v>3.1079224234589384E-3</v>
      </c>
      <c r="U186" s="85">
        <f>R186/'סכום נכסי הקרן'!$C$42</f>
        <v>2.1490806885436848E-4</v>
      </c>
    </row>
    <row r="187" spans="2:21" s="121" customFormat="1">
      <c r="B187" s="77" t="s">
        <v>779</v>
      </c>
      <c r="C187" s="74" t="s">
        <v>780</v>
      </c>
      <c r="D187" s="87" t="s">
        <v>123</v>
      </c>
      <c r="E187" s="87" t="s">
        <v>353</v>
      </c>
      <c r="F187" s="74" t="s">
        <v>622</v>
      </c>
      <c r="G187" s="87" t="s">
        <v>473</v>
      </c>
      <c r="H187" s="74" t="s">
        <v>526</v>
      </c>
      <c r="I187" s="74" t="s">
        <v>357</v>
      </c>
      <c r="J187" s="74"/>
      <c r="K187" s="84">
        <v>3.5500000000001095</v>
      </c>
      <c r="L187" s="87" t="s">
        <v>165</v>
      </c>
      <c r="M187" s="88">
        <v>1.7500000000000002E-2</v>
      </c>
      <c r="N187" s="88">
        <v>1.3100000000000769E-2</v>
      </c>
      <c r="O187" s="84">
        <v>3593840.0648960005</v>
      </c>
      <c r="P187" s="86">
        <v>101.76</v>
      </c>
      <c r="Q187" s="74"/>
      <c r="R187" s="84">
        <v>3657.0917693120005</v>
      </c>
      <c r="S187" s="85">
        <v>5.1739858750119066E-3</v>
      </c>
      <c r="T187" s="85">
        <f t="shared" si="3"/>
        <v>9.4013265208963412E-4</v>
      </c>
      <c r="U187" s="85">
        <f>R187/'סכום נכסי הקרן'!$C$42</f>
        <v>6.5008730978123299E-5</v>
      </c>
    </row>
    <row r="188" spans="2:21" s="121" customFormat="1">
      <c r="B188" s="77" t="s">
        <v>781</v>
      </c>
      <c r="C188" s="74" t="s">
        <v>782</v>
      </c>
      <c r="D188" s="87" t="s">
        <v>123</v>
      </c>
      <c r="E188" s="87" t="s">
        <v>353</v>
      </c>
      <c r="F188" s="74" t="s">
        <v>622</v>
      </c>
      <c r="G188" s="87" t="s">
        <v>473</v>
      </c>
      <c r="H188" s="74" t="s">
        <v>526</v>
      </c>
      <c r="I188" s="74" t="s">
        <v>357</v>
      </c>
      <c r="J188" s="74"/>
      <c r="K188" s="84">
        <v>2.0900000000000394</v>
      </c>
      <c r="L188" s="87" t="s">
        <v>165</v>
      </c>
      <c r="M188" s="88">
        <v>2.9600000000000001E-2</v>
      </c>
      <c r="N188" s="88">
        <v>6.7000000000018434E-3</v>
      </c>
      <c r="O188" s="84">
        <v>2869004.6771440003</v>
      </c>
      <c r="P188" s="86">
        <v>105.9</v>
      </c>
      <c r="Q188" s="74"/>
      <c r="R188" s="84">
        <v>3038.2759217320004</v>
      </c>
      <c r="S188" s="85">
        <v>7.0250901755265754E-3</v>
      </c>
      <c r="T188" s="85">
        <f t="shared" si="3"/>
        <v>7.8105297330707867E-4</v>
      </c>
      <c r="U188" s="85">
        <f>R188/'סכום נכסי הקרן'!$C$42</f>
        <v>5.4008615176299802E-5</v>
      </c>
    </row>
    <row r="189" spans="2:21" s="121" customFormat="1">
      <c r="B189" s="77" t="s">
        <v>783</v>
      </c>
      <c r="C189" s="74" t="s">
        <v>784</v>
      </c>
      <c r="D189" s="87" t="s">
        <v>123</v>
      </c>
      <c r="E189" s="87" t="s">
        <v>353</v>
      </c>
      <c r="F189" s="74" t="s">
        <v>627</v>
      </c>
      <c r="G189" s="87" t="s">
        <v>469</v>
      </c>
      <c r="H189" s="74" t="s">
        <v>526</v>
      </c>
      <c r="I189" s="74" t="s">
        <v>357</v>
      </c>
      <c r="J189" s="74"/>
      <c r="K189" s="84">
        <v>3.1500000000009627</v>
      </c>
      <c r="L189" s="87" t="s">
        <v>165</v>
      </c>
      <c r="M189" s="88">
        <v>3.85E-2</v>
      </c>
      <c r="N189" s="88">
        <v>1.0800000000008152E-2</v>
      </c>
      <c r="O189" s="84">
        <v>805212.7558230001</v>
      </c>
      <c r="P189" s="86">
        <v>109.69</v>
      </c>
      <c r="Q189" s="74"/>
      <c r="R189" s="84">
        <v>883.23784454100007</v>
      </c>
      <c r="S189" s="85">
        <v>2.0189322189674325E-3</v>
      </c>
      <c r="T189" s="85">
        <f t="shared" si="3"/>
        <v>2.2705493588706855E-4</v>
      </c>
      <c r="U189" s="85">
        <f>R189/'סכום נכסי הקרן'!$C$42</f>
        <v>1.5700500574604203E-5</v>
      </c>
    </row>
    <row r="190" spans="2:21" s="121" customFormat="1">
      <c r="B190" s="77" t="s">
        <v>785</v>
      </c>
      <c r="C190" s="74" t="s">
        <v>786</v>
      </c>
      <c r="D190" s="87" t="s">
        <v>123</v>
      </c>
      <c r="E190" s="87" t="s">
        <v>353</v>
      </c>
      <c r="F190" s="74" t="s">
        <v>627</v>
      </c>
      <c r="G190" s="87" t="s">
        <v>469</v>
      </c>
      <c r="H190" s="74" t="s">
        <v>530</v>
      </c>
      <c r="I190" s="74" t="s">
        <v>163</v>
      </c>
      <c r="J190" s="74"/>
      <c r="K190" s="84">
        <v>4.4800000000000892</v>
      </c>
      <c r="L190" s="87" t="s">
        <v>165</v>
      </c>
      <c r="M190" s="88">
        <v>3.61E-2</v>
      </c>
      <c r="N190" s="88">
        <v>1.2799999999999813E-2</v>
      </c>
      <c r="O190" s="84">
        <v>11656225.530794002</v>
      </c>
      <c r="P190" s="86">
        <v>111.5</v>
      </c>
      <c r="Q190" s="74"/>
      <c r="R190" s="84">
        <v>12996.691079008002</v>
      </c>
      <c r="S190" s="85">
        <v>1.5187264535236484E-2</v>
      </c>
      <c r="T190" s="85">
        <f t="shared" si="3"/>
        <v>3.341073843163673E-3</v>
      </c>
      <c r="U190" s="85">
        <f>R190/'סכום נכסי הקרן'!$C$42</f>
        <v>2.3103013193457675E-4</v>
      </c>
    </row>
    <row r="191" spans="2:21" s="121" customFormat="1">
      <c r="B191" s="77" t="s">
        <v>787</v>
      </c>
      <c r="C191" s="74" t="s">
        <v>788</v>
      </c>
      <c r="D191" s="87" t="s">
        <v>123</v>
      </c>
      <c r="E191" s="87" t="s">
        <v>353</v>
      </c>
      <c r="F191" s="74" t="s">
        <v>627</v>
      </c>
      <c r="G191" s="87" t="s">
        <v>469</v>
      </c>
      <c r="H191" s="74" t="s">
        <v>530</v>
      </c>
      <c r="I191" s="74" t="s">
        <v>163</v>
      </c>
      <c r="J191" s="74"/>
      <c r="K191" s="84">
        <v>5.440000000000448</v>
      </c>
      <c r="L191" s="87" t="s">
        <v>165</v>
      </c>
      <c r="M191" s="88">
        <v>3.3000000000000002E-2</v>
      </c>
      <c r="N191" s="88">
        <v>1.5400000000001119E-2</v>
      </c>
      <c r="O191" s="84">
        <v>4048449.7274900009</v>
      </c>
      <c r="P191" s="86">
        <v>110.21</v>
      </c>
      <c r="Q191" s="74"/>
      <c r="R191" s="84">
        <v>4461.7964454750008</v>
      </c>
      <c r="S191" s="85">
        <v>1.3129610428221639E-2</v>
      </c>
      <c r="T191" s="85">
        <f t="shared" si="3"/>
        <v>1.1469989789612662E-3</v>
      </c>
      <c r="U191" s="85">
        <f>R191/'סכום נכסי הקרן'!$C$42</f>
        <v>7.9313220203276055E-5</v>
      </c>
    </row>
    <row r="192" spans="2:21" s="121" customFormat="1">
      <c r="B192" s="77" t="s">
        <v>789</v>
      </c>
      <c r="C192" s="74" t="s">
        <v>790</v>
      </c>
      <c r="D192" s="87" t="s">
        <v>123</v>
      </c>
      <c r="E192" s="87" t="s">
        <v>353</v>
      </c>
      <c r="F192" s="74" t="s">
        <v>627</v>
      </c>
      <c r="G192" s="87" t="s">
        <v>469</v>
      </c>
      <c r="H192" s="74" t="s">
        <v>530</v>
      </c>
      <c r="I192" s="74" t="s">
        <v>163</v>
      </c>
      <c r="J192" s="74"/>
      <c r="K192" s="84">
        <v>7.6899999999999524</v>
      </c>
      <c r="L192" s="87" t="s">
        <v>165</v>
      </c>
      <c r="M192" s="88">
        <v>2.6200000000000001E-2</v>
      </c>
      <c r="N192" s="88">
        <v>1.9099999999999992E-2</v>
      </c>
      <c r="O192" s="84">
        <v>11636065.880508</v>
      </c>
      <c r="P192" s="86">
        <v>106.8</v>
      </c>
      <c r="Q192" s="74"/>
      <c r="R192" s="84">
        <v>12427.317972111001</v>
      </c>
      <c r="S192" s="85">
        <v>1.4545082350634999E-2</v>
      </c>
      <c r="T192" s="85">
        <f t="shared" si="3"/>
        <v>3.1947044647665061E-3</v>
      </c>
      <c r="U192" s="85">
        <f>R192/'סכום נכסי הקרן'!$C$42</f>
        <v>2.209089139101768E-4</v>
      </c>
    </row>
    <row r="193" spans="2:21" s="121" customFormat="1">
      <c r="B193" s="77" t="s">
        <v>791</v>
      </c>
      <c r="C193" s="74" t="s">
        <v>792</v>
      </c>
      <c r="D193" s="87" t="s">
        <v>123</v>
      </c>
      <c r="E193" s="87" t="s">
        <v>353</v>
      </c>
      <c r="F193" s="74" t="s">
        <v>633</v>
      </c>
      <c r="G193" s="87" t="s">
        <v>159</v>
      </c>
      <c r="H193" s="74" t="s">
        <v>526</v>
      </c>
      <c r="I193" s="74" t="s">
        <v>357</v>
      </c>
      <c r="J193" s="74"/>
      <c r="K193" s="84">
        <v>2.8500000000075505</v>
      </c>
      <c r="L193" s="87" t="s">
        <v>165</v>
      </c>
      <c r="M193" s="88">
        <v>2.7000000000000003E-2</v>
      </c>
      <c r="N193" s="88">
        <v>2.0400000000030203E-2</v>
      </c>
      <c r="O193" s="84">
        <v>155804.71601100004</v>
      </c>
      <c r="P193" s="86">
        <v>102</v>
      </c>
      <c r="Q193" s="74"/>
      <c r="R193" s="84">
        <v>158.92081098800003</v>
      </c>
      <c r="S193" s="85">
        <v>9.5565852890403577E-4</v>
      </c>
      <c r="T193" s="85">
        <f t="shared" si="3"/>
        <v>4.0853949786032148E-5</v>
      </c>
      <c r="U193" s="85">
        <f>R193/'סכום נכסי הקרן'!$C$42</f>
        <v>2.8249879685922306E-6</v>
      </c>
    </row>
    <row r="194" spans="2:21" s="121" customFormat="1">
      <c r="B194" s="77" t="s">
        <v>793</v>
      </c>
      <c r="C194" s="74" t="s">
        <v>794</v>
      </c>
      <c r="D194" s="87" t="s">
        <v>123</v>
      </c>
      <c r="E194" s="87" t="s">
        <v>353</v>
      </c>
      <c r="F194" s="74" t="s">
        <v>795</v>
      </c>
      <c r="G194" s="87" t="s">
        <v>701</v>
      </c>
      <c r="H194" s="74" t="s">
        <v>639</v>
      </c>
      <c r="I194" s="74" t="s">
        <v>163</v>
      </c>
      <c r="J194" s="74"/>
      <c r="K194" s="84">
        <v>3.0900000000001362</v>
      </c>
      <c r="L194" s="87" t="s">
        <v>165</v>
      </c>
      <c r="M194" s="88">
        <v>3.7499999999999999E-2</v>
      </c>
      <c r="N194" s="88">
        <v>1.1099999999996167E-2</v>
      </c>
      <c r="O194" s="84">
        <v>739694.59519100015</v>
      </c>
      <c r="P194" s="86">
        <v>109.3</v>
      </c>
      <c r="Q194" s="74"/>
      <c r="R194" s="84">
        <v>808.48619322100012</v>
      </c>
      <c r="S194" s="85">
        <v>1.871352884912551E-3</v>
      </c>
      <c r="T194" s="85">
        <f t="shared" si="3"/>
        <v>2.078384456711908E-4</v>
      </c>
      <c r="U194" s="85">
        <f>R194/'סכום נכסי הקרן'!$C$42</f>
        <v>1.4371709749170101E-5</v>
      </c>
    </row>
    <row r="195" spans="2:21" s="121" customFormat="1">
      <c r="B195" s="77" t="s">
        <v>796</v>
      </c>
      <c r="C195" s="74" t="s">
        <v>797</v>
      </c>
      <c r="D195" s="87" t="s">
        <v>123</v>
      </c>
      <c r="E195" s="87" t="s">
        <v>353</v>
      </c>
      <c r="F195" s="74" t="s">
        <v>795</v>
      </c>
      <c r="G195" s="87" t="s">
        <v>701</v>
      </c>
      <c r="H195" s="74" t="s">
        <v>798</v>
      </c>
      <c r="I195" s="74" t="s">
        <v>357</v>
      </c>
      <c r="J195" s="74"/>
      <c r="K195" s="84">
        <v>5.6700000000004378</v>
      </c>
      <c r="L195" s="87" t="s">
        <v>165</v>
      </c>
      <c r="M195" s="88">
        <v>3.7499999999999999E-2</v>
      </c>
      <c r="N195" s="88">
        <v>1.6200000000002129E-2</v>
      </c>
      <c r="O195" s="84">
        <v>4302405.2393890014</v>
      </c>
      <c r="P195" s="86">
        <v>113.46</v>
      </c>
      <c r="Q195" s="74"/>
      <c r="R195" s="84">
        <v>4881.5091276580015</v>
      </c>
      <c r="S195" s="85">
        <v>1.1628122268618923E-2</v>
      </c>
      <c r="T195" s="85">
        <f t="shared" si="3"/>
        <v>1.2548949853802111E-3</v>
      </c>
      <c r="U195" s="85">
        <f>R195/'סכום נכסי הקרן'!$C$42</f>
        <v>8.6774063563319572E-5</v>
      </c>
    </row>
    <row r="196" spans="2:21" s="121" customFormat="1">
      <c r="B196" s="77" t="s">
        <v>799</v>
      </c>
      <c r="C196" s="74" t="s">
        <v>800</v>
      </c>
      <c r="D196" s="87" t="s">
        <v>123</v>
      </c>
      <c r="E196" s="87" t="s">
        <v>353</v>
      </c>
      <c r="F196" s="74" t="s">
        <v>801</v>
      </c>
      <c r="G196" s="87" t="s">
        <v>648</v>
      </c>
      <c r="H196" s="74" t="s">
        <v>639</v>
      </c>
      <c r="I196" s="74" t="s">
        <v>163</v>
      </c>
      <c r="J196" s="74"/>
      <c r="K196" s="84">
        <v>5.1100000000001673</v>
      </c>
      <c r="L196" s="87" t="s">
        <v>165</v>
      </c>
      <c r="M196" s="88">
        <v>2.58E-2</v>
      </c>
      <c r="N196" s="88">
        <v>2.3400000000000643E-2</v>
      </c>
      <c r="O196" s="84">
        <v>5549363.2656969996</v>
      </c>
      <c r="P196" s="86">
        <v>101.49</v>
      </c>
      <c r="Q196" s="74"/>
      <c r="R196" s="84">
        <v>5632.0490446460008</v>
      </c>
      <c r="S196" s="85">
        <v>2.6425539360461901E-2</v>
      </c>
      <c r="T196" s="85">
        <f t="shared" si="3"/>
        <v>1.447837117316322E-3</v>
      </c>
      <c r="U196" s="85">
        <f>R196/'סכום נכסי הקרן'!$C$42</f>
        <v>1.0011571606469907E-4</v>
      </c>
    </row>
    <row r="197" spans="2:21" s="121" customFormat="1">
      <c r="B197" s="77" t="s">
        <v>802</v>
      </c>
      <c r="C197" s="74" t="s">
        <v>803</v>
      </c>
      <c r="D197" s="87" t="s">
        <v>123</v>
      </c>
      <c r="E197" s="87" t="s">
        <v>353</v>
      </c>
      <c r="F197" s="74" t="s">
        <v>804</v>
      </c>
      <c r="G197" s="87" t="s">
        <v>154</v>
      </c>
      <c r="H197" s="74" t="s">
        <v>798</v>
      </c>
      <c r="I197" s="74" t="s">
        <v>357</v>
      </c>
      <c r="J197" s="74"/>
      <c r="K197" s="84">
        <v>1.4400000000027326</v>
      </c>
      <c r="L197" s="87" t="s">
        <v>165</v>
      </c>
      <c r="M197" s="88">
        <v>3.4000000000000002E-2</v>
      </c>
      <c r="N197" s="88">
        <v>2.6800000000038581E-2</v>
      </c>
      <c r="O197" s="84">
        <v>245063.00101500002</v>
      </c>
      <c r="P197" s="86">
        <v>101.55</v>
      </c>
      <c r="Q197" s="74"/>
      <c r="R197" s="84">
        <v>248.86147052800004</v>
      </c>
      <c r="S197" s="85">
        <v>5.8336440858153347E-4</v>
      </c>
      <c r="T197" s="85">
        <f t="shared" si="3"/>
        <v>6.3975095252922747E-5</v>
      </c>
      <c r="U197" s="85">
        <f>R197/'סכום נכסי הקרן'!$C$42</f>
        <v>4.4237797159294341E-6</v>
      </c>
    </row>
    <row r="198" spans="2:21" s="121" customFormat="1">
      <c r="B198" s="77" t="s">
        <v>805</v>
      </c>
      <c r="C198" s="74" t="s">
        <v>806</v>
      </c>
      <c r="D198" s="87" t="s">
        <v>123</v>
      </c>
      <c r="E198" s="87" t="s">
        <v>353</v>
      </c>
      <c r="F198" s="74" t="s">
        <v>807</v>
      </c>
      <c r="G198" s="87" t="s">
        <v>159</v>
      </c>
      <c r="H198" s="74" t="s">
        <v>798</v>
      </c>
      <c r="I198" s="74" t="s">
        <v>357</v>
      </c>
      <c r="J198" s="74"/>
      <c r="K198" s="84">
        <v>2.1800000000000632</v>
      </c>
      <c r="L198" s="87" t="s">
        <v>165</v>
      </c>
      <c r="M198" s="88">
        <v>2.9500000000000002E-2</v>
      </c>
      <c r="N198" s="88">
        <v>1.3800000000001327E-2</v>
      </c>
      <c r="O198" s="84">
        <v>2754962.6602190007</v>
      </c>
      <c r="P198" s="86">
        <v>104.2</v>
      </c>
      <c r="Q198" s="74"/>
      <c r="R198" s="84">
        <v>2870.6710928489997</v>
      </c>
      <c r="S198" s="85">
        <v>1.7120152894911991E-2</v>
      </c>
      <c r="T198" s="85">
        <f t="shared" si="3"/>
        <v>7.379666133740196E-4</v>
      </c>
      <c r="U198" s="85">
        <f>R198/'סכום נכסי הקרן'!$C$42</f>
        <v>5.1029259469965101E-5</v>
      </c>
    </row>
    <row r="199" spans="2:21" s="121" customFormat="1">
      <c r="B199" s="77" t="s">
        <v>808</v>
      </c>
      <c r="C199" s="74" t="s">
        <v>809</v>
      </c>
      <c r="D199" s="87" t="s">
        <v>123</v>
      </c>
      <c r="E199" s="87" t="s">
        <v>353</v>
      </c>
      <c r="F199" s="74" t="s">
        <v>606</v>
      </c>
      <c r="G199" s="87" t="s">
        <v>469</v>
      </c>
      <c r="H199" s="74" t="s">
        <v>639</v>
      </c>
      <c r="I199" s="74" t="s">
        <v>163</v>
      </c>
      <c r="J199" s="74"/>
      <c r="K199" s="84">
        <v>7.649999999999487</v>
      </c>
      <c r="L199" s="87" t="s">
        <v>165</v>
      </c>
      <c r="M199" s="88">
        <v>3.4300000000000004E-2</v>
      </c>
      <c r="N199" s="88">
        <v>2.0199999999998663E-2</v>
      </c>
      <c r="O199" s="84">
        <v>5470970.7760439999</v>
      </c>
      <c r="P199" s="86">
        <v>112.17</v>
      </c>
      <c r="Q199" s="74"/>
      <c r="R199" s="84">
        <v>6136.7879201910009</v>
      </c>
      <c r="S199" s="85">
        <v>2.1549435859634473E-2</v>
      </c>
      <c r="T199" s="85">
        <f t="shared" si="3"/>
        <v>1.5775909019111591E-3</v>
      </c>
      <c r="U199" s="85">
        <f>R199/'סכום נכסי הקרן'!$C$42</f>
        <v>1.0908799126157725E-4</v>
      </c>
    </row>
    <row r="200" spans="2:21" s="121" customFormat="1">
      <c r="B200" s="77" t="s">
        <v>810</v>
      </c>
      <c r="C200" s="74" t="s">
        <v>811</v>
      </c>
      <c r="D200" s="87" t="s">
        <v>123</v>
      </c>
      <c r="E200" s="87" t="s">
        <v>353</v>
      </c>
      <c r="F200" s="74" t="s">
        <v>812</v>
      </c>
      <c r="G200" s="87" t="s">
        <v>659</v>
      </c>
      <c r="H200" s="74" t="s">
        <v>798</v>
      </c>
      <c r="I200" s="74" t="s">
        <v>357</v>
      </c>
      <c r="J200" s="74"/>
      <c r="K200" s="84">
        <v>3.6900000000001745</v>
      </c>
      <c r="L200" s="87" t="s">
        <v>165</v>
      </c>
      <c r="M200" s="88">
        <v>3.9E-2</v>
      </c>
      <c r="N200" s="88">
        <v>4.3000000000001343E-2</v>
      </c>
      <c r="O200" s="84">
        <v>5204617.0485660005</v>
      </c>
      <c r="P200" s="86">
        <v>99.99</v>
      </c>
      <c r="Q200" s="74"/>
      <c r="R200" s="84">
        <v>5204.096586861001</v>
      </c>
      <c r="S200" s="85">
        <v>1.2365741758098316E-2</v>
      </c>
      <c r="T200" s="85">
        <f t="shared" si="3"/>
        <v>1.3378229026111278E-3</v>
      </c>
      <c r="U200" s="85">
        <f>R200/'סכום נכסי הקרן'!$C$42</f>
        <v>9.2508401850430525E-5</v>
      </c>
    </row>
    <row r="201" spans="2:21" s="121" customFormat="1">
      <c r="B201" s="77" t="s">
        <v>813</v>
      </c>
      <c r="C201" s="74" t="s">
        <v>814</v>
      </c>
      <c r="D201" s="87" t="s">
        <v>123</v>
      </c>
      <c r="E201" s="87" t="s">
        <v>353</v>
      </c>
      <c r="F201" s="74" t="s">
        <v>815</v>
      </c>
      <c r="G201" s="87" t="s">
        <v>192</v>
      </c>
      <c r="H201" s="74" t="s">
        <v>798</v>
      </c>
      <c r="I201" s="74" t="s">
        <v>357</v>
      </c>
      <c r="J201" s="74"/>
      <c r="K201" s="84">
        <v>0.73999999999999133</v>
      </c>
      <c r="L201" s="87" t="s">
        <v>165</v>
      </c>
      <c r="M201" s="88">
        <v>1.24E-2</v>
      </c>
      <c r="N201" s="88">
        <v>7.3000000000009281E-3</v>
      </c>
      <c r="O201" s="84">
        <v>2258609.1710290001</v>
      </c>
      <c r="P201" s="86">
        <v>100.39</v>
      </c>
      <c r="Q201" s="74"/>
      <c r="R201" s="84">
        <v>2267.417746823</v>
      </c>
      <c r="S201" s="85">
        <v>1.0338928204702258E-2</v>
      </c>
      <c r="T201" s="85">
        <f t="shared" si="3"/>
        <v>5.8288760418960886E-4</v>
      </c>
      <c r="U201" s="85">
        <f>R201/'סכום נכסי הקרן'!$C$42</f>
        <v>4.0305783834888355E-5</v>
      </c>
    </row>
    <row r="202" spans="2:21" s="121" customFormat="1">
      <c r="B202" s="77" t="s">
        <v>816</v>
      </c>
      <c r="C202" s="74" t="s">
        <v>817</v>
      </c>
      <c r="D202" s="87" t="s">
        <v>123</v>
      </c>
      <c r="E202" s="87" t="s">
        <v>353</v>
      </c>
      <c r="F202" s="74" t="s">
        <v>815</v>
      </c>
      <c r="G202" s="87" t="s">
        <v>192</v>
      </c>
      <c r="H202" s="74" t="s">
        <v>798</v>
      </c>
      <c r="I202" s="74" t="s">
        <v>357</v>
      </c>
      <c r="J202" s="74"/>
      <c r="K202" s="84">
        <v>2.1799999999999127</v>
      </c>
      <c r="L202" s="87" t="s">
        <v>165</v>
      </c>
      <c r="M202" s="88">
        <v>2.1600000000000001E-2</v>
      </c>
      <c r="N202" s="88">
        <v>1.1199999999998864E-2</v>
      </c>
      <c r="O202" s="84">
        <v>5813491.8065930009</v>
      </c>
      <c r="P202" s="86">
        <v>102.86</v>
      </c>
      <c r="Q202" s="74"/>
      <c r="R202" s="84">
        <v>5979.7573826140006</v>
      </c>
      <c r="S202" s="85">
        <v>1.1363222203873032E-2</v>
      </c>
      <c r="T202" s="85">
        <f t="shared" si="3"/>
        <v>1.5372228868150821E-3</v>
      </c>
      <c r="U202" s="85">
        <f>R202/'סכום נכסי הקרן'!$C$42</f>
        <v>1.062966049315006E-4</v>
      </c>
    </row>
    <row r="203" spans="2:21" s="121" customFormat="1">
      <c r="B203" s="77" t="s">
        <v>818</v>
      </c>
      <c r="C203" s="74" t="s">
        <v>819</v>
      </c>
      <c r="D203" s="87" t="s">
        <v>123</v>
      </c>
      <c r="E203" s="87" t="s">
        <v>353</v>
      </c>
      <c r="F203" s="74" t="s">
        <v>815</v>
      </c>
      <c r="G203" s="87" t="s">
        <v>192</v>
      </c>
      <c r="H203" s="74" t="s">
        <v>798</v>
      </c>
      <c r="I203" s="74" t="s">
        <v>357</v>
      </c>
      <c r="J203" s="74"/>
      <c r="K203" s="84">
        <v>4.7200000000000086</v>
      </c>
      <c r="L203" s="87" t="s">
        <v>165</v>
      </c>
      <c r="M203" s="88">
        <v>0.04</v>
      </c>
      <c r="N203" s="88">
        <v>1.8600000000000574E-2</v>
      </c>
      <c r="O203" s="84">
        <v>8440687.9650000017</v>
      </c>
      <c r="P203" s="86">
        <v>111.39</v>
      </c>
      <c r="Q203" s="74"/>
      <c r="R203" s="84">
        <v>9402.0820425610018</v>
      </c>
      <c r="S203" s="85">
        <v>1.1075213154233918E-2</v>
      </c>
      <c r="T203" s="85">
        <f t="shared" si="3"/>
        <v>2.4170036967653386E-3</v>
      </c>
      <c r="U203" s="85">
        <f>R203/'סכום נכסי הקרן'!$C$42</f>
        <v>1.6713209858938786E-4</v>
      </c>
    </row>
    <row r="204" spans="2:21" s="121" customFormat="1">
      <c r="B204" s="77" t="s">
        <v>820</v>
      </c>
      <c r="C204" s="74" t="s">
        <v>821</v>
      </c>
      <c r="D204" s="87" t="s">
        <v>123</v>
      </c>
      <c r="E204" s="87" t="s">
        <v>353</v>
      </c>
      <c r="F204" s="74" t="s">
        <v>822</v>
      </c>
      <c r="G204" s="87" t="s">
        <v>154</v>
      </c>
      <c r="H204" s="74" t="s">
        <v>639</v>
      </c>
      <c r="I204" s="74" t="s">
        <v>163</v>
      </c>
      <c r="J204" s="74"/>
      <c r="K204" s="84">
        <v>3.0300000000001157</v>
      </c>
      <c r="L204" s="87" t="s">
        <v>165</v>
      </c>
      <c r="M204" s="88">
        <v>0.03</v>
      </c>
      <c r="N204" s="88">
        <v>2.0800000000001057E-2</v>
      </c>
      <c r="O204" s="84">
        <v>4768541.819995001</v>
      </c>
      <c r="P204" s="86">
        <v>103.08</v>
      </c>
      <c r="Q204" s="74"/>
      <c r="R204" s="84">
        <v>4915.4127483810007</v>
      </c>
      <c r="S204" s="85">
        <v>1.2792108241117043E-2</v>
      </c>
      <c r="T204" s="85">
        <f t="shared" si="3"/>
        <v>1.2636106268998524E-3</v>
      </c>
      <c r="U204" s="85">
        <f>R204/'סכום נכסי הקרן'!$C$42</f>
        <v>8.7376736806922764E-5</v>
      </c>
    </row>
    <row r="205" spans="2:21" s="121" customFormat="1">
      <c r="B205" s="77" t="s">
        <v>823</v>
      </c>
      <c r="C205" s="74" t="s">
        <v>824</v>
      </c>
      <c r="D205" s="87" t="s">
        <v>123</v>
      </c>
      <c r="E205" s="87" t="s">
        <v>353</v>
      </c>
      <c r="F205" s="74" t="s">
        <v>822</v>
      </c>
      <c r="G205" s="87" t="s">
        <v>154</v>
      </c>
      <c r="H205" s="74" t="s">
        <v>639</v>
      </c>
      <c r="I205" s="74" t="s">
        <v>163</v>
      </c>
      <c r="J205" s="74"/>
      <c r="K205" s="84">
        <v>4.0499999999996987</v>
      </c>
      <c r="L205" s="87" t="s">
        <v>165</v>
      </c>
      <c r="M205" s="88">
        <v>2.5499999999999998E-2</v>
      </c>
      <c r="N205" s="88">
        <v>2.1899999999999264E-2</v>
      </c>
      <c r="O205" s="84">
        <v>5862668.5749779996</v>
      </c>
      <c r="P205" s="86">
        <v>101.69</v>
      </c>
      <c r="Q205" s="74"/>
      <c r="R205" s="84">
        <v>5961.7476972760005</v>
      </c>
      <c r="S205" s="85">
        <v>2.1785841672405916E-2</v>
      </c>
      <c r="T205" s="85">
        <f t="shared" si="3"/>
        <v>1.5325931169574611E-3</v>
      </c>
      <c r="U205" s="85">
        <f>R205/'סכום נכסי הקרן'!$C$42</f>
        <v>1.0597646344668385E-4</v>
      </c>
    </row>
    <row r="206" spans="2:21" s="121" customFormat="1">
      <c r="B206" s="77" t="s">
        <v>825</v>
      </c>
      <c r="C206" s="74" t="s">
        <v>826</v>
      </c>
      <c r="D206" s="87" t="s">
        <v>123</v>
      </c>
      <c r="E206" s="87" t="s">
        <v>353</v>
      </c>
      <c r="F206" s="74" t="s">
        <v>827</v>
      </c>
      <c r="G206" s="87" t="s">
        <v>828</v>
      </c>
      <c r="H206" s="74" t="s">
        <v>798</v>
      </c>
      <c r="I206" s="74" t="s">
        <v>357</v>
      </c>
      <c r="J206" s="74"/>
      <c r="K206" s="84">
        <v>4.9400000000001389</v>
      </c>
      <c r="L206" s="87" t="s">
        <v>165</v>
      </c>
      <c r="M206" s="88">
        <v>2.6200000000000001E-2</v>
      </c>
      <c r="N206" s="88">
        <v>1.4800000000000962E-2</v>
      </c>
      <c r="O206" s="84">
        <v>6266002.9959890004</v>
      </c>
      <c r="P206" s="86">
        <v>106.38</v>
      </c>
      <c r="Q206" s="74"/>
      <c r="R206" s="84">
        <v>6665.7739175820006</v>
      </c>
      <c r="S206" s="85">
        <v>8.778614229983963E-3</v>
      </c>
      <c r="T206" s="85">
        <f t="shared" si="3"/>
        <v>1.7135779211100348E-3</v>
      </c>
      <c r="U206" s="85">
        <f>R206/'סכום נכסי הקרן'!$C$42</f>
        <v>1.1849128507119778E-4</v>
      </c>
    </row>
    <row r="207" spans="2:21" s="121" customFormat="1">
      <c r="B207" s="77" t="s">
        <v>829</v>
      </c>
      <c r="C207" s="74" t="s">
        <v>830</v>
      </c>
      <c r="D207" s="87" t="s">
        <v>123</v>
      </c>
      <c r="E207" s="87" t="s">
        <v>353</v>
      </c>
      <c r="F207" s="74" t="s">
        <v>827</v>
      </c>
      <c r="G207" s="87" t="s">
        <v>828</v>
      </c>
      <c r="H207" s="74" t="s">
        <v>798</v>
      </c>
      <c r="I207" s="74" t="s">
        <v>357</v>
      </c>
      <c r="J207" s="74"/>
      <c r="K207" s="84">
        <v>2.8999999999999631</v>
      </c>
      <c r="L207" s="87" t="s">
        <v>165</v>
      </c>
      <c r="M207" s="88">
        <v>3.3500000000000002E-2</v>
      </c>
      <c r="N207" s="88">
        <v>8.6999999999984139E-3</v>
      </c>
      <c r="O207" s="84">
        <v>2095135.6875150006</v>
      </c>
      <c r="P207" s="86">
        <v>107.3</v>
      </c>
      <c r="Q207" s="84">
        <v>461.139366365</v>
      </c>
      <c r="R207" s="84">
        <v>2709.2199581890004</v>
      </c>
      <c r="S207" s="85">
        <v>7.3174192950411264E-3</v>
      </c>
      <c r="T207" s="85">
        <f t="shared" si="3"/>
        <v>6.9646219046495469E-4</v>
      </c>
      <c r="U207" s="85">
        <f>R207/'סכום נכסי הקרן'!$C$42</f>
        <v>4.8159292282568222E-5</v>
      </c>
    </row>
    <row r="208" spans="2:21" s="121" customFormat="1">
      <c r="B208" s="77" t="s">
        <v>831</v>
      </c>
      <c r="C208" s="74" t="s">
        <v>832</v>
      </c>
      <c r="D208" s="87" t="s">
        <v>123</v>
      </c>
      <c r="E208" s="87" t="s">
        <v>353</v>
      </c>
      <c r="F208" s="74" t="s">
        <v>647</v>
      </c>
      <c r="G208" s="87" t="s">
        <v>648</v>
      </c>
      <c r="H208" s="74" t="s">
        <v>649</v>
      </c>
      <c r="I208" s="74" t="s">
        <v>163</v>
      </c>
      <c r="J208" s="74"/>
      <c r="K208" s="84">
        <v>3.849999999999969</v>
      </c>
      <c r="L208" s="87" t="s">
        <v>165</v>
      </c>
      <c r="M208" s="88">
        <v>2.9500000000000002E-2</v>
      </c>
      <c r="N208" s="88">
        <v>2.2799999999998922E-2</v>
      </c>
      <c r="O208" s="84">
        <v>4676496.5299980007</v>
      </c>
      <c r="P208" s="86">
        <v>103.37</v>
      </c>
      <c r="Q208" s="74"/>
      <c r="R208" s="84">
        <v>4834.0944630590011</v>
      </c>
      <c r="S208" s="85">
        <v>1.4733299297432344E-2</v>
      </c>
      <c r="T208" s="85">
        <f t="shared" si="3"/>
        <v>1.2427060447713226E-3</v>
      </c>
      <c r="U208" s="85">
        <f>R208/'סכום נכסי הקרן'!$C$42</f>
        <v>8.5931217014813564E-5</v>
      </c>
    </row>
    <row r="209" spans="2:21" s="121" customFormat="1">
      <c r="B209" s="77" t="s">
        <v>833</v>
      </c>
      <c r="C209" s="74" t="s">
        <v>834</v>
      </c>
      <c r="D209" s="87" t="s">
        <v>123</v>
      </c>
      <c r="E209" s="87" t="s">
        <v>353</v>
      </c>
      <c r="F209" s="74" t="s">
        <v>835</v>
      </c>
      <c r="G209" s="87" t="s">
        <v>469</v>
      </c>
      <c r="H209" s="74" t="s">
        <v>649</v>
      </c>
      <c r="I209" s="74" t="s">
        <v>163</v>
      </c>
      <c r="J209" s="74"/>
      <c r="K209" s="84">
        <v>1.7299999999712645</v>
      </c>
      <c r="L209" s="87" t="s">
        <v>165</v>
      </c>
      <c r="M209" s="88">
        <v>4.3499999999999997E-2</v>
      </c>
      <c r="N209" s="88">
        <v>1.1499999999794746E-2</v>
      </c>
      <c r="O209" s="84">
        <v>11429.224601000002</v>
      </c>
      <c r="P209" s="86">
        <v>106.57</v>
      </c>
      <c r="Q209" s="74"/>
      <c r="R209" s="84">
        <v>12.180124195000005</v>
      </c>
      <c r="S209" s="85">
        <v>6.6150916515699619E-5</v>
      </c>
      <c r="T209" s="85">
        <f t="shared" si="3"/>
        <v>3.1311580853167133E-6</v>
      </c>
      <c r="U209" s="85">
        <f>R209/'סכום נכסי הקרן'!$C$42</f>
        <v>2.1651477923449757E-7</v>
      </c>
    </row>
    <row r="210" spans="2:21" s="121" customFormat="1">
      <c r="B210" s="77" t="s">
        <v>836</v>
      </c>
      <c r="C210" s="74" t="s">
        <v>837</v>
      </c>
      <c r="D210" s="87" t="s">
        <v>123</v>
      </c>
      <c r="E210" s="87" t="s">
        <v>353</v>
      </c>
      <c r="F210" s="74" t="s">
        <v>835</v>
      </c>
      <c r="G210" s="87" t="s">
        <v>469</v>
      </c>
      <c r="H210" s="74" t="s">
        <v>649</v>
      </c>
      <c r="I210" s="74" t="s">
        <v>163</v>
      </c>
      <c r="J210" s="74"/>
      <c r="K210" s="84">
        <v>4.7200000000002698</v>
      </c>
      <c r="L210" s="87" t="s">
        <v>165</v>
      </c>
      <c r="M210" s="88">
        <v>3.27E-2</v>
      </c>
      <c r="N210" s="88">
        <v>1.9899999999999248E-2</v>
      </c>
      <c r="O210" s="84">
        <v>2352151.7662150003</v>
      </c>
      <c r="P210" s="86">
        <v>107.5</v>
      </c>
      <c r="Q210" s="74"/>
      <c r="R210" s="84">
        <v>2528.5631486810003</v>
      </c>
      <c r="S210" s="85">
        <v>7.4531176743939196E-3</v>
      </c>
      <c r="T210" s="85">
        <f t="shared" si="3"/>
        <v>6.500205433435974E-4</v>
      </c>
      <c r="U210" s="85">
        <f>R210/'סכום נכסי הקרן'!$C$42</f>
        <v>4.4947923613282388E-5</v>
      </c>
    </row>
    <row r="211" spans="2:21" s="121" customFormat="1">
      <c r="B211" s="77" t="s">
        <v>838</v>
      </c>
      <c r="C211" s="74" t="s">
        <v>839</v>
      </c>
      <c r="D211" s="87" t="s">
        <v>123</v>
      </c>
      <c r="E211" s="87" t="s">
        <v>353</v>
      </c>
      <c r="F211" s="74" t="s">
        <v>840</v>
      </c>
      <c r="G211" s="87" t="s">
        <v>159</v>
      </c>
      <c r="H211" s="74" t="s">
        <v>653</v>
      </c>
      <c r="I211" s="74" t="s">
        <v>357</v>
      </c>
      <c r="J211" s="74"/>
      <c r="K211" s="84">
        <v>0.61000000000010146</v>
      </c>
      <c r="L211" s="87" t="s">
        <v>165</v>
      </c>
      <c r="M211" s="88">
        <v>3.3000000000000002E-2</v>
      </c>
      <c r="N211" s="88">
        <v>7.3800000000044316E-2</v>
      </c>
      <c r="O211" s="84">
        <v>703946.96668900014</v>
      </c>
      <c r="P211" s="86">
        <v>98.09</v>
      </c>
      <c r="Q211" s="74"/>
      <c r="R211" s="84">
        <v>690.50155671300001</v>
      </c>
      <c r="S211" s="85">
        <v>3.9228371442926535E-3</v>
      </c>
      <c r="T211" s="85">
        <f t="shared" si="3"/>
        <v>1.7750800382751648E-4</v>
      </c>
      <c r="U211" s="85">
        <f>R211/'סכום נכסי הקרן'!$C$42</f>
        <v>1.2274406214524814E-5</v>
      </c>
    </row>
    <row r="212" spans="2:21" s="121" customFormat="1">
      <c r="B212" s="77" t="s">
        <v>841</v>
      </c>
      <c r="C212" s="74" t="s">
        <v>842</v>
      </c>
      <c r="D212" s="87" t="s">
        <v>123</v>
      </c>
      <c r="E212" s="87" t="s">
        <v>353</v>
      </c>
      <c r="F212" s="74" t="s">
        <v>652</v>
      </c>
      <c r="G212" s="87" t="s">
        <v>159</v>
      </c>
      <c r="H212" s="74" t="s">
        <v>653</v>
      </c>
      <c r="I212" s="74" t="s">
        <v>357</v>
      </c>
      <c r="J212" s="74"/>
      <c r="K212" s="84">
        <v>2.9300000000000721</v>
      </c>
      <c r="L212" s="87" t="s">
        <v>165</v>
      </c>
      <c r="M212" s="88">
        <v>2.7999999999999997E-2</v>
      </c>
      <c r="N212" s="88">
        <v>6.1799999999999529E-2</v>
      </c>
      <c r="O212" s="84">
        <v>4554034.7642330006</v>
      </c>
      <c r="P212" s="86">
        <v>91.48</v>
      </c>
      <c r="Q212" s="74"/>
      <c r="R212" s="84">
        <v>4166.0309008900003</v>
      </c>
      <c r="S212" s="85">
        <v>1.7108257247217897E-2</v>
      </c>
      <c r="T212" s="85">
        <f t="shared" si="3"/>
        <v>1.0709662011784593E-3</v>
      </c>
      <c r="U212" s="85">
        <f>R212/'סכום נכסי הקרן'!$C$42</f>
        <v>7.4055670233688707E-5</v>
      </c>
    </row>
    <row r="213" spans="2:21" s="121" customFormat="1">
      <c r="B213" s="77" t="s">
        <v>843</v>
      </c>
      <c r="C213" s="74" t="s">
        <v>844</v>
      </c>
      <c r="D213" s="87" t="s">
        <v>123</v>
      </c>
      <c r="E213" s="87" t="s">
        <v>353</v>
      </c>
      <c r="F213" s="74" t="s">
        <v>652</v>
      </c>
      <c r="G213" s="87" t="s">
        <v>159</v>
      </c>
      <c r="H213" s="74" t="s">
        <v>653</v>
      </c>
      <c r="I213" s="74" t="s">
        <v>357</v>
      </c>
      <c r="J213" s="74"/>
      <c r="K213" s="84">
        <v>0.40999999999970421</v>
      </c>
      <c r="L213" s="87" t="s">
        <v>165</v>
      </c>
      <c r="M213" s="88">
        <v>4.2999999999999997E-2</v>
      </c>
      <c r="N213" s="88">
        <v>7.1999999999970435E-2</v>
      </c>
      <c r="O213" s="84">
        <v>681073.8155860001</v>
      </c>
      <c r="P213" s="86">
        <v>99.27</v>
      </c>
      <c r="Q213" s="74"/>
      <c r="R213" s="84">
        <v>676.10199982000006</v>
      </c>
      <c r="S213" s="85">
        <v>1.0250590373565531E-2</v>
      </c>
      <c r="T213" s="85">
        <f t="shared" si="3"/>
        <v>1.7380629370792645E-4</v>
      </c>
      <c r="U213" s="85">
        <f>R213/'סכום נכסי הקרן'!$C$42</f>
        <v>1.2018438637195651E-5</v>
      </c>
    </row>
    <row r="214" spans="2:21" s="121" customFormat="1">
      <c r="B214" s="77" t="s">
        <v>845</v>
      </c>
      <c r="C214" s="74" t="s">
        <v>846</v>
      </c>
      <c r="D214" s="87" t="s">
        <v>123</v>
      </c>
      <c r="E214" s="87" t="s">
        <v>353</v>
      </c>
      <c r="F214" s="74" t="s">
        <v>652</v>
      </c>
      <c r="G214" s="87" t="s">
        <v>159</v>
      </c>
      <c r="H214" s="74" t="s">
        <v>653</v>
      </c>
      <c r="I214" s="74" t="s">
        <v>357</v>
      </c>
      <c r="J214" s="74"/>
      <c r="K214" s="84">
        <v>1.1099999999999672</v>
      </c>
      <c r="L214" s="87" t="s">
        <v>165</v>
      </c>
      <c r="M214" s="88">
        <v>4.2500000000000003E-2</v>
      </c>
      <c r="N214" s="88">
        <v>6.139999999998666E-2</v>
      </c>
      <c r="O214" s="84">
        <v>1832182.0113080002</v>
      </c>
      <c r="P214" s="86">
        <v>99.77</v>
      </c>
      <c r="Q214" s="74"/>
      <c r="R214" s="84">
        <v>1827.9680129460003</v>
      </c>
      <c r="S214" s="85">
        <v>7.1467641683923364E-3</v>
      </c>
      <c r="T214" s="85">
        <f t="shared" si="3"/>
        <v>4.6991777192105982E-4</v>
      </c>
      <c r="U214" s="85">
        <f>R214/'סכום נכסי הקרן'!$C$42</f>
        <v>3.249409319924642E-5</v>
      </c>
    </row>
    <row r="215" spans="2:21" s="121" customFormat="1">
      <c r="B215" s="77" t="s">
        <v>847</v>
      </c>
      <c r="C215" s="74" t="s">
        <v>848</v>
      </c>
      <c r="D215" s="87" t="s">
        <v>123</v>
      </c>
      <c r="E215" s="87" t="s">
        <v>353</v>
      </c>
      <c r="F215" s="74" t="s">
        <v>652</v>
      </c>
      <c r="G215" s="87" t="s">
        <v>159</v>
      </c>
      <c r="H215" s="74" t="s">
        <v>653</v>
      </c>
      <c r="I215" s="74" t="s">
        <v>357</v>
      </c>
      <c r="J215" s="74"/>
      <c r="K215" s="84">
        <v>1.0399999999998077</v>
      </c>
      <c r="L215" s="87" t="s">
        <v>165</v>
      </c>
      <c r="M215" s="88">
        <v>3.7000000000000005E-2</v>
      </c>
      <c r="N215" s="88">
        <v>5.0099999999996189E-2</v>
      </c>
      <c r="O215" s="84">
        <v>3737565.4003210003</v>
      </c>
      <c r="P215" s="86">
        <v>100.26</v>
      </c>
      <c r="Q215" s="74"/>
      <c r="R215" s="84">
        <v>3747.2832363430007</v>
      </c>
      <c r="S215" s="85">
        <v>1.9005363773159183E-2</v>
      </c>
      <c r="T215" s="85">
        <f t="shared" si="3"/>
        <v>9.6331827291742662E-4</v>
      </c>
      <c r="U215" s="85">
        <f>R215/'סכום נכסי הקרן'!$C$42</f>
        <v>6.6611981097778786E-5</v>
      </c>
    </row>
    <row r="216" spans="2:21" s="121" customFormat="1">
      <c r="B216" s="77" t="s">
        <v>849</v>
      </c>
      <c r="C216" s="74" t="s">
        <v>850</v>
      </c>
      <c r="D216" s="87" t="s">
        <v>123</v>
      </c>
      <c r="E216" s="87" t="s">
        <v>353</v>
      </c>
      <c r="F216" s="74" t="s">
        <v>851</v>
      </c>
      <c r="G216" s="87" t="s">
        <v>648</v>
      </c>
      <c r="H216" s="74" t="s">
        <v>649</v>
      </c>
      <c r="I216" s="74" t="s">
        <v>163</v>
      </c>
      <c r="J216" s="74"/>
      <c r="K216" s="84">
        <v>4.9600000000005728</v>
      </c>
      <c r="L216" s="87" t="s">
        <v>165</v>
      </c>
      <c r="M216" s="88">
        <v>2.4E-2</v>
      </c>
      <c r="N216" s="88">
        <v>2.1900000000001998E-2</v>
      </c>
      <c r="O216" s="84">
        <v>2624432.0116860005</v>
      </c>
      <c r="P216" s="86">
        <v>101.09</v>
      </c>
      <c r="Q216" s="74"/>
      <c r="R216" s="84">
        <v>2653.0383206130005</v>
      </c>
      <c r="S216" s="85">
        <v>9.0633918984611359E-3</v>
      </c>
      <c r="T216" s="85">
        <f t="shared" ref="T216:T232" si="4">R216/$R$11</f>
        <v>6.8201951435376701E-4</v>
      </c>
      <c r="U216" s="85">
        <f>R216/'סכום נכסי הקרן'!$C$42</f>
        <v>4.716060338071009E-5</v>
      </c>
    </row>
    <row r="217" spans="2:21" s="121" customFormat="1">
      <c r="B217" s="77" t="s">
        <v>852</v>
      </c>
      <c r="C217" s="74" t="s">
        <v>853</v>
      </c>
      <c r="D217" s="87" t="s">
        <v>123</v>
      </c>
      <c r="E217" s="87" t="s">
        <v>353</v>
      </c>
      <c r="F217" s="74" t="s">
        <v>672</v>
      </c>
      <c r="G217" s="87" t="s">
        <v>192</v>
      </c>
      <c r="H217" s="74" t="s">
        <v>653</v>
      </c>
      <c r="I217" s="74" t="s">
        <v>357</v>
      </c>
      <c r="J217" s="74"/>
      <c r="K217" s="84">
        <v>2.5999999999994565</v>
      </c>
      <c r="L217" s="87" t="s">
        <v>165</v>
      </c>
      <c r="M217" s="88">
        <v>4.1399999999999999E-2</v>
      </c>
      <c r="N217" s="88">
        <v>2.779999999999604E-2</v>
      </c>
      <c r="O217" s="84">
        <v>2461954.4547179998</v>
      </c>
      <c r="P217" s="86">
        <v>104.59</v>
      </c>
      <c r="Q217" s="74"/>
      <c r="R217" s="84">
        <v>2574.9581639590001</v>
      </c>
      <c r="S217" s="85">
        <v>4.3744208932823686E-3</v>
      </c>
      <c r="T217" s="85">
        <f t="shared" si="4"/>
        <v>6.6194736156649666E-4</v>
      </c>
      <c r="U217" s="85">
        <f>R217/'סכום נכסי הקרן'!$C$42</f>
        <v>4.5772644800823387E-5</v>
      </c>
    </row>
    <row r="218" spans="2:21" s="121" customFormat="1">
      <c r="B218" s="77" t="s">
        <v>854</v>
      </c>
      <c r="C218" s="74" t="s">
        <v>855</v>
      </c>
      <c r="D218" s="87" t="s">
        <v>123</v>
      </c>
      <c r="E218" s="87" t="s">
        <v>353</v>
      </c>
      <c r="F218" s="74" t="s">
        <v>672</v>
      </c>
      <c r="G218" s="87" t="s">
        <v>192</v>
      </c>
      <c r="H218" s="74" t="s">
        <v>653</v>
      </c>
      <c r="I218" s="74" t="s">
        <v>357</v>
      </c>
      <c r="J218" s="74"/>
      <c r="K218" s="84">
        <v>4.5599999999998992</v>
      </c>
      <c r="L218" s="87" t="s">
        <v>165</v>
      </c>
      <c r="M218" s="88">
        <v>2.5000000000000001E-2</v>
      </c>
      <c r="N218" s="88">
        <v>4.1399999999999319E-2</v>
      </c>
      <c r="O218" s="84">
        <v>12470154.762956001</v>
      </c>
      <c r="P218" s="86">
        <v>94.7</v>
      </c>
      <c r="Q218" s="74"/>
      <c r="R218" s="84">
        <v>11809.23628402</v>
      </c>
      <c r="S218" s="85">
        <v>1.5115730979648719E-2</v>
      </c>
      <c r="T218" s="85">
        <f t="shared" si="4"/>
        <v>3.0358135171810294E-3</v>
      </c>
      <c r="U218" s="85">
        <f>R218/'סכום נכסי הקרן'!$C$42</f>
        <v>2.0992184858116775E-4</v>
      </c>
    </row>
    <row r="219" spans="2:21" s="121" customFormat="1">
      <c r="B219" s="77" t="s">
        <v>856</v>
      </c>
      <c r="C219" s="74" t="s">
        <v>857</v>
      </c>
      <c r="D219" s="87" t="s">
        <v>123</v>
      </c>
      <c r="E219" s="87" t="s">
        <v>353</v>
      </c>
      <c r="F219" s="74" t="s">
        <v>672</v>
      </c>
      <c r="G219" s="87" t="s">
        <v>192</v>
      </c>
      <c r="H219" s="74" t="s">
        <v>653</v>
      </c>
      <c r="I219" s="74" t="s">
        <v>357</v>
      </c>
      <c r="J219" s="74"/>
      <c r="K219" s="84">
        <v>3.2100000000000128</v>
      </c>
      <c r="L219" s="87" t="s">
        <v>165</v>
      </c>
      <c r="M219" s="88">
        <v>3.5499999999999997E-2</v>
      </c>
      <c r="N219" s="88">
        <v>3.6500000000001885E-2</v>
      </c>
      <c r="O219" s="84">
        <v>4746633.7602730012</v>
      </c>
      <c r="P219" s="86">
        <v>100.62</v>
      </c>
      <c r="Q219" s="74"/>
      <c r="R219" s="84">
        <v>4776.0626782140007</v>
      </c>
      <c r="S219" s="85">
        <v>6.6794352089444087E-3</v>
      </c>
      <c r="T219" s="85">
        <f t="shared" si="4"/>
        <v>1.2277877492421708E-3</v>
      </c>
      <c r="U219" s="85">
        <f>R219/'סכום נכסי הקרן'!$C$42</f>
        <v>8.4899639759677107E-5</v>
      </c>
    </row>
    <row r="220" spans="2:21" s="121" customFormat="1">
      <c r="B220" s="77" t="s">
        <v>858</v>
      </c>
      <c r="C220" s="74" t="s">
        <v>859</v>
      </c>
      <c r="D220" s="87" t="s">
        <v>123</v>
      </c>
      <c r="E220" s="87" t="s">
        <v>353</v>
      </c>
      <c r="F220" s="74" t="s">
        <v>860</v>
      </c>
      <c r="G220" s="87" t="s">
        <v>659</v>
      </c>
      <c r="H220" s="74" t="s">
        <v>649</v>
      </c>
      <c r="I220" s="74" t="s">
        <v>163</v>
      </c>
      <c r="J220" s="74"/>
      <c r="K220" s="84">
        <v>4.1600000000004025</v>
      </c>
      <c r="L220" s="87" t="s">
        <v>165</v>
      </c>
      <c r="M220" s="88">
        <v>4.99E-2</v>
      </c>
      <c r="N220" s="88">
        <v>4.2300000000000892E-2</v>
      </c>
      <c r="O220" s="84">
        <v>2580718.1329620006</v>
      </c>
      <c r="P220" s="86">
        <v>103.99</v>
      </c>
      <c r="Q220" s="74"/>
      <c r="R220" s="84">
        <v>2683.6888602120007</v>
      </c>
      <c r="S220" s="85">
        <v>1.0322872531848002E-2</v>
      </c>
      <c r="T220" s="85">
        <f t="shared" si="4"/>
        <v>6.8989888268764052E-4</v>
      </c>
      <c r="U220" s="85">
        <f>R220/'סכום נכסי הקרן'!$C$42</f>
        <v>4.770544961613846E-5</v>
      </c>
    </row>
    <row r="221" spans="2:21" s="121" customFormat="1">
      <c r="B221" s="77" t="s">
        <v>861</v>
      </c>
      <c r="C221" s="74" t="s">
        <v>862</v>
      </c>
      <c r="D221" s="87" t="s">
        <v>123</v>
      </c>
      <c r="E221" s="87" t="s">
        <v>353</v>
      </c>
      <c r="F221" s="74" t="s">
        <v>822</v>
      </c>
      <c r="G221" s="87" t="s">
        <v>154</v>
      </c>
      <c r="H221" s="74" t="s">
        <v>649</v>
      </c>
      <c r="I221" s="74" t="s">
        <v>163</v>
      </c>
      <c r="J221" s="74"/>
      <c r="K221" s="84">
        <v>1.8800000000007129</v>
      </c>
      <c r="L221" s="87" t="s">
        <v>165</v>
      </c>
      <c r="M221" s="88">
        <v>2.6499999999999999E-2</v>
      </c>
      <c r="N221" s="88">
        <v>1.1800000000006014E-2</v>
      </c>
      <c r="O221" s="84">
        <v>1743057.0323100002</v>
      </c>
      <c r="P221" s="86">
        <v>103</v>
      </c>
      <c r="Q221" s="74"/>
      <c r="R221" s="84">
        <v>1795.3486855440003</v>
      </c>
      <c r="S221" s="85">
        <v>6.603373810942904E-3</v>
      </c>
      <c r="T221" s="85">
        <f t="shared" si="4"/>
        <v>4.6153228511508027E-4</v>
      </c>
      <c r="U221" s="85">
        <f>R221/'סכום נכסי הקרן'!$C$42</f>
        <v>3.1914249647723277E-5</v>
      </c>
    </row>
    <row r="222" spans="2:21" s="121" customFormat="1">
      <c r="B222" s="77" t="s">
        <v>863</v>
      </c>
      <c r="C222" s="74" t="s">
        <v>864</v>
      </c>
      <c r="D222" s="87" t="s">
        <v>123</v>
      </c>
      <c r="E222" s="87" t="s">
        <v>353</v>
      </c>
      <c r="F222" s="74" t="s">
        <v>865</v>
      </c>
      <c r="G222" s="87" t="s">
        <v>659</v>
      </c>
      <c r="H222" s="74" t="s">
        <v>653</v>
      </c>
      <c r="I222" s="74" t="s">
        <v>357</v>
      </c>
      <c r="J222" s="74"/>
      <c r="K222" s="84">
        <v>0.98000000000009624</v>
      </c>
      <c r="L222" s="87" t="s">
        <v>165</v>
      </c>
      <c r="M222" s="88">
        <v>7.0000000000000007E-2</v>
      </c>
      <c r="N222" s="88">
        <v>4.5599999999997108E-2</v>
      </c>
      <c r="O222" s="84">
        <v>2349813.8378079999</v>
      </c>
      <c r="P222" s="86">
        <v>102.4</v>
      </c>
      <c r="Q222" s="131">
        <v>86.974566746608616</v>
      </c>
      <c r="R222" s="84">
        <v>2493.1839366620006</v>
      </c>
      <c r="S222" s="85">
        <v>5.5468606518829216E-3</v>
      </c>
      <c r="T222" s="85">
        <f t="shared" si="4"/>
        <v>6.4092556992691424E-4</v>
      </c>
      <c r="U222" s="85">
        <f>R222/'סכום נכסי הקרן'!$C$42</f>
        <v>4.4319020150793171E-5</v>
      </c>
    </row>
    <row r="223" spans="2:21" s="121" customFormat="1">
      <c r="B223" s="77" t="s">
        <v>866</v>
      </c>
      <c r="C223" s="74" t="s">
        <v>867</v>
      </c>
      <c r="D223" s="87" t="s">
        <v>123</v>
      </c>
      <c r="E223" s="87" t="s">
        <v>353</v>
      </c>
      <c r="F223" s="74" t="s">
        <v>679</v>
      </c>
      <c r="G223" s="87" t="s">
        <v>473</v>
      </c>
      <c r="H223" s="74" t="s">
        <v>676</v>
      </c>
      <c r="I223" s="74" t="s">
        <v>163</v>
      </c>
      <c r="J223" s="74"/>
      <c r="K223" s="84">
        <v>5.0800000000000072</v>
      </c>
      <c r="L223" s="87" t="s">
        <v>165</v>
      </c>
      <c r="M223" s="88">
        <v>4.4500000000000005E-2</v>
      </c>
      <c r="N223" s="88">
        <v>1.9600000000000905E-2</v>
      </c>
      <c r="O223" s="84">
        <v>4657490.826599001</v>
      </c>
      <c r="P223" s="86">
        <v>114.19</v>
      </c>
      <c r="Q223" s="74"/>
      <c r="R223" s="84">
        <v>5318.3888275370009</v>
      </c>
      <c r="S223" s="85">
        <v>1.721222662384328E-2</v>
      </c>
      <c r="T223" s="85">
        <f t="shared" si="4"/>
        <v>1.3672041361480179E-3</v>
      </c>
      <c r="U223" s="85">
        <f>R223/'סכום נכסי הקרן'!$C$42</f>
        <v>9.4540069086495191E-5</v>
      </c>
    </row>
    <row r="224" spans="2:21" s="121" customFormat="1">
      <c r="B224" s="77" t="s">
        <v>868</v>
      </c>
      <c r="C224" s="74" t="s">
        <v>869</v>
      </c>
      <c r="D224" s="87" t="s">
        <v>123</v>
      </c>
      <c r="E224" s="87" t="s">
        <v>353</v>
      </c>
      <c r="F224" s="74" t="s">
        <v>870</v>
      </c>
      <c r="G224" s="87" t="s">
        <v>191</v>
      </c>
      <c r="H224" s="74" t="s">
        <v>676</v>
      </c>
      <c r="I224" s="74" t="s">
        <v>163</v>
      </c>
      <c r="J224" s="74"/>
      <c r="K224" s="84">
        <v>4.3000000000003231</v>
      </c>
      <c r="L224" s="87" t="s">
        <v>165</v>
      </c>
      <c r="M224" s="88">
        <v>3.4500000000000003E-2</v>
      </c>
      <c r="N224" s="88">
        <v>1.9800000000001535E-2</v>
      </c>
      <c r="O224" s="84">
        <v>4635019.916925001</v>
      </c>
      <c r="P224" s="86">
        <v>106.72</v>
      </c>
      <c r="Q224" s="74"/>
      <c r="R224" s="84">
        <v>4946.4931011380013</v>
      </c>
      <c r="S224" s="85">
        <v>8.7119637708312509E-3</v>
      </c>
      <c r="T224" s="85">
        <f t="shared" si="4"/>
        <v>1.2716004877807068E-3</v>
      </c>
      <c r="U224" s="85">
        <f>R224/'סכום נכסי הקרן'!$C$42</f>
        <v>8.7929223432508624E-5</v>
      </c>
    </row>
    <row r="225" spans="2:21" s="121" customFormat="1">
      <c r="B225" s="77" t="s">
        <v>871</v>
      </c>
      <c r="C225" s="74" t="s">
        <v>872</v>
      </c>
      <c r="D225" s="87" t="s">
        <v>123</v>
      </c>
      <c r="E225" s="87" t="s">
        <v>353</v>
      </c>
      <c r="F225" s="74" t="s">
        <v>873</v>
      </c>
      <c r="G225" s="87" t="s">
        <v>473</v>
      </c>
      <c r="H225" s="74" t="s">
        <v>683</v>
      </c>
      <c r="I225" s="74" t="s">
        <v>357</v>
      </c>
      <c r="J225" s="74"/>
      <c r="K225" s="84">
        <v>2.3299999999999073</v>
      </c>
      <c r="L225" s="87" t="s">
        <v>165</v>
      </c>
      <c r="M225" s="88">
        <v>5.9000000000000004E-2</v>
      </c>
      <c r="N225" s="88">
        <v>3.9399999999998152E-2</v>
      </c>
      <c r="O225" s="84">
        <v>5087645.2288659997</v>
      </c>
      <c r="P225" s="86">
        <v>106.2</v>
      </c>
      <c r="Q225" s="74"/>
      <c r="R225" s="84">
        <v>5403.0792334500011</v>
      </c>
      <c r="S225" s="85">
        <v>5.686865332567596E-3</v>
      </c>
      <c r="T225" s="85">
        <f t="shared" si="4"/>
        <v>1.3889755930706084E-3</v>
      </c>
      <c r="U225" s="85">
        <f>R225/'סכום נכסי הקרן'!$C$42</f>
        <v>9.6045531941057926E-5</v>
      </c>
    </row>
    <row r="226" spans="2:21" s="121" customFormat="1">
      <c r="B226" s="77" t="s">
        <v>874</v>
      </c>
      <c r="C226" s="74" t="s">
        <v>875</v>
      </c>
      <c r="D226" s="87" t="s">
        <v>123</v>
      </c>
      <c r="E226" s="87" t="s">
        <v>353</v>
      </c>
      <c r="F226" s="74" t="s">
        <v>873</v>
      </c>
      <c r="G226" s="87" t="s">
        <v>473</v>
      </c>
      <c r="H226" s="74" t="s">
        <v>683</v>
      </c>
      <c r="I226" s="74" t="s">
        <v>357</v>
      </c>
      <c r="J226" s="74"/>
      <c r="K226" s="84">
        <v>5.0500000000003524</v>
      </c>
      <c r="L226" s="87" t="s">
        <v>165</v>
      </c>
      <c r="M226" s="88">
        <v>2.7000000000000003E-2</v>
      </c>
      <c r="N226" s="88">
        <v>5.2300000000004926E-2</v>
      </c>
      <c r="O226" s="84">
        <v>805799.89629800012</v>
      </c>
      <c r="P226" s="86">
        <v>88.4</v>
      </c>
      <c r="Q226" s="74"/>
      <c r="R226" s="84">
        <v>712.3271091549999</v>
      </c>
      <c r="S226" s="85">
        <v>9.3952741869460677E-4</v>
      </c>
      <c r="T226" s="85">
        <f t="shared" si="4"/>
        <v>1.8311872288925851E-4</v>
      </c>
      <c r="U226" s="85">
        <f>R226/'סכום נכסי הקרן'!$C$42</f>
        <v>1.2662378832290929E-5</v>
      </c>
    </row>
    <row r="227" spans="2:21" s="121" customFormat="1">
      <c r="B227" s="77" t="s">
        <v>876</v>
      </c>
      <c r="C227" s="74" t="s">
        <v>877</v>
      </c>
      <c r="D227" s="87" t="s">
        <v>123</v>
      </c>
      <c r="E227" s="87" t="s">
        <v>353</v>
      </c>
      <c r="F227" s="74" t="s">
        <v>878</v>
      </c>
      <c r="G227" s="87" t="s">
        <v>659</v>
      </c>
      <c r="H227" s="74" t="s">
        <v>676</v>
      </c>
      <c r="I227" s="74" t="s">
        <v>163</v>
      </c>
      <c r="J227" s="74"/>
      <c r="K227" s="84">
        <v>2.6600000000005468</v>
      </c>
      <c r="L227" s="87" t="s">
        <v>165</v>
      </c>
      <c r="M227" s="88">
        <v>4.5999999999999999E-2</v>
      </c>
      <c r="N227" s="88">
        <v>5.7800000000008456E-2</v>
      </c>
      <c r="O227" s="84">
        <v>2335406.0827850006</v>
      </c>
      <c r="P227" s="86">
        <v>97.2</v>
      </c>
      <c r="Q227" s="74"/>
      <c r="R227" s="84">
        <v>2270.0147128359999</v>
      </c>
      <c r="S227" s="85">
        <v>1.0384710883469709E-2</v>
      </c>
      <c r="T227" s="85">
        <f t="shared" si="4"/>
        <v>5.8355520913342665E-4</v>
      </c>
      <c r="U227" s="85">
        <f>R227/'סכום נכסי הקרן'!$C$42</f>
        <v>4.0351947692824634E-5</v>
      </c>
    </row>
    <row r="228" spans="2:21" s="121" customFormat="1">
      <c r="B228" s="77" t="s">
        <v>879</v>
      </c>
      <c r="C228" s="74" t="s">
        <v>880</v>
      </c>
      <c r="D228" s="87" t="s">
        <v>123</v>
      </c>
      <c r="E228" s="87" t="s">
        <v>353</v>
      </c>
      <c r="F228" s="74" t="s">
        <v>881</v>
      </c>
      <c r="G228" s="87" t="s">
        <v>882</v>
      </c>
      <c r="H228" s="74" t="s">
        <v>676</v>
      </c>
      <c r="I228" s="74" t="s">
        <v>163</v>
      </c>
      <c r="J228" s="74"/>
      <c r="K228" s="84">
        <v>2.7800000000001974</v>
      </c>
      <c r="L228" s="87" t="s">
        <v>165</v>
      </c>
      <c r="M228" s="88">
        <v>0.04</v>
      </c>
      <c r="N228" s="88">
        <v>0.10590000000001284</v>
      </c>
      <c r="O228" s="84">
        <v>2984619.4456810001</v>
      </c>
      <c r="P228" s="86">
        <v>84.7</v>
      </c>
      <c r="Q228" s="74"/>
      <c r="R228" s="84">
        <v>2527.9726710250006</v>
      </c>
      <c r="S228" s="85">
        <v>4.0791990980622358E-3</v>
      </c>
      <c r="T228" s="85">
        <f t="shared" si="4"/>
        <v>6.498687485952696E-4</v>
      </c>
      <c r="U228" s="85">
        <f>R228/'סכום נכסי הקרן'!$C$42</f>
        <v>4.4937427239248354E-5</v>
      </c>
    </row>
    <row r="229" spans="2:21" s="121" customFormat="1">
      <c r="B229" s="77" t="s">
        <v>883</v>
      </c>
      <c r="C229" s="74" t="s">
        <v>884</v>
      </c>
      <c r="D229" s="87" t="s">
        <v>123</v>
      </c>
      <c r="E229" s="87" t="s">
        <v>353</v>
      </c>
      <c r="F229" s="74" t="s">
        <v>881</v>
      </c>
      <c r="G229" s="87" t="s">
        <v>882</v>
      </c>
      <c r="H229" s="74" t="s">
        <v>676</v>
      </c>
      <c r="I229" s="74" t="s">
        <v>163</v>
      </c>
      <c r="J229" s="74"/>
      <c r="K229" s="84">
        <v>4.7000000000005402</v>
      </c>
      <c r="L229" s="87" t="s">
        <v>165</v>
      </c>
      <c r="M229" s="88">
        <v>2.9100000000000001E-2</v>
      </c>
      <c r="N229" s="88">
        <v>7.9800000000009849E-2</v>
      </c>
      <c r="O229" s="84">
        <v>4442467.3499999996</v>
      </c>
      <c r="P229" s="86">
        <v>79.17</v>
      </c>
      <c r="Q229" s="74"/>
      <c r="R229" s="84">
        <v>3517.1015493730006</v>
      </c>
      <c r="S229" s="85">
        <v>1.9397641919299977E-2</v>
      </c>
      <c r="T229" s="85">
        <f t="shared" si="4"/>
        <v>9.0414521041747107E-4</v>
      </c>
      <c r="U229" s="85">
        <f>R229/'סכום נכסי הקרן'!$C$42</f>
        <v>6.2520254581673767E-5</v>
      </c>
    </row>
    <row r="230" spans="2:21" s="121" customFormat="1">
      <c r="B230" s="77" t="s">
        <v>885</v>
      </c>
      <c r="C230" s="74" t="s">
        <v>886</v>
      </c>
      <c r="D230" s="87" t="s">
        <v>123</v>
      </c>
      <c r="E230" s="87" t="s">
        <v>353</v>
      </c>
      <c r="F230" s="74" t="s">
        <v>887</v>
      </c>
      <c r="G230" s="87" t="s">
        <v>659</v>
      </c>
      <c r="H230" s="74" t="s">
        <v>888</v>
      </c>
      <c r="I230" s="74" t="s">
        <v>163</v>
      </c>
      <c r="J230" s="74"/>
      <c r="K230" s="84">
        <v>2.9900000000004465</v>
      </c>
      <c r="L230" s="87" t="s">
        <v>165</v>
      </c>
      <c r="M230" s="88">
        <v>4.4500000000000005E-2</v>
      </c>
      <c r="N230" s="88">
        <v>0.16620000000001536</v>
      </c>
      <c r="O230" s="84">
        <v>4232401.9717170009</v>
      </c>
      <c r="P230" s="86">
        <v>72</v>
      </c>
      <c r="Q230" s="74"/>
      <c r="R230" s="84">
        <v>3047.3294196360002</v>
      </c>
      <c r="S230" s="85">
        <v>7.3054713063171366E-3</v>
      </c>
      <c r="T230" s="85">
        <f t="shared" si="4"/>
        <v>7.8338036609131186E-4</v>
      </c>
      <c r="U230" s="85">
        <f>R230/'סכום נכסי הקרן'!$C$42</f>
        <v>5.4169550817726943E-5</v>
      </c>
    </row>
    <row r="231" spans="2:21" s="121" customFormat="1">
      <c r="B231" s="77" t="s">
        <v>889</v>
      </c>
      <c r="C231" s="74" t="s">
        <v>890</v>
      </c>
      <c r="D231" s="87" t="s">
        <v>123</v>
      </c>
      <c r="E231" s="87" t="s">
        <v>353</v>
      </c>
      <c r="F231" s="74" t="s">
        <v>887</v>
      </c>
      <c r="G231" s="87" t="s">
        <v>659</v>
      </c>
      <c r="H231" s="74" t="s">
        <v>888</v>
      </c>
      <c r="I231" s="74" t="s">
        <v>163</v>
      </c>
      <c r="J231" s="74"/>
      <c r="K231" s="84">
        <v>3.4299999999999158</v>
      </c>
      <c r="L231" s="87" t="s">
        <v>165</v>
      </c>
      <c r="M231" s="88">
        <v>3.5000000000000003E-2</v>
      </c>
      <c r="N231" s="88">
        <v>6.5699999999999315E-2</v>
      </c>
      <c r="O231" s="84">
        <v>7257917.105897001</v>
      </c>
      <c r="P231" s="86">
        <v>91</v>
      </c>
      <c r="Q231" s="74"/>
      <c r="R231" s="84">
        <v>6604.7043255850022</v>
      </c>
      <c r="S231" s="85">
        <v>8.8485393963186349E-3</v>
      </c>
      <c r="T231" s="85">
        <f t="shared" si="4"/>
        <v>1.697878693114733E-3</v>
      </c>
      <c r="U231" s="85">
        <f>R231/'סכום נכסי הקרן'!$C$42</f>
        <v>1.1740570753377013E-4</v>
      </c>
    </row>
    <row r="232" spans="2:21" s="121" customFormat="1">
      <c r="B232" s="77" t="s">
        <v>891</v>
      </c>
      <c r="C232" s="74" t="s">
        <v>892</v>
      </c>
      <c r="D232" s="87" t="s">
        <v>123</v>
      </c>
      <c r="E232" s="87" t="s">
        <v>353</v>
      </c>
      <c r="F232" s="74" t="s">
        <v>870</v>
      </c>
      <c r="G232" s="87" t="s">
        <v>191</v>
      </c>
      <c r="H232" s="74" t="s">
        <v>687</v>
      </c>
      <c r="I232" s="74"/>
      <c r="J232" s="74"/>
      <c r="K232" s="84">
        <v>3.4599999999979349</v>
      </c>
      <c r="L232" s="87" t="s">
        <v>165</v>
      </c>
      <c r="M232" s="88">
        <v>4.2500000000000003E-2</v>
      </c>
      <c r="N232" s="88">
        <v>1.3199999999993117E-2</v>
      </c>
      <c r="O232" s="84">
        <v>471831.55542400008</v>
      </c>
      <c r="P232" s="86">
        <v>110.83</v>
      </c>
      <c r="Q232" s="74"/>
      <c r="R232" s="84">
        <v>522.93091794800011</v>
      </c>
      <c r="S232" s="85">
        <v>4.0640099519724379E-3</v>
      </c>
      <c r="T232" s="85">
        <f t="shared" si="4"/>
        <v>1.3443043318615115E-4</v>
      </c>
      <c r="U232" s="85">
        <f>R232/'סכום נכסי הקרן'!$C$42</f>
        <v>9.2956582742302962E-6</v>
      </c>
    </row>
    <row r="233" spans="2:21" s="121" customFormat="1">
      <c r="B233" s="73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84"/>
      <c r="P233" s="86"/>
      <c r="Q233" s="74"/>
      <c r="R233" s="74"/>
      <c r="S233" s="74"/>
      <c r="T233" s="85"/>
      <c r="U233" s="74"/>
    </row>
    <row r="234" spans="2:21" s="121" customFormat="1">
      <c r="B234" s="92" t="s">
        <v>49</v>
      </c>
      <c r="C234" s="72"/>
      <c r="D234" s="72"/>
      <c r="E234" s="72"/>
      <c r="F234" s="72"/>
      <c r="G234" s="72"/>
      <c r="H234" s="72"/>
      <c r="I234" s="72"/>
      <c r="J234" s="72"/>
      <c r="K234" s="81">
        <v>3.5912878365895757</v>
      </c>
      <c r="L234" s="72"/>
      <c r="M234" s="72"/>
      <c r="N234" s="94">
        <v>6.8323361390961054E-2</v>
      </c>
      <c r="O234" s="81"/>
      <c r="P234" s="83"/>
      <c r="Q234" s="72"/>
      <c r="R234" s="81">
        <f>SUM(R235:R240)</f>
        <v>65823.650093463031</v>
      </c>
      <c r="S234" s="72"/>
      <c r="T234" s="82">
        <f t="shared" ref="T234:T240" si="5">R234/$R$11</f>
        <v>1.6921359002218687E-2</v>
      </c>
      <c r="U234" s="82">
        <f>R234/'סכום נכסי הקרן'!$C$42</f>
        <v>1.1700860221314812E-3</v>
      </c>
    </row>
    <row r="235" spans="2:21" s="121" customFormat="1">
      <c r="B235" s="77" t="s">
        <v>893</v>
      </c>
      <c r="C235" s="74" t="s">
        <v>894</v>
      </c>
      <c r="D235" s="87" t="s">
        <v>123</v>
      </c>
      <c r="E235" s="87" t="s">
        <v>353</v>
      </c>
      <c r="F235" s="74" t="s">
        <v>895</v>
      </c>
      <c r="G235" s="87" t="s">
        <v>149</v>
      </c>
      <c r="H235" s="74" t="s">
        <v>439</v>
      </c>
      <c r="I235" s="74" t="s">
        <v>357</v>
      </c>
      <c r="J235" s="74"/>
      <c r="K235" s="84">
        <v>2.3400000000000483</v>
      </c>
      <c r="L235" s="87" t="s">
        <v>165</v>
      </c>
      <c r="M235" s="88">
        <v>3.49E-2</v>
      </c>
      <c r="N235" s="88">
        <v>4.2600000000000818E-2</v>
      </c>
      <c r="O235" s="84">
        <v>29119548.931544002</v>
      </c>
      <c r="P235" s="86">
        <v>94.98</v>
      </c>
      <c r="Q235" s="74"/>
      <c r="R235" s="84">
        <v>27657.748531149009</v>
      </c>
      <c r="S235" s="85">
        <v>1.5765334687430532E-2</v>
      </c>
      <c r="T235" s="85">
        <f t="shared" si="5"/>
        <v>7.1100082025857894E-3</v>
      </c>
      <c r="U235" s="85">
        <f>R235/'סכום נכסי הקרן'!$C$42</f>
        <v>4.916461623439936E-4</v>
      </c>
    </row>
    <row r="236" spans="2:21" s="121" customFormat="1">
      <c r="B236" s="77" t="s">
        <v>896</v>
      </c>
      <c r="C236" s="74" t="s">
        <v>897</v>
      </c>
      <c r="D236" s="87" t="s">
        <v>123</v>
      </c>
      <c r="E236" s="87" t="s">
        <v>353</v>
      </c>
      <c r="F236" s="74" t="s">
        <v>898</v>
      </c>
      <c r="G236" s="87" t="s">
        <v>149</v>
      </c>
      <c r="H236" s="74" t="s">
        <v>639</v>
      </c>
      <c r="I236" s="74" t="s">
        <v>163</v>
      </c>
      <c r="J236" s="74"/>
      <c r="K236" s="84">
        <v>4.7200000000001818</v>
      </c>
      <c r="L236" s="87" t="s">
        <v>165</v>
      </c>
      <c r="M236" s="88">
        <v>4.6900000000000004E-2</v>
      </c>
      <c r="N236" s="88">
        <v>9.1300000000003809E-2</v>
      </c>
      <c r="O236" s="84">
        <v>13408518.065341001</v>
      </c>
      <c r="P236" s="86">
        <v>80.05</v>
      </c>
      <c r="Q236" s="74"/>
      <c r="R236" s="84">
        <v>10733.518976907002</v>
      </c>
      <c r="S236" s="85">
        <v>7.1616545776590516E-3</v>
      </c>
      <c r="T236" s="85">
        <f t="shared" si="5"/>
        <v>2.7592776715888588E-3</v>
      </c>
      <c r="U236" s="85">
        <f>R236/'סכום נכסי הקרן'!$C$42</f>
        <v>1.9079981899103362E-4</v>
      </c>
    </row>
    <row r="237" spans="2:21" s="121" customFormat="1">
      <c r="B237" s="77" t="s">
        <v>899</v>
      </c>
      <c r="C237" s="74" t="s">
        <v>900</v>
      </c>
      <c r="D237" s="87" t="s">
        <v>123</v>
      </c>
      <c r="E237" s="87" t="s">
        <v>353</v>
      </c>
      <c r="F237" s="74" t="s">
        <v>898</v>
      </c>
      <c r="G237" s="87" t="s">
        <v>149</v>
      </c>
      <c r="H237" s="74" t="s">
        <v>639</v>
      </c>
      <c r="I237" s="74" t="s">
        <v>163</v>
      </c>
      <c r="J237" s="74"/>
      <c r="K237" s="84">
        <v>4.9299999999999153</v>
      </c>
      <c r="L237" s="87" t="s">
        <v>165</v>
      </c>
      <c r="M237" s="88">
        <v>4.6900000000000004E-2</v>
      </c>
      <c r="N237" s="88">
        <v>9.1599999999998488E-2</v>
      </c>
      <c r="O237" s="84">
        <v>27212722.653125003</v>
      </c>
      <c r="P237" s="86">
        <v>80.7</v>
      </c>
      <c r="Q237" s="74"/>
      <c r="R237" s="84">
        <v>21960.667076802005</v>
      </c>
      <c r="S237" s="85">
        <v>1.755201084470618E-2</v>
      </c>
      <c r="T237" s="85">
        <f t="shared" si="5"/>
        <v>5.6454531313157204E-3</v>
      </c>
      <c r="U237" s="85">
        <f>R237/'סכום נכסי הקרן'!$C$42</f>
        <v>3.9037442540429558E-4</v>
      </c>
    </row>
    <row r="238" spans="2:21" s="121" customFormat="1">
      <c r="B238" s="77" t="s">
        <v>901</v>
      </c>
      <c r="C238" s="74" t="s">
        <v>902</v>
      </c>
      <c r="D238" s="87" t="s">
        <v>123</v>
      </c>
      <c r="E238" s="87" t="s">
        <v>353</v>
      </c>
      <c r="F238" s="74" t="s">
        <v>903</v>
      </c>
      <c r="G238" s="87" t="s">
        <v>149</v>
      </c>
      <c r="H238" s="74" t="s">
        <v>649</v>
      </c>
      <c r="I238" s="74" t="s">
        <v>163</v>
      </c>
      <c r="J238" s="74"/>
      <c r="K238" s="84">
        <v>1.2200000000037694</v>
      </c>
      <c r="L238" s="87" t="s">
        <v>165</v>
      </c>
      <c r="M238" s="88">
        <v>4.4999999999999998E-2</v>
      </c>
      <c r="N238" s="88">
        <v>8.0200000000160795E-2</v>
      </c>
      <c r="O238" s="84">
        <v>297876.94269800006</v>
      </c>
      <c r="P238" s="86">
        <v>87.28</v>
      </c>
      <c r="Q238" s="74"/>
      <c r="R238" s="84">
        <v>259.98700184099999</v>
      </c>
      <c r="S238" s="85">
        <v>1.9533067978108685E-4</v>
      </c>
      <c r="T238" s="85">
        <f t="shared" si="5"/>
        <v>6.6835147972126081E-5</v>
      </c>
      <c r="U238" s="85">
        <f>R238/'סכום נכסי הקרן'!$C$42</f>
        <v>4.6215479749008427E-6</v>
      </c>
    </row>
    <row r="239" spans="2:21" s="121" customFormat="1">
      <c r="B239" s="77" t="s">
        <v>904</v>
      </c>
      <c r="C239" s="74" t="s">
        <v>905</v>
      </c>
      <c r="D239" s="87" t="s">
        <v>123</v>
      </c>
      <c r="E239" s="87" t="s">
        <v>353</v>
      </c>
      <c r="F239" s="74" t="s">
        <v>873</v>
      </c>
      <c r="G239" s="87" t="s">
        <v>473</v>
      </c>
      <c r="H239" s="74" t="s">
        <v>683</v>
      </c>
      <c r="I239" s="74" t="s">
        <v>357</v>
      </c>
      <c r="J239" s="74"/>
      <c r="K239" s="84">
        <v>1.8499999999996999</v>
      </c>
      <c r="L239" s="87" t="s">
        <v>165</v>
      </c>
      <c r="M239" s="88">
        <v>6.7000000000000004E-2</v>
      </c>
      <c r="N239" s="88">
        <v>5.8499999999993675E-2</v>
      </c>
      <c r="O239" s="84">
        <v>3280274.8712750007</v>
      </c>
      <c r="P239" s="86">
        <v>91.49</v>
      </c>
      <c r="Q239" s="74"/>
      <c r="R239" s="84">
        <v>3001.1235557340005</v>
      </c>
      <c r="S239" s="85">
        <v>3.2044810404845119E-3</v>
      </c>
      <c r="T239" s="85">
        <f t="shared" si="5"/>
        <v>7.7150217322319802E-4</v>
      </c>
      <c r="U239" s="85">
        <f>R239/'סכום נכסי הקרן'!$C$42</f>
        <v>5.3348191998890966E-5</v>
      </c>
    </row>
    <row r="240" spans="2:21" s="121" customFormat="1">
      <c r="B240" s="77" t="s">
        <v>906</v>
      </c>
      <c r="C240" s="74" t="s">
        <v>907</v>
      </c>
      <c r="D240" s="87" t="s">
        <v>123</v>
      </c>
      <c r="E240" s="87" t="s">
        <v>353</v>
      </c>
      <c r="F240" s="74" t="s">
        <v>873</v>
      </c>
      <c r="G240" s="87" t="s">
        <v>473</v>
      </c>
      <c r="H240" s="74" t="s">
        <v>683</v>
      </c>
      <c r="I240" s="74" t="s">
        <v>357</v>
      </c>
      <c r="J240" s="74"/>
      <c r="K240" s="84">
        <v>3.109999999999864</v>
      </c>
      <c r="L240" s="87" t="s">
        <v>165</v>
      </c>
      <c r="M240" s="88">
        <v>4.7E-2</v>
      </c>
      <c r="N240" s="88">
        <v>5.930000000000045E-2</v>
      </c>
      <c r="O240" s="84">
        <v>2434855.1000180007</v>
      </c>
      <c r="P240" s="86">
        <v>90.79</v>
      </c>
      <c r="Q240" s="74"/>
      <c r="R240" s="84">
        <v>2210.6049510300004</v>
      </c>
      <c r="S240" s="85">
        <v>3.5039502734941987E-3</v>
      </c>
      <c r="T240" s="85">
        <f t="shared" si="5"/>
        <v>5.6828267553299275E-4</v>
      </c>
      <c r="U240" s="85">
        <f>R240/'סכום נכסי הקרן'!$C$42</f>
        <v>3.9295875418366184E-5</v>
      </c>
    </row>
    <row r="241" spans="2:21" s="121" customFormat="1">
      <c r="B241" s="73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84"/>
      <c r="P241" s="86"/>
      <c r="Q241" s="74"/>
      <c r="R241" s="74"/>
      <c r="S241" s="74"/>
      <c r="T241" s="85"/>
      <c r="U241" s="74"/>
    </row>
    <row r="242" spans="2:21" s="121" customFormat="1">
      <c r="B242" s="71" t="s">
        <v>237</v>
      </c>
      <c r="C242" s="72"/>
      <c r="D242" s="72"/>
      <c r="E242" s="72"/>
      <c r="F242" s="72"/>
      <c r="G242" s="72"/>
      <c r="H242" s="72"/>
      <c r="I242" s="72"/>
      <c r="J242" s="72"/>
      <c r="K242" s="81">
        <v>8.3156230525667709</v>
      </c>
      <c r="L242" s="72"/>
      <c r="M242" s="72"/>
      <c r="N242" s="94">
        <v>3.4350982532272041E-2</v>
      </c>
      <c r="O242" s="81"/>
      <c r="P242" s="83"/>
      <c r="Q242" s="72"/>
      <c r="R242" s="81">
        <f>R243+R252</f>
        <v>2013668.7510269803</v>
      </c>
      <c r="S242" s="72"/>
      <c r="T242" s="82">
        <f t="shared" ref="T242:T250" si="6">R242/$R$11</f>
        <v>0.51765606737540615</v>
      </c>
      <c r="U242" s="82">
        <f>R242/'סכום נכסי הקרן'!$C$42</f>
        <v>3.5795123112044171E-2</v>
      </c>
    </row>
    <row r="243" spans="2:21" s="121" customFormat="1">
      <c r="B243" s="92" t="s">
        <v>67</v>
      </c>
      <c r="C243" s="72"/>
      <c r="D243" s="72"/>
      <c r="E243" s="72"/>
      <c r="F243" s="72"/>
      <c r="G243" s="72"/>
      <c r="H243" s="72"/>
      <c r="I243" s="72"/>
      <c r="J243" s="72"/>
      <c r="K243" s="81">
        <v>6.5698279408006028</v>
      </c>
      <c r="L243" s="72"/>
      <c r="M243" s="72"/>
      <c r="N243" s="94">
        <v>3.8870061232598299E-2</v>
      </c>
      <c r="O243" s="81"/>
      <c r="P243" s="83"/>
      <c r="Q243" s="72"/>
      <c r="R243" s="81">
        <f>SUM(R244:R250)</f>
        <v>163941.70619306201</v>
      </c>
      <c r="S243" s="72"/>
      <c r="T243" s="82">
        <f t="shared" si="6"/>
        <v>4.2144676905490536E-2</v>
      </c>
      <c r="U243" s="82">
        <f>R243/'סכום נכסי הקרן'!$C$42</f>
        <v>2.9142397692700759E-3</v>
      </c>
    </row>
    <row r="244" spans="2:21" s="121" customFormat="1">
      <c r="B244" s="77" t="s">
        <v>908</v>
      </c>
      <c r="C244" s="74" t="s">
        <v>909</v>
      </c>
      <c r="D244" s="87" t="s">
        <v>28</v>
      </c>
      <c r="E244" s="87" t="s">
        <v>910</v>
      </c>
      <c r="F244" s="74" t="s">
        <v>376</v>
      </c>
      <c r="G244" s="87" t="s">
        <v>363</v>
      </c>
      <c r="H244" s="74" t="s">
        <v>911</v>
      </c>
      <c r="I244" s="74" t="s">
        <v>346</v>
      </c>
      <c r="J244" s="74"/>
      <c r="K244" s="84">
        <v>4.899999999999948</v>
      </c>
      <c r="L244" s="87" t="s">
        <v>164</v>
      </c>
      <c r="M244" s="88">
        <v>3.2750000000000001E-2</v>
      </c>
      <c r="N244" s="88">
        <v>3.0799999999999491E-2</v>
      </c>
      <c r="O244" s="84">
        <v>9410081.0434559993</v>
      </c>
      <c r="P244" s="86">
        <v>101.10493</v>
      </c>
      <c r="Q244" s="74"/>
      <c r="R244" s="84">
        <v>32737.866368833009</v>
      </c>
      <c r="S244" s="85">
        <v>1.2546774724607999E-2</v>
      </c>
      <c r="T244" s="85">
        <f t="shared" si="6"/>
        <v>8.4159597501369757E-3</v>
      </c>
      <c r="U244" s="85">
        <f>R244/'סכום נכסי הקרן'!$C$42</f>
        <v>5.8195070887422584E-4</v>
      </c>
    </row>
    <row r="245" spans="2:21" s="121" customFormat="1">
      <c r="B245" s="77" t="s">
        <v>912</v>
      </c>
      <c r="C245" s="74" t="s">
        <v>913</v>
      </c>
      <c r="D245" s="87" t="s">
        <v>28</v>
      </c>
      <c r="E245" s="87" t="s">
        <v>910</v>
      </c>
      <c r="F245" s="74" t="s">
        <v>914</v>
      </c>
      <c r="G245" s="87" t="s">
        <v>915</v>
      </c>
      <c r="H245" s="74" t="s">
        <v>916</v>
      </c>
      <c r="I245" s="74" t="s">
        <v>917</v>
      </c>
      <c r="J245" s="74"/>
      <c r="K245" s="84">
        <v>3.0000000000000004</v>
      </c>
      <c r="L245" s="87" t="s">
        <v>164</v>
      </c>
      <c r="M245" s="88">
        <v>5.0819999999999997E-2</v>
      </c>
      <c r="N245" s="88">
        <v>4.6399999999999809E-2</v>
      </c>
      <c r="O245" s="84">
        <v>5630675.3349290006</v>
      </c>
      <c r="P245" s="86">
        <v>102.00362</v>
      </c>
      <c r="Q245" s="74"/>
      <c r="R245" s="84">
        <v>19763.357638699003</v>
      </c>
      <c r="S245" s="85">
        <v>1.7595860421653127E-2</v>
      </c>
      <c r="T245" s="85">
        <f t="shared" si="6"/>
        <v>5.0805883480909923E-3</v>
      </c>
      <c r="U245" s="85">
        <f>R245/'סכום נכסי הקרן'!$C$42</f>
        <v>3.513148919969066E-4</v>
      </c>
    </row>
    <row r="246" spans="2:21" s="121" customFormat="1">
      <c r="B246" s="77" t="s">
        <v>918</v>
      </c>
      <c r="C246" s="74" t="s">
        <v>919</v>
      </c>
      <c r="D246" s="87" t="s">
        <v>28</v>
      </c>
      <c r="E246" s="87" t="s">
        <v>910</v>
      </c>
      <c r="F246" s="74" t="s">
        <v>914</v>
      </c>
      <c r="G246" s="87" t="s">
        <v>915</v>
      </c>
      <c r="H246" s="74" t="s">
        <v>916</v>
      </c>
      <c r="I246" s="74" t="s">
        <v>917</v>
      </c>
      <c r="J246" s="74"/>
      <c r="K246" s="84">
        <v>4.580000000000064</v>
      </c>
      <c r="L246" s="87" t="s">
        <v>164</v>
      </c>
      <c r="M246" s="88">
        <v>5.4120000000000001E-2</v>
      </c>
      <c r="N246" s="88">
        <v>5.0800000000001004E-2</v>
      </c>
      <c r="O246" s="84">
        <v>7824329.2877510013</v>
      </c>
      <c r="P246" s="86">
        <v>102.114</v>
      </c>
      <c r="Q246" s="74"/>
      <c r="R246" s="84">
        <v>27492.680225828004</v>
      </c>
      <c r="S246" s="85">
        <v>2.4451029024221881E-2</v>
      </c>
      <c r="T246" s="85">
        <f t="shared" si="6"/>
        <v>7.0675739095883861E-3</v>
      </c>
      <c r="U246" s="85">
        <f>R246/'סכום נכסי הקרן'!$C$42</f>
        <v>4.8871189606616199E-4</v>
      </c>
    </row>
    <row r="247" spans="2:21" s="121" customFormat="1">
      <c r="B247" s="77" t="s">
        <v>920</v>
      </c>
      <c r="C247" s="74" t="s">
        <v>921</v>
      </c>
      <c r="D247" s="87" t="s">
        <v>28</v>
      </c>
      <c r="E247" s="87" t="s">
        <v>910</v>
      </c>
      <c r="F247" s="74" t="s">
        <v>715</v>
      </c>
      <c r="G247" s="87" t="s">
        <v>525</v>
      </c>
      <c r="H247" s="74" t="s">
        <v>916</v>
      </c>
      <c r="I247" s="74" t="s">
        <v>346</v>
      </c>
      <c r="J247" s="74"/>
      <c r="K247" s="84">
        <v>11.269999999999992</v>
      </c>
      <c r="L247" s="87" t="s">
        <v>164</v>
      </c>
      <c r="M247" s="88">
        <v>6.3750000000000001E-2</v>
      </c>
      <c r="N247" s="88">
        <v>4.1299999999999934E-2</v>
      </c>
      <c r="O247" s="84">
        <v>12134733.119999999</v>
      </c>
      <c r="P247" s="86">
        <v>128.75899999999999</v>
      </c>
      <c r="Q247" s="74"/>
      <c r="R247" s="84">
        <v>53764.114462872007</v>
      </c>
      <c r="S247" s="85">
        <v>2.0224555199999997E-2</v>
      </c>
      <c r="T247" s="85">
        <f t="shared" si="6"/>
        <v>1.3821200753389761E-2</v>
      </c>
      <c r="U247" s="85">
        <f>R247/'סכום נכסי הקרן'!$C$42</f>
        <v>9.5571483404459541E-4</v>
      </c>
    </row>
    <row r="248" spans="2:21" s="121" customFormat="1">
      <c r="B248" s="77" t="s">
        <v>922</v>
      </c>
      <c r="C248" s="74" t="s">
        <v>923</v>
      </c>
      <c r="D248" s="87" t="s">
        <v>28</v>
      </c>
      <c r="E248" s="87" t="s">
        <v>910</v>
      </c>
      <c r="F248" s="74" t="s">
        <v>924</v>
      </c>
      <c r="G248" s="87" t="s">
        <v>925</v>
      </c>
      <c r="H248" s="74" t="s">
        <v>926</v>
      </c>
      <c r="I248" s="74" t="s">
        <v>346</v>
      </c>
      <c r="J248" s="74"/>
      <c r="K248" s="84">
        <v>3.6499999999999195</v>
      </c>
      <c r="L248" s="87" t="s">
        <v>166</v>
      </c>
      <c r="M248" s="88">
        <v>0.06</v>
      </c>
      <c r="N248" s="88">
        <v>5.2199999999998609E-2</v>
      </c>
      <c r="O248" s="84">
        <v>3883114.5984000005</v>
      </c>
      <c r="P248" s="86">
        <v>103.38800000000001</v>
      </c>
      <c r="Q248" s="74"/>
      <c r="R248" s="84">
        <v>16162.276685242003</v>
      </c>
      <c r="S248" s="85">
        <v>3.8831145984000006E-3</v>
      </c>
      <c r="T248" s="85">
        <f t="shared" si="6"/>
        <v>4.1548544587825757E-3</v>
      </c>
      <c r="U248" s="85">
        <f>R248/'סכום נכסי הקרן'!$C$42</f>
        <v>2.8730181338122539E-4</v>
      </c>
    </row>
    <row r="249" spans="2:21" s="121" customFormat="1">
      <c r="B249" s="77" t="s">
        <v>927</v>
      </c>
      <c r="C249" s="74" t="s">
        <v>928</v>
      </c>
      <c r="D249" s="87" t="s">
        <v>28</v>
      </c>
      <c r="E249" s="87" t="s">
        <v>910</v>
      </c>
      <c r="F249" s="74" t="s">
        <v>929</v>
      </c>
      <c r="G249" s="87" t="s">
        <v>930</v>
      </c>
      <c r="H249" s="74" t="s">
        <v>687</v>
      </c>
      <c r="I249" s="74"/>
      <c r="J249" s="74"/>
      <c r="K249" s="84">
        <v>4.1200000000004389</v>
      </c>
      <c r="L249" s="87" t="s">
        <v>164</v>
      </c>
      <c r="M249" s="88">
        <v>0</v>
      </c>
      <c r="N249" s="88">
        <v>5.1999999999997708E-3</v>
      </c>
      <c r="O249" s="84">
        <v>1031452.3152000001</v>
      </c>
      <c r="P249" s="86">
        <v>97.531999999999996</v>
      </c>
      <c r="Q249" s="74"/>
      <c r="R249" s="84">
        <v>3461.6324855790003</v>
      </c>
      <c r="S249" s="85">
        <v>1.7938301133913045E-3</v>
      </c>
      <c r="T249" s="85">
        <f t="shared" si="6"/>
        <v>8.8988571644163538E-4</v>
      </c>
      <c r="U249" s="85">
        <f>R249/'סכום נכסי הקרן'!$C$42</f>
        <v>6.1534232443522476E-5</v>
      </c>
    </row>
    <row r="250" spans="2:21" s="121" customFormat="1">
      <c r="B250" s="77" t="s">
        <v>931</v>
      </c>
      <c r="C250" s="74" t="s">
        <v>932</v>
      </c>
      <c r="D250" s="87" t="s">
        <v>28</v>
      </c>
      <c r="E250" s="87" t="s">
        <v>910</v>
      </c>
      <c r="F250" s="74" t="s">
        <v>933</v>
      </c>
      <c r="G250" s="87" t="s">
        <v>193</v>
      </c>
      <c r="H250" s="74" t="s">
        <v>687</v>
      </c>
      <c r="I250" s="74"/>
      <c r="J250" s="74"/>
      <c r="K250" s="84">
        <v>4.9500000000000428</v>
      </c>
      <c r="L250" s="87" t="s">
        <v>164</v>
      </c>
      <c r="M250" s="88">
        <v>0</v>
      </c>
      <c r="N250" s="88">
        <v>-3.0000000000002841E-3</v>
      </c>
      <c r="O250" s="84">
        <v>3053907.8352000006</v>
      </c>
      <c r="P250" s="86">
        <v>100.488</v>
      </c>
      <c r="Q250" s="74"/>
      <c r="R250" s="84">
        <v>10559.778326009002</v>
      </c>
      <c r="S250" s="85">
        <v>6.6389300765217407E-3</v>
      </c>
      <c r="T250" s="85">
        <f t="shared" si="6"/>
        <v>2.7146139690602113E-3</v>
      </c>
      <c r="U250" s="85">
        <f>R250/'סכום נכסי הקרן'!$C$42</f>
        <v>1.8771139246343872E-4</v>
      </c>
    </row>
    <row r="251" spans="2:21" s="121" customFormat="1">
      <c r="B251" s="73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84"/>
      <c r="P251" s="86"/>
      <c r="Q251" s="74"/>
      <c r="R251" s="74"/>
      <c r="S251" s="74"/>
      <c r="T251" s="85"/>
      <c r="U251" s="74"/>
    </row>
    <row r="252" spans="2:21" s="121" customFormat="1">
      <c r="B252" s="92" t="s">
        <v>66</v>
      </c>
      <c r="C252" s="72"/>
      <c r="D252" s="72"/>
      <c r="E252" s="72"/>
      <c r="F252" s="72"/>
      <c r="G252" s="72"/>
      <c r="H252" s="72"/>
      <c r="I252" s="72"/>
      <c r="J252" s="72"/>
      <c r="K252" s="81">
        <v>8.4703532491575597</v>
      </c>
      <c r="L252" s="72"/>
      <c r="M252" s="72"/>
      <c r="N252" s="94">
        <v>3.395045561419438E-2</v>
      </c>
      <c r="O252" s="81"/>
      <c r="P252" s="83"/>
      <c r="Q252" s="72"/>
      <c r="R252" s="81">
        <f>SUM(R253:R350)</f>
        <v>1849727.0448339183</v>
      </c>
      <c r="S252" s="72"/>
      <c r="T252" s="82">
        <f t="shared" ref="T252:T315" si="7">R252/$R$11</f>
        <v>0.47551139046991558</v>
      </c>
      <c r="U252" s="82">
        <f>R252/'סכום נכסי הקרן'!$C$42</f>
        <v>3.28808833427741E-2</v>
      </c>
    </row>
    <row r="253" spans="2:21" s="121" customFormat="1">
      <c r="B253" s="77" t="s">
        <v>934</v>
      </c>
      <c r="C253" s="74" t="s">
        <v>935</v>
      </c>
      <c r="D253" s="87" t="s">
        <v>28</v>
      </c>
      <c r="E253" s="87" t="s">
        <v>910</v>
      </c>
      <c r="F253" s="74"/>
      <c r="G253" s="87" t="s">
        <v>930</v>
      </c>
      <c r="H253" s="74" t="s">
        <v>936</v>
      </c>
      <c r="I253" s="74" t="s">
        <v>346</v>
      </c>
      <c r="J253" s="74"/>
      <c r="K253" s="84">
        <v>21.90000000000018</v>
      </c>
      <c r="L253" s="87" t="s">
        <v>164</v>
      </c>
      <c r="M253" s="88">
        <v>3.85E-2</v>
      </c>
      <c r="N253" s="88">
        <v>3.0900000000000091E-2</v>
      </c>
      <c r="O253" s="84">
        <v>5460629.904000001</v>
      </c>
      <c r="P253" s="86">
        <v>118.19031</v>
      </c>
      <c r="Q253" s="74"/>
      <c r="R253" s="84">
        <v>22207.990915320006</v>
      </c>
      <c r="S253" s="85">
        <v>1.5601799725714289E-3</v>
      </c>
      <c r="T253" s="85">
        <f t="shared" si="7"/>
        <v>5.7090329457961924E-3</v>
      </c>
      <c r="U253" s="85">
        <f>R253/'סכום נכסי הקרן'!$C$42</f>
        <v>3.9477087206106579E-4</v>
      </c>
    </row>
    <row r="254" spans="2:21" s="121" customFormat="1">
      <c r="B254" s="77" t="s">
        <v>937</v>
      </c>
      <c r="C254" s="74" t="s">
        <v>938</v>
      </c>
      <c r="D254" s="87" t="s">
        <v>28</v>
      </c>
      <c r="E254" s="87" t="s">
        <v>910</v>
      </c>
      <c r="F254" s="74"/>
      <c r="G254" s="87" t="s">
        <v>939</v>
      </c>
      <c r="H254" s="74" t="s">
        <v>936</v>
      </c>
      <c r="I254" s="74" t="s">
        <v>917</v>
      </c>
      <c r="J254" s="74"/>
      <c r="K254" s="84">
        <v>8.2700000000000014</v>
      </c>
      <c r="L254" s="87" t="s">
        <v>164</v>
      </c>
      <c r="M254" s="88">
        <v>2.9500000000000002E-2</v>
      </c>
      <c r="N254" s="88">
        <v>2.4000000000000143E-2</v>
      </c>
      <c r="O254" s="84">
        <v>7988699.3040000014</v>
      </c>
      <c r="P254" s="86">
        <v>105.04575</v>
      </c>
      <c r="Q254" s="74"/>
      <c r="R254" s="84">
        <v>28876.146289859003</v>
      </c>
      <c r="S254" s="85">
        <v>1.0651599072000003E-2</v>
      </c>
      <c r="T254" s="85">
        <f t="shared" si="7"/>
        <v>7.4232230706971205E-3</v>
      </c>
      <c r="U254" s="85">
        <f>R254/'סכום נכסי הקרן'!$C$42</f>
        <v>5.1330449008544577E-4</v>
      </c>
    </row>
    <row r="255" spans="2:21" s="121" customFormat="1">
      <c r="B255" s="77" t="s">
        <v>940</v>
      </c>
      <c r="C255" s="74" t="s">
        <v>941</v>
      </c>
      <c r="D255" s="87" t="s">
        <v>28</v>
      </c>
      <c r="E255" s="87" t="s">
        <v>910</v>
      </c>
      <c r="F255" s="74"/>
      <c r="G255" s="87" t="s">
        <v>942</v>
      </c>
      <c r="H255" s="74" t="s">
        <v>936</v>
      </c>
      <c r="I255" s="74" t="s">
        <v>346</v>
      </c>
      <c r="J255" s="74"/>
      <c r="K255" s="84">
        <v>21.690000000000158</v>
      </c>
      <c r="L255" s="87" t="s">
        <v>164</v>
      </c>
      <c r="M255" s="88">
        <v>3.7999999999999999E-2</v>
      </c>
      <c r="N255" s="88">
        <v>3.1000000000000284E-2</v>
      </c>
      <c r="O255" s="84">
        <v>4247156.5920000011</v>
      </c>
      <c r="P255" s="86">
        <v>117.14511</v>
      </c>
      <c r="Q255" s="74"/>
      <c r="R255" s="84">
        <v>17120.132236425005</v>
      </c>
      <c r="S255" s="85">
        <v>2.8314377280000006E-3</v>
      </c>
      <c r="T255" s="85">
        <f t="shared" si="7"/>
        <v>4.401091451578046E-3</v>
      </c>
      <c r="U255" s="85">
        <f>R255/'סכום נכסי הקרן'!$C$42</f>
        <v>3.0432872377086331E-4</v>
      </c>
    </row>
    <row r="256" spans="2:21" s="121" customFormat="1">
      <c r="B256" s="77" t="s">
        <v>943</v>
      </c>
      <c r="C256" s="74" t="s">
        <v>944</v>
      </c>
      <c r="D256" s="87" t="s">
        <v>28</v>
      </c>
      <c r="E256" s="87" t="s">
        <v>910</v>
      </c>
      <c r="F256" s="74"/>
      <c r="G256" s="87" t="s">
        <v>945</v>
      </c>
      <c r="H256" s="74" t="s">
        <v>936</v>
      </c>
      <c r="I256" s="74" t="s">
        <v>346</v>
      </c>
      <c r="J256" s="74"/>
      <c r="K256" s="84">
        <v>6.519999999999702</v>
      </c>
      <c r="L256" s="87" t="s">
        <v>164</v>
      </c>
      <c r="M256" s="88">
        <v>5.1249999999999997E-2</v>
      </c>
      <c r="N256" s="88">
        <v>2.9299999999998792E-2</v>
      </c>
      <c r="O256" s="84">
        <v>2434025.2183200005</v>
      </c>
      <c r="P256" s="86">
        <v>116.0271</v>
      </c>
      <c r="Q256" s="74"/>
      <c r="R256" s="84">
        <v>9717.8272231690025</v>
      </c>
      <c r="S256" s="85">
        <v>4.8680504366400007E-3</v>
      </c>
      <c r="T256" s="85">
        <f t="shared" si="7"/>
        <v>2.4981726618212427E-3</v>
      </c>
      <c r="U256" s="85">
        <f>R256/'סכום נכסי הקרן'!$C$42</f>
        <v>1.7274480803136232E-4</v>
      </c>
    </row>
    <row r="257" spans="2:21" s="121" customFormat="1">
      <c r="B257" s="77" t="s">
        <v>946</v>
      </c>
      <c r="C257" s="74" t="s">
        <v>947</v>
      </c>
      <c r="D257" s="87" t="s">
        <v>28</v>
      </c>
      <c r="E257" s="87" t="s">
        <v>910</v>
      </c>
      <c r="F257" s="74"/>
      <c r="G257" s="87" t="s">
        <v>948</v>
      </c>
      <c r="H257" s="74" t="s">
        <v>949</v>
      </c>
      <c r="I257" s="74" t="s">
        <v>917</v>
      </c>
      <c r="J257" s="74"/>
      <c r="K257" s="84">
        <v>7.769999999999877</v>
      </c>
      <c r="L257" s="87" t="s">
        <v>164</v>
      </c>
      <c r="M257" s="88">
        <v>3.61E-2</v>
      </c>
      <c r="N257" s="88">
        <v>2.4899999999999461E-2</v>
      </c>
      <c r="O257" s="84">
        <v>6067366.5599999996</v>
      </c>
      <c r="P257" s="86">
        <v>108.70653</v>
      </c>
      <c r="Q257" s="74"/>
      <c r="R257" s="84">
        <v>22695.540511827003</v>
      </c>
      <c r="S257" s="85">
        <v>4.8538932479999996E-3</v>
      </c>
      <c r="T257" s="85">
        <f t="shared" si="7"/>
        <v>5.8343678632941974E-3</v>
      </c>
      <c r="U257" s="85">
        <f>R257/'סכום נכסי הקרן'!$C$42</f>
        <v>4.0343758937556694E-4</v>
      </c>
    </row>
    <row r="258" spans="2:21" s="121" customFormat="1">
      <c r="B258" s="77" t="s">
        <v>950</v>
      </c>
      <c r="C258" s="74" t="s">
        <v>951</v>
      </c>
      <c r="D258" s="87" t="s">
        <v>28</v>
      </c>
      <c r="E258" s="87" t="s">
        <v>910</v>
      </c>
      <c r="F258" s="74"/>
      <c r="G258" s="87" t="s">
        <v>952</v>
      </c>
      <c r="H258" s="74" t="s">
        <v>949</v>
      </c>
      <c r="I258" s="74" t="s">
        <v>917</v>
      </c>
      <c r="J258" s="74"/>
      <c r="K258" s="84">
        <v>17.139999999999539</v>
      </c>
      <c r="L258" s="87" t="s">
        <v>164</v>
      </c>
      <c r="M258" s="88">
        <v>5.1249999999999997E-2</v>
      </c>
      <c r="N258" s="88">
        <v>3.1099999999999E-2</v>
      </c>
      <c r="O258" s="84">
        <v>3539297.1600000006</v>
      </c>
      <c r="P258" s="86">
        <v>140.05843999999999</v>
      </c>
      <c r="Q258" s="74"/>
      <c r="R258" s="84">
        <v>17057.327926070004</v>
      </c>
      <c r="S258" s="85">
        <v>2.8314377280000006E-3</v>
      </c>
      <c r="T258" s="85">
        <f t="shared" si="7"/>
        <v>4.3849462776034227E-3</v>
      </c>
      <c r="U258" s="85">
        <f>R258/'סכום נכסי הקרן'!$C$42</f>
        <v>3.0321230975292825E-4</v>
      </c>
    </row>
    <row r="259" spans="2:21" s="121" customFormat="1">
      <c r="B259" s="77" t="s">
        <v>953</v>
      </c>
      <c r="C259" s="74" t="s">
        <v>954</v>
      </c>
      <c r="D259" s="87" t="s">
        <v>28</v>
      </c>
      <c r="E259" s="87" t="s">
        <v>910</v>
      </c>
      <c r="F259" s="74"/>
      <c r="G259" s="87" t="s">
        <v>955</v>
      </c>
      <c r="H259" s="74" t="s">
        <v>949</v>
      </c>
      <c r="I259" s="74" t="s">
        <v>917</v>
      </c>
      <c r="J259" s="74"/>
      <c r="K259" s="84">
        <v>18.240000000000201</v>
      </c>
      <c r="L259" s="87" t="s">
        <v>164</v>
      </c>
      <c r="M259" s="88">
        <v>4.2000000000000003E-2</v>
      </c>
      <c r="N259" s="88">
        <v>3.0300000000000157E-2</v>
      </c>
      <c r="O259" s="84">
        <v>6471857.6640000008</v>
      </c>
      <c r="P259" s="86">
        <v>123.59</v>
      </c>
      <c r="Q259" s="74"/>
      <c r="R259" s="84">
        <v>27523.075539952002</v>
      </c>
      <c r="S259" s="85">
        <v>8.6291435520000018E-3</v>
      </c>
      <c r="T259" s="85">
        <f t="shared" si="7"/>
        <v>7.0753876668252919E-3</v>
      </c>
      <c r="U259" s="85">
        <f>R259/'סכום נכסי הקרן'!$C$42</f>
        <v>4.8925220539486509E-4</v>
      </c>
    </row>
    <row r="260" spans="2:21" s="121" customFormat="1">
      <c r="B260" s="77" t="s">
        <v>956</v>
      </c>
      <c r="C260" s="74" t="s">
        <v>957</v>
      </c>
      <c r="D260" s="87" t="s">
        <v>28</v>
      </c>
      <c r="E260" s="87" t="s">
        <v>910</v>
      </c>
      <c r="F260" s="74"/>
      <c r="G260" s="87" t="s">
        <v>948</v>
      </c>
      <c r="H260" s="74" t="s">
        <v>949</v>
      </c>
      <c r="I260" s="74" t="s">
        <v>917</v>
      </c>
      <c r="J260" s="74"/>
      <c r="K260" s="84">
        <v>7.589999999999872</v>
      </c>
      <c r="L260" s="87" t="s">
        <v>164</v>
      </c>
      <c r="M260" s="88">
        <v>3.9329999999999997E-2</v>
      </c>
      <c r="N260" s="88">
        <v>2.48999999999997E-2</v>
      </c>
      <c r="O260" s="84">
        <v>5288721.1848000009</v>
      </c>
      <c r="P260" s="86">
        <v>111.80865</v>
      </c>
      <c r="Q260" s="74"/>
      <c r="R260" s="84">
        <v>20347.485543540006</v>
      </c>
      <c r="S260" s="85">
        <v>3.5258141232000005E-3</v>
      </c>
      <c r="T260" s="85">
        <f t="shared" si="7"/>
        <v>5.2307507588201727E-3</v>
      </c>
      <c r="U260" s="85">
        <f>R260/'סכום נכסי הקרן'!$C$42</f>
        <v>3.6169839238956082E-4</v>
      </c>
    </row>
    <row r="261" spans="2:21" s="121" customFormat="1">
      <c r="B261" s="77" t="s">
        <v>958</v>
      </c>
      <c r="C261" s="74" t="s">
        <v>959</v>
      </c>
      <c r="D261" s="87" t="s">
        <v>28</v>
      </c>
      <c r="E261" s="87" t="s">
        <v>910</v>
      </c>
      <c r="F261" s="74"/>
      <c r="G261" s="87" t="s">
        <v>945</v>
      </c>
      <c r="H261" s="74" t="s">
        <v>949</v>
      </c>
      <c r="I261" s="74" t="s">
        <v>346</v>
      </c>
      <c r="J261" s="74"/>
      <c r="K261" s="84">
        <v>3.6999999998536079</v>
      </c>
      <c r="L261" s="87" t="s">
        <v>164</v>
      </c>
      <c r="M261" s="88">
        <v>4.4999999999999998E-2</v>
      </c>
      <c r="N261" s="88">
        <v>2.8699999999644482E-2</v>
      </c>
      <c r="O261" s="84">
        <v>2629.1921760000005</v>
      </c>
      <c r="P261" s="86">
        <v>105.706</v>
      </c>
      <c r="Q261" s="74"/>
      <c r="R261" s="84">
        <v>9.5632759819999986</v>
      </c>
      <c r="S261" s="85">
        <v>5.2583843520000012E-6</v>
      </c>
      <c r="T261" s="85">
        <f t="shared" si="7"/>
        <v>2.4584420022126393E-6</v>
      </c>
      <c r="U261" s="85">
        <f>R261/'סכום נכסי הקרן'!$C$42</f>
        <v>1.6999749385571037E-7</v>
      </c>
    </row>
    <row r="262" spans="2:21" s="121" customFormat="1">
      <c r="B262" s="77" t="s">
        <v>960</v>
      </c>
      <c r="C262" s="74" t="s">
        <v>961</v>
      </c>
      <c r="D262" s="87" t="s">
        <v>28</v>
      </c>
      <c r="E262" s="87" t="s">
        <v>910</v>
      </c>
      <c r="F262" s="74"/>
      <c r="G262" s="87" t="s">
        <v>948</v>
      </c>
      <c r="H262" s="74" t="s">
        <v>949</v>
      </c>
      <c r="I262" s="74" t="s">
        <v>917</v>
      </c>
      <c r="J262" s="74"/>
      <c r="K262" s="84">
        <v>7.5200000000000404</v>
      </c>
      <c r="L262" s="87" t="s">
        <v>164</v>
      </c>
      <c r="M262" s="88">
        <v>4.1100000000000005E-2</v>
      </c>
      <c r="N262" s="88">
        <v>2.5200000000000396E-2</v>
      </c>
      <c r="O262" s="84">
        <v>4449402.1440000013</v>
      </c>
      <c r="P262" s="86">
        <v>112.81950000000001</v>
      </c>
      <c r="Q262" s="74"/>
      <c r="R262" s="84">
        <v>17273.108579616</v>
      </c>
      <c r="S262" s="85">
        <v>3.5595217152000012E-3</v>
      </c>
      <c r="T262" s="85">
        <f t="shared" si="7"/>
        <v>4.4404172504103195E-3</v>
      </c>
      <c r="U262" s="85">
        <f>R262/'סכום נכסי הקרן'!$C$42</f>
        <v>3.070480424447809E-4</v>
      </c>
    </row>
    <row r="263" spans="2:21" s="121" customFormat="1">
      <c r="B263" s="77" t="s">
        <v>962</v>
      </c>
      <c r="C263" s="74" t="s">
        <v>963</v>
      </c>
      <c r="D263" s="87" t="s">
        <v>28</v>
      </c>
      <c r="E263" s="87" t="s">
        <v>910</v>
      </c>
      <c r="F263" s="74"/>
      <c r="G263" s="87" t="s">
        <v>964</v>
      </c>
      <c r="H263" s="74" t="s">
        <v>965</v>
      </c>
      <c r="I263" s="74" t="s">
        <v>966</v>
      </c>
      <c r="J263" s="74"/>
      <c r="K263" s="84">
        <v>16.030000000000207</v>
      </c>
      <c r="L263" s="87" t="s">
        <v>164</v>
      </c>
      <c r="M263" s="88">
        <v>4.4500000000000005E-2</v>
      </c>
      <c r="N263" s="88">
        <v>3.3000000000000619E-2</v>
      </c>
      <c r="O263" s="84">
        <v>6239679.770304</v>
      </c>
      <c r="P263" s="86">
        <v>120.52511</v>
      </c>
      <c r="Q263" s="74"/>
      <c r="R263" s="84">
        <v>25877.630938788003</v>
      </c>
      <c r="S263" s="85">
        <v>3.119839885152E-3</v>
      </c>
      <c r="T263" s="85">
        <f t="shared" si="7"/>
        <v>6.6523913915500065E-3</v>
      </c>
      <c r="U263" s="85">
        <f>R263/'סכום נכסי הקרן'!$C$42</f>
        <v>4.6000266172355615E-4</v>
      </c>
    </row>
    <row r="264" spans="2:21" s="121" customFormat="1">
      <c r="B264" s="77" t="s">
        <v>967</v>
      </c>
      <c r="C264" s="74" t="s">
        <v>968</v>
      </c>
      <c r="D264" s="87" t="s">
        <v>28</v>
      </c>
      <c r="E264" s="87" t="s">
        <v>910</v>
      </c>
      <c r="F264" s="74"/>
      <c r="G264" s="87" t="s">
        <v>3477</v>
      </c>
      <c r="H264" s="74" t="s">
        <v>911</v>
      </c>
      <c r="I264" s="74" t="s">
        <v>346</v>
      </c>
      <c r="J264" s="74"/>
      <c r="K264" s="84">
        <v>16.200000000000145</v>
      </c>
      <c r="L264" s="87" t="s">
        <v>164</v>
      </c>
      <c r="M264" s="88">
        <v>5.5500000000000001E-2</v>
      </c>
      <c r="N264" s="88">
        <v>3.570000000000037E-2</v>
      </c>
      <c r="O264" s="84">
        <v>5056138.8000000007</v>
      </c>
      <c r="P264" s="86">
        <v>135.01292000000001</v>
      </c>
      <c r="Q264" s="74"/>
      <c r="R264" s="84">
        <v>23489.781640188001</v>
      </c>
      <c r="S264" s="85">
        <v>1.2640347000000003E-3</v>
      </c>
      <c r="T264" s="85">
        <f t="shared" si="7"/>
        <v>6.0385443142846962E-3</v>
      </c>
      <c r="U264" s="85">
        <f>R264/'סכום נכסי הקרן'!$C$42</f>
        <v>4.1755607780909475E-4</v>
      </c>
    </row>
    <row r="265" spans="2:21" s="121" customFormat="1">
      <c r="B265" s="77" t="s">
        <v>969</v>
      </c>
      <c r="C265" s="74" t="s">
        <v>970</v>
      </c>
      <c r="D265" s="87" t="s">
        <v>28</v>
      </c>
      <c r="E265" s="87" t="s">
        <v>910</v>
      </c>
      <c r="F265" s="74"/>
      <c r="G265" s="87" t="s">
        <v>971</v>
      </c>
      <c r="H265" s="74" t="s">
        <v>911</v>
      </c>
      <c r="I265" s="74" t="s">
        <v>917</v>
      </c>
      <c r="J265" s="74"/>
      <c r="K265" s="84">
        <v>8.4300000000000868</v>
      </c>
      <c r="L265" s="87" t="s">
        <v>164</v>
      </c>
      <c r="M265" s="88">
        <v>3.875E-2</v>
      </c>
      <c r="N265" s="88">
        <v>2.830000000000021E-2</v>
      </c>
      <c r="O265" s="84">
        <v>8045328.0585600007</v>
      </c>
      <c r="P265" s="86">
        <v>109.45126</v>
      </c>
      <c r="Q265" s="74"/>
      <c r="R265" s="84">
        <v>30300.459277245009</v>
      </c>
      <c r="S265" s="85">
        <v>2.01133201464E-2</v>
      </c>
      <c r="T265" s="85">
        <f t="shared" si="7"/>
        <v>7.7893727958621593E-3</v>
      </c>
      <c r="U265" s="85">
        <f>R265/'סכום נכסי הקרן'!$C$42</f>
        <v>5.3862318200414581E-4</v>
      </c>
    </row>
    <row r="266" spans="2:21" s="121" customFormat="1">
      <c r="B266" s="77" t="s">
        <v>972</v>
      </c>
      <c r="C266" s="74" t="s">
        <v>973</v>
      </c>
      <c r="D266" s="87" t="s">
        <v>28</v>
      </c>
      <c r="E266" s="87" t="s">
        <v>910</v>
      </c>
      <c r="F266" s="74"/>
      <c r="G266" s="87" t="s">
        <v>3477</v>
      </c>
      <c r="H266" s="74" t="s">
        <v>911</v>
      </c>
      <c r="I266" s="74" t="s">
        <v>346</v>
      </c>
      <c r="J266" s="74"/>
      <c r="K266" s="84">
        <v>14.429999999999847</v>
      </c>
      <c r="L266" s="87" t="s">
        <v>166</v>
      </c>
      <c r="M266" s="88">
        <v>3.7000000000000005E-2</v>
      </c>
      <c r="N266" s="88">
        <v>1.9099999999999947E-2</v>
      </c>
      <c r="O266" s="84">
        <v>2629192.1760000004</v>
      </c>
      <c r="P266" s="86">
        <v>129.62144000000001</v>
      </c>
      <c r="Q266" s="74"/>
      <c r="R266" s="84">
        <v>13719.913825277003</v>
      </c>
      <c r="S266" s="85">
        <v>1.5023955291428575E-3</v>
      </c>
      <c r="T266" s="85">
        <f t="shared" si="7"/>
        <v>3.5269935196144873E-3</v>
      </c>
      <c r="U266" s="85">
        <f>R266/'סכום נכסי הקרן'!$C$42</f>
        <v>2.438861924097302E-4</v>
      </c>
    </row>
    <row r="267" spans="2:21" s="121" customFormat="1">
      <c r="B267" s="77" t="s">
        <v>974</v>
      </c>
      <c r="C267" s="74" t="s">
        <v>975</v>
      </c>
      <c r="D267" s="87" t="s">
        <v>28</v>
      </c>
      <c r="E267" s="87" t="s">
        <v>910</v>
      </c>
      <c r="F267" s="74"/>
      <c r="G267" s="87" t="s">
        <v>976</v>
      </c>
      <c r="H267" s="74" t="s">
        <v>911</v>
      </c>
      <c r="I267" s="74" t="s">
        <v>917</v>
      </c>
      <c r="J267" s="74"/>
      <c r="K267" s="84">
        <v>21.32000000000059</v>
      </c>
      <c r="L267" s="87" t="s">
        <v>164</v>
      </c>
      <c r="M267" s="88">
        <v>3.5000000000000003E-2</v>
      </c>
      <c r="N267" s="88">
        <v>3.7300000000001325E-2</v>
      </c>
      <c r="O267" s="84">
        <v>3033683.28</v>
      </c>
      <c r="P267" s="86">
        <v>95.077439999999996</v>
      </c>
      <c r="Q267" s="74"/>
      <c r="R267" s="84">
        <v>9925.0433115160013</v>
      </c>
      <c r="S267" s="85">
        <v>2.0224555199999999E-3</v>
      </c>
      <c r="T267" s="85">
        <f t="shared" si="7"/>
        <v>2.5514419323186448E-3</v>
      </c>
      <c r="U267" s="85">
        <f>R267/'סכום נכסי הקרן'!$C$42</f>
        <v>1.7642829638534017E-4</v>
      </c>
    </row>
    <row r="268" spans="2:21" s="121" customFormat="1">
      <c r="B268" s="77" t="s">
        <v>977</v>
      </c>
      <c r="C268" s="74" t="s">
        <v>978</v>
      </c>
      <c r="D268" s="87" t="s">
        <v>28</v>
      </c>
      <c r="E268" s="87" t="s">
        <v>910</v>
      </c>
      <c r="F268" s="74"/>
      <c r="G268" s="87" t="s">
        <v>976</v>
      </c>
      <c r="H268" s="74" t="s">
        <v>911</v>
      </c>
      <c r="I268" s="74" t="s">
        <v>917</v>
      </c>
      <c r="J268" s="74"/>
      <c r="K268" s="84">
        <v>20.810000000000247</v>
      </c>
      <c r="L268" s="87" t="s">
        <v>164</v>
      </c>
      <c r="M268" s="88">
        <v>3.6499999999999998E-2</v>
      </c>
      <c r="N268" s="88">
        <v>3.7800000000000555E-2</v>
      </c>
      <c r="O268" s="84">
        <v>7022572.3020960009</v>
      </c>
      <c r="P268" s="86">
        <v>96.830669999999998</v>
      </c>
      <c r="Q268" s="74"/>
      <c r="R268" s="84">
        <v>23398.812312915004</v>
      </c>
      <c r="S268" s="85">
        <v>1.0803955725692967E-3</v>
      </c>
      <c r="T268" s="85">
        <f t="shared" si="7"/>
        <v>6.0151587280586061E-3</v>
      </c>
      <c r="U268" s="85">
        <f>R268/'סכום נכסי הקרן'!$C$42</f>
        <v>4.1593900038884075E-4</v>
      </c>
    </row>
    <row r="269" spans="2:21" s="121" customFormat="1">
      <c r="B269" s="77" t="s">
        <v>979</v>
      </c>
      <c r="C269" s="74" t="s">
        <v>980</v>
      </c>
      <c r="D269" s="87" t="s">
        <v>28</v>
      </c>
      <c r="E269" s="87" t="s">
        <v>910</v>
      </c>
      <c r="F269" s="74"/>
      <c r="G269" s="87" t="s">
        <v>915</v>
      </c>
      <c r="H269" s="74" t="s">
        <v>911</v>
      </c>
      <c r="I269" s="74" t="s">
        <v>917</v>
      </c>
      <c r="J269" s="74"/>
      <c r="K269" s="84">
        <v>7.6699999999999724</v>
      </c>
      <c r="L269" s="87" t="s">
        <v>164</v>
      </c>
      <c r="M269" s="88">
        <v>4.8750000000000002E-2</v>
      </c>
      <c r="N269" s="88">
        <v>3.9699999999999902E-2</v>
      </c>
      <c r="O269" s="84">
        <v>7483085.4240000006</v>
      </c>
      <c r="P269" s="86">
        <v>108.03308</v>
      </c>
      <c r="Q269" s="74"/>
      <c r="R269" s="84">
        <v>27817.759423725005</v>
      </c>
      <c r="S269" s="85">
        <v>2.9932341696000003E-3</v>
      </c>
      <c r="T269" s="85">
        <f t="shared" si="7"/>
        <v>7.15114238085909E-3</v>
      </c>
      <c r="U269" s="85">
        <f>R269/'סכום נכסי הקרן'!$C$42</f>
        <v>4.9449052768268443E-4</v>
      </c>
    </row>
    <row r="270" spans="2:21" s="121" customFormat="1">
      <c r="B270" s="77" t="s">
        <v>981</v>
      </c>
      <c r="C270" s="74" t="s">
        <v>982</v>
      </c>
      <c r="D270" s="87" t="s">
        <v>28</v>
      </c>
      <c r="E270" s="87" t="s">
        <v>910</v>
      </c>
      <c r="F270" s="74"/>
      <c r="G270" s="87" t="s">
        <v>983</v>
      </c>
      <c r="H270" s="74" t="s">
        <v>911</v>
      </c>
      <c r="I270" s="74" t="s">
        <v>346</v>
      </c>
      <c r="J270" s="74"/>
      <c r="K270" s="84">
        <v>2.6400000000224928</v>
      </c>
      <c r="L270" s="87" t="s">
        <v>164</v>
      </c>
      <c r="M270" s="88">
        <v>6.5000000000000002E-2</v>
      </c>
      <c r="N270" s="88">
        <v>1.610000000017673E-2</v>
      </c>
      <c r="O270" s="84">
        <v>9505.5409440000021</v>
      </c>
      <c r="P270" s="86">
        <v>114.17494000000001</v>
      </c>
      <c r="Q270" s="74"/>
      <c r="R270" s="84">
        <v>37.344984994000008</v>
      </c>
      <c r="S270" s="85">
        <v>3.8022163776000007E-6</v>
      </c>
      <c r="T270" s="85">
        <f t="shared" si="7"/>
        <v>9.600316863599469E-6</v>
      </c>
      <c r="U270" s="85">
        <f>R270/'סכום נכסי הקרן'!$C$42</f>
        <v>6.6384718678080224E-7</v>
      </c>
    </row>
    <row r="271" spans="2:21" s="121" customFormat="1">
      <c r="B271" s="77" t="s">
        <v>984</v>
      </c>
      <c r="C271" s="74" t="s">
        <v>985</v>
      </c>
      <c r="D271" s="87" t="s">
        <v>28</v>
      </c>
      <c r="E271" s="87" t="s">
        <v>910</v>
      </c>
      <c r="F271" s="74"/>
      <c r="G271" s="87" t="s">
        <v>986</v>
      </c>
      <c r="H271" s="74" t="s">
        <v>911</v>
      </c>
      <c r="I271" s="74" t="s">
        <v>917</v>
      </c>
      <c r="J271" s="74"/>
      <c r="K271" s="84">
        <v>8.1600000000000321</v>
      </c>
      <c r="L271" s="87" t="s">
        <v>164</v>
      </c>
      <c r="M271" s="88">
        <v>3.2500000000000001E-2</v>
      </c>
      <c r="N271" s="88">
        <v>2.2200000000000247E-2</v>
      </c>
      <c r="O271" s="84">
        <v>6471857.6640000008</v>
      </c>
      <c r="P271" s="86">
        <v>109.46644000000001</v>
      </c>
      <c r="Q271" s="74"/>
      <c r="R271" s="84">
        <v>24377.807422670005</v>
      </c>
      <c r="S271" s="85">
        <v>8.6291435520000018E-3</v>
      </c>
      <c r="T271" s="85">
        <f t="shared" si="7"/>
        <v>6.2668300907080315E-3</v>
      </c>
      <c r="U271" s="85">
        <f>R271/'סכום נכסי הקרן'!$C$42</f>
        <v>4.3334168911899918E-4</v>
      </c>
    </row>
    <row r="272" spans="2:21" s="121" customFormat="1">
      <c r="B272" s="77" t="s">
        <v>987</v>
      </c>
      <c r="C272" s="74" t="s">
        <v>988</v>
      </c>
      <c r="D272" s="87" t="s">
        <v>28</v>
      </c>
      <c r="E272" s="87" t="s">
        <v>910</v>
      </c>
      <c r="F272" s="74"/>
      <c r="G272" s="87" t="s">
        <v>989</v>
      </c>
      <c r="H272" s="74" t="s">
        <v>911</v>
      </c>
      <c r="I272" s="74" t="s">
        <v>917</v>
      </c>
      <c r="J272" s="74"/>
      <c r="K272" s="84">
        <v>14.920000000000186</v>
      </c>
      <c r="L272" s="87" t="s">
        <v>164</v>
      </c>
      <c r="M272" s="88">
        <v>5.0999999999999997E-2</v>
      </c>
      <c r="N272" s="88">
        <v>3.3500000000000238E-2</v>
      </c>
      <c r="O272" s="84">
        <v>2426946.6239999998</v>
      </c>
      <c r="P272" s="86">
        <v>128.26249999999999</v>
      </c>
      <c r="Q272" s="74"/>
      <c r="R272" s="84">
        <v>10711.359565225001</v>
      </c>
      <c r="S272" s="85">
        <v>3.2359288319999996E-3</v>
      </c>
      <c r="T272" s="85">
        <f t="shared" si="7"/>
        <v>2.7535811269606483E-3</v>
      </c>
      <c r="U272" s="85">
        <f>R272/'סכום נכסי הקרן'!$C$42</f>
        <v>1.9040591166697985E-4</v>
      </c>
    </row>
    <row r="273" spans="2:21" s="121" customFormat="1">
      <c r="B273" s="77" t="s">
        <v>990</v>
      </c>
      <c r="C273" s="74" t="s">
        <v>991</v>
      </c>
      <c r="D273" s="87" t="s">
        <v>28</v>
      </c>
      <c r="E273" s="87" t="s">
        <v>910</v>
      </c>
      <c r="F273" s="74"/>
      <c r="G273" s="87" t="s">
        <v>992</v>
      </c>
      <c r="H273" s="74" t="s">
        <v>911</v>
      </c>
      <c r="I273" s="74" t="s">
        <v>917</v>
      </c>
      <c r="J273" s="74"/>
      <c r="K273" s="84">
        <v>8.1499999999999666</v>
      </c>
      <c r="L273" s="87" t="s">
        <v>164</v>
      </c>
      <c r="M273" s="88">
        <v>3.4000000000000002E-2</v>
      </c>
      <c r="N273" s="88">
        <v>2.5099999999999865E-2</v>
      </c>
      <c r="O273" s="84">
        <v>9505540.9440000001</v>
      </c>
      <c r="P273" s="86">
        <v>108.01678</v>
      </c>
      <c r="Q273" s="74"/>
      <c r="R273" s="84">
        <v>35330.739472648005</v>
      </c>
      <c r="S273" s="85">
        <v>1.1182989345882353E-2</v>
      </c>
      <c r="T273" s="85">
        <f t="shared" si="7"/>
        <v>9.0825125252345668E-3</v>
      </c>
      <c r="U273" s="85">
        <f>R273/'סכום נכסי הקרן'!$C$42</f>
        <v>6.2804181095724285E-4</v>
      </c>
    </row>
    <row r="274" spans="2:21" s="121" customFormat="1">
      <c r="B274" s="77" t="s">
        <v>993</v>
      </c>
      <c r="C274" s="74" t="s">
        <v>994</v>
      </c>
      <c r="D274" s="87" t="s">
        <v>28</v>
      </c>
      <c r="E274" s="87" t="s">
        <v>910</v>
      </c>
      <c r="F274" s="74"/>
      <c r="G274" s="87" t="s">
        <v>3477</v>
      </c>
      <c r="H274" s="74" t="s">
        <v>911</v>
      </c>
      <c r="I274" s="74" t="s">
        <v>917</v>
      </c>
      <c r="J274" s="74"/>
      <c r="K274" s="84">
        <v>18.410000000000249</v>
      </c>
      <c r="L274" s="87" t="s">
        <v>164</v>
      </c>
      <c r="M274" s="88">
        <v>3.7999999999999999E-2</v>
      </c>
      <c r="N274" s="88">
        <v>2.9900000000000308E-2</v>
      </c>
      <c r="O274" s="84">
        <v>4044911.0400000005</v>
      </c>
      <c r="P274" s="86">
        <v>117.43778</v>
      </c>
      <c r="Q274" s="74"/>
      <c r="R274" s="84">
        <v>16345.622772651002</v>
      </c>
      <c r="S274" s="85">
        <v>5.3932147200000009E-3</v>
      </c>
      <c r="T274" s="85">
        <f t="shared" si="7"/>
        <v>4.2019874415675576E-3</v>
      </c>
      <c r="U274" s="85">
        <f>R274/'סכום נכסי הקרן'!$C$42</f>
        <v>2.9056098685132552E-4</v>
      </c>
    </row>
    <row r="275" spans="2:21" s="121" customFormat="1">
      <c r="B275" s="77" t="s">
        <v>995</v>
      </c>
      <c r="C275" s="74" t="s">
        <v>996</v>
      </c>
      <c r="D275" s="87" t="s">
        <v>28</v>
      </c>
      <c r="E275" s="87" t="s">
        <v>910</v>
      </c>
      <c r="F275" s="74"/>
      <c r="G275" s="87" t="s">
        <v>945</v>
      </c>
      <c r="H275" s="74" t="s">
        <v>911</v>
      </c>
      <c r="I275" s="74" t="s">
        <v>346</v>
      </c>
      <c r="J275" s="74"/>
      <c r="K275" s="84">
        <v>6.0699999999998333</v>
      </c>
      <c r="L275" s="87" t="s">
        <v>164</v>
      </c>
      <c r="M275" s="88">
        <v>4.4999999999999998E-2</v>
      </c>
      <c r="N275" s="88">
        <v>3.5299999999999228E-2</v>
      </c>
      <c r="O275" s="84">
        <v>3660644.4912000005</v>
      </c>
      <c r="P275" s="86">
        <v>104.979</v>
      </c>
      <c r="Q275" s="74"/>
      <c r="R275" s="84">
        <v>13223.446360817004</v>
      </c>
      <c r="S275" s="85">
        <v>4.8808593216000005E-3</v>
      </c>
      <c r="T275" s="85">
        <f t="shared" si="7"/>
        <v>3.3993660758747306E-3</v>
      </c>
      <c r="U275" s="85">
        <f>R275/'סכום נכסי הקרן'!$C$42</f>
        <v>2.3506095042173853E-4</v>
      </c>
    </row>
    <row r="276" spans="2:21" s="121" customFormat="1">
      <c r="B276" s="77" t="s">
        <v>997</v>
      </c>
      <c r="C276" s="74" t="s">
        <v>998</v>
      </c>
      <c r="D276" s="87" t="s">
        <v>28</v>
      </c>
      <c r="E276" s="87" t="s">
        <v>910</v>
      </c>
      <c r="F276" s="74"/>
      <c r="G276" s="87" t="s">
        <v>955</v>
      </c>
      <c r="H276" s="74" t="s">
        <v>911</v>
      </c>
      <c r="I276" s="74" t="s">
        <v>346</v>
      </c>
      <c r="J276" s="74"/>
      <c r="K276" s="84">
        <v>18.780000000000303</v>
      </c>
      <c r="L276" s="87" t="s">
        <v>164</v>
      </c>
      <c r="M276" s="88">
        <v>3.5000000000000003E-2</v>
      </c>
      <c r="N276" s="88">
        <v>3.1700000000000492E-2</v>
      </c>
      <c r="O276" s="84">
        <v>8089822.080000001</v>
      </c>
      <c r="P276" s="86">
        <v>106.95628000000001</v>
      </c>
      <c r="Q276" s="74"/>
      <c r="R276" s="84">
        <v>29773.502232009007</v>
      </c>
      <c r="S276" s="85">
        <v>6.4718576640000009E-3</v>
      </c>
      <c r="T276" s="85">
        <f t="shared" si="7"/>
        <v>7.6539073616523311E-3</v>
      </c>
      <c r="U276" s="85">
        <f>R276/'סכום נכסי הקרן'!$C$42</f>
        <v>5.2925595499654491E-4</v>
      </c>
    </row>
    <row r="277" spans="2:21" s="121" customFormat="1">
      <c r="B277" s="77" t="s">
        <v>999</v>
      </c>
      <c r="C277" s="74" t="s">
        <v>1000</v>
      </c>
      <c r="D277" s="87" t="s">
        <v>28</v>
      </c>
      <c r="E277" s="87" t="s">
        <v>910</v>
      </c>
      <c r="F277" s="74"/>
      <c r="G277" s="87" t="s">
        <v>1001</v>
      </c>
      <c r="H277" s="74" t="s">
        <v>911</v>
      </c>
      <c r="I277" s="74" t="s">
        <v>917</v>
      </c>
      <c r="J277" s="74"/>
      <c r="K277" s="84">
        <v>9.250000000000238</v>
      </c>
      <c r="L277" s="87" t="s">
        <v>164</v>
      </c>
      <c r="M277" s="88">
        <v>2.4500000000000001E-2</v>
      </c>
      <c r="N277" s="88">
        <v>2.4800000000000579E-2</v>
      </c>
      <c r="O277" s="84">
        <v>4833668.6928000012</v>
      </c>
      <c r="P277" s="86">
        <v>99.696309999999997</v>
      </c>
      <c r="Q277" s="74"/>
      <c r="R277" s="84">
        <v>16582.141527348005</v>
      </c>
      <c r="S277" s="85">
        <v>9.6673373856000031E-3</v>
      </c>
      <c r="T277" s="85">
        <f t="shared" si="7"/>
        <v>4.262789581122306E-3</v>
      </c>
      <c r="U277" s="85">
        <f>R277/'סכום נכסי הקרן'!$C$42</f>
        <v>2.9476536154719778E-4</v>
      </c>
    </row>
    <row r="278" spans="2:21" s="121" customFormat="1">
      <c r="B278" s="77" t="s">
        <v>1002</v>
      </c>
      <c r="C278" s="74" t="s">
        <v>1003</v>
      </c>
      <c r="D278" s="87" t="s">
        <v>28</v>
      </c>
      <c r="E278" s="87" t="s">
        <v>910</v>
      </c>
      <c r="F278" s="74"/>
      <c r="G278" s="87" t="s">
        <v>1004</v>
      </c>
      <c r="H278" s="74" t="s">
        <v>911</v>
      </c>
      <c r="I278" s="74" t="s">
        <v>917</v>
      </c>
      <c r="J278" s="74"/>
      <c r="K278" s="84">
        <v>18.72000000000039</v>
      </c>
      <c r="L278" s="87" t="s">
        <v>164</v>
      </c>
      <c r="M278" s="88">
        <v>3.6249999999999998E-2</v>
      </c>
      <c r="N278" s="88">
        <v>2.9300000000000659E-2</v>
      </c>
      <c r="O278" s="84">
        <v>2028522.8865600002</v>
      </c>
      <c r="P278" s="86">
        <v>113.54151</v>
      </c>
      <c r="Q278" s="74"/>
      <c r="R278" s="84">
        <v>7925.3648615360007</v>
      </c>
      <c r="S278" s="85">
        <v>4.0570457731200008E-3</v>
      </c>
      <c r="T278" s="85">
        <f t="shared" si="7"/>
        <v>2.0373823672069223E-3</v>
      </c>
      <c r="U278" s="85">
        <f>R278/'סכום נכסי הקרן'!$C$42</f>
        <v>1.4088186588875017E-4</v>
      </c>
    </row>
    <row r="279" spans="2:21" s="121" customFormat="1">
      <c r="B279" s="77" t="s">
        <v>1005</v>
      </c>
      <c r="C279" s="74" t="s">
        <v>1006</v>
      </c>
      <c r="D279" s="87" t="s">
        <v>28</v>
      </c>
      <c r="E279" s="87" t="s">
        <v>910</v>
      </c>
      <c r="F279" s="74"/>
      <c r="G279" s="87" t="s">
        <v>939</v>
      </c>
      <c r="H279" s="74" t="s">
        <v>911</v>
      </c>
      <c r="I279" s="74" t="s">
        <v>346</v>
      </c>
      <c r="J279" s="74"/>
      <c r="K279" s="84">
        <v>17.389999999999919</v>
      </c>
      <c r="L279" s="87" t="s">
        <v>164</v>
      </c>
      <c r="M279" s="88">
        <v>4.5999999999999999E-2</v>
      </c>
      <c r="N279" s="88">
        <v>3.3299999999999684E-2</v>
      </c>
      <c r="O279" s="84">
        <v>6067366.5599999996</v>
      </c>
      <c r="P279" s="86">
        <v>124.52021999999999</v>
      </c>
      <c r="Q279" s="74"/>
      <c r="R279" s="84">
        <v>25997.093333354009</v>
      </c>
      <c r="S279" s="85">
        <v>1.2134733119999999E-2</v>
      </c>
      <c r="T279" s="85">
        <f t="shared" si="7"/>
        <v>6.6831017223026434E-3</v>
      </c>
      <c r="U279" s="85">
        <f>R279/'סכום נכסי הקרן'!$C$42</f>
        <v>4.6212623399360746E-4</v>
      </c>
    </row>
    <row r="280" spans="2:21" s="121" customFormat="1">
      <c r="B280" s="77" t="s">
        <v>1007</v>
      </c>
      <c r="C280" s="74" t="s">
        <v>1008</v>
      </c>
      <c r="D280" s="87" t="s">
        <v>28</v>
      </c>
      <c r="E280" s="87" t="s">
        <v>910</v>
      </c>
      <c r="F280" s="74"/>
      <c r="G280" s="87" t="s">
        <v>1001</v>
      </c>
      <c r="H280" s="74" t="s">
        <v>916</v>
      </c>
      <c r="I280" s="74" t="s">
        <v>346</v>
      </c>
      <c r="J280" s="74"/>
      <c r="K280" s="84">
        <v>4.0799999999999246</v>
      </c>
      <c r="L280" s="87" t="s">
        <v>164</v>
      </c>
      <c r="M280" s="88">
        <v>6.5000000000000002E-2</v>
      </c>
      <c r="N280" s="88">
        <v>4.5499999999999152E-2</v>
      </c>
      <c r="O280" s="84">
        <v>6067366.5599999996</v>
      </c>
      <c r="P280" s="86">
        <v>109.86221999999999</v>
      </c>
      <c r="Q280" s="74"/>
      <c r="R280" s="84">
        <v>22936.824187909002</v>
      </c>
      <c r="S280" s="85">
        <v>4.8538932479999996E-3</v>
      </c>
      <c r="T280" s="85">
        <f t="shared" si="7"/>
        <v>5.8963949264935383E-3</v>
      </c>
      <c r="U280" s="85">
        <f>R280/'סכום נכסי הקרן'!$C$42</f>
        <v>4.0772666566275513E-4</v>
      </c>
    </row>
    <row r="281" spans="2:21" s="121" customFormat="1">
      <c r="B281" s="77" t="s">
        <v>1009</v>
      </c>
      <c r="C281" s="74" t="s">
        <v>1010</v>
      </c>
      <c r="D281" s="87" t="s">
        <v>28</v>
      </c>
      <c r="E281" s="87" t="s">
        <v>910</v>
      </c>
      <c r="F281" s="74"/>
      <c r="G281" s="87" t="s">
        <v>1001</v>
      </c>
      <c r="H281" s="74" t="s">
        <v>916</v>
      </c>
      <c r="I281" s="74" t="s">
        <v>346</v>
      </c>
      <c r="J281" s="74"/>
      <c r="K281" s="84">
        <v>3.7399999999999993</v>
      </c>
      <c r="L281" s="87" t="s">
        <v>164</v>
      </c>
      <c r="M281" s="88">
        <v>4.2500000000000003E-2</v>
      </c>
      <c r="N281" s="88">
        <v>3.4399999999999931E-2</v>
      </c>
      <c r="O281" s="84">
        <v>4449402.1440000013</v>
      </c>
      <c r="P281" s="86">
        <v>105.79903</v>
      </c>
      <c r="Q281" s="74"/>
      <c r="R281" s="84">
        <v>16198.246705873002</v>
      </c>
      <c r="S281" s="85">
        <v>7.4156702400000017E-3</v>
      </c>
      <c r="T281" s="85">
        <f t="shared" si="7"/>
        <v>4.164101312026814E-3</v>
      </c>
      <c r="U281" s="85">
        <f>R281/'סכום נכסי הקרן'!$C$42</f>
        <v>2.8794121910084673E-4</v>
      </c>
    </row>
    <row r="282" spans="2:21" s="121" customFormat="1">
      <c r="B282" s="77" t="s">
        <v>1011</v>
      </c>
      <c r="C282" s="74" t="s">
        <v>1012</v>
      </c>
      <c r="D282" s="87" t="s">
        <v>28</v>
      </c>
      <c r="E282" s="87" t="s">
        <v>910</v>
      </c>
      <c r="F282" s="74"/>
      <c r="G282" s="87" t="s">
        <v>1001</v>
      </c>
      <c r="H282" s="74" t="s">
        <v>916</v>
      </c>
      <c r="I282" s="74" t="s">
        <v>346</v>
      </c>
      <c r="J282" s="74"/>
      <c r="K282" s="84">
        <v>0.82000000000001361</v>
      </c>
      <c r="L282" s="87" t="s">
        <v>164</v>
      </c>
      <c r="M282" s="88">
        <v>5.2499999999999998E-2</v>
      </c>
      <c r="N282" s="88">
        <v>3.049999999999985E-2</v>
      </c>
      <c r="O282" s="84">
        <v>5634358.8331680009</v>
      </c>
      <c r="P282" s="86">
        <v>106.48542</v>
      </c>
      <c r="Q282" s="74"/>
      <c r="R282" s="84">
        <v>20645.210221546007</v>
      </c>
      <c r="S282" s="85">
        <v>9.3905980552800011E-3</v>
      </c>
      <c r="T282" s="85">
        <f t="shared" si="7"/>
        <v>5.3072871732123585E-3</v>
      </c>
      <c r="U282" s="85">
        <f>R282/'סכום נכסי הקרן'!$C$42</f>
        <v>3.6699076805824188E-4</v>
      </c>
    </row>
    <row r="283" spans="2:21" s="121" customFormat="1">
      <c r="B283" s="77" t="s">
        <v>1013</v>
      </c>
      <c r="C283" s="74" t="s">
        <v>1014</v>
      </c>
      <c r="D283" s="87" t="s">
        <v>28</v>
      </c>
      <c r="E283" s="87" t="s">
        <v>910</v>
      </c>
      <c r="F283" s="74"/>
      <c r="G283" s="87" t="s">
        <v>1015</v>
      </c>
      <c r="H283" s="74" t="s">
        <v>916</v>
      </c>
      <c r="I283" s="74" t="s">
        <v>346</v>
      </c>
      <c r="J283" s="74"/>
      <c r="K283" s="84">
        <v>6.930000000000077</v>
      </c>
      <c r="L283" s="87" t="s">
        <v>164</v>
      </c>
      <c r="M283" s="88">
        <v>4.7500000000000001E-2</v>
      </c>
      <c r="N283" s="88">
        <v>2.5500000000000061E-2</v>
      </c>
      <c r="O283" s="84">
        <v>6067366.5599999996</v>
      </c>
      <c r="P283" s="86">
        <v>118.10508</v>
      </c>
      <c r="Q283" s="74"/>
      <c r="R283" s="84">
        <v>24657.752930827002</v>
      </c>
      <c r="S283" s="85">
        <v>2.0245711969007611E-3</v>
      </c>
      <c r="T283" s="85">
        <f t="shared" si="7"/>
        <v>6.3387959941159549E-3</v>
      </c>
      <c r="U283" s="85">
        <f>R283/'סכום נכסי הקרן'!$C$42</f>
        <v>4.3831802096306883E-4</v>
      </c>
    </row>
    <row r="284" spans="2:21" s="121" customFormat="1">
      <c r="B284" s="77" t="s">
        <v>1016</v>
      </c>
      <c r="C284" s="74" t="s">
        <v>1017</v>
      </c>
      <c r="D284" s="87" t="s">
        <v>28</v>
      </c>
      <c r="E284" s="87" t="s">
        <v>910</v>
      </c>
      <c r="F284" s="74"/>
      <c r="G284" s="87" t="s">
        <v>955</v>
      </c>
      <c r="H284" s="74" t="s">
        <v>1018</v>
      </c>
      <c r="I284" s="74" t="s">
        <v>966</v>
      </c>
      <c r="J284" s="74"/>
      <c r="K284" s="84">
        <v>8.0899999999998737</v>
      </c>
      <c r="L284" s="87" t="s">
        <v>164</v>
      </c>
      <c r="M284" s="88">
        <v>3.875E-2</v>
      </c>
      <c r="N284" s="88">
        <v>3.7299999999999542E-2</v>
      </c>
      <c r="O284" s="84">
        <v>8089822.080000001</v>
      </c>
      <c r="P284" s="86">
        <v>101.11349</v>
      </c>
      <c r="Q284" s="74"/>
      <c r="R284" s="84">
        <v>28147.039769373005</v>
      </c>
      <c r="S284" s="85">
        <v>1.2445880123076925E-2</v>
      </c>
      <c r="T284" s="85">
        <f t="shared" si="7"/>
        <v>7.2357908458587205E-3</v>
      </c>
      <c r="U284" s="85">
        <f>R284/'סכום נכסי הקרן'!$C$42</f>
        <v>5.0034383920913848E-4</v>
      </c>
    </row>
    <row r="285" spans="2:21" s="121" customFormat="1">
      <c r="B285" s="77" t="s">
        <v>1019</v>
      </c>
      <c r="C285" s="74" t="s">
        <v>1020</v>
      </c>
      <c r="D285" s="87" t="s">
        <v>28</v>
      </c>
      <c r="E285" s="87" t="s">
        <v>910</v>
      </c>
      <c r="F285" s="74"/>
      <c r="G285" s="87" t="s">
        <v>1001</v>
      </c>
      <c r="H285" s="74" t="s">
        <v>916</v>
      </c>
      <c r="I285" s="74" t="s">
        <v>917</v>
      </c>
      <c r="J285" s="74"/>
      <c r="K285" s="84">
        <v>17.2899999999999</v>
      </c>
      <c r="L285" s="87" t="s">
        <v>164</v>
      </c>
      <c r="M285" s="88">
        <v>5.9299999999999999E-2</v>
      </c>
      <c r="N285" s="88">
        <v>4.61999999999997E-2</v>
      </c>
      <c r="O285" s="84">
        <v>10112277.600000001</v>
      </c>
      <c r="P285" s="86">
        <v>124.93994000000001</v>
      </c>
      <c r="Q285" s="74"/>
      <c r="R285" s="84">
        <v>43474.536886015005</v>
      </c>
      <c r="S285" s="85">
        <v>2.8892221714285717E-3</v>
      </c>
      <c r="T285" s="85">
        <f t="shared" si="7"/>
        <v>1.1176047591692518E-2</v>
      </c>
      <c r="U285" s="85">
        <f>R285/'סכום נכסי הקרן'!$C$42</f>
        <v>7.7280654987586989E-4</v>
      </c>
    </row>
    <row r="286" spans="2:21" s="121" customFormat="1">
      <c r="B286" s="77" t="s">
        <v>1021</v>
      </c>
      <c r="C286" s="74" t="s">
        <v>1022</v>
      </c>
      <c r="D286" s="87" t="s">
        <v>28</v>
      </c>
      <c r="E286" s="87" t="s">
        <v>910</v>
      </c>
      <c r="F286" s="74"/>
      <c r="G286" s="87" t="s">
        <v>1015</v>
      </c>
      <c r="H286" s="74" t="s">
        <v>916</v>
      </c>
      <c r="I286" s="74" t="s">
        <v>346</v>
      </c>
      <c r="J286" s="74"/>
      <c r="K286" s="84">
        <v>7.5500000000001464</v>
      </c>
      <c r="L286" s="87" t="s">
        <v>164</v>
      </c>
      <c r="M286" s="88">
        <v>0.05</v>
      </c>
      <c r="N286" s="88">
        <v>2.780000000000073E-2</v>
      </c>
      <c r="O286" s="84">
        <v>4044911.0400000005</v>
      </c>
      <c r="P286" s="86">
        <v>119.979</v>
      </c>
      <c r="Q286" s="74"/>
      <c r="R286" s="84">
        <v>16699.323773201002</v>
      </c>
      <c r="S286" s="85">
        <v>1.7997779883868385E-3</v>
      </c>
      <c r="T286" s="85">
        <f t="shared" si="7"/>
        <v>4.2929137515071046E-3</v>
      </c>
      <c r="U286" s="85">
        <f>R286/'סכום נכסי הקרן'!$C$42</f>
        <v>2.9684840172682742E-4</v>
      </c>
    </row>
    <row r="287" spans="2:21" s="121" customFormat="1">
      <c r="B287" s="77" t="s">
        <v>1023</v>
      </c>
      <c r="C287" s="74" t="s">
        <v>1024</v>
      </c>
      <c r="D287" s="87" t="s">
        <v>28</v>
      </c>
      <c r="E287" s="87" t="s">
        <v>910</v>
      </c>
      <c r="F287" s="74"/>
      <c r="G287" s="87" t="s">
        <v>915</v>
      </c>
      <c r="H287" s="74" t="s">
        <v>1018</v>
      </c>
      <c r="I287" s="74" t="s">
        <v>966</v>
      </c>
      <c r="J287" s="74"/>
      <c r="K287" s="84">
        <v>7.3900000000000992</v>
      </c>
      <c r="L287" s="87" t="s">
        <v>164</v>
      </c>
      <c r="M287" s="88">
        <v>3.7000000000000005E-2</v>
      </c>
      <c r="N287" s="88">
        <v>3.1800000000000939E-2</v>
      </c>
      <c r="O287" s="84">
        <v>3134806.0560000003</v>
      </c>
      <c r="P287" s="86">
        <v>104.8625</v>
      </c>
      <c r="Q287" s="74"/>
      <c r="R287" s="84">
        <v>11311.379078133003</v>
      </c>
      <c r="S287" s="85">
        <v>2.0898707040000004E-3</v>
      </c>
      <c r="T287" s="85">
        <f t="shared" si="7"/>
        <v>2.9078288110656204E-3</v>
      </c>
      <c r="U287" s="85">
        <f>R287/'סכום נכסי הקרן'!$C$42</f>
        <v>2.0107190244784533E-4</v>
      </c>
    </row>
    <row r="288" spans="2:21" s="121" customFormat="1">
      <c r="B288" s="77" t="s">
        <v>1025</v>
      </c>
      <c r="C288" s="74" t="s">
        <v>1026</v>
      </c>
      <c r="D288" s="87" t="s">
        <v>28</v>
      </c>
      <c r="E288" s="87" t="s">
        <v>910</v>
      </c>
      <c r="F288" s="74"/>
      <c r="G288" s="87" t="s">
        <v>915</v>
      </c>
      <c r="H288" s="74" t="s">
        <v>1018</v>
      </c>
      <c r="I288" s="74" t="s">
        <v>966</v>
      </c>
      <c r="J288" s="74"/>
      <c r="K288" s="84">
        <v>2.9400000000000013</v>
      </c>
      <c r="L288" s="87" t="s">
        <v>164</v>
      </c>
      <c r="M288" s="88">
        <v>7.0000000000000007E-2</v>
      </c>
      <c r="N288" s="88">
        <v>2.1100000000000275E-2</v>
      </c>
      <c r="O288" s="84">
        <v>5842469.5061760005</v>
      </c>
      <c r="P288" s="86">
        <v>116.752</v>
      </c>
      <c r="Q288" s="74"/>
      <c r="R288" s="84">
        <v>23471.749192167001</v>
      </c>
      <c r="S288" s="85">
        <v>4.674237362233085E-3</v>
      </c>
      <c r="T288" s="85">
        <f t="shared" si="7"/>
        <v>6.0339086927988176E-3</v>
      </c>
      <c r="U288" s="85">
        <f>R288/'סכום נכסי הקרן'!$C$42</f>
        <v>4.1723553169315881E-4</v>
      </c>
    </row>
    <row r="289" spans="2:21" s="121" customFormat="1">
      <c r="B289" s="77" t="s">
        <v>1027</v>
      </c>
      <c r="C289" s="74" t="s">
        <v>1028</v>
      </c>
      <c r="D289" s="87" t="s">
        <v>28</v>
      </c>
      <c r="E289" s="87" t="s">
        <v>910</v>
      </c>
      <c r="F289" s="74"/>
      <c r="G289" s="87" t="s">
        <v>915</v>
      </c>
      <c r="H289" s="74" t="s">
        <v>1018</v>
      </c>
      <c r="I289" s="74" t="s">
        <v>966</v>
      </c>
      <c r="J289" s="74"/>
      <c r="K289" s="84">
        <v>5.4100000000000454</v>
      </c>
      <c r="L289" s="87" t="s">
        <v>164</v>
      </c>
      <c r="M289" s="88">
        <v>5.1249999999999997E-2</v>
      </c>
      <c r="N289" s="88">
        <v>3.0900000000000011E-2</v>
      </c>
      <c r="O289" s="84">
        <v>2730314.9520000005</v>
      </c>
      <c r="P289" s="86">
        <v>112.29925</v>
      </c>
      <c r="Q289" s="74"/>
      <c r="R289" s="84">
        <v>10550.529978711002</v>
      </c>
      <c r="S289" s="85">
        <v>1.8202099680000004E-3</v>
      </c>
      <c r="T289" s="85">
        <f t="shared" si="7"/>
        <v>2.7122364861253624E-3</v>
      </c>
      <c r="U289" s="85">
        <f>R289/'סכום נכסי הקרן'!$C$42</f>
        <v>1.875469931649215E-4</v>
      </c>
    </row>
    <row r="290" spans="2:21" s="121" customFormat="1">
      <c r="B290" s="77" t="s">
        <v>1029</v>
      </c>
      <c r="C290" s="74" t="s">
        <v>1030</v>
      </c>
      <c r="D290" s="87" t="s">
        <v>28</v>
      </c>
      <c r="E290" s="87" t="s">
        <v>910</v>
      </c>
      <c r="F290" s="74"/>
      <c r="G290" s="87" t="s">
        <v>992</v>
      </c>
      <c r="H290" s="74" t="s">
        <v>916</v>
      </c>
      <c r="I290" s="74" t="s">
        <v>346</v>
      </c>
      <c r="J290" s="74"/>
      <c r="K290" s="84">
        <v>7.24</v>
      </c>
      <c r="L290" s="87" t="s">
        <v>164</v>
      </c>
      <c r="M290" s="88">
        <v>5.2999999999999999E-2</v>
      </c>
      <c r="N290" s="88">
        <v>3.3600000000000005E-2</v>
      </c>
      <c r="O290" s="84">
        <v>3781991.8224000009</v>
      </c>
      <c r="P290" s="86">
        <v>116.60227999999999</v>
      </c>
      <c r="Q290" s="74"/>
      <c r="R290" s="84">
        <v>15174.426705000002</v>
      </c>
      <c r="S290" s="85">
        <v>2.161138184228572E-3</v>
      </c>
      <c r="T290" s="85">
        <f t="shared" si="7"/>
        <v>3.9009067647201101E-3</v>
      </c>
      <c r="U290" s="85">
        <f>R290/'סכום נכסי הקרן'!$C$42</f>
        <v>2.6974171982514328E-4</v>
      </c>
    </row>
    <row r="291" spans="2:21" s="121" customFormat="1">
      <c r="B291" s="77" t="s">
        <v>1031</v>
      </c>
      <c r="C291" s="74" t="s">
        <v>1032</v>
      </c>
      <c r="D291" s="87" t="s">
        <v>28</v>
      </c>
      <c r="E291" s="87" t="s">
        <v>910</v>
      </c>
      <c r="F291" s="74"/>
      <c r="G291" s="87" t="s">
        <v>992</v>
      </c>
      <c r="H291" s="74" t="s">
        <v>916</v>
      </c>
      <c r="I291" s="74" t="s">
        <v>346</v>
      </c>
      <c r="J291" s="74"/>
      <c r="K291" s="84">
        <v>7.4799999999997864</v>
      </c>
      <c r="L291" s="87" t="s">
        <v>164</v>
      </c>
      <c r="M291" s="88">
        <v>6.2E-2</v>
      </c>
      <c r="N291" s="88">
        <v>3.6599999999999286E-2</v>
      </c>
      <c r="O291" s="84">
        <v>2426946.6239999998</v>
      </c>
      <c r="P291" s="86">
        <v>120.89967</v>
      </c>
      <c r="Q291" s="74"/>
      <c r="R291" s="84">
        <v>10096.480272742001</v>
      </c>
      <c r="S291" s="85">
        <v>3.2359288319999996E-3</v>
      </c>
      <c r="T291" s="85">
        <f t="shared" si="7"/>
        <v>2.5955134227789206E-3</v>
      </c>
      <c r="U291" s="85">
        <f>R291/'סכום נכסי הקרן'!$C$42</f>
        <v>1.7947577235670324E-4</v>
      </c>
    </row>
    <row r="292" spans="2:21" s="121" customFormat="1">
      <c r="B292" s="77" t="s">
        <v>1033</v>
      </c>
      <c r="C292" s="74" t="s">
        <v>1034</v>
      </c>
      <c r="D292" s="87" t="s">
        <v>28</v>
      </c>
      <c r="E292" s="87" t="s">
        <v>910</v>
      </c>
      <c r="F292" s="74"/>
      <c r="G292" s="87" t="s">
        <v>915</v>
      </c>
      <c r="H292" s="74" t="s">
        <v>916</v>
      </c>
      <c r="I292" s="74" t="s">
        <v>346</v>
      </c>
      <c r="J292" s="74"/>
      <c r="K292" s="84">
        <v>6.7400000000000011</v>
      </c>
      <c r="L292" s="87" t="s">
        <v>164</v>
      </c>
      <c r="M292" s="88">
        <v>5.2499999999999998E-2</v>
      </c>
      <c r="N292" s="88">
        <v>4.1199999999999903E-2</v>
      </c>
      <c r="O292" s="84">
        <v>6847225.4085120009</v>
      </c>
      <c r="P292" s="86">
        <v>109.76625</v>
      </c>
      <c r="Q292" s="74"/>
      <c r="R292" s="84">
        <v>25862.358347727004</v>
      </c>
      <c r="S292" s="85">
        <v>4.5648169390080009E-3</v>
      </c>
      <c r="T292" s="85">
        <f t="shared" si="7"/>
        <v>6.6484652495650163E-3</v>
      </c>
      <c r="U292" s="85">
        <f>R292/'סכום נכסי הקרן'!$C$42</f>
        <v>4.5973117502695344E-4</v>
      </c>
    </row>
    <row r="293" spans="2:21" s="121" customFormat="1">
      <c r="B293" s="77" t="s">
        <v>1035</v>
      </c>
      <c r="C293" s="74" t="s">
        <v>1036</v>
      </c>
      <c r="D293" s="87" t="s">
        <v>28</v>
      </c>
      <c r="E293" s="87" t="s">
        <v>910</v>
      </c>
      <c r="F293" s="74"/>
      <c r="G293" s="87" t="s">
        <v>952</v>
      </c>
      <c r="H293" s="74" t="s">
        <v>916</v>
      </c>
      <c r="I293" s="74" t="s">
        <v>346</v>
      </c>
      <c r="J293" s="74"/>
      <c r="K293" s="84">
        <v>3.7999999999999567</v>
      </c>
      <c r="L293" s="87" t="s">
        <v>164</v>
      </c>
      <c r="M293" s="88">
        <v>6.25E-2</v>
      </c>
      <c r="N293" s="88">
        <v>3.7099999999999765E-2</v>
      </c>
      <c r="O293" s="84">
        <v>6067366.5599999996</v>
      </c>
      <c r="P293" s="86">
        <v>112.60336</v>
      </c>
      <c r="Q293" s="74"/>
      <c r="R293" s="84">
        <v>23509.113914305006</v>
      </c>
      <c r="S293" s="85">
        <v>3.0336832799999999E-3</v>
      </c>
      <c r="T293" s="85">
        <f t="shared" si="7"/>
        <v>6.0435140835119975E-3</v>
      </c>
      <c r="U293" s="85">
        <f>R293/'סכום נכסי הקרן'!$C$42</f>
        <v>4.1789972972885612E-4</v>
      </c>
    </row>
    <row r="294" spans="2:21" s="121" customFormat="1">
      <c r="B294" s="77" t="s">
        <v>1037</v>
      </c>
      <c r="C294" s="74" t="s">
        <v>1038</v>
      </c>
      <c r="D294" s="87" t="s">
        <v>28</v>
      </c>
      <c r="E294" s="87" t="s">
        <v>910</v>
      </c>
      <c r="F294" s="74"/>
      <c r="G294" s="87" t="s">
        <v>992</v>
      </c>
      <c r="H294" s="74" t="s">
        <v>916</v>
      </c>
      <c r="I294" s="74" t="s">
        <v>346</v>
      </c>
      <c r="J294" s="74"/>
      <c r="K294" s="84">
        <v>7.6299999999999839</v>
      </c>
      <c r="L294" s="87" t="s">
        <v>164</v>
      </c>
      <c r="M294" s="88">
        <v>4.8750000000000002E-2</v>
      </c>
      <c r="N294" s="88">
        <v>3.1299999999999842E-2</v>
      </c>
      <c r="O294" s="84">
        <v>6067366.5599999996</v>
      </c>
      <c r="P294" s="86">
        <v>115.47775</v>
      </c>
      <c r="Q294" s="74"/>
      <c r="R294" s="84">
        <v>24109.223313226004</v>
      </c>
      <c r="S294" s="85">
        <v>9.3344100923076923E-3</v>
      </c>
      <c r="T294" s="85">
        <f t="shared" si="7"/>
        <v>6.197784874714389E-3</v>
      </c>
      <c r="U294" s="85">
        <f>R294/'סכום נכסי הקרן'!$C$42</f>
        <v>4.2856731833006801E-4</v>
      </c>
    </row>
    <row r="295" spans="2:21" s="121" customFormat="1">
      <c r="B295" s="77" t="s">
        <v>1039</v>
      </c>
      <c r="C295" s="74" t="s">
        <v>1040</v>
      </c>
      <c r="D295" s="87" t="s">
        <v>28</v>
      </c>
      <c r="E295" s="87" t="s">
        <v>910</v>
      </c>
      <c r="F295" s="74"/>
      <c r="G295" s="87" t="s">
        <v>1001</v>
      </c>
      <c r="H295" s="74" t="s">
        <v>916</v>
      </c>
      <c r="I295" s="74" t="s">
        <v>346</v>
      </c>
      <c r="J295" s="74"/>
      <c r="K295" s="84">
        <v>8.5100000000000371</v>
      </c>
      <c r="L295" s="87" t="s">
        <v>164</v>
      </c>
      <c r="M295" s="88">
        <v>3.5000000000000003E-2</v>
      </c>
      <c r="N295" s="88">
        <v>3.6000000000000115E-2</v>
      </c>
      <c r="O295" s="84">
        <v>5056138.8000000007</v>
      </c>
      <c r="P295" s="86">
        <v>98.952500000000001</v>
      </c>
      <c r="Q295" s="74"/>
      <c r="R295" s="84">
        <v>17215.927743238</v>
      </c>
      <c r="S295" s="85">
        <v>1.0112277600000002E-2</v>
      </c>
      <c r="T295" s="85">
        <f t="shared" si="7"/>
        <v>4.4257177091508266E-3</v>
      </c>
      <c r="U295" s="85">
        <f>R295/'סכום נכסי הקרן'!$C$42</f>
        <v>3.0603159171188041E-4</v>
      </c>
    </row>
    <row r="296" spans="2:21" s="121" customFormat="1">
      <c r="B296" s="77" t="s">
        <v>1041</v>
      </c>
      <c r="C296" s="74" t="s">
        <v>1042</v>
      </c>
      <c r="D296" s="87" t="s">
        <v>28</v>
      </c>
      <c r="E296" s="87" t="s">
        <v>910</v>
      </c>
      <c r="F296" s="74"/>
      <c r="G296" s="87" t="s">
        <v>983</v>
      </c>
      <c r="H296" s="74" t="s">
        <v>916</v>
      </c>
      <c r="I296" s="74" t="s">
        <v>346</v>
      </c>
      <c r="J296" s="74"/>
      <c r="K296" s="84">
        <v>3.9799999999998543</v>
      </c>
      <c r="L296" s="87" t="s">
        <v>164</v>
      </c>
      <c r="M296" s="88">
        <v>4.1250000000000002E-2</v>
      </c>
      <c r="N296" s="88">
        <v>4.2199999999997823E-2</v>
      </c>
      <c r="O296" s="84">
        <v>3033683.28</v>
      </c>
      <c r="P296" s="86">
        <v>99.953040000000001</v>
      </c>
      <c r="Q296" s="74"/>
      <c r="R296" s="84">
        <v>10434.002231824001</v>
      </c>
      <c r="S296" s="85">
        <v>6.4546452765957439E-3</v>
      </c>
      <c r="T296" s="85">
        <f t="shared" si="7"/>
        <v>2.6822805685183192E-3</v>
      </c>
      <c r="U296" s="85">
        <f>R296/'סכום נכסי הקרן'!$C$42</f>
        <v>1.8547558740681852E-4</v>
      </c>
    </row>
    <row r="297" spans="2:21" s="121" customFormat="1">
      <c r="B297" s="77" t="s">
        <v>1043</v>
      </c>
      <c r="C297" s="74" t="s">
        <v>1044</v>
      </c>
      <c r="D297" s="87" t="s">
        <v>28</v>
      </c>
      <c r="E297" s="87" t="s">
        <v>910</v>
      </c>
      <c r="F297" s="74"/>
      <c r="G297" s="87" t="s">
        <v>1045</v>
      </c>
      <c r="H297" s="74" t="s">
        <v>916</v>
      </c>
      <c r="I297" s="74" t="s">
        <v>346</v>
      </c>
      <c r="J297" s="74"/>
      <c r="K297" s="84">
        <v>5.7100000000000781</v>
      </c>
      <c r="L297" s="87" t="s">
        <v>164</v>
      </c>
      <c r="M297" s="88">
        <v>6.8000000000000005E-2</v>
      </c>
      <c r="N297" s="88">
        <v>3.2500000000000515E-2</v>
      </c>
      <c r="O297" s="84">
        <v>5763998.2320000008</v>
      </c>
      <c r="P297" s="86">
        <v>123.73567</v>
      </c>
      <c r="Q297" s="74"/>
      <c r="R297" s="84">
        <v>24541.630560879003</v>
      </c>
      <c r="S297" s="85">
        <v>5.763998232000001E-3</v>
      </c>
      <c r="T297" s="85">
        <f t="shared" si="7"/>
        <v>6.3089442872098726E-3</v>
      </c>
      <c r="U297" s="85">
        <f>R297/'סכום נכסי הקרן'!$C$42</f>
        <v>4.3625382121510579E-4</v>
      </c>
    </row>
    <row r="298" spans="2:21" s="121" customFormat="1">
      <c r="B298" s="77" t="s">
        <v>1046</v>
      </c>
      <c r="C298" s="74" t="s">
        <v>1047</v>
      </c>
      <c r="D298" s="87" t="s">
        <v>28</v>
      </c>
      <c r="E298" s="87" t="s">
        <v>910</v>
      </c>
      <c r="F298" s="74"/>
      <c r="G298" s="87" t="s">
        <v>992</v>
      </c>
      <c r="H298" s="74" t="s">
        <v>916</v>
      </c>
      <c r="I298" s="74" t="s">
        <v>346</v>
      </c>
      <c r="J298" s="74"/>
      <c r="K298" s="84">
        <v>8.6999999999997737</v>
      </c>
      <c r="L298" s="87" t="s">
        <v>164</v>
      </c>
      <c r="M298" s="88">
        <v>0.03</v>
      </c>
      <c r="N298" s="88">
        <v>2.7499999999999122E-2</v>
      </c>
      <c r="O298" s="84">
        <v>5662875.4560000012</v>
      </c>
      <c r="P298" s="86">
        <v>102.30267000000001</v>
      </c>
      <c r="Q298" s="74"/>
      <c r="R298" s="84">
        <v>19934.651023785002</v>
      </c>
      <c r="S298" s="85">
        <v>9.4381257600000025E-3</v>
      </c>
      <c r="T298" s="85">
        <f t="shared" si="7"/>
        <v>5.1246229292731338E-3</v>
      </c>
      <c r="U298" s="85">
        <f>R298/'סכום נכסי הקרן'!$C$42</f>
        <v>3.5435981574829574E-4</v>
      </c>
    </row>
    <row r="299" spans="2:21" s="121" customFormat="1">
      <c r="B299" s="77" t="s">
        <v>1048</v>
      </c>
      <c r="C299" s="74" t="s">
        <v>1049</v>
      </c>
      <c r="D299" s="87" t="s">
        <v>28</v>
      </c>
      <c r="E299" s="87" t="s">
        <v>910</v>
      </c>
      <c r="F299" s="74"/>
      <c r="G299" s="87" t="s">
        <v>983</v>
      </c>
      <c r="H299" s="74" t="s">
        <v>1018</v>
      </c>
      <c r="I299" s="74" t="s">
        <v>966</v>
      </c>
      <c r="J299" s="74"/>
      <c r="K299" s="84">
        <v>8.1999999999998074</v>
      </c>
      <c r="L299" s="87" t="s">
        <v>164</v>
      </c>
      <c r="M299" s="88">
        <v>3.6240000000000001E-2</v>
      </c>
      <c r="N299" s="88">
        <v>2.8699999999999563E-2</v>
      </c>
      <c r="O299" s="84">
        <v>5966243.7840000009</v>
      </c>
      <c r="P299" s="86">
        <v>107.0248</v>
      </c>
      <c r="Q299" s="74"/>
      <c r="R299" s="84">
        <v>21972.025403331005</v>
      </c>
      <c r="S299" s="85">
        <v>7.9549917120000004E-3</v>
      </c>
      <c r="T299" s="85">
        <f t="shared" si="7"/>
        <v>5.6483730289602404E-3</v>
      </c>
      <c r="U299" s="85">
        <f>R299/'סכום נכסי הקרן'!$C$42</f>
        <v>3.9057633184806645E-4</v>
      </c>
    </row>
    <row r="300" spans="2:21" s="121" customFormat="1">
      <c r="B300" s="77" t="s">
        <v>1050</v>
      </c>
      <c r="C300" s="74" t="s">
        <v>1051</v>
      </c>
      <c r="D300" s="87" t="s">
        <v>28</v>
      </c>
      <c r="E300" s="87" t="s">
        <v>910</v>
      </c>
      <c r="F300" s="74"/>
      <c r="G300" s="87" t="s">
        <v>955</v>
      </c>
      <c r="H300" s="74" t="s">
        <v>916</v>
      </c>
      <c r="I300" s="74" t="s">
        <v>346</v>
      </c>
      <c r="J300" s="74"/>
      <c r="K300" s="84">
        <v>9.8700000000000809</v>
      </c>
      <c r="L300" s="87" t="s">
        <v>164</v>
      </c>
      <c r="M300" s="88">
        <v>3.5000000000000003E-2</v>
      </c>
      <c r="N300" s="88">
        <v>3.5700000000000447E-2</v>
      </c>
      <c r="O300" s="84">
        <v>4853893.2479999997</v>
      </c>
      <c r="P300" s="86">
        <v>99.245220000000003</v>
      </c>
      <c r="Q300" s="74"/>
      <c r="R300" s="84">
        <v>16576.181818118002</v>
      </c>
      <c r="S300" s="85">
        <v>4.8538932479999996E-3</v>
      </c>
      <c r="T300" s="85">
        <f t="shared" si="7"/>
        <v>4.2612575120363995E-3</v>
      </c>
      <c r="U300" s="85">
        <f>R300/'סכום נכסי הקרן'!$C$42</f>
        <v>2.9465942131969459E-4</v>
      </c>
    </row>
    <row r="301" spans="2:21" s="121" customFormat="1">
      <c r="B301" s="77" t="s">
        <v>1052</v>
      </c>
      <c r="C301" s="74" t="s">
        <v>1053</v>
      </c>
      <c r="D301" s="87" t="s">
        <v>28</v>
      </c>
      <c r="E301" s="87" t="s">
        <v>910</v>
      </c>
      <c r="F301" s="74"/>
      <c r="G301" s="87" t="s">
        <v>964</v>
      </c>
      <c r="H301" s="74" t="s">
        <v>1018</v>
      </c>
      <c r="I301" s="74" t="s">
        <v>966</v>
      </c>
      <c r="J301" s="74"/>
      <c r="K301" s="84">
        <v>7.6200000000001742</v>
      </c>
      <c r="L301" s="87" t="s">
        <v>166</v>
      </c>
      <c r="M301" s="88">
        <v>2.8750000000000001E-2</v>
      </c>
      <c r="N301" s="88">
        <v>2.0200000000000294E-2</v>
      </c>
      <c r="O301" s="84">
        <v>4166258.3712000009</v>
      </c>
      <c r="P301" s="86">
        <v>107.00604</v>
      </c>
      <c r="Q301" s="74"/>
      <c r="R301" s="84">
        <v>17947.612805524004</v>
      </c>
      <c r="S301" s="85">
        <v>4.1662583712000012E-3</v>
      </c>
      <c r="T301" s="85">
        <f t="shared" si="7"/>
        <v>4.6138128026001002E-3</v>
      </c>
      <c r="U301" s="85">
        <f>R301/'סכום נכסי הקרן'!$C$42</f>
        <v>3.1903807893596524E-4</v>
      </c>
    </row>
    <row r="302" spans="2:21" s="121" customFormat="1">
      <c r="B302" s="77" t="s">
        <v>1054</v>
      </c>
      <c r="C302" s="74" t="s">
        <v>1055</v>
      </c>
      <c r="D302" s="87" t="s">
        <v>28</v>
      </c>
      <c r="E302" s="87" t="s">
        <v>910</v>
      </c>
      <c r="F302" s="74"/>
      <c r="G302" s="87" t="s">
        <v>3477</v>
      </c>
      <c r="H302" s="74" t="s">
        <v>916</v>
      </c>
      <c r="I302" s="74" t="s">
        <v>346</v>
      </c>
      <c r="J302" s="74"/>
      <c r="K302" s="84">
        <v>15.920000000000176</v>
      </c>
      <c r="L302" s="87" t="s">
        <v>164</v>
      </c>
      <c r="M302" s="88">
        <v>4.2000000000000003E-2</v>
      </c>
      <c r="N302" s="88">
        <v>3.8900000000000483E-2</v>
      </c>
      <c r="O302" s="84">
        <v>6674103.2160000019</v>
      </c>
      <c r="P302" s="86">
        <v>105.864</v>
      </c>
      <c r="Q302" s="74"/>
      <c r="R302" s="84">
        <v>24312.291314964998</v>
      </c>
      <c r="S302" s="85">
        <v>3.7078351200000009E-3</v>
      </c>
      <c r="T302" s="85">
        <f t="shared" si="7"/>
        <v>6.2499877919699595E-3</v>
      </c>
      <c r="U302" s="85">
        <f>R302/'סכום נכסי הקרן'!$C$42</f>
        <v>4.3217706999287598E-4</v>
      </c>
    </row>
    <row r="303" spans="2:21" s="121" customFormat="1">
      <c r="B303" s="77" t="s">
        <v>1056</v>
      </c>
      <c r="C303" s="74" t="s">
        <v>1057</v>
      </c>
      <c r="D303" s="87" t="s">
        <v>28</v>
      </c>
      <c r="E303" s="87" t="s">
        <v>910</v>
      </c>
      <c r="F303" s="74"/>
      <c r="G303" s="87" t="s">
        <v>992</v>
      </c>
      <c r="H303" s="74" t="s">
        <v>916</v>
      </c>
      <c r="I303" s="74" t="s">
        <v>346</v>
      </c>
      <c r="J303" s="74"/>
      <c r="K303" s="84">
        <v>7.0799999999997656</v>
      </c>
      <c r="L303" s="87" t="s">
        <v>164</v>
      </c>
      <c r="M303" s="88">
        <v>4.5999999999999999E-2</v>
      </c>
      <c r="N303" s="88">
        <v>2.2499999999999382E-2</v>
      </c>
      <c r="O303" s="84">
        <v>3931451.2853280003</v>
      </c>
      <c r="P303" s="86">
        <v>119.14978000000001</v>
      </c>
      <c r="Q303" s="74"/>
      <c r="R303" s="84">
        <v>16118.729530960001</v>
      </c>
      <c r="S303" s="85">
        <v>4.9143141066600006E-3</v>
      </c>
      <c r="T303" s="85">
        <f t="shared" si="7"/>
        <v>4.1436597433560617E-3</v>
      </c>
      <c r="U303" s="85">
        <f>R303/'סכום נכסי הקרן'!$C$42</f>
        <v>2.8652771597920313E-4</v>
      </c>
    </row>
    <row r="304" spans="2:21" s="121" customFormat="1">
      <c r="B304" s="77" t="s">
        <v>1058</v>
      </c>
      <c r="C304" s="74" t="s">
        <v>1059</v>
      </c>
      <c r="D304" s="87" t="s">
        <v>28</v>
      </c>
      <c r="E304" s="87" t="s">
        <v>910</v>
      </c>
      <c r="F304" s="74"/>
      <c r="G304" s="87" t="s">
        <v>1015</v>
      </c>
      <c r="H304" s="74" t="s">
        <v>916</v>
      </c>
      <c r="I304" s="74" t="s">
        <v>346</v>
      </c>
      <c r="J304" s="74"/>
      <c r="K304" s="84">
        <v>8.040000000000191</v>
      </c>
      <c r="L304" s="87" t="s">
        <v>164</v>
      </c>
      <c r="M304" s="88">
        <v>5.5500000000000001E-2</v>
      </c>
      <c r="N304" s="88">
        <v>2.2600000000000321E-2</v>
      </c>
      <c r="O304" s="84">
        <v>4196595.2039999999</v>
      </c>
      <c r="P304" s="86">
        <v>111.37508</v>
      </c>
      <c r="Q304" s="74"/>
      <c r="R304" s="84">
        <v>16083.101196098001</v>
      </c>
      <c r="S304" s="85">
        <v>4.1965952040000001E-3</v>
      </c>
      <c r="T304" s="85">
        <f t="shared" si="7"/>
        <v>4.1345007276528132E-3</v>
      </c>
      <c r="U304" s="85">
        <f>R304/'סכום נכסי הקרן'!$C$42</f>
        <v>2.8589438409082178E-4</v>
      </c>
    </row>
    <row r="305" spans="2:21" s="121" customFormat="1">
      <c r="B305" s="77" t="s">
        <v>1060</v>
      </c>
      <c r="C305" s="74" t="s">
        <v>1061</v>
      </c>
      <c r="D305" s="87" t="s">
        <v>28</v>
      </c>
      <c r="E305" s="87" t="s">
        <v>910</v>
      </c>
      <c r="F305" s="74"/>
      <c r="G305" s="87" t="s">
        <v>1015</v>
      </c>
      <c r="H305" s="74" t="s">
        <v>916</v>
      </c>
      <c r="I305" s="74" t="s">
        <v>346</v>
      </c>
      <c r="J305" s="74"/>
      <c r="K305" s="84">
        <v>7.2099999999998916</v>
      </c>
      <c r="L305" s="87" t="s">
        <v>164</v>
      </c>
      <c r="M305" s="88">
        <v>4.2999999999999997E-2</v>
      </c>
      <c r="N305" s="88">
        <v>2.2799999999999879E-2</v>
      </c>
      <c r="O305" s="84">
        <v>3195479.7216000003</v>
      </c>
      <c r="P305" s="86">
        <v>116.18532999999999</v>
      </c>
      <c r="Q305" s="74"/>
      <c r="R305" s="84">
        <v>12775.327635097003</v>
      </c>
      <c r="S305" s="85">
        <v>3.1954797216000004E-3</v>
      </c>
      <c r="T305" s="85">
        <f t="shared" si="7"/>
        <v>3.2841676962230685E-3</v>
      </c>
      <c r="U305" s="85">
        <f>R305/'סכום נכסי הקרן'!$C$42</f>
        <v>2.270951591525543E-4</v>
      </c>
    </row>
    <row r="306" spans="2:21" s="121" customFormat="1">
      <c r="B306" s="77" t="s">
        <v>1062</v>
      </c>
      <c r="C306" s="74" t="s">
        <v>1063</v>
      </c>
      <c r="D306" s="87" t="s">
        <v>28</v>
      </c>
      <c r="E306" s="87" t="s">
        <v>910</v>
      </c>
      <c r="F306" s="74"/>
      <c r="G306" s="87" t="s">
        <v>983</v>
      </c>
      <c r="H306" s="74" t="s">
        <v>916</v>
      </c>
      <c r="I306" s="74" t="s">
        <v>346</v>
      </c>
      <c r="J306" s="74"/>
      <c r="K306" s="84">
        <v>4.4099999999999575</v>
      </c>
      <c r="L306" s="87" t="s">
        <v>164</v>
      </c>
      <c r="M306" s="88">
        <v>3.7499999999999999E-2</v>
      </c>
      <c r="N306" s="88">
        <v>3.7499999999999672E-2</v>
      </c>
      <c r="O306" s="84">
        <v>11123505.359999999</v>
      </c>
      <c r="P306" s="86">
        <v>100.21633</v>
      </c>
      <c r="Q306" s="74"/>
      <c r="R306" s="84">
        <v>38358.785649343008</v>
      </c>
      <c r="S306" s="85">
        <v>2.2247010719999998E-2</v>
      </c>
      <c r="T306" s="85">
        <f t="shared" si="7"/>
        <v>9.860935726597575E-3</v>
      </c>
      <c r="U306" s="85">
        <f>R306/'סכום נכסי הקרן'!$C$42</f>
        <v>6.8186858143698197E-4</v>
      </c>
    </row>
    <row r="307" spans="2:21" s="121" customFormat="1">
      <c r="B307" s="77" t="s">
        <v>1064</v>
      </c>
      <c r="C307" s="74" t="s">
        <v>1065</v>
      </c>
      <c r="D307" s="87" t="s">
        <v>28</v>
      </c>
      <c r="E307" s="87" t="s">
        <v>910</v>
      </c>
      <c r="F307" s="74"/>
      <c r="G307" s="87" t="s">
        <v>939</v>
      </c>
      <c r="H307" s="74" t="s">
        <v>916</v>
      </c>
      <c r="I307" s="74" t="s">
        <v>917</v>
      </c>
      <c r="J307" s="74"/>
      <c r="K307" s="84">
        <v>4.2399999999999984</v>
      </c>
      <c r="L307" s="87" t="s">
        <v>164</v>
      </c>
      <c r="M307" s="88">
        <v>4.6249999999999999E-2</v>
      </c>
      <c r="N307" s="88">
        <v>3.579999999999995E-2</v>
      </c>
      <c r="O307" s="84">
        <v>9544372.0899840016</v>
      </c>
      <c r="P307" s="86">
        <v>104.80278</v>
      </c>
      <c r="Q307" s="74"/>
      <c r="R307" s="84">
        <v>34419.521494971006</v>
      </c>
      <c r="S307" s="85">
        <v>1.9088744179968004E-2</v>
      </c>
      <c r="T307" s="85">
        <f t="shared" si="7"/>
        <v>8.8482647053756761E-3</v>
      </c>
      <c r="U307" s="85">
        <f>R307/'סכום נכסי הקרן'!$C$42</f>
        <v>6.1184393348796134E-4</v>
      </c>
    </row>
    <row r="308" spans="2:21" s="121" customFormat="1">
      <c r="B308" s="77" t="s">
        <v>1066</v>
      </c>
      <c r="C308" s="74" t="s">
        <v>1067</v>
      </c>
      <c r="D308" s="87" t="s">
        <v>28</v>
      </c>
      <c r="E308" s="87" t="s">
        <v>910</v>
      </c>
      <c r="F308" s="74"/>
      <c r="G308" s="87" t="s">
        <v>964</v>
      </c>
      <c r="H308" s="74" t="s">
        <v>916</v>
      </c>
      <c r="I308" s="74" t="s">
        <v>346</v>
      </c>
      <c r="J308" s="74"/>
      <c r="K308" s="84">
        <v>18.400000000000276</v>
      </c>
      <c r="L308" s="87" t="s">
        <v>164</v>
      </c>
      <c r="M308" s="88">
        <v>3.5499999999999997E-2</v>
      </c>
      <c r="N308" s="88">
        <v>3.7300000000000583E-2</v>
      </c>
      <c r="O308" s="84">
        <v>8089822.080000001</v>
      </c>
      <c r="P308" s="86">
        <v>96.397109999999998</v>
      </c>
      <c r="Q308" s="74"/>
      <c r="R308" s="84">
        <v>26834.138792354002</v>
      </c>
      <c r="S308" s="85">
        <v>8.0898220800000014E-3</v>
      </c>
      <c r="T308" s="85">
        <f t="shared" si="7"/>
        <v>6.898281930218862E-3</v>
      </c>
      <c r="U308" s="85">
        <f>R308/'סכום נכסי הקרן'!$C$42</f>
        <v>4.7700561534170729E-4</v>
      </c>
    </row>
    <row r="309" spans="2:21" s="121" customFormat="1">
      <c r="B309" s="77" t="s">
        <v>1068</v>
      </c>
      <c r="C309" s="74" t="s">
        <v>1069</v>
      </c>
      <c r="D309" s="87" t="s">
        <v>28</v>
      </c>
      <c r="E309" s="87" t="s">
        <v>910</v>
      </c>
      <c r="F309" s="74"/>
      <c r="G309" s="87" t="s">
        <v>915</v>
      </c>
      <c r="H309" s="74" t="s">
        <v>916</v>
      </c>
      <c r="I309" s="74" t="s">
        <v>346</v>
      </c>
      <c r="J309" s="74"/>
      <c r="K309" s="84">
        <v>7.5700000000000554</v>
      </c>
      <c r="L309" s="87" t="s">
        <v>164</v>
      </c>
      <c r="M309" s="88">
        <v>4.4999999999999998E-2</v>
      </c>
      <c r="N309" s="88">
        <v>2.890000000000038E-2</v>
      </c>
      <c r="O309" s="84">
        <v>5238159.7968000006</v>
      </c>
      <c r="P309" s="86">
        <v>114.127</v>
      </c>
      <c r="Q309" s="74"/>
      <c r="R309" s="84">
        <v>20570.830087698007</v>
      </c>
      <c r="S309" s="85">
        <v>2.6190798984000005E-3</v>
      </c>
      <c r="T309" s="85">
        <f t="shared" si="7"/>
        <v>5.2881661894065689E-3</v>
      </c>
      <c r="U309" s="85">
        <f>R309/'סכום נכסי הקרן'!$C$42</f>
        <v>3.6566858135458387E-4</v>
      </c>
    </row>
    <row r="310" spans="2:21" s="121" customFormat="1">
      <c r="B310" s="77" t="s">
        <v>1070</v>
      </c>
      <c r="C310" s="74" t="s">
        <v>1071</v>
      </c>
      <c r="D310" s="87" t="s">
        <v>28</v>
      </c>
      <c r="E310" s="87" t="s">
        <v>910</v>
      </c>
      <c r="F310" s="74"/>
      <c r="G310" s="87" t="s">
        <v>945</v>
      </c>
      <c r="H310" s="74" t="s">
        <v>916</v>
      </c>
      <c r="I310" s="74" t="s">
        <v>346</v>
      </c>
      <c r="J310" s="74"/>
      <c r="K310" s="84">
        <v>4.3899999999998238</v>
      </c>
      <c r="L310" s="87" t="s">
        <v>164</v>
      </c>
      <c r="M310" s="88">
        <v>5.7500000000000002E-2</v>
      </c>
      <c r="N310" s="88">
        <v>3.1499999999999327E-2</v>
      </c>
      <c r="O310" s="84">
        <v>1714031.0532000002</v>
      </c>
      <c r="P310" s="86">
        <v>111.79872</v>
      </c>
      <c r="Q310" s="74"/>
      <c r="R310" s="84">
        <v>6593.8672341029996</v>
      </c>
      <c r="S310" s="85">
        <v>2.4486157902857144E-3</v>
      </c>
      <c r="T310" s="85">
        <f t="shared" si="7"/>
        <v>1.695092789943966E-3</v>
      </c>
      <c r="U310" s="85">
        <f>R310/'סכום נכסי הקרן'!$C$42</f>
        <v>1.1721306660234737E-4</v>
      </c>
    </row>
    <row r="311" spans="2:21" s="121" customFormat="1">
      <c r="B311" s="77" t="s">
        <v>1072</v>
      </c>
      <c r="C311" s="74" t="s">
        <v>1073</v>
      </c>
      <c r="D311" s="87" t="s">
        <v>28</v>
      </c>
      <c r="E311" s="87" t="s">
        <v>910</v>
      </c>
      <c r="F311" s="74"/>
      <c r="G311" s="87" t="s">
        <v>3477</v>
      </c>
      <c r="H311" s="74" t="s">
        <v>916</v>
      </c>
      <c r="I311" s="74" t="s">
        <v>917</v>
      </c>
      <c r="J311" s="74"/>
      <c r="K311" s="84">
        <v>7.4999999999998721</v>
      </c>
      <c r="L311" s="87" t="s">
        <v>164</v>
      </c>
      <c r="M311" s="88">
        <v>5.9500000000000004E-2</v>
      </c>
      <c r="N311" s="88">
        <v>2.6699999999999613E-2</v>
      </c>
      <c r="O311" s="84">
        <v>6067366.5599999996</v>
      </c>
      <c r="P311" s="86">
        <v>128.92594</v>
      </c>
      <c r="Q311" s="74"/>
      <c r="R311" s="84">
        <v>26916.911576614999</v>
      </c>
      <c r="S311" s="85">
        <v>4.8538932479999996E-3</v>
      </c>
      <c r="T311" s="85">
        <f t="shared" si="7"/>
        <v>6.9195604220087395E-3</v>
      </c>
      <c r="U311" s="85">
        <f>R311/'סכום נכסי הקרן'!$C$42</f>
        <v>4.7847699041342052E-4</v>
      </c>
    </row>
    <row r="312" spans="2:21" s="121" customFormat="1">
      <c r="B312" s="77" t="s">
        <v>1074</v>
      </c>
      <c r="C312" s="74" t="s">
        <v>1075</v>
      </c>
      <c r="D312" s="87" t="s">
        <v>28</v>
      </c>
      <c r="E312" s="87" t="s">
        <v>910</v>
      </c>
      <c r="F312" s="74"/>
      <c r="G312" s="87" t="s">
        <v>915</v>
      </c>
      <c r="H312" s="74" t="s">
        <v>916</v>
      </c>
      <c r="I312" s="74" t="s">
        <v>917</v>
      </c>
      <c r="J312" s="74"/>
      <c r="K312" s="84">
        <v>5.5400000000001128</v>
      </c>
      <c r="L312" s="87" t="s">
        <v>164</v>
      </c>
      <c r="M312" s="88">
        <v>5.2999999999999999E-2</v>
      </c>
      <c r="N312" s="88">
        <v>5.2100000000001083E-2</v>
      </c>
      <c r="O312" s="84">
        <v>6259499.834400001</v>
      </c>
      <c r="P312" s="86">
        <v>100.00583</v>
      </c>
      <c r="Q312" s="74"/>
      <c r="R312" s="84">
        <v>21540.195368527002</v>
      </c>
      <c r="S312" s="85">
        <v>4.1729998896000006E-3</v>
      </c>
      <c r="T312" s="85">
        <f t="shared" si="7"/>
        <v>5.5373620012143816E-3</v>
      </c>
      <c r="U312" s="85">
        <f>R312/'סכום נכסי הקרן'!$C$42</f>
        <v>3.829000895408825E-4</v>
      </c>
    </row>
    <row r="313" spans="2:21" s="121" customFormat="1">
      <c r="B313" s="77" t="s">
        <v>1076</v>
      </c>
      <c r="C313" s="74" t="s">
        <v>1077</v>
      </c>
      <c r="D313" s="87" t="s">
        <v>28</v>
      </c>
      <c r="E313" s="87" t="s">
        <v>910</v>
      </c>
      <c r="F313" s="74"/>
      <c r="G313" s="87" t="s">
        <v>915</v>
      </c>
      <c r="H313" s="74" t="s">
        <v>916</v>
      </c>
      <c r="I313" s="74" t="s">
        <v>917</v>
      </c>
      <c r="J313" s="74"/>
      <c r="K313" s="84">
        <v>5.0500000000001153</v>
      </c>
      <c r="L313" s="87" t="s">
        <v>164</v>
      </c>
      <c r="M313" s="88">
        <v>5.8749999999999997E-2</v>
      </c>
      <c r="N313" s="88">
        <v>4.4000000000001531E-2</v>
      </c>
      <c r="O313" s="84">
        <v>1415718.8640000003</v>
      </c>
      <c r="P313" s="86">
        <v>107.50637999999999</v>
      </c>
      <c r="Q313" s="74"/>
      <c r="R313" s="84">
        <v>5237.1608150080001</v>
      </c>
      <c r="S313" s="85">
        <v>1.1797657200000003E-3</v>
      </c>
      <c r="T313" s="85">
        <f t="shared" si="7"/>
        <v>1.3463227605468731E-3</v>
      </c>
      <c r="U313" s="85">
        <f>R313/'סכום נכסי הקרן'!$C$42</f>
        <v>9.3096153990162016E-5</v>
      </c>
    </row>
    <row r="314" spans="2:21" s="121" customFormat="1">
      <c r="B314" s="77" t="s">
        <v>1078</v>
      </c>
      <c r="C314" s="74" t="s">
        <v>1079</v>
      </c>
      <c r="D314" s="87" t="s">
        <v>28</v>
      </c>
      <c r="E314" s="87" t="s">
        <v>910</v>
      </c>
      <c r="F314" s="74"/>
      <c r="G314" s="87" t="s">
        <v>1045</v>
      </c>
      <c r="H314" s="74" t="s">
        <v>916</v>
      </c>
      <c r="I314" s="74" t="s">
        <v>346</v>
      </c>
      <c r="J314" s="74"/>
      <c r="K314" s="84">
        <v>6.6400000000001453</v>
      </c>
      <c r="L314" s="87" t="s">
        <v>166</v>
      </c>
      <c r="M314" s="88">
        <v>4.6249999999999999E-2</v>
      </c>
      <c r="N314" s="88">
        <v>3.7600000000000973E-2</v>
      </c>
      <c r="O314" s="84">
        <v>3053907.8352000006</v>
      </c>
      <c r="P314" s="86">
        <v>106.46777</v>
      </c>
      <c r="Q314" s="74"/>
      <c r="R314" s="84">
        <v>13089.596761722003</v>
      </c>
      <c r="S314" s="85">
        <v>2.0359385568000004E-3</v>
      </c>
      <c r="T314" s="85">
        <f t="shared" si="7"/>
        <v>3.3649572104384688E-3</v>
      </c>
      <c r="U314" s="85">
        <f>R314/'סכום נכסי הקרן'!$C$42</f>
        <v>2.3268163015088475E-4</v>
      </c>
    </row>
    <row r="315" spans="2:21" s="121" customFormat="1">
      <c r="B315" s="77" t="s">
        <v>1080</v>
      </c>
      <c r="C315" s="74" t="s">
        <v>1081</v>
      </c>
      <c r="D315" s="87" t="s">
        <v>28</v>
      </c>
      <c r="E315" s="87" t="s">
        <v>910</v>
      </c>
      <c r="F315" s="74"/>
      <c r="G315" s="87" t="s">
        <v>3477</v>
      </c>
      <c r="H315" s="74" t="s">
        <v>916</v>
      </c>
      <c r="I315" s="74" t="s">
        <v>346</v>
      </c>
      <c r="J315" s="74"/>
      <c r="K315" s="84">
        <v>16.919999999999888</v>
      </c>
      <c r="L315" s="87" t="s">
        <v>164</v>
      </c>
      <c r="M315" s="88">
        <v>4.0999999999999995E-2</v>
      </c>
      <c r="N315" s="88">
        <v>4.0899999999999846E-2</v>
      </c>
      <c r="O315" s="84">
        <v>5056138.8000000007</v>
      </c>
      <c r="P315" s="86">
        <v>101.15017</v>
      </c>
      <c r="Q315" s="74"/>
      <c r="R315" s="84">
        <v>17598.281607314006</v>
      </c>
      <c r="S315" s="85">
        <v>5.0561388000000011E-3</v>
      </c>
      <c r="T315" s="85">
        <f t="shared" si="7"/>
        <v>4.5240098426124163E-3</v>
      </c>
      <c r="U315" s="85">
        <f>R315/'סכום נכסי הקרן'!$C$42</f>
        <v>3.1282834198671398E-4</v>
      </c>
    </row>
    <row r="316" spans="2:21" s="121" customFormat="1">
      <c r="B316" s="77" t="s">
        <v>1082</v>
      </c>
      <c r="C316" s="74" t="s">
        <v>1083</v>
      </c>
      <c r="D316" s="87" t="s">
        <v>28</v>
      </c>
      <c r="E316" s="87" t="s">
        <v>910</v>
      </c>
      <c r="F316" s="74"/>
      <c r="G316" s="87" t="s">
        <v>1084</v>
      </c>
      <c r="H316" s="74" t="s">
        <v>1085</v>
      </c>
      <c r="I316" s="74" t="s">
        <v>917</v>
      </c>
      <c r="J316" s="74"/>
      <c r="K316" s="84">
        <v>8.6199999999998784</v>
      </c>
      <c r="L316" s="87" t="s">
        <v>164</v>
      </c>
      <c r="M316" s="88">
        <v>2.8750000000000001E-2</v>
      </c>
      <c r="N316" s="88">
        <v>2.9999999999999277E-2</v>
      </c>
      <c r="O316" s="84">
        <v>4044911.0400000005</v>
      </c>
      <c r="P316" s="86">
        <v>98.858379999999997</v>
      </c>
      <c r="Q316" s="74"/>
      <c r="R316" s="84">
        <v>13759.641370064002</v>
      </c>
      <c r="S316" s="85">
        <v>3.1114700307692312E-3</v>
      </c>
      <c r="T316" s="85">
        <f t="shared" ref="T316:T350" si="8">R316/$R$11</f>
        <v>3.5372063237762595E-3</v>
      </c>
      <c r="U316" s="85">
        <f>R316/'סכום נכסי הקרן'!$C$42</f>
        <v>2.4459239215378673E-4</v>
      </c>
    </row>
    <row r="317" spans="2:21" s="121" customFormat="1">
      <c r="B317" s="77" t="s">
        <v>1086</v>
      </c>
      <c r="C317" s="74" t="s">
        <v>1087</v>
      </c>
      <c r="D317" s="87" t="s">
        <v>28</v>
      </c>
      <c r="E317" s="87" t="s">
        <v>910</v>
      </c>
      <c r="F317" s="74"/>
      <c r="G317" s="87" t="s">
        <v>964</v>
      </c>
      <c r="H317" s="74" t="s">
        <v>1085</v>
      </c>
      <c r="I317" s="74" t="s">
        <v>917</v>
      </c>
      <c r="J317" s="74"/>
      <c r="K317" s="84">
        <v>6.3199999999999257</v>
      </c>
      <c r="L317" s="87" t="s">
        <v>166</v>
      </c>
      <c r="M317" s="88">
        <v>3.125E-2</v>
      </c>
      <c r="N317" s="88">
        <v>2.9599999999999748E-2</v>
      </c>
      <c r="O317" s="84">
        <v>6067366.5599999996</v>
      </c>
      <c r="P317" s="86">
        <v>103.42386</v>
      </c>
      <c r="Q317" s="74"/>
      <c r="R317" s="84">
        <v>25262.315315684005</v>
      </c>
      <c r="S317" s="85">
        <v>8.0898220799999997E-3</v>
      </c>
      <c r="T317" s="85">
        <f t="shared" si="8"/>
        <v>6.4942115193698299E-3</v>
      </c>
      <c r="U317" s="85">
        <f>R317/'סכום נכסי הקרן'!$C$42</f>
        <v>4.4906476616822272E-4</v>
      </c>
    </row>
    <row r="318" spans="2:21" s="121" customFormat="1">
      <c r="B318" s="77" t="s">
        <v>1088</v>
      </c>
      <c r="C318" s="74" t="s">
        <v>1089</v>
      </c>
      <c r="D318" s="87" t="s">
        <v>28</v>
      </c>
      <c r="E318" s="87" t="s">
        <v>910</v>
      </c>
      <c r="F318" s="74"/>
      <c r="G318" s="87" t="s">
        <v>915</v>
      </c>
      <c r="H318" s="74" t="s">
        <v>1090</v>
      </c>
      <c r="I318" s="74" t="s">
        <v>966</v>
      </c>
      <c r="J318" s="74"/>
      <c r="K318" s="84">
        <v>5.2700000000000395</v>
      </c>
      <c r="L318" s="87" t="s">
        <v>164</v>
      </c>
      <c r="M318" s="88">
        <v>0.06</v>
      </c>
      <c r="N318" s="88">
        <v>5.9200000000000197E-2</v>
      </c>
      <c r="O318" s="84">
        <v>6372757.3435199996</v>
      </c>
      <c r="P318" s="86">
        <v>100.91167</v>
      </c>
      <c r="Q318" s="74"/>
      <c r="R318" s="84">
        <v>22128.574278693006</v>
      </c>
      <c r="S318" s="85">
        <v>8.4970097913599999E-3</v>
      </c>
      <c r="T318" s="85">
        <f t="shared" si="8"/>
        <v>5.6886172226145379E-3</v>
      </c>
      <c r="U318" s="85">
        <f>R318/'סכום נכסי הקרן'!$C$42</f>
        <v>3.933591561153532E-4</v>
      </c>
    </row>
    <row r="319" spans="2:21" s="121" customFormat="1">
      <c r="B319" s="77" t="s">
        <v>1091</v>
      </c>
      <c r="C319" s="74" t="s">
        <v>1092</v>
      </c>
      <c r="D319" s="87" t="s">
        <v>28</v>
      </c>
      <c r="E319" s="87" t="s">
        <v>910</v>
      </c>
      <c r="F319" s="74"/>
      <c r="G319" s="87" t="s">
        <v>3477</v>
      </c>
      <c r="H319" s="74" t="s">
        <v>1085</v>
      </c>
      <c r="I319" s="74" t="s">
        <v>346</v>
      </c>
      <c r="J319" s="74"/>
      <c r="K319" s="84">
        <v>8.4200000000000195</v>
      </c>
      <c r="L319" s="87" t="s">
        <v>164</v>
      </c>
      <c r="M319" s="88">
        <v>4.2500000000000003E-2</v>
      </c>
      <c r="N319" s="88">
        <v>3.1699999999999964E-2</v>
      </c>
      <c r="O319" s="84">
        <v>6168489.3360000011</v>
      </c>
      <c r="P319" s="86">
        <v>109.20236</v>
      </c>
      <c r="Q319" s="74"/>
      <c r="R319" s="84">
        <v>23179.043975729997</v>
      </c>
      <c r="S319" s="85">
        <v>4.569251360000001E-3</v>
      </c>
      <c r="T319" s="85">
        <f t="shared" si="8"/>
        <v>5.9586626369796721E-3</v>
      </c>
      <c r="U319" s="85">
        <f>R319/'סכום נכסי הקרן'!$C$42</f>
        <v>4.12032382340736E-4</v>
      </c>
    </row>
    <row r="320" spans="2:21" s="121" customFormat="1">
      <c r="B320" s="77" t="s">
        <v>1093</v>
      </c>
      <c r="C320" s="74" t="s">
        <v>1094</v>
      </c>
      <c r="D320" s="87" t="s">
        <v>28</v>
      </c>
      <c r="E320" s="87" t="s">
        <v>910</v>
      </c>
      <c r="F320" s="74"/>
      <c r="G320" s="87" t="s">
        <v>1084</v>
      </c>
      <c r="H320" s="74" t="s">
        <v>1085</v>
      </c>
      <c r="I320" s="74" t="s">
        <v>917</v>
      </c>
      <c r="J320" s="74"/>
      <c r="K320" s="84">
        <v>3.5900000000000398</v>
      </c>
      <c r="L320" s="87" t="s">
        <v>166</v>
      </c>
      <c r="M320" s="88">
        <v>0.03</v>
      </c>
      <c r="N320" s="88">
        <v>2.3900000000000591E-2</v>
      </c>
      <c r="O320" s="84">
        <v>4995465.1344000008</v>
      </c>
      <c r="P320" s="86">
        <v>102.42307</v>
      </c>
      <c r="Q320" s="74"/>
      <c r="R320" s="84">
        <v>20598.040631002004</v>
      </c>
      <c r="S320" s="85">
        <v>9.9909302688000017E-3</v>
      </c>
      <c r="T320" s="85">
        <f t="shared" si="8"/>
        <v>5.2951612340635971E-3</v>
      </c>
      <c r="U320" s="85">
        <f>R320/'סכום נכסי הקרן'!$C$42</f>
        <v>3.6615227796407609E-4</v>
      </c>
    </row>
    <row r="321" spans="2:21" s="121" customFormat="1">
      <c r="B321" s="77" t="s">
        <v>1095</v>
      </c>
      <c r="C321" s="74" t="s">
        <v>1096</v>
      </c>
      <c r="D321" s="87" t="s">
        <v>28</v>
      </c>
      <c r="E321" s="87" t="s">
        <v>910</v>
      </c>
      <c r="F321" s="74"/>
      <c r="G321" s="87" t="s">
        <v>1015</v>
      </c>
      <c r="H321" s="74" t="s">
        <v>1085</v>
      </c>
      <c r="I321" s="74" t="s">
        <v>917</v>
      </c>
      <c r="J321" s="74"/>
      <c r="K321" s="84">
        <v>7.4700000000001463</v>
      </c>
      <c r="L321" s="87" t="s">
        <v>164</v>
      </c>
      <c r="M321" s="88">
        <v>3.3750000000000002E-2</v>
      </c>
      <c r="N321" s="88">
        <v>3.1200000000000359E-2</v>
      </c>
      <c r="O321" s="84">
        <v>5056138.8000000007</v>
      </c>
      <c r="P321" s="86">
        <v>101.91437999999999</v>
      </c>
      <c r="Q321" s="74"/>
      <c r="R321" s="84">
        <v>17731.239896103001</v>
      </c>
      <c r="S321" s="85">
        <v>7.22305542857143E-3</v>
      </c>
      <c r="T321" s="85">
        <f t="shared" si="8"/>
        <v>4.5581895779161358E-3</v>
      </c>
      <c r="U321" s="85">
        <f>R321/'סכום נכסי הקרן'!$C$42</f>
        <v>3.1519181826032732E-4</v>
      </c>
    </row>
    <row r="322" spans="2:21" s="121" customFormat="1">
      <c r="B322" s="77" t="s">
        <v>1097</v>
      </c>
      <c r="C322" s="74" t="s">
        <v>1098</v>
      </c>
      <c r="D322" s="87" t="s">
        <v>28</v>
      </c>
      <c r="E322" s="87" t="s">
        <v>910</v>
      </c>
      <c r="F322" s="74"/>
      <c r="G322" s="87" t="s">
        <v>948</v>
      </c>
      <c r="H322" s="74" t="s">
        <v>1085</v>
      </c>
      <c r="I322" s="74" t="s">
        <v>917</v>
      </c>
      <c r="J322" s="74"/>
      <c r="K322" s="84">
        <v>3.7699999999999561</v>
      </c>
      <c r="L322" s="87" t="s">
        <v>164</v>
      </c>
      <c r="M322" s="88">
        <v>3.7539999999999997E-2</v>
      </c>
      <c r="N322" s="88">
        <v>2.8499999999999796E-2</v>
      </c>
      <c r="O322" s="84">
        <v>6937022.433600001</v>
      </c>
      <c r="P322" s="86">
        <v>104.67374</v>
      </c>
      <c r="Q322" s="74"/>
      <c r="R322" s="84">
        <v>24985.929418230004</v>
      </c>
      <c r="S322" s="85">
        <v>9.2493632448000015E-3</v>
      </c>
      <c r="T322" s="85">
        <f t="shared" si="8"/>
        <v>6.4231606890477657E-3</v>
      </c>
      <c r="U322" s="85">
        <f>R322/'סכום נכסי הקרן'!$C$42</f>
        <v>4.4415171022456113E-4</v>
      </c>
    </row>
    <row r="323" spans="2:21" s="121" customFormat="1">
      <c r="B323" s="77" t="s">
        <v>1099</v>
      </c>
      <c r="C323" s="74" t="s">
        <v>1100</v>
      </c>
      <c r="D323" s="87" t="s">
        <v>28</v>
      </c>
      <c r="E323" s="87" t="s">
        <v>910</v>
      </c>
      <c r="F323" s="74"/>
      <c r="G323" s="87" t="s">
        <v>992</v>
      </c>
      <c r="H323" s="74" t="s">
        <v>1085</v>
      </c>
      <c r="I323" s="74" t="s">
        <v>917</v>
      </c>
      <c r="J323" s="74"/>
      <c r="K323" s="84">
        <v>7.1799999999999926</v>
      </c>
      <c r="L323" s="87" t="s">
        <v>164</v>
      </c>
      <c r="M323" s="88">
        <v>4.0910000000000002E-2</v>
      </c>
      <c r="N323" s="88">
        <v>3.0099999999999679E-2</v>
      </c>
      <c r="O323" s="84">
        <v>3759744.8116800003</v>
      </c>
      <c r="P323" s="86">
        <v>108.29712000000001</v>
      </c>
      <c r="Q323" s="74"/>
      <c r="R323" s="84">
        <v>14010.703272745002</v>
      </c>
      <c r="S323" s="85">
        <v>7.5194896233600006E-3</v>
      </c>
      <c r="T323" s="85">
        <f t="shared" si="8"/>
        <v>3.6017470865722014E-3</v>
      </c>
      <c r="U323" s="85">
        <f>R323/'סכום נכסי הקרן'!$C$42</f>
        <v>2.4905528691273216E-4</v>
      </c>
    </row>
    <row r="324" spans="2:21" s="121" customFormat="1">
      <c r="B324" s="77" t="s">
        <v>1101</v>
      </c>
      <c r="C324" s="74" t="s">
        <v>1102</v>
      </c>
      <c r="D324" s="87" t="s">
        <v>28</v>
      </c>
      <c r="E324" s="87" t="s">
        <v>910</v>
      </c>
      <c r="F324" s="74"/>
      <c r="G324" s="87" t="s">
        <v>992</v>
      </c>
      <c r="H324" s="74" t="s">
        <v>1085</v>
      </c>
      <c r="I324" s="74" t="s">
        <v>917</v>
      </c>
      <c r="J324" s="74"/>
      <c r="K324" s="84">
        <v>8.3000000000003631</v>
      </c>
      <c r="L324" s="87" t="s">
        <v>164</v>
      </c>
      <c r="M324" s="88">
        <v>4.1250000000000002E-2</v>
      </c>
      <c r="N324" s="88">
        <v>3.1700000000001165E-2</v>
      </c>
      <c r="O324" s="84">
        <v>2275262.4600000004</v>
      </c>
      <c r="P324" s="86">
        <v>108.76942</v>
      </c>
      <c r="Q324" s="74"/>
      <c r="R324" s="84">
        <v>8515.7513783530012</v>
      </c>
      <c r="S324" s="85">
        <v>4.5505249200000009E-3</v>
      </c>
      <c r="T324" s="85">
        <f t="shared" si="8"/>
        <v>2.1891536862836507E-3</v>
      </c>
      <c r="U324" s="85">
        <f>R324/'סכום נכסי הקרן'!$C$42</f>
        <v>1.5137661982599906E-4</v>
      </c>
    </row>
    <row r="325" spans="2:21" s="121" customFormat="1">
      <c r="B325" s="77" t="s">
        <v>1103</v>
      </c>
      <c r="C325" s="74" t="s">
        <v>1104</v>
      </c>
      <c r="D325" s="87" t="s">
        <v>28</v>
      </c>
      <c r="E325" s="87" t="s">
        <v>910</v>
      </c>
      <c r="F325" s="74"/>
      <c r="G325" s="87" t="s">
        <v>992</v>
      </c>
      <c r="H325" s="74" t="s">
        <v>1085</v>
      </c>
      <c r="I325" s="74" t="s">
        <v>917</v>
      </c>
      <c r="J325" s="74"/>
      <c r="K325" s="84">
        <v>5.5600000000002083</v>
      </c>
      <c r="L325" s="87" t="s">
        <v>164</v>
      </c>
      <c r="M325" s="88">
        <v>4.8750000000000002E-2</v>
      </c>
      <c r="N325" s="88">
        <v>2.900000000000099E-2</v>
      </c>
      <c r="O325" s="84">
        <v>1831131.2278080005</v>
      </c>
      <c r="P325" s="86">
        <v>112.498</v>
      </c>
      <c r="Q325" s="74"/>
      <c r="R325" s="84">
        <v>7088.4118570670007</v>
      </c>
      <c r="S325" s="85">
        <v>3.625729604124839E-3</v>
      </c>
      <c r="T325" s="85">
        <f t="shared" si="8"/>
        <v>1.8222259266799034E-3</v>
      </c>
      <c r="U325" s="85">
        <f>R325/'סכום נכסי הקרן'!$C$42</f>
        <v>1.2600412801916066E-4</v>
      </c>
    </row>
    <row r="326" spans="2:21" s="121" customFormat="1">
      <c r="B326" s="77" t="s">
        <v>1105</v>
      </c>
      <c r="C326" s="74" t="s">
        <v>1106</v>
      </c>
      <c r="D326" s="87" t="s">
        <v>28</v>
      </c>
      <c r="E326" s="87" t="s">
        <v>910</v>
      </c>
      <c r="F326" s="74"/>
      <c r="G326" s="87" t="s">
        <v>1084</v>
      </c>
      <c r="H326" s="74" t="s">
        <v>1085</v>
      </c>
      <c r="I326" s="74" t="s">
        <v>917</v>
      </c>
      <c r="J326" s="74"/>
      <c r="K326" s="84">
        <v>3.1899999999999982</v>
      </c>
      <c r="L326" s="87" t="s">
        <v>166</v>
      </c>
      <c r="M326" s="88">
        <v>4.2500000000000003E-2</v>
      </c>
      <c r="N326" s="88">
        <v>2.5499999999999481E-2</v>
      </c>
      <c r="O326" s="84">
        <v>2022455.5200000003</v>
      </c>
      <c r="P326" s="86">
        <v>107.50421</v>
      </c>
      <c r="Q326" s="74"/>
      <c r="R326" s="84">
        <v>8752.9939516790018</v>
      </c>
      <c r="S326" s="85">
        <v>6.7415184000000012E-3</v>
      </c>
      <c r="T326" s="85">
        <f t="shared" si="8"/>
        <v>2.2501418986990867E-3</v>
      </c>
      <c r="U326" s="85">
        <f>R326/'סכום נכסי הקרן'!$C$42</f>
        <v>1.5559386117480151E-4</v>
      </c>
    </row>
    <row r="327" spans="2:21" s="121" customFormat="1">
      <c r="B327" s="77" t="s">
        <v>1107</v>
      </c>
      <c r="C327" s="74" t="s">
        <v>1108</v>
      </c>
      <c r="D327" s="87" t="s">
        <v>28</v>
      </c>
      <c r="E327" s="87" t="s">
        <v>910</v>
      </c>
      <c r="F327" s="74"/>
      <c r="G327" s="87" t="s">
        <v>1109</v>
      </c>
      <c r="H327" s="74" t="s">
        <v>1085</v>
      </c>
      <c r="I327" s="74" t="s">
        <v>346</v>
      </c>
      <c r="J327" s="74"/>
      <c r="K327" s="84">
        <v>1.8900000000000217</v>
      </c>
      <c r="L327" s="87" t="s">
        <v>164</v>
      </c>
      <c r="M327" s="88">
        <v>4.7500000000000001E-2</v>
      </c>
      <c r="N327" s="88">
        <v>2.9900000000000485E-2</v>
      </c>
      <c r="O327" s="84">
        <v>8149686.7633920014</v>
      </c>
      <c r="P327" s="86">
        <v>102.99972</v>
      </c>
      <c r="Q327" s="74"/>
      <c r="R327" s="84">
        <v>28884.286422542005</v>
      </c>
      <c r="S327" s="85">
        <v>9.0552075148800024E-3</v>
      </c>
      <c r="T327" s="85">
        <f t="shared" si="8"/>
        <v>7.4253156636672635E-3</v>
      </c>
      <c r="U327" s="85">
        <f>R327/'סכום נכסי הקרן'!$C$42</f>
        <v>5.1344918967984922E-4</v>
      </c>
    </row>
    <row r="328" spans="2:21" s="121" customFormat="1">
      <c r="B328" s="77" t="s">
        <v>1110</v>
      </c>
      <c r="C328" s="74" t="s">
        <v>1111</v>
      </c>
      <c r="D328" s="87" t="s">
        <v>28</v>
      </c>
      <c r="E328" s="87" t="s">
        <v>910</v>
      </c>
      <c r="F328" s="74"/>
      <c r="G328" s="87" t="s">
        <v>930</v>
      </c>
      <c r="H328" s="74" t="s">
        <v>1090</v>
      </c>
      <c r="I328" s="74" t="s">
        <v>966</v>
      </c>
      <c r="J328" s="74"/>
      <c r="K328" s="84">
        <v>7.999999999998289E-2</v>
      </c>
      <c r="L328" s="87" t="s">
        <v>164</v>
      </c>
      <c r="M328" s="88">
        <v>4.6249999999999999E-2</v>
      </c>
      <c r="N328" s="88">
        <v>-2.3399999999999865E-2</v>
      </c>
      <c r="O328" s="84">
        <v>5943187.7910719998</v>
      </c>
      <c r="P328" s="86">
        <v>102.81708</v>
      </c>
      <c r="Q328" s="74"/>
      <c r="R328" s="84">
        <v>21026.617076892002</v>
      </c>
      <c r="S328" s="85">
        <v>7.9242503880960005E-3</v>
      </c>
      <c r="T328" s="85">
        <f t="shared" si="8"/>
        <v>5.4053358580855452E-3</v>
      </c>
      <c r="U328" s="85">
        <f>R328/'סכום נכסי הקרן'!$C$42</f>
        <v>3.7377068423657289E-4</v>
      </c>
    </row>
    <row r="329" spans="2:21" s="121" customFormat="1">
      <c r="B329" s="77" t="s">
        <v>1112</v>
      </c>
      <c r="C329" s="74" t="s">
        <v>1113</v>
      </c>
      <c r="D329" s="87" t="s">
        <v>28</v>
      </c>
      <c r="E329" s="87" t="s">
        <v>910</v>
      </c>
      <c r="F329" s="74"/>
      <c r="G329" s="87" t="s">
        <v>976</v>
      </c>
      <c r="H329" s="74" t="s">
        <v>1085</v>
      </c>
      <c r="I329" s="74" t="s">
        <v>346</v>
      </c>
      <c r="J329" s="74"/>
      <c r="K329" s="84">
        <v>3.2799999999999896</v>
      </c>
      <c r="L329" s="87" t="s">
        <v>164</v>
      </c>
      <c r="M329" s="88">
        <v>6.2539999999999998E-2</v>
      </c>
      <c r="N329" s="88">
        <v>3.849999999999968E-2</v>
      </c>
      <c r="O329" s="84">
        <v>6674103.2160000019</v>
      </c>
      <c r="P329" s="86">
        <v>113.65688</v>
      </c>
      <c r="Q329" s="74"/>
      <c r="R329" s="84">
        <v>26101.972885201001</v>
      </c>
      <c r="S329" s="85">
        <v>5.1339255507692324E-3</v>
      </c>
      <c r="T329" s="85">
        <f t="shared" si="8"/>
        <v>6.7100632254443685E-3</v>
      </c>
      <c r="U329" s="85">
        <f>R329/'סכום נכסי הקרן'!$C$42</f>
        <v>4.6399058058407052E-4</v>
      </c>
    </row>
    <row r="330" spans="2:21" s="121" customFormat="1">
      <c r="B330" s="77" t="s">
        <v>1114</v>
      </c>
      <c r="C330" s="74" t="s">
        <v>1115</v>
      </c>
      <c r="D330" s="87" t="s">
        <v>28</v>
      </c>
      <c r="E330" s="87" t="s">
        <v>910</v>
      </c>
      <c r="F330" s="74"/>
      <c r="G330" s="87" t="s">
        <v>915</v>
      </c>
      <c r="H330" s="74" t="s">
        <v>1116</v>
      </c>
      <c r="I330" s="74" t="s">
        <v>346</v>
      </c>
      <c r="J330" s="74"/>
      <c r="K330" s="84">
        <v>7.4899999999998652</v>
      </c>
      <c r="L330" s="87" t="s">
        <v>164</v>
      </c>
      <c r="M330" s="88">
        <v>4.4999999999999998E-2</v>
      </c>
      <c r="N330" s="88">
        <v>4.5299999999999209E-2</v>
      </c>
      <c r="O330" s="84">
        <v>6492082.2192000011</v>
      </c>
      <c r="P330" s="86">
        <v>102.0445</v>
      </c>
      <c r="Q330" s="74"/>
      <c r="R330" s="84">
        <v>22795.980984143003</v>
      </c>
      <c r="S330" s="85">
        <v>4.3280548128000005E-3</v>
      </c>
      <c r="T330" s="85">
        <f t="shared" si="8"/>
        <v>5.8601882073194556E-3</v>
      </c>
      <c r="U330" s="85">
        <f>R330/'סכום נכסי הקרן'!$C$42</f>
        <v>4.0522302656336134E-4</v>
      </c>
    </row>
    <row r="331" spans="2:21" s="121" customFormat="1">
      <c r="B331" s="77" t="s">
        <v>1117</v>
      </c>
      <c r="C331" s="74" t="s">
        <v>1118</v>
      </c>
      <c r="D331" s="87" t="s">
        <v>28</v>
      </c>
      <c r="E331" s="87" t="s">
        <v>910</v>
      </c>
      <c r="F331" s="74"/>
      <c r="G331" s="87" t="s">
        <v>1045</v>
      </c>
      <c r="H331" s="74" t="s">
        <v>1119</v>
      </c>
      <c r="I331" s="74" t="s">
        <v>966</v>
      </c>
      <c r="J331" s="74"/>
      <c r="K331" s="84">
        <v>6.5199999999999916</v>
      </c>
      <c r="L331" s="87" t="s">
        <v>164</v>
      </c>
      <c r="M331" s="88">
        <v>9.6250000000000002E-2</v>
      </c>
      <c r="N331" s="88">
        <v>5.5700000000000062E-2</v>
      </c>
      <c r="O331" s="84">
        <v>5763998.2320000008</v>
      </c>
      <c r="P331" s="86">
        <v>132.57031000000001</v>
      </c>
      <c r="Q331" s="74"/>
      <c r="R331" s="84">
        <v>26293.885582512001</v>
      </c>
      <c r="S331" s="85">
        <v>5.763998232000001E-3</v>
      </c>
      <c r="T331" s="85">
        <f t="shared" si="8"/>
        <v>6.7593984361729222E-3</v>
      </c>
      <c r="U331" s="85">
        <f>R331/'סכום נכסי הקרן'!$C$42</f>
        <v>4.6740203473883562E-4</v>
      </c>
    </row>
    <row r="332" spans="2:21" s="121" customFormat="1">
      <c r="B332" s="77" t="s">
        <v>1120</v>
      </c>
      <c r="C332" s="74" t="s">
        <v>1121</v>
      </c>
      <c r="D332" s="87" t="s">
        <v>28</v>
      </c>
      <c r="E332" s="87" t="s">
        <v>910</v>
      </c>
      <c r="F332" s="74"/>
      <c r="G332" s="87" t="s">
        <v>983</v>
      </c>
      <c r="H332" s="74" t="s">
        <v>1119</v>
      </c>
      <c r="I332" s="74" t="s">
        <v>966</v>
      </c>
      <c r="J332" s="74"/>
      <c r="K332" s="84">
        <v>6.5599999999999232</v>
      </c>
      <c r="L332" s="87" t="s">
        <v>164</v>
      </c>
      <c r="M332" s="88">
        <v>3.6249999999999998E-2</v>
      </c>
      <c r="N332" s="88">
        <v>3.1599999999999552E-2</v>
      </c>
      <c r="O332" s="84">
        <v>7078594.3200000012</v>
      </c>
      <c r="P332" s="86">
        <v>103.31301000000001</v>
      </c>
      <c r="Q332" s="74"/>
      <c r="R332" s="84">
        <v>25164.408525082003</v>
      </c>
      <c r="S332" s="85">
        <v>1.7696485800000002E-2</v>
      </c>
      <c r="T332" s="85">
        <f t="shared" si="8"/>
        <v>6.4690425117231989E-3</v>
      </c>
      <c r="U332" s="85">
        <f>R332/'סכום נכסי הקרן'!$C$42</f>
        <v>4.4732436789203333E-4</v>
      </c>
    </row>
    <row r="333" spans="2:21" s="121" customFormat="1">
      <c r="B333" s="77" t="s">
        <v>1122</v>
      </c>
      <c r="C333" s="74" t="s">
        <v>1123</v>
      </c>
      <c r="D333" s="87" t="s">
        <v>28</v>
      </c>
      <c r="E333" s="87" t="s">
        <v>910</v>
      </c>
      <c r="F333" s="74"/>
      <c r="G333" s="87" t="s">
        <v>1001</v>
      </c>
      <c r="H333" s="74" t="s">
        <v>1124</v>
      </c>
      <c r="I333" s="74" t="s">
        <v>966</v>
      </c>
      <c r="J333" s="74"/>
      <c r="K333" s="84">
        <v>0.99000000000002009</v>
      </c>
      <c r="L333" s="87" t="s">
        <v>164</v>
      </c>
      <c r="M333" s="88">
        <v>0.05</v>
      </c>
      <c r="N333" s="88">
        <v>3.9600000000000156E-2</v>
      </c>
      <c r="O333" s="84">
        <v>4328054.8128000014</v>
      </c>
      <c r="P333" s="86">
        <v>103.49211</v>
      </c>
      <c r="Q333" s="74"/>
      <c r="R333" s="84">
        <v>15412.911013431001</v>
      </c>
      <c r="S333" s="85">
        <v>4.3280548128000014E-3</v>
      </c>
      <c r="T333" s="85">
        <f t="shared" si="8"/>
        <v>3.9622141913612467E-3</v>
      </c>
      <c r="U333" s="85">
        <f>R333/'סכום נכסי הקרן'!$C$42</f>
        <v>2.7398103434806299E-4</v>
      </c>
    </row>
    <row r="334" spans="2:21" s="121" customFormat="1">
      <c r="B334" s="77" t="s">
        <v>1125</v>
      </c>
      <c r="C334" s="74" t="s">
        <v>1126</v>
      </c>
      <c r="D334" s="87" t="s">
        <v>28</v>
      </c>
      <c r="E334" s="87" t="s">
        <v>910</v>
      </c>
      <c r="F334" s="74"/>
      <c r="G334" s="87" t="s">
        <v>1001</v>
      </c>
      <c r="H334" s="74" t="s">
        <v>1124</v>
      </c>
      <c r="I334" s="74" t="s">
        <v>966</v>
      </c>
      <c r="J334" s="74"/>
      <c r="K334" s="84">
        <v>3.3100000000003771</v>
      </c>
      <c r="L334" s="87" t="s">
        <v>164</v>
      </c>
      <c r="M334" s="88">
        <v>5.8749999999999997E-2</v>
      </c>
      <c r="N334" s="88">
        <v>4.1200000000005385E-2</v>
      </c>
      <c r="O334" s="84">
        <v>606736.65599999996</v>
      </c>
      <c r="P334" s="86">
        <v>110.36501</v>
      </c>
      <c r="Q334" s="74"/>
      <c r="R334" s="84">
        <v>2304.1796099230005</v>
      </c>
      <c r="S334" s="85">
        <v>1.2134733119999999E-3</v>
      </c>
      <c r="T334" s="85">
        <f t="shared" si="8"/>
        <v>5.9233801725880602E-4</v>
      </c>
      <c r="U334" s="85">
        <f>R334/'סכום נכסי הקרן'!$C$42</f>
        <v>4.0959265404198861E-5</v>
      </c>
    </row>
    <row r="335" spans="2:21" s="121" customFormat="1">
      <c r="B335" s="77" t="s">
        <v>1127</v>
      </c>
      <c r="C335" s="74" t="s">
        <v>1128</v>
      </c>
      <c r="D335" s="87" t="s">
        <v>28</v>
      </c>
      <c r="E335" s="87" t="s">
        <v>910</v>
      </c>
      <c r="F335" s="74"/>
      <c r="G335" s="87" t="s">
        <v>976</v>
      </c>
      <c r="H335" s="74" t="s">
        <v>1124</v>
      </c>
      <c r="I335" s="74" t="s">
        <v>966</v>
      </c>
      <c r="J335" s="74"/>
      <c r="K335" s="84">
        <v>4.0399999999999485</v>
      </c>
      <c r="L335" s="87" t="s">
        <v>164</v>
      </c>
      <c r="M335" s="88">
        <v>0.04</v>
      </c>
      <c r="N335" s="88">
        <v>3.5799999999999652E-2</v>
      </c>
      <c r="O335" s="84">
        <v>6269612.1120000007</v>
      </c>
      <c r="P335" s="86">
        <v>101.518</v>
      </c>
      <c r="Q335" s="74"/>
      <c r="R335" s="84">
        <v>21901.224578903006</v>
      </c>
      <c r="S335" s="85">
        <v>5.0156896896000006E-3</v>
      </c>
      <c r="T335" s="85">
        <f t="shared" si="8"/>
        <v>5.630172182211418E-3</v>
      </c>
      <c r="U335" s="85">
        <f>R335/'סכום נכסי הקרן'!$C$42</f>
        <v>3.8931777121065179E-4</v>
      </c>
    </row>
    <row r="336" spans="2:21" s="121" customFormat="1">
      <c r="B336" s="77" t="s">
        <v>1129</v>
      </c>
      <c r="C336" s="74" t="s">
        <v>1130</v>
      </c>
      <c r="D336" s="87" t="s">
        <v>28</v>
      </c>
      <c r="E336" s="87" t="s">
        <v>910</v>
      </c>
      <c r="F336" s="74"/>
      <c r="G336" s="87" t="s">
        <v>1109</v>
      </c>
      <c r="H336" s="74" t="s">
        <v>926</v>
      </c>
      <c r="I336" s="74" t="s">
        <v>917</v>
      </c>
      <c r="J336" s="74"/>
      <c r="K336" s="84">
        <v>4.6199999999999779</v>
      </c>
      <c r="L336" s="87" t="s">
        <v>167</v>
      </c>
      <c r="M336" s="88">
        <v>0.06</v>
      </c>
      <c r="N336" s="88">
        <v>4.2699999999999891E-2</v>
      </c>
      <c r="O336" s="84">
        <v>4793219.5824000007</v>
      </c>
      <c r="P336" s="86">
        <v>108.76333</v>
      </c>
      <c r="Q336" s="74"/>
      <c r="R336" s="84">
        <v>22994.670990575003</v>
      </c>
      <c r="S336" s="85">
        <v>3.8345756659200004E-3</v>
      </c>
      <c r="T336" s="85">
        <f t="shared" si="8"/>
        <v>5.9112656684480189E-3</v>
      </c>
      <c r="U336" s="85">
        <f>R336/'סכום נכסי הקרן'!$C$42</f>
        <v>4.0875495466113763E-4</v>
      </c>
    </row>
    <row r="337" spans="2:21" s="121" customFormat="1">
      <c r="B337" s="77" t="s">
        <v>1131</v>
      </c>
      <c r="C337" s="74" t="s">
        <v>1132</v>
      </c>
      <c r="D337" s="87" t="s">
        <v>28</v>
      </c>
      <c r="E337" s="87" t="s">
        <v>910</v>
      </c>
      <c r="F337" s="74"/>
      <c r="G337" s="87" t="s">
        <v>1109</v>
      </c>
      <c r="H337" s="74" t="s">
        <v>926</v>
      </c>
      <c r="I337" s="74" t="s">
        <v>917</v>
      </c>
      <c r="J337" s="74"/>
      <c r="K337" s="84">
        <v>4.6700000000001891</v>
      </c>
      <c r="L337" s="87" t="s">
        <v>166</v>
      </c>
      <c r="M337" s="88">
        <v>0.05</v>
      </c>
      <c r="N337" s="88">
        <v>3.0700000000001452E-2</v>
      </c>
      <c r="O337" s="84">
        <v>2022455.5200000003</v>
      </c>
      <c r="P337" s="86">
        <v>112.29862</v>
      </c>
      <c r="Q337" s="74"/>
      <c r="R337" s="84">
        <v>9143.3554937810022</v>
      </c>
      <c r="S337" s="85">
        <v>2.0224555200000004E-3</v>
      </c>
      <c r="T337" s="85">
        <f t="shared" si="8"/>
        <v>2.3504925748646984E-3</v>
      </c>
      <c r="U337" s="85">
        <f>R337/'סכום נכסי הקרן'!$C$42</f>
        <v>1.625329565203603E-4</v>
      </c>
    </row>
    <row r="338" spans="2:21" s="121" customFormat="1">
      <c r="B338" s="77" t="s">
        <v>1133</v>
      </c>
      <c r="C338" s="74" t="s">
        <v>1134</v>
      </c>
      <c r="D338" s="87" t="s">
        <v>28</v>
      </c>
      <c r="E338" s="87" t="s">
        <v>910</v>
      </c>
      <c r="F338" s="74"/>
      <c r="G338" s="87" t="s">
        <v>1109</v>
      </c>
      <c r="H338" s="74" t="s">
        <v>926</v>
      </c>
      <c r="I338" s="74" t="s">
        <v>917</v>
      </c>
      <c r="J338" s="74"/>
      <c r="K338" s="84">
        <v>8.400000000000249</v>
      </c>
      <c r="L338" s="87" t="s">
        <v>166</v>
      </c>
      <c r="M338" s="88">
        <v>3.3750000000000002E-2</v>
      </c>
      <c r="N338" s="88">
        <v>3.630000000000113E-2</v>
      </c>
      <c r="O338" s="84">
        <v>2022455.5200000003</v>
      </c>
      <c r="P338" s="86">
        <v>97.795699999999997</v>
      </c>
      <c r="Q338" s="74"/>
      <c r="R338" s="84">
        <v>7962.5271803700025</v>
      </c>
      <c r="S338" s="85">
        <v>1.6179644160000002E-3</v>
      </c>
      <c r="T338" s="85">
        <f t="shared" si="8"/>
        <v>2.0469357258774334E-3</v>
      </c>
      <c r="U338" s="85">
        <f>R338/'סכום נכסי הקרן'!$C$42</f>
        <v>1.4154246598850029E-4</v>
      </c>
    </row>
    <row r="339" spans="2:21" s="121" customFormat="1">
      <c r="B339" s="77" t="s">
        <v>1135</v>
      </c>
      <c r="C339" s="74" t="s">
        <v>1136</v>
      </c>
      <c r="D339" s="87" t="s">
        <v>28</v>
      </c>
      <c r="E339" s="87" t="s">
        <v>910</v>
      </c>
      <c r="F339" s="74"/>
      <c r="G339" s="87" t="s">
        <v>986</v>
      </c>
      <c r="H339" s="74" t="s">
        <v>926</v>
      </c>
      <c r="I339" s="74" t="s">
        <v>917</v>
      </c>
      <c r="J339" s="74"/>
      <c r="K339" s="84">
        <v>6.4599999999999653</v>
      </c>
      <c r="L339" s="87" t="s">
        <v>164</v>
      </c>
      <c r="M339" s="88">
        <v>5.8749999999999997E-2</v>
      </c>
      <c r="N339" s="88">
        <v>3.3500000000000044E-2</v>
      </c>
      <c r="O339" s="84">
        <v>6067366.5599999996</v>
      </c>
      <c r="P339" s="86">
        <v>117.63485</v>
      </c>
      <c r="Q339" s="74"/>
      <c r="R339" s="84">
        <v>24559.577938354003</v>
      </c>
      <c r="S339" s="85">
        <v>6.0673665599999997E-3</v>
      </c>
      <c r="T339" s="85">
        <f t="shared" si="8"/>
        <v>6.3135580395157929E-3</v>
      </c>
      <c r="U339" s="85">
        <f>R339/'סכום נכסי הקרן'!$C$42</f>
        <v>4.3657285511078912E-4</v>
      </c>
    </row>
    <row r="340" spans="2:21" s="121" customFormat="1">
      <c r="B340" s="77" t="s">
        <v>1137</v>
      </c>
      <c r="C340" s="74" t="s">
        <v>1138</v>
      </c>
      <c r="D340" s="87" t="s">
        <v>28</v>
      </c>
      <c r="E340" s="87" t="s">
        <v>910</v>
      </c>
      <c r="F340" s="74"/>
      <c r="G340" s="87" t="s">
        <v>915</v>
      </c>
      <c r="H340" s="74" t="s">
        <v>1124</v>
      </c>
      <c r="I340" s="74" t="s">
        <v>966</v>
      </c>
      <c r="J340" s="74"/>
      <c r="K340" s="84">
        <v>6.3599999999999728</v>
      </c>
      <c r="L340" s="87" t="s">
        <v>164</v>
      </c>
      <c r="M340" s="88">
        <v>5.1249999999999997E-2</v>
      </c>
      <c r="N340" s="88">
        <v>5.1899999999999766E-2</v>
      </c>
      <c r="O340" s="84">
        <v>6606755.4471840011</v>
      </c>
      <c r="P340" s="86">
        <v>100.45878999999999</v>
      </c>
      <c r="Q340" s="74"/>
      <c r="R340" s="84">
        <v>22838.146487824</v>
      </c>
      <c r="S340" s="85">
        <v>1.2012282631243638E-2</v>
      </c>
      <c r="T340" s="85">
        <f t="shared" si="8"/>
        <v>5.871027740287962E-3</v>
      </c>
      <c r="U340" s="85">
        <f>R340/'סכום נכסי הקרן'!$C$42</f>
        <v>4.05972563643168E-4</v>
      </c>
    </row>
    <row r="341" spans="2:21" s="121" customFormat="1">
      <c r="B341" s="77" t="s">
        <v>1139</v>
      </c>
      <c r="C341" s="74" t="s">
        <v>1140</v>
      </c>
      <c r="D341" s="87" t="s">
        <v>28</v>
      </c>
      <c r="E341" s="87" t="s">
        <v>910</v>
      </c>
      <c r="F341" s="74"/>
      <c r="G341" s="87" t="s">
        <v>915</v>
      </c>
      <c r="H341" s="74" t="s">
        <v>1124</v>
      </c>
      <c r="I341" s="74" t="s">
        <v>966</v>
      </c>
      <c r="J341" s="74"/>
      <c r="K341" s="84">
        <v>4.1500000000001362</v>
      </c>
      <c r="L341" s="87" t="s">
        <v>164</v>
      </c>
      <c r="M341" s="88">
        <v>6.5000000000000002E-2</v>
      </c>
      <c r="N341" s="88">
        <v>5.2800000000002997E-2</v>
      </c>
      <c r="O341" s="84">
        <v>404491.10400000005</v>
      </c>
      <c r="P341" s="86">
        <v>105.71017000000001</v>
      </c>
      <c r="Q341" s="74"/>
      <c r="R341" s="84">
        <v>1471.3310636520002</v>
      </c>
      <c r="S341" s="85">
        <v>5.7361931827850862E-4</v>
      </c>
      <c r="T341" s="85">
        <f t="shared" si="8"/>
        <v>3.7823671436969269E-4</v>
      </c>
      <c r="U341" s="85">
        <f>R341/'סכום נכסי הקרן'!$C$42</f>
        <v>2.6154488683969549E-5</v>
      </c>
    </row>
    <row r="342" spans="2:21" s="121" customFormat="1">
      <c r="B342" s="77" t="s">
        <v>1141</v>
      </c>
      <c r="C342" s="74" t="s">
        <v>1142</v>
      </c>
      <c r="D342" s="87" t="s">
        <v>28</v>
      </c>
      <c r="E342" s="87" t="s">
        <v>910</v>
      </c>
      <c r="F342" s="74"/>
      <c r="G342" s="87" t="s">
        <v>915</v>
      </c>
      <c r="H342" s="74" t="s">
        <v>1124</v>
      </c>
      <c r="I342" s="74" t="s">
        <v>966</v>
      </c>
      <c r="J342" s="74"/>
      <c r="K342" s="84">
        <v>2.9700000000000388</v>
      </c>
      <c r="L342" s="87" t="s">
        <v>164</v>
      </c>
      <c r="M342" s="88">
        <v>6.8750000000000006E-2</v>
      </c>
      <c r="N342" s="88">
        <v>5.3000000000000803E-2</v>
      </c>
      <c r="O342" s="84">
        <v>4651647.6960000005</v>
      </c>
      <c r="P342" s="86">
        <v>108.28328999999999</v>
      </c>
      <c r="Q342" s="74"/>
      <c r="R342" s="84">
        <v>17332.169866822001</v>
      </c>
      <c r="S342" s="85">
        <v>6.8473647660797195E-3</v>
      </c>
      <c r="T342" s="85">
        <f t="shared" si="8"/>
        <v>4.455600201257421E-3</v>
      </c>
      <c r="U342" s="85">
        <f>R342/'סכום נכסי הקרן'!$C$42</f>
        <v>3.0809792020924259E-4</v>
      </c>
    </row>
    <row r="343" spans="2:21" s="121" customFormat="1">
      <c r="B343" s="77" t="s">
        <v>1143</v>
      </c>
      <c r="C343" s="74" t="s">
        <v>1144</v>
      </c>
      <c r="D343" s="87" t="s">
        <v>28</v>
      </c>
      <c r="E343" s="87" t="s">
        <v>910</v>
      </c>
      <c r="F343" s="74"/>
      <c r="G343" s="87" t="s">
        <v>955</v>
      </c>
      <c r="H343" s="74" t="s">
        <v>1124</v>
      </c>
      <c r="I343" s="74" t="s">
        <v>966</v>
      </c>
      <c r="J343" s="74"/>
      <c r="K343" s="84">
        <v>6.9499999999998643</v>
      </c>
      <c r="L343" s="87" t="s">
        <v>164</v>
      </c>
      <c r="M343" s="88">
        <v>3.3750000000000002E-2</v>
      </c>
      <c r="N343" s="88">
        <v>3.3299999999999344E-2</v>
      </c>
      <c r="O343" s="84">
        <v>6067366.5599999996</v>
      </c>
      <c r="P343" s="86">
        <v>100.32174999999999</v>
      </c>
      <c r="Q343" s="74"/>
      <c r="R343" s="84">
        <v>20944.982682283</v>
      </c>
      <c r="S343" s="85">
        <v>7.1380783058823524E-3</v>
      </c>
      <c r="T343" s="85">
        <f t="shared" si="8"/>
        <v>5.3843500133907238E-3</v>
      </c>
      <c r="U343" s="85">
        <f>R343/'סכום נכסי הקרן'!$C$42</f>
        <v>3.7231954526263981E-4</v>
      </c>
    </row>
    <row r="344" spans="2:21" s="121" customFormat="1">
      <c r="B344" s="77" t="s">
        <v>1145</v>
      </c>
      <c r="C344" s="74" t="s">
        <v>1146</v>
      </c>
      <c r="D344" s="87" t="s">
        <v>28</v>
      </c>
      <c r="E344" s="87" t="s">
        <v>910</v>
      </c>
      <c r="F344" s="74"/>
      <c r="G344" s="87" t="s">
        <v>942</v>
      </c>
      <c r="H344" s="74" t="s">
        <v>1124</v>
      </c>
      <c r="I344" s="74" t="s">
        <v>966</v>
      </c>
      <c r="J344" s="74"/>
      <c r="K344" s="84">
        <v>0.77999999999997471</v>
      </c>
      <c r="L344" s="87" t="s">
        <v>164</v>
      </c>
      <c r="M344" s="88">
        <v>4.6249999999999999E-2</v>
      </c>
      <c r="N344" s="88">
        <v>3.3900000000000208E-2</v>
      </c>
      <c r="O344" s="84">
        <v>4211763.6204000004</v>
      </c>
      <c r="P344" s="86">
        <v>103.64854</v>
      </c>
      <c r="Q344" s="74"/>
      <c r="R344" s="84">
        <v>15021.450034171003</v>
      </c>
      <c r="S344" s="85">
        <v>2.8078424136000002E-3</v>
      </c>
      <c r="T344" s="85">
        <f t="shared" si="8"/>
        <v>3.8615808816615709E-3</v>
      </c>
      <c r="U344" s="85">
        <f>R344/'סכום נכסי הקרן'!$C$42</f>
        <v>2.6702239532710851E-4</v>
      </c>
    </row>
    <row r="345" spans="2:21" s="121" customFormat="1">
      <c r="B345" s="77" t="s">
        <v>1147</v>
      </c>
      <c r="C345" s="74" t="s">
        <v>1148</v>
      </c>
      <c r="D345" s="87" t="s">
        <v>28</v>
      </c>
      <c r="E345" s="87" t="s">
        <v>910</v>
      </c>
      <c r="F345" s="74"/>
      <c r="G345" s="87" t="s">
        <v>1001</v>
      </c>
      <c r="H345" s="74" t="s">
        <v>926</v>
      </c>
      <c r="I345" s="74" t="s">
        <v>917</v>
      </c>
      <c r="J345" s="74"/>
      <c r="K345" s="84">
        <v>6.8299999999998837</v>
      </c>
      <c r="L345" s="87" t="s">
        <v>164</v>
      </c>
      <c r="M345" s="88">
        <v>3.875E-2</v>
      </c>
      <c r="N345" s="88">
        <v>3.6799999999999042E-2</v>
      </c>
      <c r="O345" s="84">
        <v>2022455.5200000003</v>
      </c>
      <c r="P345" s="86">
        <v>101.49818999999999</v>
      </c>
      <c r="Q345" s="74"/>
      <c r="R345" s="84">
        <v>7063.5328288010005</v>
      </c>
      <c r="S345" s="85">
        <v>1.8385959272727275E-3</v>
      </c>
      <c r="T345" s="85">
        <f t="shared" si="8"/>
        <v>1.8158302471890581E-3</v>
      </c>
      <c r="U345" s="85">
        <f>R345/'סכום נכסי הקרן'!$C$42</f>
        <v>1.2556187659164294E-4</v>
      </c>
    </row>
    <row r="346" spans="2:21" s="121" customFormat="1">
      <c r="B346" s="77" t="s">
        <v>1149</v>
      </c>
      <c r="C346" s="74" t="s">
        <v>1150</v>
      </c>
      <c r="D346" s="87" t="s">
        <v>28</v>
      </c>
      <c r="E346" s="87" t="s">
        <v>910</v>
      </c>
      <c r="F346" s="74"/>
      <c r="G346" s="87" t="s">
        <v>1001</v>
      </c>
      <c r="H346" s="74" t="s">
        <v>926</v>
      </c>
      <c r="I346" s="74" t="s">
        <v>917</v>
      </c>
      <c r="J346" s="74"/>
      <c r="K346" s="84">
        <v>6.7299999999998361</v>
      </c>
      <c r="L346" s="87" t="s">
        <v>164</v>
      </c>
      <c r="M346" s="88">
        <v>0.04</v>
      </c>
      <c r="N346" s="88">
        <v>3.5499999999998942E-2</v>
      </c>
      <c r="O346" s="84">
        <v>5056138.8000000007</v>
      </c>
      <c r="P346" s="86">
        <v>102.96333</v>
      </c>
      <c r="Q346" s="74"/>
      <c r="R346" s="84">
        <v>17913.739486778002</v>
      </c>
      <c r="S346" s="85">
        <v>6.7415184000000012E-3</v>
      </c>
      <c r="T346" s="85">
        <f t="shared" si="8"/>
        <v>4.6051049508434166E-3</v>
      </c>
      <c r="U346" s="85">
        <f>R346/'סכום נכסי הקרן'!$C$42</f>
        <v>3.1843594434252312E-4</v>
      </c>
    </row>
    <row r="347" spans="2:21" s="121" customFormat="1">
      <c r="B347" s="77" t="s">
        <v>1151</v>
      </c>
      <c r="C347" s="74" t="s">
        <v>1152</v>
      </c>
      <c r="D347" s="87" t="s">
        <v>28</v>
      </c>
      <c r="E347" s="87" t="s">
        <v>910</v>
      </c>
      <c r="F347" s="74"/>
      <c r="G347" s="87" t="s">
        <v>942</v>
      </c>
      <c r="H347" s="74" t="s">
        <v>1153</v>
      </c>
      <c r="I347" s="74" t="s">
        <v>966</v>
      </c>
      <c r="J347" s="74"/>
      <c r="K347" s="84">
        <v>6.349999999999735</v>
      </c>
      <c r="L347" s="87" t="s">
        <v>164</v>
      </c>
      <c r="M347" s="88">
        <v>4.4999999999999998E-2</v>
      </c>
      <c r="N347" s="88">
        <v>3.739999999999738E-2</v>
      </c>
      <c r="O347" s="84">
        <v>1415718.8640000003</v>
      </c>
      <c r="P347" s="86">
        <v>104.8125</v>
      </c>
      <c r="Q347" s="74"/>
      <c r="R347" s="84">
        <v>5105.9290014410008</v>
      </c>
      <c r="S347" s="85">
        <v>5.1480685963636375E-4</v>
      </c>
      <c r="T347" s="85">
        <f t="shared" si="8"/>
        <v>1.3125868521503261E-3</v>
      </c>
      <c r="U347" s="85">
        <f>R347/'סכום נכסי הקרן'!$C$42</f>
        <v>9.0763367666467094E-5</v>
      </c>
    </row>
    <row r="348" spans="2:21" s="121" customFormat="1">
      <c r="B348" s="77" t="s">
        <v>1154</v>
      </c>
      <c r="C348" s="74" t="s">
        <v>1155</v>
      </c>
      <c r="D348" s="87" t="s">
        <v>28</v>
      </c>
      <c r="E348" s="87" t="s">
        <v>910</v>
      </c>
      <c r="F348" s="74"/>
      <c r="G348" s="87" t="s">
        <v>942</v>
      </c>
      <c r="H348" s="74" t="s">
        <v>1153</v>
      </c>
      <c r="I348" s="74" t="s">
        <v>966</v>
      </c>
      <c r="J348" s="74"/>
      <c r="K348" s="84">
        <v>3.6200000000000374</v>
      </c>
      <c r="L348" s="87" t="s">
        <v>164</v>
      </c>
      <c r="M348" s="88">
        <v>4.7500000000000001E-2</v>
      </c>
      <c r="N348" s="88">
        <v>3.8500000000000381E-2</v>
      </c>
      <c r="O348" s="84">
        <v>6471857.6640000008</v>
      </c>
      <c r="P348" s="86">
        <v>105.24863999999999</v>
      </c>
      <c r="Q348" s="74"/>
      <c r="R348" s="84">
        <v>23438.516370926005</v>
      </c>
      <c r="S348" s="85">
        <v>2.1219205455737709E-3</v>
      </c>
      <c r="T348" s="85">
        <f t="shared" si="8"/>
        <v>6.0253654944487272E-3</v>
      </c>
      <c r="U348" s="85">
        <f>R348/'סכום נכסי הקרן'!$C$42</f>
        <v>4.1664478263024797E-4</v>
      </c>
    </row>
    <row r="349" spans="2:21" s="121" customFormat="1">
      <c r="B349" s="77" t="s">
        <v>1156</v>
      </c>
      <c r="C349" s="74" t="s">
        <v>1157</v>
      </c>
      <c r="D349" s="87" t="s">
        <v>28</v>
      </c>
      <c r="E349" s="87" t="s">
        <v>910</v>
      </c>
      <c r="F349" s="74"/>
      <c r="G349" s="87" t="s">
        <v>915</v>
      </c>
      <c r="H349" s="74" t="s">
        <v>1158</v>
      </c>
      <c r="I349" s="74" t="s">
        <v>917</v>
      </c>
      <c r="J349" s="74"/>
      <c r="K349" s="84">
        <v>2.2299999999999938</v>
      </c>
      <c r="L349" s="87" t="s">
        <v>164</v>
      </c>
      <c r="M349" s="88">
        <v>7.7499999999999999E-2</v>
      </c>
      <c r="N349" s="88">
        <v>0.11350000000000129</v>
      </c>
      <c r="O349" s="84">
        <v>3029486.6847959999</v>
      </c>
      <c r="P349" s="86">
        <v>95.823611</v>
      </c>
      <c r="Q349" s="74"/>
      <c r="R349" s="84">
        <v>9989.0975479220015</v>
      </c>
      <c r="S349" s="85">
        <v>7.7679145763999997E-3</v>
      </c>
      <c r="T349" s="85">
        <f t="shared" si="8"/>
        <v>2.5679084261745755E-3</v>
      </c>
      <c r="U349" s="85">
        <f>R349/'סכום נכסי הקרן'!$C$42</f>
        <v>1.7756692918024817E-4</v>
      </c>
    </row>
    <row r="350" spans="2:21" s="121" customFormat="1">
      <c r="B350" s="77" t="s">
        <v>1159</v>
      </c>
      <c r="C350" s="74" t="s">
        <v>1160</v>
      </c>
      <c r="D350" s="87" t="s">
        <v>28</v>
      </c>
      <c r="E350" s="87" t="s">
        <v>910</v>
      </c>
      <c r="F350" s="74"/>
      <c r="G350" s="87" t="s">
        <v>983</v>
      </c>
      <c r="H350" s="74" t="s">
        <v>687</v>
      </c>
      <c r="I350" s="74"/>
      <c r="J350" s="74"/>
      <c r="K350" s="84">
        <v>3.9999999999999178</v>
      </c>
      <c r="L350" s="87" t="s">
        <v>164</v>
      </c>
      <c r="M350" s="88">
        <v>4.2500000000000003E-2</v>
      </c>
      <c r="N350" s="88">
        <v>5.6899999999999028E-2</v>
      </c>
      <c r="O350" s="84">
        <v>7483085.4240000006</v>
      </c>
      <c r="P350" s="86">
        <v>95.043059999999997</v>
      </c>
      <c r="Q350" s="74"/>
      <c r="R350" s="84">
        <v>24472.918603344009</v>
      </c>
      <c r="S350" s="85">
        <v>1.5753864050526319E-2</v>
      </c>
      <c r="T350" s="85">
        <f t="shared" si="8"/>
        <v>6.2912804277984926E-3</v>
      </c>
      <c r="U350" s="85">
        <f>R350/'סכום נכסי הקרן'!$C$42</f>
        <v>4.3503239242847922E-4</v>
      </c>
    </row>
    <row r="351" spans="2:21" s="121" customFormat="1">
      <c r="B351" s="125"/>
    </row>
    <row r="352" spans="2:21" s="121" customFormat="1">
      <c r="B352" s="125"/>
    </row>
    <row r="353" spans="2:11" s="121" customFormat="1">
      <c r="B353" s="125"/>
    </row>
    <row r="354" spans="2:11" s="121" customFormat="1">
      <c r="B354" s="126" t="s">
        <v>260</v>
      </c>
      <c r="C354" s="130"/>
      <c r="D354" s="130"/>
      <c r="E354" s="130"/>
      <c r="F354" s="130"/>
      <c r="G354" s="130"/>
      <c r="H354" s="130"/>
      <c r="I354" s="130"/>
      <c r="J354" s="130"/>
      <c r="K354" s="130"/>
    </row>
    <row r="355" spans="2:11" s="121" customFormat="1">
      <c r="B355" s="126" t="s">
        <v>115</v>
      </c>
      <c r="C355" s="130"/>
      <c r="D355" s="130"/>
      <c r="E355" s="130"/>
      <c r="F355" s="130"/>
      <c r="G355" s="130"/>
      <c r="H355" s="130"/>
      <c r="I355" s="130"/>
      <c r="J355" s="130"/>
      <c r="K355" s="130"/>
    </row>
    <row r="356" spans="2:11" s="121" customFormat="1">
      <c r="B356" s="126" t="s">
        <v>243</v>
      </c>
      <c r="C356" s="130"/>
      <c r="D356" s="130"/>
      <c r="E356" s="130"/>
      <c r="F356" s="130"/>
      <c r="G356" s="130"/>
      <c r="H356" s="130"/>
      <c r="I356" s="130"/>
      <c r="J356" s="130"/>
      <c r="K356" s="130"/>
    </row>
    <row r="357" spans="2:11" s="121" customFormat="1">
      <c r="B357" s="126" t="s">
        <v>251</v>
      </c>
      <c r="C357" s="130"/>
      <c r="D357" s="130"/>
      <c r="E357" s="130"/>
      <c r="F357" s="130"/>
      <c r="G357" s="130"/>
      <c r="H357" s="130"/>
      <c r="I357" s="130"/>
      <c r="J357" s="130"/>
      <c r="K357" s="130"/>
    </row>
    <row r="358" spans="2:11" s="121" customFormat="1">
      <c r="B358" s="166" t="s">
        <v>256</v>
      </c>
      <c r="C358" s="166"/>
      <c r="D358" s="166"/>
      <c r="E358" s="166"/>
      <c r="F358" s="166"/>
      <c r="G358" s="166"/>
      <c r="H358" s="166"/>
      <c r="I358" s="166"/>
      <c r="J358" s="166"/>
      <c r="K358" s="166"/>
    </row>
    <row r="359" spans="2:11" s="121" customFormat="1">
      <c r="B359" s="125"/>
    </row>
    <row r="360" spans="2:11" s="121" customFormat="1">
      <c r="B360" s="125"/>
    </row>
    <row r="361" spans="2:11" s="121" customFormat="1">
      <c r="B361" s="125"/>
    </row>
    <row r="362" spans="2:11" s="121" customFormat="1">
      <c r="B362" s="125"/>
    </row>
    <row r="363" spans="2:11" s="121" customFormat="1">
      <c r="B363" s="125"/>
    </row>
    <row r="364" spans="2:11" s="121" customFormat="1">
      <c r="B364" s="125"/>
    </row>
    <row r="365" spans="2:11" s="121" customFormat="1">
      <c r="B365" s="125"/>
    </row>
    <row r="366" spans="2:11" s="121" customFormat="1">
      <c r="B366" s="125"/>
    </row>
    <row r="367" spans="2:11" s="121" customFormat="1">
      <c r="B367" s="125"/>
    </row>
    <row r="368" spans="2:11" s="121" customFormat="1">
      <c r="B368" s="125"/>
    </row>
    <row r="369" spans="2:2" s="121" customFormat="1">
      <c r="B369" s="125"/>
    </row>
    <row r="370" spans="2:2" s="121" customFormat="1">
      <c r="B370" s="125"/>
    </row>
    <row r="371" spans="2:2" s="121" customFormat="1">
      <c r="B371" s="125"/>
    </row>
    <row r="372" spans="2:2" s="121" customFormat="1">
      <c r="B372" s="125"/>
    </row>
    <row r="373" spans="2:2" s="121" customFormat="1">
      <c r="B373" s="125"/>
    </row>
    <row r="374" spans="2:2" s="121" customFormat="1">
      <c r="B374" s="125"/>
    </row>
    <row r="375" spans="2:2" s="121" customFormat="1">
      <c r="B375" s="125"/>
    </row>
    <row r="376" spans="2:2" s="121" customFormat="1">
      <c r="B376" s="125"/>
    </row>
    <row r="377" spans="2:2" s="121" customFormat="1">
      <c r="B377" s="125"/>
    </row>
    <row r="378" spans="2:2" s="121" customFormat="1">
      <c r="B378" s="125"/>
    </row>
    <row r="379" spans="2:2" s="121" customFormat="1">
      <c r="B379" s="125"/>
    </row>
    <row r="380" spans="2:2" s="121" customFormat="1">
      <c r="B380" s="125"/>
    </row>
    <row r="381" spans="2:2" s="121" customFormat="1">
      <c r="B381" s="125"/>
    </row>
    <row r="382" spans="2:2" s="121" customFormat="1">
      <c r="B382" s="125"/>
    </row>
    <row r="383" spans="2:2" s="121" customFormat="1">
      <c r="B383" s="125"/>
    </row>
    <row r="384" spans="2:2" s="121" customFormat="1">
      <c r="B384" s="125"/>
    </row>
    <row r="385" spans="2:2" s="121" customFormat="1">
      <c r="B385" s="125"/>
    </row>
    <row r="386" spans="2:2" s="121" customFormat="1">
      <c r="B386" s="125"/>
    </row>
    <row r="387" spans="2:2" s="121" customFormat="1">
      <c r="B387" s="125"/>
    </row>
    <row r="388" spans="2:2" s="121" customFormat="1">
      <c r="B388" s="125"/>
    </row>
    <row r="389" spans="2:2" s="121" customFormat="1">
      <c r="B389" s="125"/>
    </row>
    <row r="390" spans="2:2" s="121" customFormat="1">
      <c r="B390" s="125"/>
    </row>
    <row r="391" spans="2:2" s="121" customFormat="1">
      <c r="B391" s="125"/>
    </row>
    <row r="392" spans="2:2" s="121" customFormat="1">
      <c r="B392" s="125"/>
    </row>
    <row r="393" spans="2:2" s="121" customFormat="1">
      <c r="B393" s="125"/>
    </row>
    <row r="394" spans="2:2" s="121" customFormat="1">
      <c r="B394" s="125"/>
    </row>
    <row r="395" spans="2:2" s="121" customFormat="1">
      <c r="B395" s="125"/>
    </row>
    <row r="396" spans="2:2" s="121" customFormat="1">
      <c r="B396" s="125"/>
    </row>
    <row r="397" spans="2:2" s="121" customFormat="1">
      <c r="B397" s="125"/>
    </row>
    <row r="398" spans="2:2" s="121" customFormat="1">
      <c r="B398" s="125"/>
    </row>
    <row r="399" spans="2:2" s="121" customFormat="1">
      <c r="B399" s="125"/>
    </row>
    <row r="400" spans="2:2" s="121" customFormat="1">
      <c r="B400" s="125"/>
    </row>
    <row r="401" spans="2:2" s="121" customFormat="1">
      <c r="B401" s="125"/>
    </row>
    <row r="402" spans="2:2" s="121" customFormat="1">
      <c r="B402" s="125"/>
    </row>
    <row r="403" spans="2:2" s="121" customFormat="1">
      <c r="B403" s="125"/>
    </row>
    <row r="404" spans="2:2" s="121" customFormat="1">
      <c r="B404" s="125"/>
    </row>
    <row r="405" spans="2:2" s="121" customFormat="1">
      <c r="B405" s="125"/>
    </row>
    <row r="406" spans="2:2" s="121" customFormat="1">
      <c r="B406" s="125"/>
    </row>
    <row r="407" spans="2:2" s="121" customFormat="1">
      <c r="B407" s="125"/>
    </row>
    <row r="408" spans="2:2" s="121" customFormat="1">
      <c r="B408" s="125"/>
    </row>
    <row r="409" spans="2:2" s="121" customFormat="1">
      <c r="B409" s="125"/>
    </row>
    <row r="410" spans="2:2" s="121" customFormat="1">
      <c r="B410" s="125"/>
    </row>
    <row r="411" spans="2:2" s="121" customFormat="1">
      <c r="B411" s="125"/>
    </row>
    <row r="412" spans="2:2" s="121" customFormat="1">
      <c r="B412" s="125"/>
    </row>
    <row r="413" spans="2:2" s="121" customFormat="1">
      <c r="B413" s="125"/>
    </row>
    <row r="414" spans="2:2" s="121" customFormat="1">
      <c r="B414" s="125"/>
    </row>
    <row r="415" spans="2:2" s="121" customFormat="1">
      <c r="B415" s="125"/>
    </row>
    <row r="416" spans="2:2" s="121" customFormat="1">
      <c r="B416" s="125"/>
    </row>
    <row r="417" spans="2:2" s="121" customFormat="1">
      <c r="B417" s="125"/>
    </row>
    <row r="418" spans="2:2" s="121" customFormat="1">
      <c r="B418" s="125"/>
    </row>
    <row r="419" spans="2:2" s="121" customFormat="1">
      <c r="B419" s="125"/>
    </row>
    <row r="420" spans="2:2" s="121" customFormat="1">
      <c r="B420" s="125"/>
    </row>
    <row r="421" spans="2:2" s="121" customFormat="1">
      <c r="B421" s="125"/>
    </row>
    <row r="422" spans="2:2" s="121" customFormat="1">
      <c r="B422" s="125"/>
    </row>
    <row r="423" spans="2:2" s="121" customFormat="1">
      <c r="B423" s="125"/>
    </row>
    <row r="424" spans="2:2" s="121" customFormat="1">
      <c r="B424" s="125"/>
    </row>
    <row r="425" spans="2:2" s="121" customFormat="1">
      <c r="B425" s="125"/>
    </row>
    <row r="426" spans="2:2" s="121" customFormat="1">
      <c r="B426" s="125"/>
    </row>
    <row r="427" spans="2:2" s="121" customFormat="1">
      <c r="B427" s="125"/>
    </row>
    <row r="428" spans="2:2" s="121" customFormat="1">
      <c r="B428" s="125"/>
    </row>
    <row r="429" spans="2:2" s="121" customFormat="1">
      <c r="B429" s="125"/>
    </row>
    <row r="430" spans="2:2" s="121" customFormat="1">
      <c r="B430" s="125"/>
    </row>
    <row r="431" spans="2:2" s="121" customFormat="1">
      <c r="B431" s="125"/>
    </row>
    <row r="432" spans="2:2" s="121" customFormat="1">
      <c r="B432" s="125"/>
    </row>
    <row r="433" spans="2:2" s="121" customFormat="1">
      <c r="B433" s="125"/>
    </row>
    <row r="434" spans="2:2" s="121" customFormat="1">
      <c r="B434" s="125"/>
    </row>
    <row r="435" spans="2:2" s="121" customFormat="1">
      <c r="B435" s="125"/>
    </row>
    <row r="436" spans="2:2" s="121" customFormat="1">
      <c r="B436" s="125"/>
    </row>
    <row r="437" spans="2:2" s="121" customFormat="1">
      <c r="B437" s="125"/>
    </row>
    <row r="438" spans="2:2" s="121" customFormat="1">
      <c r="B438" s="125"/>
    </row>
    <row r="439" spans="2:2" s="121" customFormat="1">
      <c r="B439" s="125"/>
    </row>
    <row r="440" spans="2:2" s="121" customFormat="1">
      <c r="B440" s="125"/>
    </row>
    <row r="441" spans="2:2" s="121" customFormat="1">
      <c r="B441" s="125"/>
    </row>
    <row r="442" spans="2:2" s="121" customFormat="1">
      <c r="B442" s="125"/>
    </row>
    <row r="443" spans="2:2" s="121" customFormat="1">
      <c r="B443" s="125"/>
    </row>
    <row r="444" spans="2:2" s="121" customFormat="1">
      <c r="B444" s="125"/>
    </row>
    <row r="445" spans="2:2" s="121" customFormat="1">
      <c r="B445" s="125"/>
    </row>
    <row r="446" spans="2:2" s="121" customFormat="1">
      <c r="B446" s="125"/>
    </row>
    <row r="447" spans="2:2" s="121" customFormat="1">
      <c r="B447" s="125"/>
    </row>
    <row r="448" spans="2:2" s="121" customFormat="1">
      <c r="B448" s="125"/>
    </row>
    <row r="449" spans="2:2" s="121" customFormat="1">
      <c r="B449" s="125"/>
    </row>
    <row r="450" spans="2:2" s="121" customFormat="1">
      <c r="B450" s="125"/>
    </row>
    <row r="451" spans="2:2" s="121" customFormat="1">
      <c r="B451" s="125"/>
    </row>
    <row r="452" spans="2:2" s="121" customFormat="1">
      <c r="B452" s="125"/>
    </row>
    <row r="453" spans="2:2" s="121" customFormat="1">
      <c r="B453" s="125"/>
    </row>
    <row r="454" spans="2:2" s="121" customFormat="1">
      <c r="B454" s="125"/>
    </row>
    <row r="455" spans="2:2" s="121" customFormat="1">
      <c r="B455" s="125"/>
    </row>
    <row r="456" spans="2:2" s="121" customFormat="1">
      <c r="B456" s="125"/>
    </row>
    <row r="457" spans="2:2" s="121" customFormat="1">
      <c r="B457" s="125"/>
    </row>
    <row r="458" spans="2:2" s="121" customFormat="1">
      <c r="B458" s="125"/>
    </row>
    <row r="459" spans="2:2" s="121" customFormat="1">
      <c r="B459" s="125"/>
    </row>
    <row r="460" spans="2:2" s="121" customFormat="1">
      <c r="B460" s="125"/>
    </row>
    <row r="461" spans="2:2" s="121" customFormat="1">
      <c r="B461" s="125"/>
    </row>
    <row r="462" spans="2:2" s="121" customFormat="1">
      <c r="B462" s="125"/>
    </row>
    <row r="463" spans="2:2" s="121" customFormat="1">
      <c r="B463" s="125"/>
    </row>
    <row r="464" spans="2:2" s="121" customFormat="1">
      <c r="B464" s="125"/>
    </row>
    <row r="465" spans="2:2" s="121" customFormat="1">
      <c r="B465" s="125"/>
    </row>
    <row r="466" spans="2:2" s="121" customFormat="1">
      <c r="B466" s="125"/>
    </row>
    <row r="467" spans="2:2" s="121" customFormat="1">
      <c r="B467" s="125"/>
    </row>
    <row r="468" spans="2:2" s="121" customFormat="1">
      <c r="B468" s="125"/>
    </row>
    <row r="469" spans="2:2" s="121" customFormat="1">
      <c r="B469" s="125"/>
    </row>
    <row r="470" spans="2:2" s="121" customFormat="1">
      <c r="B470" s="125"/>
    </row>
    <row r="471" spans="2:2" s="121" customFormat="1">
      <c r="B471" s="125"/>
    </row>
    <row r="472" spans="2:2" s="121" customFormat="1">
      <c r="B472" s="125"/>
    </row>
    <row r="473" spans="2:2" s="121" customFormat="1">
      <c r="B473" s="125"/>
    </row>
    <row r="474" spans="2:2" s="121" customFormat="1">
      <c r="B474" s="125"/>
    </row>
    <row r="475" spans="2:2" s="121" customFormat="1">
      <c r="B475" s="125"/>
    </row>
    <row r="476" spans="2:2" s="121" customFormat="1">
      <c r="B476" s="125"/>
    </row>
    <row r="477" spans="2:2" s="121" customFormat="1">
      <c r="B477" s="125"/>
    </row>
    <row r="478" spans="2:2" s="121" customFormat="1">
      <c r="B478" s="125"/>
    </row>
    <row r="479" spans="2:2" s="121" customFormat="1">
      <c r="B479" s="125"/>
    </row>
    <row r="480" spans="2:2" s="121" customFormat="1">
      <c r="B480" s="125"/>
    </row>
    <row r="481" spans="2:2" s="121" customFormat="1">
      <c r="B481" s="125"/>
    </row>
    <row r="482" spans="2:2" s="121" customFormat="1">
      <c r="B482" s="125"/>
    </row>
    <row r="483" spans="2:2" s="121" customFormat="1">
      <c r="B483" s="125"/>
    </row>
    <row r="484" spans="2:2" s="121" customFormat="1">
      <c r="B484" s="125"/>
    </row>
    <row r="485" spans="2:2" s="121" customFormat="1">
      <c r="B485" s="125"/>
    </row>
    <row r="486" spans="2:2" s="121" customFormat="1">
      <c r="B486" s="125"/>
    </row>
    <row r="487" spans="2:2" s="121" customFormat="1">
      <c r="B487" s="125"/>
    </row>
    <row r="488" spans="2:2" s="121" customFormat="1">
      <c r="B488" s="125"/>
    </row>
    <row r="489" spans="2:2" s="121" customFormat="1">
      <c r="B489" s="125"/>
    </row>
    <row r="490" spans="2:2" s="121" customFormat="1">
      <c r="B490" s="125"/>
    </row>
    <row r="491" spans="2:2" s="121" customFormat="1">
      <c r="B491" s="125"/>
    </row>
    <row r="492" spans="2:2" s="121" customFormat="1">
      <c r="B492" s="125"/>
    </row>
    <row r="493" spans="2:2" s="121" customFormat="1">
      <c r="B493" s="125"/>
    </row>
    <row r="494" spans="2:2" s="121" customFormat="1">
      <c r="B494" s="125"/>
    </row>
    <row r="495" spans="2:2" s="121" customFormat="1">
      <c r="B495" s="125"/>
    </row>
    <row r="496" spans="2:2" s="121" customFormat="1">
      <c r="B496" s="125"/>
    </row>
    <row r="497" spans="2:2" s="121" customFormat="1">
      <c r="B497" s="125"/>
    </row>
    <row r="498" spans="2:2" s="121" customFormat="1">
      <c r="B498" s="125"/>
    </row>
    <row r="499" spans="2:2" s="121" customFormat="1">
      <c r="B499" s="125"/>
    </row>
    <row r="500" spans="2:2" s="121" customFormat="1">
      <c r="B500" s="125"/>
    </row>
    <row r="501" spans="2:2" s="121" customFormat="1">
      <c r="B501" s="125"/>
    </row>
    <row r="502" spans="2:2" s="121" customFormat="1">
      <c r="B502" s="125"/>
    </row>
    <row r="503" spans="2:2" s="121" customFormat="1">
      <c r="B503" s="125"/>
    </row>
    <row r="504" spans="2:2" s="121" customFormat="1">
      <c r="B504" s="125"/>
    </row>
    <row r="505" spans="2:2" s="121" customFormat="1">
      <c r="B505" s="125"/>
    </row>
    <row r="506" spans="2:2" s="121" customFormat="1">
      <c r="B506" s="125"/>
    </row>
    <row r="507" spans="2:2" s="121" customFormat="1">
      <c r="B507" s="125"/>
    </row>
    <row r="508" spans="2:2" s="121" customFormat="1">
      <c r="B508" s="125"/>
    </row>
    <row r="509" spans="2:2" s="121" customFormat="1">
      <c r="B509" s="125"/>
    </row>
    <row r="510" spans="2:2" s="121" customFormat="1">
      <c r="B510" s="125"/>
    </row>
    <row r="511" spans="2:2" s="121" customFormat="1">
      <c r="B511" s="125"/>
    </row>
    <row r="512" spans="2:2" s="121" customFormat="1">
      <c r="B512" s="125"/>
    </row>
    <row r="513" spans="2:2" s="121" customFormat="1">
      <c r="B513" s="125"/>
    </row>
    <row r="514" spans="2:2" s="121" customFormat="1">
      <c r="B514" s="125"/>
    </row>
    <row r="515" spans="2:2" s="121" customFormat="1">
      <c r="B515" s="125"/>
    </row>
    <row r="516" spans="2:2" s="121" customFormat="1">
      <c r="B516" s="125"/>
    </row>
    <row r="517" spans="2:2" s="121" customFormat="1">
      <c r="B517" s="125"/>
    </row>
    <row r="518" spans="2:2" s="121" customFormat="1">
      <c r="B518" s="125"/>
    </row>
    <row r="519" spans="2:2" s="121" customFormat="1">
      <c r="B519" s="125"/>
    </row>
    <row r="520" spans="2:2" s="121" customFormat="1">
      <c r="B520" s="125"/>
    </row>
    <row r="521" spans="2:2" s="121" customFormat="1">
      <c r="B521" s="125"/>
    </row>
    <row r="522" spans="2:2" s="121" customFormat="1">
      <c r="B522" s="125"/>
    </row>
    <row r="523" spans="2:2" s="121" customFormat="1">
      <c r="B523" s="125"/>
    </row>
    <row r="524" spans="2:2" s="121" customFormat="1">
      <c r="B524" s="125"/>
    </row>
    <row r="525" spans="2:2" s="121" customFormat="1">
      <c r="B525" s="125"/>
    </row>
    <row r="526" spans="2:2" s="121" customFormat="1">
      <c r="B526" s="125"/>
    </row>
    <row r="527" spans="2:2" s="121" customFormat="1">
      <c r="B527" s="125"/>
    </row>
    <row r="528" spans="2:2" s="121" customFormat="1">
      <c r="B528" s="125"/>
    </row>
    <row r="529" spans="2:2" s="121" customFormat="1">
      <c r="B529" s="125"/>
    </row>
    <row r="530" spans="2:2" s="121" customFormat="1">
      <c r="B530" s="125"/>
    </row>
    <row r="531" spans="2:2" s="121" customFormat="1">
      <c r="B531" s="125"/>
    </row>
    <row r="532" spans="2:2" s="121" customFormat="1">
      <c r="B532" s="125"/>
    </row>
    <row r="533" spans="2:2" s="121" customFormat="1">
      <c r="B533" s="125"/>
    </row>
    <row r="534" spans="2:2" s="121" customFormat="1">
      <c r="B534" s="125"/>
    </row>
    <row r="535" spans="2:2" s="121" customFormat="1">
      <c r="B535" s="125"/>
    </row>
    <row r="536" spans="2:2" s="121" customFormat="1">
      <c r="B536" s="125"/>
    </row>
    <row r="537" spans="2:2" s="121" customFormat="1">
      <c r="B537" s="125"/>
    </row>
    <row r="538" spans="2:2" s="121" customFormat="1">
      <c r="B538" s="125"/>
    </row>
    <row r="539" spans="2:2" s="121" customFormat="1">
      <c r="B539" s="125"/>
    </row>
    <row r="540" spans="2:2" s="121" customFormat="1">
      <c r="B540" s="125"/>
    </row>
    <row r="541" spans="2:2" s="121" customFormat="1">
      <c r="B541" s="125"/>
    </row>
    <row r="542" spans="2:2" s="121" customFormat="1">
      <c r="B542" s="125"/>
    </row>
    <row r="543" spans="2:2" s="121" customFormat="1">
      <c r="B543" s="125"/>
    </row>
    <row r="544" spans="2:2" s="121" customFormat="1">
      <c r="B544" s="125"/>
    </row>
    <row r="545" spans="2:2" s="121" customFormat="1">
      <c r="B545" s="125"/>
    </row>
    <row r="546" spans="2:2" s="121" customFormat="1">
      <c r="B546" s="125"/>
    </row>
    <row r="547" spans="2:2" s="121" customFormat="1">
      <c r="B547" s="125"/>
    </row>
    <row r="548" spans="2:2" s="121" customFormat="1">
      <c r="B548" s="125"/>
    </row>
    <row r="549" spans="2:2" s="121" customFormat="1">
      <c r="B549" s="125"/>
    </row>
    <row r="550" spans="2:2" s="121" customFormat="1">
      <c r="B550" s="125"/>
    </row>
    <row r="551" spans="2:2" s="121" customFormat="1">
      <c r="B551" s="125"/>
    </row>
    <row r="552" spans="2:2" s="121" customFormat="1">
      <c r="B552" s="125"/>
    </row>
    <row r="553" spans="2:2" s="121" customFormat="1">
      <c r="B553" s="125"/>
    </row>
    <row r="554" spans="2:2" s="121" customFormat="1">
      <c r="B554" s="125"/>
    </row>
    <row r="555" spans="2:2" s="121" customFormat="1">
      <c r="B555" s="125"/>
    </row>
    <row r="556" spans="2:2" s="121" customFormat="1">
      <c r="B556" s="125"/>
    </row>
    <row r="557" spans="2:2" s="121" customFormat="1">
      <c r="B557" s="125"/>
    </row>
    <row r="558" spans="2:2" s="121" customFormat="1">
      <c r="B558" s="125"/>
    </row>
    <row r="559" spans="2:2" s="121" customFormat="1">
      <c r="B559" s="125"/>
    </row>
    <row r="560" spans="2:2" s="121" customFormat="1">
      <c r="B560" s="125"/>
    </row>
    <row r="561" spans="2:2" s="121" customFormat="1">
      <c r="B561" s="125"/>
    </row>
    <row r="562" spans="2:2" s="121" customFormat="1">
      <c r="B562" s="125"/>
    </row>
    <row r="563" spans="2:2" s="121" customFormat="1">
      <c r="B563" s="125"/>
    </row>
    <row r="564" spans="2:2" s="121" customFormat="1">
      <c r="B564" s="125"/>
    </row>
    <row r="565" spans="2:2" s="121" customFormat="1">
      <c r="B565" s="125"/>
    </row>
    <row r="566" spans="2:2" s="121" customFormat="1">
      <c r="B566" s="125"/>
    </row>
    <row r="567" spans="2:2" s="121" customFormat="1">
      <c r="B567" s="125"/>
    </row>
    <row r="568" spans="2:2" s="121" customFormat="1">
      <c r="B568" s="125"/>
    </row>
    <row r="569" spans="2:2" s="121" customFormat="1">
      <c r="B569" s="125"/>
    </row>
    <row r="570" spans="2:2" s="121" customFormat="1">
      <c r="B570" s="125"/>
    </row>
    <row r="571" spans="2:2" s="121" customFormat="1">
      <c r="B571" s="125"/>
    </row>
    <row r="572" spans="2:2" s="121" customFormat="1">
      <c r="B572" s="125"/>
    </row>
    <row r="573" spans="2:2" s="121" customFormat="1">
      <c r="B573" s="125"/>
    </row>
    <row r="574" spans="2:2" s="121" customFormat="1">
      <c r="B574" s="125"/>
    </row>
    <row r="575" spans="2:2" s="121" customFormat="1">
      <c r="B575" s="125"/>
    </row>
    <row r="576" spans="2:2" s="121" customFormat="1">
      <c r="B576" s="125"/>
    </row>
    <row r="577" spans="2:2" s="121" customFormat="1">
      <c r="B577" s="125"/>
    </row>
    <row r="578" spans="2:2" s="121" customFormat="1">
      <c r="B578" s="125"/>
    </row>
    <row r="579" spans="2:2" s="121" customFormat="1">
      <c r="B579" s="125"/>
    </row>
    <row r="580" spans="2:2" s="121" customFormat="1">
      <c r="B580" s="125"/>
    </row>
    <row r="581" spans="2:2" s="121" customFormat="1">
      <c r="B581" s="125"/>
    </row>
    <row r="582" spans="2:2" s="121" customFormat="1">
      <c r="B582" s="125"/>
    </row>
    <row r="583" spans="2:2" s="121" customFormat="1">
      <c r="B583" s="125"/>
    </row>
    <row r="584" spans="2:2" s="121" customFormat="1">
      <c r="B584" s="125"/>
    </row>
    <row r="585" spans="2:2" s="121" customFormat="1">
      <c r="B585" s="125"/>
    </row>
    <row r="586" spans="2:2" s="121" customFormat="1">
      <c r="B586" s="125"/>
    </row>
    <row r="587" spans="2:2" s="121" customFormat="1">
      <c r="B587" s="125"/>
    </row>
    <row r="588" spans="2:2" s="121" customFormat="1">
      <c r="B588" s="125"/>
    </row>
    <row r="589" spans="2:2" s="121" customFormat="1">
      <c r="B589" s="125"/>
    </row>
    <row r="590" spans="2:2" s="121" customFormat="1">
      <c r="B590" s="125"/>
    </row>
    <row r="591" spans="2:2" s="121" customFormat="1">
      <c r="B591" s="125"/>
    </row>
    <row r="592" spans="2:2" s="121" customFormat="1">
      <c r="B592" s="125"/>
    </row>
    <row r="593" spans="2:2" s="121" customFormat="1">
      <c r="B593" s="125"/>
    </row>
    <row r="594" spans="2:2" s="121" customFormat="1">
      <c r="B594" s="125"/>
    </row>
    <row r="595" spans="2:2" s="121" customFormat="1">
      <c r="B595" s="125"/>
    </row>
    <row r="596" spans="2:2" s="121" customFormat="1">
      <c r="B596" s="125"/>
    </row>
    <row r="597" spans="2:2" s="121" customFormat="1">
      <c r="B597" s="125"/>
    </row>
    <row r="598" spans="2:2" s="121" customFormat="1">
      <c r="B598" s="125"/>
    </row>
    <row r="599" spans="2:2" s="121" customFormat="1">
      <c r="B599" s="125"/>
    </row>
    <row r="600" spans="2:2" s="121" customFormat="1">
      <c r="B600" s="125"/>
    </row>
    <row r="601" spans="2:2" s="121" customFormat="1">
      <c r="B601" s="125"/>
    </row>
    <row r="602" spans="2:2" s="121" customFormat="1">
      <c r="B602" s="125"/>
    </row>
    <row r="603" spans="2:2" s="121" customFormat="1">
      <c r="B603" s="125"/>
    </row>
    <row r="604" spans="2:2" s="121" customFormat="1">
      <c r="B604" s="125"/>
    </row>
    <row r="605" spans="2:2" s="121" customFormat="1">
      <c r="B605" s="125"/>
    </row>
    <row r="606" spans="2:2" s="121" customFormat="1">
      <c r="B606" s="125"/>
    </row>
    <row r="607" spans="2:2" s="121" customFormat="1">
      <c r="B607" s="125"/>
    </row>
    <row r="608" spans="2:2" s="121" customFormat="1">
      <c r="B608" s="125"/>
    </row>
    <row r="609" spans="2:6" s="121" customFormat="1">
      <c r="B609" s="125"/>
    </row>
    <row r="610" spans="2:6" s="121" customFormat="1">
      <c r="B610" s="125"/>
    </row>
    <row r="611" spans="2:6" s="121" customFormat="1">
      <c r="B611" s="125"/>
    </row>
    <row r="612" spans="2:6">
      <c r="C612" s="1"/>
      <c r="D612" s="1"/>
      <c r="E612" s="1"/>
      <c r="F612" s="1"/>
    </row>
    <row r="613" spans="2:6">
      <c r="C613" s="1"/>
      <c r="D613" s="1"/>
      <c r="E613" s="1"/>
      <c r="F613" s="1"/>
    </row>
    <row r="614" spans="2:6">
      <c r="C614" s="1"/>
      <c r="D614" s="1"/>
      <c r="E614" s="1"/>
      <c r="F614" s="1"/>
    </row>
    <row r="615" spans="2:6">
      <c r="C615" s="1"/>
      <c r="D615" s="1"/>
      <c r="E615" s="1"/>
      <c r="F615" s="1"/>
    </row>
    <row r="616" spans="2:6">
      <c r="C616" s="1"/>
      <c r="D616" s="1"/>
      <c r="E616" s="1"/>
      <c r="F616" s="1"/>
    </row>
    <row r="617" spans="2:6">
      <c r="C617" s="1"/>
      <c r="D617" s="1"/>
      <c r="E617" s="1"/>
      <c r="F617" s="1"/>
    </row>
    <row r="618" spans="2:6">
      <c r="C618" s="1"/>
      <c r="D618" s="1"/>
      <c r="E618" s="1"/>
      <c r="F618" s="1"/>
    </row>
    <row r="619" spans="2:6">
      <c r="C619" s="1"/>
      <c r="D619" s="1"/>
      <c r="E619" s="1"/>
      <c r="F619" s="1"/>
    </row>
    <row r="620" spans="2:6">
      <c r="C620" s="1"/>
      <c r="D620" s="1"/>
      <c r="E620" s="1"/>
      <c r="F620" s="1"/>
    </row>
    <row r="621" spans="2:6">
      <c r="C621" s="1"/>
      <c r="D621" s="1"/>
      <c r="E621" s="1"/>
      <c r="F621" s="1"/>
    </row>
    <row r="622" spans="2:6">
      <c r="C622" s="1"/>
      <c r="D622" s="1"/>
      <c r="E622" s="1"/>
      <c r="F622" s="1"/>
    </row>
    <row r="623" spans="2:6">
      <c r="C623" s="1"/>
      <c r="D623" s="1"/>
      <c r="E623" s="1"/>
      <c r="F623" s="1"/>
    </row>
    <row r="624" spans="2:6">
      <c r="C624" s="1"/>
      <c r="D624" s="1"/>
      <c r="E624" s="1"/>
      <c r="F624" s="1"/>
    </row>
    <row r="625" spans="3:6">
      <c r="C625" s="1"/>
      <c r="D625" s="1"/>
      <c r="E625" s="1"/>
      <c r="F625" s="1"/>
    </row>
    <row r="626" spans="3:6">
      <c r="C626" s="1"/>
      <c r="D626" s="1"/>
      <c r="E626" s="1"/>
      <c r="F626" s="1"/>
    </row>
    <row r="627" spans="3:6">
      <c r="C627" s="1"/>
      <c r="D627" s="1"/>
      <c r="E627" s="1"/>
      <c r="F627" s="1"/>
    </row>
    <row r="628" spans="3:6">
      <c r="C628" s="1"/>
      <c r="D628" s="1"/>
      <c r="E628" s="1"/>
      <c r="F628" s="1"/>
    </row>
    <row r="629" spans="3:6">
      <c r="C629" s="1"/>
      <c r="D629" s="1"/>
      <c r="E629" s="1"/>
      <c r="F629" s="1"/>
    </row>
    <row r="630" spans="3:6">
      <c r="C630" s="1"/>
      <c r="D630" s="1"/>
      <c r="E630" s="1"/>
      <c r="F630" s="1"/>
    </row>
    <row r="631" spans="3:6">
      <c r="C631" s="1"/>
      <c r="D631" s="1"/>
      <c r="E631" s="1"/>
      <c r="F631" s="1"/>
    </row>
    <row r="632" spans="3:6">
      <c r="C632" s="1"/>
      <c r="D632" s="1"/>
      <c r="E632" s="1"/>
      <c r="F632" s="1"/>
    </row>
    <row r="633" spans="3:6">
      <c r="C633" s="1"/>
      <c r="D633" s="1"/>
      <c r="E633" s="1"/>
      <c r="F633" s="1"/>
    </row>
    <row r="634" spans="3:6">
      <c r="C634" s="1"/>
      <c r="D634" s="1"/>
      <c r="E634" s="1"/>
      <c r="F634" s="1"/>
    </row>
    <row r="635" spans="3:6">
      <c r="C635" s="1"/>
      <c r="D635" s="1"/>
      <c r="E635" s="1"/>
      <c r="F635" s="1"/>
    </row>
    <row r="636" spans="3:6">
      <c r="C636" s="1"/>
      <c r="D636" s="1"/>
      <c r="E636" s="1"/>
      <c r="F636" s="1"/>
    </row>
    <row r="637" spans="3:6">
      <c r="C637" s="1"/>
      <c r="D637" s="1"/>
      <c r="E637" s="1"/>
      <c r="F637" s="1"/>
    </row>
    <row r="638" spans="3:6">
      <c r="C638" s="1"/>
      <c r="D638" s="1"/>
      <c r="E638" s="1"/>
      <c r="F638" s="1"/>
    </row>
    <row r="639" spans="3:6">
      <c r="C639" s="1"/>
      <c r="D639" s="1"/>
      <c r="E639" s="1"/>
      <c r="F639" s="1"/>
    </row>
    <row r="640" spans="3:6">
      <c r="C640" s="1"/>
      <c r="D640" s="1"/>
      <c r="E640" s="1"/>
      <c r="F640" s="1"/>
    </row>
    <row r="641" spans="3:6">
      <c r="C641" s="1"/>
      <c r="D641" s="1"/>
      <c r="E641" s="1"/>
      <c r="F641" s="1"/>
    </row>
    <row r="642" spans="3:6">
      <c r="C642" s="1"/>
      <c r="D642" s="1"/>
      <c r="E642" s="1"/>
      <c r="F642" s="1"/>
    </row>
    <row r="643" spans="3:6">
      <c r="C643" s="1"/>
      <c r="D643" s="1"/>
      <c r="E643" s="1"/>
      <c r="F643" s="1"/>
    </row>
    <row r="644" spans="3:6">
      <c r="C644" s="1"/>
      <c r="D644" s="1"/>
      <c r="E644" s="1"/>
      <c r="F644" s="1"/>
    </row>
    <row r="645" spans="3:6">
      <c r="C645" s="1"/>
      <c r="D645" s="1"/>
      <c r="E645" s="1"/>
      <c r="F645" s="1"/>
    </row>
    <row r="646" spans="3:6">
      <c r="C646" s="1"/>
      <c r="D646" s="1"/>
      <c r="E646" s="1"/>
      <c r="F646" s="1"/>
    </row>
    <row r="647" spans="3:6">
      <c r="C647" s="1"/>
      <c r="D647" s="1"/>
      <c r="E647" s="1"/>
      <c r="F647" s="1"/>
    </row>
    <row r="648" spans="3:6">
      <c r="C648" s="1"/>
      <c r="D648" s="1"/>
      <c r="E648" s="1"/>
      <c r="F648" s="1"/>
    </row>
    <row r="649" spans="3:6">
      <c r="C649" s="1"/>
      <c r="D649" s="1"/>
      <c r="E649" s="1"/>
      <c r="F649" s="1"/>
    </row>
    <row r="650" spans="3:6">
      <c r="C650" s="1"/>
      <c r="D650" s="1"/>
      <c r="E650" s="1"/>
      <c r="F650" s="1"/>
    </row>
    <row r="651" spans="3:6">
      <c r="C651" s="1"/>
      <c r="D651" s="1"/>
      <c r="E651" s="1"/>
      <c r="F651" s="1"/>
    </row>
    <row r="652" spans="3:6">
      <c r="C652" s="1"/>
      <c r="D652" s="1"/>
      <c r="E652" s="1"/>
      <c r="F652" s="1"/>
    </row>
    <row r="653" spans="3:6">
      <c r="C653" s="1"/>
      <c r="D653" s="1"/>
      <c r="E653" s="1"/>
      <c r="F653" s="1"/>
    </row>
    <row r="654" spans="3:6">
      <c r="C654" s="1"/>
      <c r="D654" s="1"/>
      <c r="E654" s="1"/>
      <c r="F654" s="1"/>
    </row>
    <row r="655" spans="3:6">
      <c r="C655" s="1"/>
      <c r="D655" s="1"/>
      <c r="E655" s="1"/>
      <c r="F655" s="1"/>
    </row>
    <row r="656" spans="3:6">
      <c r="C656" s="1"/>
      <c r="D656" s="1"/>
      <c r="E656" s="1"/>
      <c r="F656" s="1"/>
    </row>
    <row r="657" spans="3:6">
      <c r="C657" s="1"/>
      <c r="D657" s="1"/>
      <c r="E657" s="1"/>
      <c r="F657" s="1"/>
    </row>
    <row r="658" spans="3:6">
      <c r="C658" s="1"/>
      <c r="D658" s="1"/>
      <c r="E658" s="1"/>
      <c r="F658" s="1"/>
    </row>
    <row r="659" spans="3:6">
      <c r="C659" s="1"/>
      <c r="D659" s="1"/>
      <c r="E659" s="1"/>
      <c r="F659" s="1"/>
    </row>
    <row r="660" spans="3:6">
      <c r="C660" s="1"/>
      <c r="D660" s="1"/>
      <c r="E660" s="1"/>
      <c r="F660" s="1"/>
    </row>
    <row r="661" spans="3:6">
      <c r="C661" s="1"/>
      <c r="D661" s="1"/>
      <c r="E661" s="1"/>
      <c r="F661" s="1"/>
    </row>
    <row r="662" spans="3:6">
      <c r="C662" s="1"/>
      <c r="D662" s="1"/>
      <c r="E662" s="1"/>
      <c r="F662" s="1"/>
    </row>
    <row r="663" spans="3:6">
      <c r="C663" s="1"/>
      <c r="D663" s="1"/>
      <c r="E663" s="1"/>
      <c r="F663" s="1"/>
    </row>
    <row r="664" spans="3:6">
      <c r="C664" s="1"/>
      <c r="D664" s="1"/>
      <c r="E664" s="1"/>
      <c r="F664" s="1"/>
    </row>
    <row r="665" spans="3:6">
      <c r="C665" s="1"/>
      <c r="D665" s="1"/>
      <c r="E665" s="1"/>
      <c r="F665" s="1"/>
    </row>
    <row r="666" spans="3:6">
      <c r="C666" s="1"/>
      <c r="D666" s="1"/>
      <c r="E666" s="1"/>
      <c r="F666" s="1"/>
    </row>
    <row r="667" spans="3:6">
      <c r="C667" s="1"/>
      <c r="D667" s="1"/>
      <c r="E667" s="1"/>
      <c r="F667" s="1"/>
    </row>
    <row r="668" spans="3:6">
      <c r="C668" s="1"/>
      <c r="D668" s="1"/>
      <c r="E668" s="1"/>
      <c r="F668" s="1"/>
    </row>
    <row r="669" spans="3:6">
      <c r="C669" s="1"/>
      <c r="D669" s="1"/>
      <c r="E669" s="1"/>
      <c r="F669" s="1"/>
    </row>
    <row r="670" spans="3:6">
      <c r="C670" s="1"/>
      <c r="D670" s="1"/>
      <c r="E670" s="1"/>
      <c r="F670" s="1"/>
    </row>
    <row r="671" spans="3:6">
      <c r="C671" s="1"/>
      <c r="D671" s="1"/>
      <c r="E671" s="1"/>
      <c r="F671" s="1"/>
    </row>
    <row r="672" spans="3:6">
      <c r="C672" s="1"/>
      <c r="D672" s="1"/>
      <c r="E672" s="1"/>
      <c r="F672" s="1"/>
    </row>
    <row r="673" spans="3:6">
      <c r="C673" s="1"/>
      <c r="D673" s="1"/>
      <c r="E673" s="1"/>
      <c r="F673" s="1"/>
    </row>
    <row r="674" spans="3:6">
      <c r="C674" s="1"/>
      <c r="D674" s="1"/>
      <c r="E674" s="1"/>
      <c r="F674" s="1"/>
    </row>
    <row r="675" spans="3:6">
      <c r="C675" s="1"/>
      <c r="D675" s="1"/>
      <c r="E675" s="1"/>
      <c r="F675" s="1"/>
    </row>
    <row r="676" spans="3:6">
      <c r="C676" s="1"/>
      <c r="D676" s="1"/>
      <c r="E676" s="1"/>
      <c r="F676" s="1"/>
    </row>
    <row r="677" spans="3:6">
      <c r="C677" s="1"/>
      <c r="D677" s="1"/>
      <c r="E677" s="1"/>
      <c r="F677" s="1"/>
    </row>
    <row r="678" spans="3:6">
      <c r="C678" s="1"/>
      <c r="D678" s="1"/>
      <c r="E678" s="1"/>
      <c r="F678" s="1"/>
    </row>
    <row r="679" spans="3:6">
      <c r="C679" s="1"/>
      <c r="D679" s="1"/>
      <c r="E679" s="1"/>
      <c r="F679" s="1"/>
    </row>
    <row r="680" spans="3:6">
      <c r="C680" s="1"/>
      <c r="D680" s="1"/>
      <c r="E680" s="1"/>
      <c r="F680" s="1"/>
    </row>
    <row r="681" spans="3:6">
      <c r="C681" s="1"/>
      <c r="D681" s="1"/>
      <c r="E681" s="1"/>
      <c r="F681" s="1"/>
    </row>
    <row r="682" spans="3:6">
      <c r="C682" s="1"/>
      <c r="D682" s="1"/>
      <c r="E682" s="1"/>
      <c r="F682" s="1"/>
    </row>
    <row r="683" spans="3:6">
      <c r="C683" s="1"/>
      <c r="D683" s="1"/>
      <c r="E683" s="1"/>
      <c r="F683" s="1"/>
    </row>
    <row r="684" spans="3:6">
      <c r="C684" s="1"/>
      <c r="D684" s="1"/>
      <c r="E684" s="1"/>
      <c r="F684" s="1"/>
    </row>
    <row r="685" spans="3:6">
      <c r="C685" s="1"/>
      <c r="D685" s="1"/>
      <c r="E685" s="1"/>
      <c r="F685" s="1"/>
    </row>
    <row r="686" spans="3:6">
      <c r="C686" s="1"/>
      <c r="D686" s="1"/>
      <c r="E686" s="1"/>
      <c r="F686" s="1"/>
    </row>
    <row r="687" spans="3:6">
      <c r="C687" s="1"/>
      <c r="D687" s="1"/>
      <c r="E687" s="1"/>
      <c r="F687" s="1"/>
    </row>
    <row r="688" spans="3:6">
      <c r="C688" s="1"/>
      <c r="D688" s="1"/>
      <c r="E688" s="1"/>
      <c r="F688" s="1"/>
    </row>
    <row r="689" spans="3:6">
      <c r="C689" s="1"/>
      <c r="D689" s="1"/>
      <c r="E689" s="1"/>
      <c r="F689" s="1"/>
    </row>
    <row r="690" spans="3:6">
      <c r="C690" s="1"/>
      <c r="D690" s="1"/>
      <c r="E690" s="1"/>
      <c r="F690" s="1"/>
    </row>
    <row r="691" spans="3:6">
      <c r="C691" s="1"/>
      <c r="D691" s="1"/>
      <c r="E691" s="1"/>
      <c r="F691" s="1"/>
    </row>
    <row r="692" spans="3:6">
      <c r="C692" s="1"/>
      <c r="D692" s="1"/>
      <c r="E692" s="1"/>
      <c r="F692" s="1"/>
    </row>
    <row r="693" spans="3:6">
      <c r="C693" s="1"/>
      <c r="D693" s="1"/>
      <c r="E693" s="1"/>
      <c r="F693" s="1"/>
    </row>
    <row r="694" spans="3:6">
      <c r="C694" s="1"/>
      <c r="D694" s="1"/>
      <c r="E694" s="1"/>
      <c r="F694" s="1"/>
    </row>
    <row r="695" spans="3:6">
      <c r="C695" s="1"/>
      <c r="D695" s="1"/>
      <c r="E695" s="1"/>
      <c r="F695" s="1"/>
    </row>
    <row r="696" spans="3:6">
      <c r="C696" s="1"/>
      <c r="D696" s="1"/>
      <c r="E696" s="1"/>
      <c r="F696" s="1"/>
    </row>
    <row r="697" spans="3:6">
      <c r="C697" s="1"/>
      <c r="D697" s="1"/>
      <c r="E697" s="1"/>
      <c r="F697" s="1"/>
    </row>
    <row r="698" spans="3:6">
      <c r="C698" s="1"/>
      <c r="D698" s="1"/>
      <c r="E698" s="1"/>
      <c r="F698" s="1"/>
    </row>
    <row r="699" spans="3:6">
      <c r="C699" s="1"/>
      <c r="D699" s="1"/>
      <c r="E699" s="1"/>
      <c r="F699" s="1"/>
    </row>
    <row r="700" spans="3:6">
      <c r="C700" s="1"/>
      <c r="D700" s="1"/>
      <c r="E700" s="1"/>
      <c r="F700" s="1"/>
    </row>
    <row r="701" spans="3:6">
      <c r="C701" s="1"/>
      <c r="D701" s="1"/>
      <c r="E701" s="1"/>
      <c r="F701" s="1"/>
    </row>
    <row r="702" spans="3:6">
      <c r="C702" s="1"/>
      <c r="D702" s="1"/>
      <c r="E702" s="1"/>
      <c r="F702" s="1"/>
    </row>
    <row r="703" spans="3:6">
      <c r="C703" s="1"/>
      <c r="D703" s="1"/>
      <c r="E703" s="1"/>
      <c r="F703" s="1"/>
    </row>
    <row r="704" spans="3:6">
      <c r="C704" s="1"/>
      <c r="D704" s="1"/>
      <c r="E704" s="1"/>
      <c r="F704" s="1"/>
    </row>
    <row r="705" spans="3:6">
      <c r="C705" s="1"/>
      <c r="D705" s="1"/>
      <c r="E705" s="1"/>
      <c r="F705" s="1"/>
    </row>
    <row r="706" spans="3:6">
      <c r="C706" s="1"/>
      <c r="D706" s="1"/>
      <c r="E706" s="1"/>
      <c r="F706" s="1"/>
    </row>
    <row r="707" spans="3:6">
      <c r="C707" s="1"/>
      <c r="D707" s="1"/>
      <c r="E707" s="1"/>
      <c r="F707" s="1"/>
    </row>
    <row r="708" spans="3:6">
      <c r="C708" s="1"/>
      <c r="D708" s="1"/>
      <c r="E708" s="1"/>
      <c r="F708" s="1"/>
    </row>
    <row r="709" spans="3:6">
      <c r="C709" s="1"/>
      <c r="D709" s="1"/>
      <c r="E709" s="1"/>
      <c r="F709" s="1"/>
    </row>
    <row r="710" spans="3:6">
      <c r="C710" s="1"/>
      <c r="D710" s="1"/>
      <c r="E710" s="1"/>
      <c r="F710" s="1"/>
    </row>
    <row r="711" spans="3:6">
      <c r="C711" s="1"/>
      <c r="D711" s="1"/>
      <c r="E711" s="1"/>
      <c r="F711" s="1"/>
    </row>
    <row r="712" spans="3:6">
      <c r="C712" s="1"/>
      <c r="D712" s="1"/>
      <c r="E712" s="1"/>
      <c r="F712" s="1"/>
    </row>
    <row r="713" spans="3:6">
      <c r="C713" s="1"/>
      <c r="D713" s="1"/>
      <c r="E713" s="1"/>
      <c r="F713" s="1"/>
    </row>
    <row r="714" spans="3:6">
      <c r="C714" s="1"/>
      <c r="D714" s="1"/>
      <c r="E714" s="1"/>
      <c r="F714" s="1"/>
    </row>
    <row r="715" spans="3:6">
      <c r="C715" s="1"/>
      <c r="D715" s="1"/>
      <c r="E715" s="1"/>
      <c r="F715" s="1"/>
    </row>
    <row r="716" spans="3:6">
      <c r="C716" s="1"/>
      <c r="D716" s="1"/>
      <c r="E716" s="1"/>
      <c r="F716" s="1"/>
    </row>
    <row r="717" spans="3:6">
      <c r="C717" s="1"/>
      <c r="D717" s="1"/>
      <c r="E717" s="1"/>
      <c r="F717" s="1"/>
    </row>
    <row r="718" spans="3:6">
      <c r="C718" s="1"/>
      <c r="D718" s="1"/>
      <c r="E718" s="1"/>
      <c r="F718" s="1"/>
    </row>
    <row r="719" spans="3:6">
      <c r="C719" s="1"/>
      <c r="D719" s="1"/>
      <c r="E719" s="1"/>
      <c r="F719" s="1"/>
    </row>
    <row r="720" spans="3:6">
      <c r="C720" s="1"/>
      <c r="D720" s="1"/>
      <c r="E720" s="1"/>
      <c r="F720" s="1"/>
    </row>
    <row r="721" spans="3:6">
      <c r="C721" s="1"/>
      <c r="D721" s="1"/>
      <c r="E721" s="1"/>
      <c r="F721" s="1"/>
    </row>
    <row r="722" spans="3:6">
      <c r="C722" s="1"/>
      <c r="D722" s="1"/>
      <c r="E722" s="1"/>
      <c r="F722" s="1"/>
    </row>
    <row r="723" spans="3:6">
      <c r="C723" s="1"/>
      <c r="D723" s="1"/>
      <c r="E723" s="1"/>
      <c r="F723" s="1"/>
    </row>
    <row r="724" spans="3:6">
      <c r="C724" s="1"/>
      <c r="D724" s="1"/>
      <c r="E724" s="1"/>
      <c r="F724" s="1"/>
    </row>
    <row r="725" spans="3:6">
      <c r="C725" s="1"/>
      <c r="D725" s="1"/>
      <c r="E725" s="1"/>
      <c r="F725" s="1"/>
    </row>
    <row r="726" spans="3:6">
      <c r="C726" s="1"/>
      <c r="D726" s="1"/>
      <c r="E726" s="1"/>
      <c r="F726" s="1"/>
    </row>
    <row r="727" spans="3:6">
      <c r="C727" s="1"/>
      <c r="D727" s="1"/>
      <c r="E727" s="1"/>
      <c r="F727" s="1"/>
    </row>
    <row r="728" spans="3:6">
      <c r="C728" s="1"/>
      <c r="D728" s="1"/>
      <c r="E728" s="1"/>
      <c r="F728" s="1"/>
    </row>
    <row r="729" spans="3:6">
      <c r="C729" s="1"/>
      <c r="D729" s="1"/>
      <c r="E729" s="1"/>
      <c r="F729" s="1"/>
    </row>
    <row r="730" spans="3:6">
      <c r="C730" s="1"/>
      <c r="D730" s="1"/>
      <c r="E730" s="1"/>
      <c r="F730" s="1"/>
    </row>
    <row r="731" spans="3:6">
      <c r="C731" s="1"/>
      <c r="D731" s="1"/>
      <c r="E731" s="1"/>
      <c r="F731" s="1"/>
    </row>
    <row r="732" spans="3:6">
      <c r="C732" s="1"/>
      <c r="D732" s="1"/>
      <c r="E732" s="1"/>
      <c r="F732" s="1"/>
    </row>
    <row r="733" spans="3:6">
      <c r="C733" s="1"/>
      <c r="D733" s="1"/>
      <c r="E733" s="1"/>
      <c r="F733" s="1"/>
    </row>
    <row r="734" spans="3:6">
      <c r="C734" s="1"/>
      <c r="D734" s="1"/>
      <c r="E734" s="1"/>
      <c r="F734" s="1"/>
    </row>
    <row r="735" spans="3:6">
      <c r="C735" s="1"/>
      <c r="D735" s="1"/>
      <c r="E735" s="1"/>
      <c r="F735" s="1"/>
    </row>
    <row r="736" spans="3:6">
      <c r="C736" s="1"/>
      <c r="D736" s="1"/>
      <c r="E736" s="1"/>
      <c r="F736" s="1"/>
    </row>
    <row r="737" spans="3:6">
      <c r="C737" s="1"/>
      <c r="D737" s="1"/>
      <c r="E737" s="1"/>
      <c r="F737" s="1"/>
    </row>
    <row r="738" spans="3:6">
      <c r="C738" s="1"/>
      <c r="D738" s="1"/>
      <c r="E738" s="1"/>
      <c r="F738" s="1"/>
    </row>
    <row r="739" spans="3:6">
      <c r="C739" s="1"/>
      <c r="D739" s="1"/>
      <c r="E739" s="1"/>
      <c r="F739" s="1"/>
    </row>
    <row r="740" spans="3:6">
      <c r="C740" s="1"/>
      <c r="D740" s="1"/>
      <c r="E740" s="1"/>
      <c r="F740" s="1"/>
    </row>
    <row r="741" spans="3:6">
      <c r="C741" s="1"/>
      <c r="D741" s="1"/>
      <c r="E741" s="1"/>
      <c r="F741" s="1"/>
    </row>
    <row r="742" spans="3:6">
      <c r="C742" s="1"/>
      <c r="D742" s="1"/>
      <c r="E742" s="1"/>
      <c r="F742" s="1"/>
    </row>
    <row r="743" spans="3:6">
      <c r="C743" s="1"/>
      <c r="D743" s="1"/>
      <c r="E743" s="1"/>
      <c r="F743" s="1"/>
    </row>
    <row r="744" spans="3:6">
      <c r="C744" s="1"/>
      <c r="D744" s="1"/>
      <c r="E744" s="1"/>
      <c r="F744" s="1"/>
    </row>
    <row r="745" spans="3:6">
      <c r="C745" s="1"/>
      <c r="D745" s="1"/>
      <c r="E745" s="1"/>
      <c r="F745" s="1"/>
    </row>
    <row r="746" spans="3:6">
      <c r="C746" s="1"/>
      <c r="D746" s="1"/>
      <c r="E746" s="1"/>
      <c r="F746" s="1"/>
    </row>
    <row r="747" spans="3:6">
      <c r="C747" s="1"/>
      <c r="D747" s="1"/>
      <c r="E747" s="1"/>
      <c r="F747" s="1"/>
    </row>
    <row r="748" spans="3:6">
      <c r="C748" s="1"/>
      <c r="D748" s="1"/>
      <c r="E748" s="1"/>
      <c r="F748" s="1"/>
    </row>
    <row r="749" spans="3:6">
      <c r="C749" s="1"/>
      <c r="D749" s="1"/>
      <c r="E749" s="1"/>
      <c r="F749" s="1"/>
    </row>
    <row r="750" spans="3:6">
      <c r="C750" s="1"/>
      <c r="D750" s="1"/>
      <c r="E750" s="1"/>
      <c r="F750" s="1"/>
    </row>
    <row r="751" spans="3:6">
      <c r="C751" s="1"/>
      <c r="D751" s="1"/>
      <c r="E751" s="1"/>
      <c r="F751" s="1"/>
    </row>
    <row r="752" spans="3:6">
      <c r="C752" s="1"/>
      <c r="D752" s="1"/>
      <c r="E752" s="1"/>
      <c r="F752" s="1"/>
    </row>
    <row r="753" spans="3:6">
      <c r="C753" s="1"/>
      <c r="D753" s="1"/>
      <c r="E753" s="1"/>
      <c r="F753" s="1"/>
    </row>
    <row r="754" spans="3:6">
      <c r="C754" s="1"/>
      <c r="D754" s="1"/>
      <c r="E754" s="1"/>
      <c r="F754" s="1"/>
    </row>
    <row r="755" spans="3:6">
      <c r="C755" s="1"/>
      <c r="D755" s="1"/>
      <c r="E755" s="1"/>
      <c r="F755" s="1"/>
    </row>
    <row r="756" spans="3:6">
      <c r="C756" s="1"/>
      <c r="D756" s="1"/>
      <c r="E756" s="1"/>
      <c r="F756" s="1"/>
    </row>
    <row r="757" spans="3:6">
      <c r="C757" s="1"/>
      <c r="D757" s="1"/>
      <c r="E757" s="1"/>
      <c r="F757" s="1"/>
    </row>
    <row r="758" spans="3:6">
      <c r="C758" s="1"/>
      <c r="D758" s="1"/>
      <c r="E758" s="1"/>
      <c r="F758" s="1"/>
    </row>
    <row r="759" spans="3:6">
      <c r="C759" s="1"/>
      <c r="D759" s="1"/>
      <c r="E759" s="1"/>
      <c r="F759" s="1"/>
    </row>
    <row r="760" spans="3:6">
      <c r="C760" s="1"/>
      <c r="D760" s="1"/>
      <c r="E760" s="1"/>
      <c r="F760" s="1"/>
    </row>
    <row r="761" spans="3:6">
      <c r="C761" s="1"/>
      <c r="D761" s="1"/>
      <c r="E761" s="1"/>
      <c r="F761" s="1"/>
    </row>
    <row r="762" spans="3:6">
      <c r="C762" s="1"/>
      <c r="D762" s="1"/>
      <c r="E762" s="1"/>
      <c r="F762" s="1"/>
    </row>
    <row r="763" spans="3:6">
      <c r="C763" s="1"/>
      <c r="D763" s="1"/>
      <c r="E763" s="1"/>
      <c r="F763" s="1"/>
    </row>
    <row r="764" spans="3:6">
      <c r="C764" s="1"/>
      <c r="D764" s="1"/>
      <c r="E764" s="1"/>
      <c r="F764" s="1"/>
    </row>
    <row r="765" spans="3:6">
      <c r="C765" s="1"/>
      <c r="D765" s="1"/>
      <c r="E765" s="1"/>
      <c r="F765" s="1"/>
    </row>
    <row r="766" spans="3:6">
      <c r="C766" s="1"/>
      <c r="D766" s="1"/>
      <c r="E766" s="1"/>
      <c r="F766" s="1"/>
    </row>
    <row r="767" spans="3:6">
      <c r="C767" s="1"/>
      <c r="D767" s="1"/>
      <c r="E767" s="1"/>
      <c r="F767" s="1"/>
    </row>
    <row r="768" spans="3:6">
      <c r="C768" s="1"/>
      <c r="D768" s="1"/>
      <c r="E768" s="1"/>
      <c r="F768" s="1"/>
    </row>
    <row r="769" spans="3:6">
      <c r="C769" s="1"/>
      <c r="D769" s="1"/>
      <c r="E769" s="1"/>
      <c r="F769" s="1"/>
    </row>
    <row r="770" spans="3:6">
      <c r="C770" s="1"/>
      <c r="D770" s="1"/>
      <c r="E770" s="1"/>
      <c r="F770" s="1"/>
    </row>
    <row r="771" spans="3:6">
      <c r="C771" s="1"/>
      <c r="D771" s="1"/>
      <c r="E771" s="1"/>
      <c r="F771" s="1"/>
    </row>
    <row r="772" spans="3:6">
      <c r="C772" s="1"/>
      <c r="D772" s="1"/>
      <c r="E772" s="1"/>
      <c r="F772" s="1"/>
    </row>
    <row r="773" spans="3:6">
      <c r="C773" s="1"/>
      <c r="D773" s="1"/>
      <c r="E773" s="1"/>
      <c r="F773" s="1"/>
    </row>
    <row r="774" spans="3:6">
      <c r="C774" s="1"/>
      <c r="D774" s="1"/>
      <c r="E774" s="1"/>
      <c r="F774" s="1"/>
    </row>
    <row r="775" spans="3:6">
      <c r="C775" s="1"/>
      <c r="D775" s="1"/>
      <c r="E775" s="1"/>
      <c r="F775" s="1"/>
    </row>
    <row r="776" spans="3:6">
      <c r="C776" s="1"/>
      <c r="D776" s="1"/>
      <c r="E776" s="1"/>
      <c r="F776" s="1"/>
    </row>
    <row r="777" spans="3:6">
      <c r="C777" s="1"/>
      <c r="D777" s="1"/>
      <c r="E777" s="1"/>
      <c r="F777" s="1"/>
    </row>
    <row r="778" spans="3:6">
      <c r="C778" s="1"/>
      <c r="D778" s="1"/>
      <c r="E778" s="1"/>
      <c r="F778" s="1"/>
    </row>
    <row r="779" spans="3:6">
      <c r="C779" s="1"/>
      <c r="D779" s="1"/>
      <c r="E779" s="1"/>
      <c r="F779" s="1"/>
    </row>
    <row r="780" spans="3:6">
      <c r="C780" s="1"/>
      <c r="D780" s="1"/>
      <c r="E780" s="1"/>
      <c r="F780" s="1"/>
    </row>
    <row r="781" spans="3:6">
      <c r="C781" s="1"/>
      <c r="D781" s="1"/>
      <c r="E781" s="1"/>
      <c r="F781" s="1"/>
    </row>
    <row r="782" spans="3:6">
      <c r="C782" s="1"/>
      <c r="D782" s="1"/>
      <c r="E782" s="1"/>
      <c r="F782" s="1"/>
    </row>
    <row r="783" spans="3:6">
      <c r="C783" s="1"/>
      <c r="D783" s="1"/>
      <c r="E783" s="1"/>
      <c r="F783" s="1"/>
    </row>
    <row r="784" spans="3:6">
      <c r="C784" s="1"/>
      <c r="D784" s="1"/>
      <c r="E784" s="1"/>
      <c r="F784" s="1"/>
    </row>
    <row r="785" spans="2:6">
      <c r="C785" s="1"/>
      <c r="D785" s="1"/>
      <c r="E785" s="1"/>
      <c r="F785" s="1"/>
    </row>
    <row r="786" spans="2:6">
      <c r="C786" s="1"/>
      <c r="D786" s="1"/>
      <c r="E786" s="1"/>
      <c r="F786" s="1"/>
    </row>
    <row r="787" spans="2:6">
      <c r="C787" s="1"/>
      <c r="D787" s="1"/>
      <c r="E787" s="1"/>
      <c r="F787" s="1"/>
    </row>
    <row r="788" spans="2:6">
      <c r="C788" s="1"/>
      <c r="D788" s="1"/>
      <c r="E788" s="1"/>
      <c r="F788" s="1"/>
    </row>
    <row r="789" spans="2:6">
      <c r="C789" s="1"/>
      <c r="D789" s="1"/>
      <c r="E789" s="1"/>
      <c r="F789" s="1"/>
    </row>
    <row r="790" spans="2:6">
      <c r="C790" s="1"/>
      <c r="D790" s="1"/>
      <c r="E790" s="1"/>
      <c r="F790" s="1"/>
    </row>
    <row r="791" spans="2:6">
      <c r="C791" s="1"/>
      <c r="D791" s="1"/>
      <c r="E791" s="1"/>
      <c r="F791" s="1"/>
    </row>
    <row r="792" spans="2:6">
      <c r="C792" s="1"/>
      <c r="D792" s="1"/>
      <c r="E792" s="1"/>
      <c r="F792" s="1"/>
    </row>
    <row r="793" spans="2:6">
      <c r="C793" s="1"/>
      <c r="D793" s="1"/>
      <c r="E793" s="1"/>
      <c r="F793" s="1"/>
    </row>
    <row r="794" spans="2:6">
      <c r="B794" s="42"/>
      <c r="C794" s="1"/>
      <c r="D794" s="1"/>
      <c r="E794" s="1"/>
      <c r="F794" s="1"/>
    </row>
    <row r="795" spans="2:6">
      <c r="B795" s="42"/>
      <c r="C795" s="1"/>
      <c r="D795" s="1"/>
      <c r="E795" s="1"/>
      <c r="F795" s="1"/>
    </row>
    <row r="796" spans="2:6">
      <c r="B796" s="3"/>
      <c r="C796" s="1"/>
      <c r="D796" s="1"/>
      <c r="E796" s="1"/>
      <c r="F796" s="1"/>
    </row>
    <row r="797" spans="2:6">
      <c r="C797" s="1"/>
      <c r="D797" s="1"/>
      <c r="E797" s="1"/>
      <c r="F797" s="1"/>
    </row>
    <row r="798" spans="2:6">
      <c r="C798" s="1"/>
      <c r="D798" s="1"/>
      <c r="E798" s="1"/>
      <c r="F798" s="1"/>
    </row>
    <row r="799" spans="2:6">
      <c r="C799" s="1"/>
      <c r="D799" s="1"/>
      <c r="E799" s="1"/>
      <c r="F799" s="1"/>
    </row>
    <row r="800" spans="2:6">
      <c r="C800" s="1"/>
      <c r="D800" s="1"/>
      <c r="E800" s="1"/>
      <c r="F800" s="1"/>
    </row>
    <row r="801" spans="3:6">
      <c r="C801" s="1"/>
      <c r="D801" s="1"/>
      <c r="E801" s="1"/>
      <c r="F801" s="1"/>
    </row>
    <row r="802" spans="3:6">
      <c r="C802" s="1"/>
      <c r="D802" s="1"/>
      <c r="E802" s="1"/>
      <c r="F802" s="1"/>
    </row>
    <row r="803" spans="3:6">
      <c r="C803" s="1"/>
      <c r="D803" s="1"/>
      <c r="E803" s="1"/>
      <c r="F803" s="1"/>
    </row>
    <row r="804" spans="3:6">
      <c r="C804" s="1"/>
      <c r="D804" s="1"/>
      <c r="E804" s="1"/>
      <c r="F804" s="1"/>
    </row>
    <row r="805" spans="3:6">
      <c r="C805" s="1"/>
      <c r="D805" s="1"/>
      <c r="E805" s="1"/>
      <c r="F805" s="1"/>
    </row>
    <row r="806" spans="3:6">
      <c r="C806" s="1"/>
      <c r="D806" s="1"/>
      <c r="E806" s="1"/>
      <c r="F806" s="1"/>
    </row>
    <row r="807" spans="3:6">
      <c r="C807" s="1"/>
      <c r="D807" s="1"/>
      <c r="E807" s="1"/>
      <c r="F807" s="1"/>
    </row>
    <row r="808" spans="3:6">
      <c r="C808" s="1"/>
      <c r="D808" s="1"/>
      <c r="E808" s="1"/>
      <c r="F808" s="1"/>
    </row>
    <row r="809" spans="3:6">
      <c r="C809" s="1"/>
      <c r="D809" s="1"/>
      <c r="E809" s="1"/>
      <c r="F809" s="1"/>
    </row>
    <row r="810" spans="3:6">
      <c r="C810" s="1"/>
      <c r="D810" s="1"/>
      <c r="E810" s="1"/>
      <c r="F810" s="1"/>
    </row>
    <row r="811" spans="3:6">
      <c r="C811" s="1"/>
      <c r="D811" s="1"/>
      <c r="E811" s="1"/>
      <c r="F811" s="1"/>
    </row>
    <row r="812" spans="3:6">
      <c r="C812" s="1"/>
      <c r="D812" s="1"/>
      <c r="E812" s="1"/>
      <c r="F812" s="1"/>
    </row>
    <row r="813" spans="3:6">
      <c r="C813" s="1"/>
      <c r="D813" s="1"/>
      <c r="E813" s="1"/>
      <c r="F813" s="1"/>
    </row>
    <row r="814" spans="3:6">
      <c r="C814" s="1"/>
      <c r="D814" s="1"/>
      <c r="E814" s="1"/>
      <c r="F814" s="1"/>
    </row>
    <row r="815" spans="3:6">
      <c r="C815" s="1"/>
      <c r="D815" s="1"/>
      <c r="E815" s="1"/>
      <c r="F815" s="1"/>
    </row>
    <row r="816" spans="3:6">
      <c r="C816" s="1"/>
      <c r="D816" s="1"/>
      <c r="E816" s="1"/>
      <c r="F816" s="1"/>
    </row>
    <row r="817" spans="3:6">
      <c r="C817" s="1"/>
      <c r="D817" s="1"/>
      <c r="E817" s="1"/>
      <c r="F817" s="1"/>
    </row>
    <row r="818" spans="3:6">
      <c r="C818" s="1"/>
      <c r="D818" s="1"/>
      <c r="E818" s="1"/>
      <c r="F818" s="1"/>
    </row>
    <row r="819" spans="3:6">
      <c r="C819" s="1"/>
      <c r="D819" s="1"/>
      <c r="E819" s="1"/>
      <c r="F819" s="1"/>
    </row>
    <row r="820" spans="3:6">
      <c r="C820" s="1"/>
      <c r="D820" s="1"/>
      <c r="E820" s="1"/>
      <c r="F820" s="1"/>
    </row>
    <row r="821" spans="3:6">
      <c r="C821" s="1"/>
      <c r="D821" s="1"/>
      <c r="E821" s="1"/>
      <c r="F821" s="1"/>
    </row>
    <row r="822" spans="3:6">
      <c r="C822" s="1"/>
      <c r="D822" s="1"/>
      <c r="E822" s="1"/>
      <c r="F822" s="1"/>
    </row>
    <row r="823" spans="3:6">
      <c r="C823" s="1"/>
      <c r="D823" s="1"/>
      <c r="E823" s="1"/>
      <c r="F823" s="1"/>
    </row>
    <row r="824" spans="3:6">
      <c r="C824" s="1"/>
      <c r="D824" s="1"/>
      <c r="E824" s="1"/>
      <c r="F824" s="1"/>
    </row>
    <row r="825" spans="3:6">
      <c r="C825" s="1"/>
      <c r="D825" s="1"/>
      <c r="E825" s="1"/>
      <c r="F825" s="1"/>
    </row>
    <row r="826" spans="3:6">
      <c r="C826" s="1"/>
      <c r="D826" s="1"/>
      <c r="E826" s="1"/>
      <c r="F826" s="1"/>
    </row>
    <row r="827" spans="3:6">
      <c r="C827" s="1"/>
      <c r="D827" s="1"/>
      <c r="E827" s="1"/>
      <c r="F827" s="1"/>
    </row>
    <row r="828" spans="3:6">
      <c r="C828" s="1"/>
      <c r="D828" s="1"/>
      <c r="E828" s="1"/>
      <c r="F828" s="1"/>
    </row>
  </sheetData>
  <sheetProtection sheet="1" objects="1" scenarios="1"/>
  <mergeCells count="3">
    <mergeCell ref="B6:U6"/>
    <mergeCell ref="B7:U7"/>
    <mergeCell ref="B358:K358"/>
  </mergeCells>
  <phoneticPr fontId="4" type="noConversion"/>
  <conditionalFormatting sqref="B12:B350">
    <cfRule type="cellIs" dxfId="16" priority="2" operator="equal">
      <formula>"NR3"</formula>
    </cfRule>
  </conditionalFormatting>
  <conditionalFormatting sqref="B12:B350">
    <cfRule type="containsText" dxfId="15" priority="1" operator="containsText" text="הפרשה ">
      <formula>NOT(ISERROR(SEARCH("הפרשה ",B12)))</formula>
    </cfRule>
  </conditionalFormatting>
  <dataValidations count="6">
    <dataValidation allowBlank="1" showInputMessage="1" showErrorMessage="1" sqref="H2 B34 Q9 B36 B356 B358"/>
    <dataValidation type="list" allowBlank="1" showInputMessage="1" showErrorMessage="1" sqref="I12:I35 I37:I357 I359:I826">
      <formula1>$AP$7:$AP$10</formula1>
    </dataValidation>
    <dataValidation type="list" allowBlank="1" showInputMessage="1" showErrorMessage="1" sqref="G554:G826">
      <formula1>$AN$7:$AN$24</formula1>
    </dataValidation>
    <dataValidation type="list" allowBlank="1" showInputMessage="1" showErrorMessage="1" sqref="E12:E35 E37:E357 E359:E820">
      <formula1>$AL$7:$AL$24</formula1>
    </dataValidation>
    <dataValidation type="list" allowBlank="1" showInputMessage="1" showErrorMessage="1" sqref="G12:G35 G37:G357 G359:G553">
      <formula1>$AN$7:$AN$29</formula1>
    </dataValidation>
    <dataValidation type="list" allowBlank="1" showInputMessage="1" showErrorMessage="1" sqref="L12:L826">
      <formula1>$AQ$7:$AQ$20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>
    <tabColor indexed="44"/>
    <pageSetUpPr fitToPage="1"/>
  </sheetPr>
  <dimension ref="B1:BE362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3.85546875" style="2" bestFit="1" customWidth="1"/>
    <col min="3" max="3" width="48.42578125" style="2" bestFit="1" customWidth="1"/>
    <col min="4" max="4" width="9.7109375" style="2" bestFit="1" customWidth="1"/>
    <col min="5" max="5" width="8" style="2" bestFit="1" customWidth="1"/>
    <col min="6" max="6" width="12" style="2" bestFit="1" customWidth="1"/>
    <col min="7" max="7" width="44.7109375" style="2" bestFit="1" customWidth="1"/>
    <col min="8" max="8" width="12.28515625" style="1" bestFit="1" customWidth="1"/>
    <col min="9" max="9" width="15.42578125" style="1" bestFit="1" customWidth="1"/>
    <col min="10" max="10" width="11.7109375" style="1" bestFit="1" customWidth="1"/>
    <col min="11" max="11" width="12.85546875" style="1" bestFit="1" customWidth="1"/>
    <col min="12" max="12" width="15.7109375" style="1" bestFit="1" customWidth="1"/>
    <col min="13" max="13" width="9" style="1" bestFit="1" customWidth="1"/>
    <col min="14" max="14" width="9.7109375" style="1" customWidth="1"/>
    <col min="15" max="15" width="10.42578125" style="1" bestFit="1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2:57">
      <c r="B1" s="47" t="s">
        <v>180</v>
      </c>
      <c r="C1" s="68" t="s" vm="1">
        <v>269</v>
      </c>
    </row>
    <row r="2" spans="2:57">
      <c r="B2" s="47" t="s">
        <v>179</v>
      </c>
      <c r="C2" s="68" t="s">
        <v>270</v>
      </c>
    </row>
    <row r="3" spans="2:57">
      <c r="B3" s="47" t="s">
        <v>181</v>
      </c>
      <c r="C3" s="68" t="s">
        <v>271</v>
      </c>
    </row>
    <row r="4" spans="2:57">
      <c r="B4" s="47" t="s">
        <v>182</v>
      </c>
      <c r="C4" s="68">
        <v>2102</v>
      </c>
    </row>
    <row r="6" spans="2:57" ht="26.25" customHeight="1">
      <c r="B6" s="169" t="s">
        <v>210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1"/>
      <c r="BE6" s="3"/>
    </row>
    <row r="7" spans="2:57" ht="26.25" customHeight="1">
      <c r="B7" s="169" t="s">
        <v>95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1"/>
      <c r="BA7" s="3"/>
      <c r="BE7" s="3"/>
    </row>
    <row r="8" spans="2:57" s="3" customFormat="1" ht="63">
      <c r="B8" s="22" t="s">
        <v>118</v>
      </c>
      <c r="C8" s="30" t="s">
        <v>47</v>
      </c>
      <c r="D8" s="30" t="s">
        <v>122</v>
      </c>
      <c r="E8" s="30" t="s">
        <v>228</v>
      </c>
      <c r="F8" s="30" t="s">
        <v>120</v>
      </c>
      <c r="G8" s="30" t="s">
        <v>68</v>
      </c>
      <c r="H8" s="30" t="s">
        <v>106</v>
      </c>
      <c r="I8" s="13" t="s">
        <v>245</v>
      </c>
      <c r="J8" s="13" t="s">
        <v>244</v>
      </c>
      <c r="K8" s="30" t="s">
        <v>259</v>
      </c>
      <c r="L8" s="13" t="s">
        <v>64</v>
      </c>
      <c r="M8" s="13" t="s">
        <v>61</v>
      </c>
      <c r="N8" s="13" t="s">
        <v>183</v>
      </c>
      <c r="O8" s="14" t="s">
        <v>185</v>
      </c>
      <c r="BA8" s="1"/>
      <c r="BB8" s="1"/>
      <c r="BC8" s="1"/>
      <c r="BE8" s="4"/>
    </row>
    <row r="9" spans="2:57" s="3" customFormat="1" ht="24" customHeight="1">
      <c r="B9" s="15"/>
      <c r="C9" s="16"/>
      <c r="D9" s="16"/>
      <c r="E9" s="16"/>
      <c r="F9" s="16"/>
      <c r="G9" s="16"/>
      <c r="H9" s="16"/>
      <c r="I9" s="16" t="s">
        <v>252</v>
      </c>
      <c r="J9" s="16"/>
      <c r="K9" s="16" t="s">
        <v>248</v>
      </c>
      <c r="L9" s="16" t="s">
        <v>248</v>
      </c>
      <c r="M9" s="16" t="s">
        <v>19</v>
      </c>
      <c r="N9" s="16" t="s">
        <v>19</v>
      </c>
      <c r="O9" s="17" t="s">
        <v>19</v>
      </c>
      <c r="BA9" s="1"/>
      <c r="BC9" s="1"/>
      <c r="BE9" s="4"/>
    </row>
    <row r="10" spans="2:57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19" t="s">
        <v>10</v>
      </c>
      <c r="N10" s="19" t="s">
        <v>11</v>
      </c>
      <c r="O10" s="20" t="s">
        <v>12</v>
      </c>
      <c r="BA10" s="1"/>
      <c r="BB10" s="3"/>
      <c r="BC10" s="1"/>
      <c r="BE10" s="1"/>
    </row>
    <row r="11" spans="2:57" s="128" customFormat="1" ht="18" customHeight="1">
      <c r="B11" s="69" t="s">
        <v>30</v>
      </c>
      <c r="C11" s="70"/>
      <c r="D11" s="70"/>
      <c r="E11" s="70"/>
      <c r="F11" s="70"/>
      <c r="G11" s="70"/>
      <c r="H11" s="70"/>
      <c r="I11" s="78"/>
      <c r="J11" s="80"/>
      <c r="K11" s="78">
        <v>1228.9820747050003</v>
      </c>
      <c r="L11" s="78">
        <f>L12+L136</f>
        <v>10282478.5762308</v>
      </c>
      <c r="M11" s="70"/>
      <c r="N11" s="79">
        <f>L11/$L$11</f>
        <v>1</v>
      </c>
      <c r="O11" s="79">
        <f>L11/'סכום נכסי הקרן'!$C$42</f>
        <v>0.18278209181397118</v>
      </c>
      <c r="BA11" s="121"/>
      <c r="BB11" s="129"/>
      <c r="BC11" s="121"/>
      <c r="BE11" s="121"/>
    </row>
    <row r="12" spans="2:57" s="121" customFormat="1" ht="20.25">
      <c r="B12" s="71" t="s">
        <v>238</v>
      </c>
      <c r="C12" s="72"/>
      <c r="D12" s="72"/>
      <c r="E12" s="72"/>
      <c r="F12" s="72"/>
      <c r="G12" s="72"/>
      <c r="H12" s="72"/>
      <c r="I12" s="81"/>
      <c r="J12" s="83"/>
      <c r="K12" s="81">
        <v>101.22295111700002</v>
      </c>
      <c r="L12" s="81">
        <f>L13+L94+L46</f>
        <v>5842360.9907089714</v>
      </c>
      <c r="M12" s="72"/>
      <c r="N12" s="82">
        <f t="shared" ref="N12:N44" si="0">L12/$L$11</f>
        <v>0.568186060140626</v>
      </c>
      <c r="O12" s="82">
        <f>L12/'סכום נכסי הקרן'!$C$42</f>
        <v>0.10385423661204245</v>
      </c>
      <c r="BB12" s="128"/>
    </row>
    <row r="13" spans="2:57" s="121" customFormat="1">
      <c r="B13" s="92" t="s">
        <v>1161</v>
      </c>
      <c r="C13" s="72"/>
      <c r="D13" s="72"/>
      <c r="E13" s="72"/>
      <c r="F13" s="72"/>
      <c r="G13" s="72"/>
      <c r="H13" s="72"/>
      <c r="I13" s="81"/>
      <c r="J13" s="83"/>
      <c r="K13" s="81">
        <v>101.22295111700002</v>
      </c>
      <c r="L13" s="81">
        <f>SUM(L14:L44)</f>
        <v>3760443.5144228083</v>
      </c>
      <c r="M13" s="72"/>
      <c r="N13" s="82">
        <f t="shared" si="0"/>
        <v>0.36571372228438492</v>
      </c>
      <c r="O13" s="82">
        <f>L13/'סכום נכסי הקרן'!$C$42</f>
        <v>6.6845919164213591E-2</v>
      </c>
    </row>
    <row r="14" spans="2:57" s="121" customFormat="1">
      <c r="B14" s="77" t="s">
        <v>1162</v>
      </c>
      <c r="C14" s="74" t="s">
        <v>1163</v>
      </c>
      <c r="D14" s="87" t="s">
        <v>123</v>
      </c>
      <c r="E14" s="87" t="s">
        <v>353</v>
      </c>
      <c r="F14" s="74" t="s">
        <v>1164</v>
      </c>
      <c r="G14" s="87" t="s">
        <v>191</v>
      </c>
      <c r="H14" s="87" t="s">
        <v>165</v>
      </c>
      <c r="I14" s="84">
        <v>686890.07120400015</v>
      </c>
      <c r="J14" s="86">
        <v>20100</v>
      </c>
      <c r="K14" s="74"/>
      <c r="L14" s="84">
        <v>138064.90445207601</v>
      </c>
      <c r="M14" s="85">
        <v>1.3450719226443031E-2</v>
      </c>
      <c r="N14" s="85">
        <f t="shared" si="0"/>
        <v>1.3427200789042229E-2</v>
      </c>
      <c r="O14" s="85">
        <f>L14/'סכום נכסי הקרן'!$C$42</f>
        <v>2.4542518474273429E-3</v>
      </c>
    </row>
    <row r="15" spans="2:57" s="121" customFormat="1">
      <c r="B15" s="77" t="s">
        <v>1165</v>
      </c>
      <c r="C15" s="74" t="s">
        <v>1166</v>
      </c>
      <c r="D15" s="87" t="s">
        <v>123</v>
      </c>
      <c r="E15" s="87" t="s">
        <v>353</v>
      </c>
      <c r="F15" s="74" t="s">
        <v>715</v>
      </c>
      <c r="G15" s="87" t="s">
        <v>525</v>
      </c>
      <c r="H15" s="87" t="s">
        <v>165</v>
      </c>
      <c r="I15" s="84">
        <v>20018484.287148003</v>
      </c>
      <c r="J15" s="86">
        <v>1212</v>
      </c>
      <c r="K15" s="74"/>
      <c r="L15" s="84">
        <v>242624.02956023</v>
      </c>
      <c r="M15" s="85">
        <v>1.563270966102848E-2</v>
      </c>
      <c r="N15" s="85">
        <f t="shared" si="0"/>
        <v>2.3595870174831675E-2</v>
      </c>
      <c r="O15" s="85">
        <f>L15/'סכום נכסי הקרן'!$C$42</f>
        <v>4.3129025087266272E-3</v>
      </c>
    </row>
    <row r="16" spans="2:57" s="121" customFormat="1" ht="20.25">
      <c r="B16" s="77" t="s">
        <v>1167</v>
      </c>
      <c r="C16" s="74" t="s">
        <v>1168</v>
      </c>
      <c r="D16" s="87" t="s">
        <v>123</v>
      </c>
      <c r="E16" s="87" t="s">
        <v>353</v>
      </c>
      <c r="F16" s="74">
        <v>1760</v>
      </c>
      <c r="G16" s="87" t="s">
        <v>712</v>
      </c>
      <c r="H16" s="87" t="s">
        <v>165</v>
      </c>
      <c r="I16" s="84">
        <v>38314.886832000004</v>
      </c>
      <c r="J16" s="86">
        <v>42300</v>
      </c>
      <c r="K16" s="84">
        <v>101.22295111700002</v>
      </c>
      <c r="L16" s="84">
        <v>16308.420081071003</v>
      </c>
      <c r="M16" s="85">
        <v>3.583111245585076E-4</v>
      </c>
      <c r="N16" s="85">
        <f t="shared" si="0"/>
        <v>1.5860397821562109E-3</v>
      </c>
      <c r="O16" s="85">
        <f>L16/'סכום נכסי הקרן'!$C$42</f>
        <v>2.8989966908268735E-4</v>
      </c>
      <c r="BA16" s="128"/>
    </row>
    <row r="17" spans="2:15" s="121" customFormat="1">
      <c r="B17" s="77" t="s">
        <v>1169</v>
      </c>
      <c r="C17" s="74" t="s">
        <v>1170</v>
      </c>
      <c r="D17" s="87" t="s">
        <v>123</v>
      </c>
      <c r="E17" s="87" t="s">
        <v>353</v>
      </c>
      <c r="F17" s="74" t="s">
        <v>438</v>
      </c>
      <c r="G17" s="87" t="s">
        <v>409</v>
      </c>
      <c r="H17" s="87" t="s">
        <v>165</v>
      </c>
      <c r="I17" s="84">
        <v>1482302.8676509999</v>
      </c>
      <c r="J17" s="86">
        <v>3579</v>
      </c>
      <c r="K17" s="74"/>
      <c r="L17" s="84">
        <v>53051.619632288006</v>
      </c>
      <c r="M17" s="85">
        <v>1.1907148804000588E-2</v>
      </c>
      <c r="N17" s="85">
        <f t="shared" si="0"/>
        <v>5.1594194180888718E-3</v>
      </c>
      <c r="O17" s="85">
        <f>L17/'סכום נכסי הקרן'!$C$42</f>
        <v>9.4304947378390594E-4</v>
      </c>
    </row>
    <row r="18" spans="2:15" s="121" customFormat="1">
      <c r="B18" s="77" t="s">
        <v>1171</v>
      </c>
      <c r="C18" s="74" t="s">
        <v>1172</v>
      </c>
      <c r="D18" s="87" t="s">
        <v>123</v>
      </c>
      <c r="E18" s="87" t="s">
        <v>353</v>
      </c>
      <c r="F18" s="74" t="s">
        <v>1173</v>
      </c>
      <c r="G18" s="87" t="s">
        <v>748</v>
      </c>
      <c r="H18" s="87" t="s">
        <v>165</v>
      </c>
      <c r="I18" s="84">
        <v>455006.37707500008</v>
      </c>
      <c r="J18" s="86">
        <v>41690</v>
      </c>
      <c r="K18" s="74"/>
      <c r="L18" s="84">
        <v>189692.15860275101</v>
      </c>
      <c r="M18" s="85">
        <v>1.0294650885565136E-2</v>
      </c>
      <c r="N18" s="85">
        <f t="shared" si="0"/>
        <v>1.8448096652615209E-2</v>
      </c>
      <c r="O18" s="85">
        <f>L18/'סכום נכסי הקרן'!$C$42</f>
        <v>3.3719816961513271E-3</v>
      </c>
    </row>
    <row r="19" spans="2:15" s="121" customFormat="1">
      <c r="B19" s="77" t="s">
        <v>1174</v>
      </c>
      <c r="C19" s="74" t="s">
        <v>1175</v>
      </c>
      <c r="D19" s="87" t="s">
        <v>123</v>
      </c>
      <c r="E19" s="87" t="s">
        <v>353</v>
      </c>
      <c r="F19" s="74" t="s">
        <v>795</v>
      </c>
      <c r="G19" s="87" t="s">
        <v>701</v>
      </c>
      <c r="H19" s="87" t="s">
        <v>165</v>
      </c>
      <c r="I19" s="84">
        <v>114872.72242000002</v>
      </c>
      <c r="J19" s="86">
        <v>154500</v>
      </c>
      <c r="K19" s="74"/>
      <c r="L19" s="84">
        <v>177478.35613944105</v>
      </c>
      <c r="M19" s="85">
        <v>3.0426644288457993E-2</v>
      </c>
      <c r="N19" s="85">
        <f t="shared" si="0"/>
        <v>1.726026996542486E-2</v>
      </c>
      <c r="O19" s="85">
        <f>L19/'סכום נכסי הקרן'!$C$42</f>
        <v>3.1548682495542157E-3</v>
      </c>
    </row>
    <row r="20" spans="2:15" s="121" customFormat="1">
      <c r="B20" s="77" t="s">
        <v>1176</v>
      </c>
      <c r="C20" s="74" t="s">
        <v>1177</v>
      </c>
      <c r="D20" s="87" t="s">
        <v>123</v>
      </c>
      <c r="E20" s="87" t="s">
        <v>353</v>
      </c>
      <c r="F20" s="74" t="s">
        <v>444</v>
      </c>
      <c r="G20" s="87" t="s">
        <v>409</v>
      </c>
      <c r="H20" s="87" t="s">
        <v>165</v>
      </c>
      <c r="I20" s="84">
        <v>3572592.734786001</v>
      </c>
      <c r="J20" s="86">
        <v>1568</v>
      </c>
      <c r="K20" s="74"/>
      <c r="L20" s="84">
        <v>56018.254081440013</v>
      </c>
      <c r="M20" s="85">
        <v>9.3648373929380493E-3</v>
      </c>
      <c r="N20" s="85">
        <f t="shared" si="0"/>
        <v>5.4479329731775975E-3</v>
      </c>
      <c r="O20" s="85">
        <f>L20/'סכום נכסי הקרן'!$C$42</f>
        <v>9.9578458489970852E-4</v>
      </c>
    </row>
    <row r="21" spans="2:15" s="121" customFormat="1">
      <c r="B21" s="77" t="s">
        <v>1178</v>
      </c>
      <c r="C21" s="74" t="s">
        <v>1179</v>
      </c>
      <c r="D21" s="87" t="s">
        <v>123</v>
      </c>
      <c r="E21" s="87" t="s">
        <v>353</v>
      </c>
      <c r="F21" s="74" t="s">
        <v>1180</v>
      </c>
      <c r="G21" s="87" t="s">
        <v>149</v>
      </c>
      <c r="H21" s="87" t="s">
        <v>165</v>
      </c>
      <c r="I21" s="84">
        <v>349528.81929400004</v>
      </c>
      <c r="J21" s="86">
        <v>2557</v>
      </c>
      <c r="K21" s="74"/>
      <c r="L21" s="84">
        <v>8937.4519093550007</v>
      </c>
      <c r="M21" s="85">
        <v>1.973742118114056E-3</v>
      </c>
      <c r="N21" s="85">
        <f t="shared" si="0"/>
        <v>8.6919236865856523E-4</v>
      </c>
      <c r="O21" s="85">
        <f>L21/'סכום נכסי הקרן'!$C$42</f>
        <v>1.5887279933215296E-4</v>
      </c>
    </row>
    <row r="22" spans="2:15" s="121" customFormat="1">
      <c r="B22" s="77" t="s">
        <v>1181</v>
      </c>
      <c r="C22" s="74" t="s">
        <v>1182</v>
      </c>
      <c r="D22" s="87" t="s">
        <v>123</v>
      </c>
      <c r="E22" s="87" t="s">
        <v>353</v>
      </c>
      <c r="F22" s="74" t="s">
        <v>1183</v>
      </c>
      <c r="G22" s="87" t="s">
        <v>191</v>
      </c>
      <c r="H22" s="87" t="s">
        <v>165</v>
      </c>
      <c r="I22" s="84">
        <v>10973209.443810001</v>
      </c>
      <c r="J22" s="86">
        <v>1365</v>
      </c>
      <c r="K22" s="74"/>
      <c r="L22" s="84">
        <v>149784.30890902103</v>
      </c>
      <c r="M22" s="85">
        <v>2.3166768643422656E-2</v>
      </c>
      <c r="N22" s="85">
        <f t="shared" si="0"/>
        <v>1.4566945877744465E-2</v>
      </c>
      <c r="O22" s="85">
        <f>L22/'סכום נכסי הקרן'!$C$42</f>
        <v>2.6625768388750378E-3</v>
      </c>
    </row>
    <row r="23" spans="2:15" s="121" customFormat="1">
      <c r="B23" s="77" t="s">
        <v>1184</v>
      </c>
      <c r="C23" s="74" t="s">
        <v>1185</v>
      </c>
      <c r="D23" s="87" t="s">
        <v>123</v>
      </c>
      <c r="E23" s="87" t="s">
        <v>353</v>
      </c>
      <c r="F23" s="74" t="s">
        <v>529</v>
      </c>
      <c r="G23" s="87" t="s">
        <v>192</v>
      </c>
      <c r="H23" s="87" t="s">
        <v>165</v>
      </c>
      <c r="I23" s="84">
        <v>36271034.524850011</v>
      </c>
      <c r="J23" s="86">
        <v>398</v>
      </c>
      <c r="K23" s="74"/>
      <c r="L23" s="84">
        <v>144358.71740884602</v>
      </c>
      <c r="M23" s="85">
        <v>1.3115610697145404E-2</v>
      </c>
      <c r="N23" s="85">
        <f t="shared" si="0"/>
        <v>1.4039291824302825E-2</v>
      </c>
      <c r="O23" s="85">
        <f>L23/'סכום נכסי הקרן'!$C$42</f>
        <v>2.5661311272328537E-3</v>
      </c>
    </row>
    <row r="24" spans="2:15" s="121" customFormat="1">
      <c r="B24" s="77" t="s">
        <v>1186</v>
      </c>
      <c r="C24" s="74" t="s">
        <v>1187</v>
      </c>
      <c r="D24" s="87" t="s">
        <v>123</v>
      </c>
      <c r="E24" s="87" t="s">
        <v>353</v>
      </c>
      <c r="F24" s="74" t="s">
        <v>1188</v>
      </c>
      <c r="G24" s="87" t="s">
        <v>363</v>
      </c>
      <c r="H24" s="87" t="s">
        <v>165</v>
      </c>
      <c r="I24" s="84">
        <v>891239.86369600007</v>
      </c>
      <c r="J24" s="86">
        <v>7108</v>
      </c>
      <c r="K24" s="74"/>
      <c r="L24" s="84">
        <v>63349.329511494019</v>
      </c>
      <c r="M24" s="85">
        <v>8.8830809167025158E-3</v>
      </c>
      <c r="N24" s="85">
        <f t="shared" si="0"/>
        <v>6.1609007051990072E-3</v>
      </c>
      <c r="O24" s="85">
        <f>L24/'סכום נכסי הקרן'!$C$42</f>
        <v>1.1261023183544447E-3</v>
      </c>
    </row>
    <row r="25" spans="2:15" s="121" customFormat="1">
      <c r="B25" s="77" t="s">
        <v>1189</v>
      </c>
      <c r="C25" s="74" t="s">
        <v>1190</v>
      </c>
      <c r="D25" s="87" t="s">
        <v>123</v>
      </c>
      <c r="E25" s="87" t="s">
        <v>353</v>
      </c>
      <c r="F25" s="74" t="s">
        <v>405</v>
      </c>
      <c r="G25" s="87" t="s">
        <v>363</v>
      </c>
      <c r="H25" s="87" t="s">
        <v>165</v>
      </c>
      <c r="I25" s="84">
        <v>13396087.148196004</v>
      </c>
      <c r="J25" s="86">
        <v>924</v>
      </c>
      <c r="K25" s="74"/>
      <c r="L25" s="84">
        <v>123779.84524921201</v>
      </c>
      <c r="M25" s="85">
        <v>1.1508497924648428E-2</v>
      </c>
      <c r="N25" s="85">
        <f t="shared" si="0"/>
        <v>1.2037938550666585E-2</v>
      </c>
      <c r="O25" s="85">
        <f>L25/'סכום נכסי הקרן'!$C$42</f>
        <v>2.2003195894188831E-3</v>
      </c>
    </row>
    <row r="26" spans="2:15" s="121" customFormat="1">
      <c r="B26" s="77" t="s">
        <v>1191</v>
      </c>
      <c r="C26" s="74" t="s">
        <v>1192</v>
      </c>
      <c r="D26" s="87" t="s">
        <v>123</v>
      </c>
      <c r="E26" s="87" t="s">
        <v>353</v>
      </c>
      <c r="F26" s="74" t="s">
        <v>562</v>
      </c>
      <c r="G26" s="87" t="s">
        <v>469</v>
      </c>
      <c r="H26" s="87" t="s">
        <v>165</v>
      </c>
      <c r="I26" s="84">
        <v>3123583.0931800003</v>
      </c>
      <c r="J26" s="86">
        <v>1589</v>
      </c>
      <c r="K26" s="74"/>
      <c r="L26" s="84">
        <v>49633.735349813003</v>
      </c>
      <c r="M26" s="85">
        <v>1.2194196468705398E-2</v>
      </c>
      <c r="N26" s="85">
        <f t="shared" si="0"/>
        <v>4.8270205458582158E-3</v>
      </c>
      <c r="O26" s="85">
        <f>L26/'סכום נכסי הקרן'!$C$42</f>
        <v>8.8229291260098156E-4</v>
      </c>
    </row>
    <row r="27" spans="2:15" s="121" customFormat="1">
      <c r="B27" s="77" t="s">
        <v>1193</v>
      </c>
      <c r="C27" s="74" t="s">
        <v>1194</v>
      </c>
      <c r="D27" s="87" t="s">
        <v>123</v>
      </c>
      <c r="E27" s="87" t="s">
        <v>353</v>
      </c>
      <c r="F27" s="74" t="s">
        <v>1195</v>
      </c>
      <c r="G27" s="87" t="s">
        <v>469</v>
      </c>
      <c r="H27" s="87" t="s">
        <v>165</v>
      </c>
      <c r="I27" s="84">
        <v>2354901.8985630004</v>
      </c>
      <c r="J27" s="86">
        <v>2145</v>
      </c>
      <c r="K27" s="74"/>
      <c r="L27" s="84">
        <v>50512.645724172013</v>
      </c>
      <c r="M27" s="85">
        <v>1.0984771792508582E-2</v>
      </c>
      <c r="N27" s="85">
        <f t="shared" si="0"/>
        <v>4.9124970550328342E-3</v>
      </c>
      <c r="O27" s="85">
        <f>L27/'סכום נכסי הקרן'!$C$42</f>
        <v>8.9791648774887451E-4</v>
      </c>
    </row>
    <row r="28" spans="2:15" s="121" customFormat="1">
      <c r="B28" s="77" t="s">
        <v>1196</v>
      </c>
      <c r="C28" s="74" t="s">
        <v>1197</v>
      </c>
      <c r="D28" s="87" t="s">
        <v>123</v>
      </c>
      <c r="E28" s="87" t="s">
        <v>353</v>
      </c>
      <c r="F28" s="74" t="s">
        <v>1198</v>
      </c>
      <c r="G28" s="87" t="s">
        <v>1199</v>
      </c>
      <c r="H28" s="87" t="s">
        <v>165</v>
      </c>
      <c r="I28" s="84">
        <v>767734.97780400002</v>
      </c>
      <c r="J28" s="86">
        <v>6375</v>
      </c>
      <c r="K28" s="74"/>
      <c r="L28" s="84">
        <v>48943.104810910008</v>
      </c>
      <c r="M28" s="85">
        <v>7.1575392183394707E-3</v>
      </c>
      <c r="N28" s="85">
        <f t="shared" si="0"/>
        <v>4.7598547809326779E-3</v>
      </c>
      <c r="O28" s="85">
        <f>L28/'סכום נכסי הקרן'!$C$42</f>
        <v>8.7001621358960644E-4</v>
      </c>
    </row>
    <row r="29" spans="2:15" s="121" customFormat="1">
      <c r="B29" s="77" t="s">
        <v>1200</v>
      </c>
      <c r="C29" s="74" t="s">
        <v>1201</v>
      </c>
      <c r="D29" s="87" t="s">
        <v>123</v>
      </c>
      <c r="E29" s="87" t="s">
        <v>353</v>
      </c>
      <c r="F29" s="74" t="s">
        <v>924</v>
      </c>
      <c r="G29" s="87" t="s">
        <v>925</v>
      </c>
      <c r="H29" s="87" t="s">
        <v>165</v>
      </c>
      <c r="I29" s="84">
        <v>1321586.6697150003</v>
      </c>
      <c r="J29" s="86">
        <v>3100</v>
      </c>
      <c r="K29" s="74"/>
      <c r="L29" s="84">
        <v>40969.186761168014</v>
      </c>
      <c r="M29" s="85">
        <v>1.2060736467526918E-3</v>
      </c>
      <c r="N29" s="85">
        <f t="shared" si="0"/>
        <v>3.9843687937141216E-3</v>
      </c>
      <c r="O29" s="85">
        <f>L29/'סכום נכסי הקרן'!$C$42</f>
        <v>7.2827126267337617E-4</v>
      </c>
    </row>
    <row r="30" spans="2:15" s="121" customFormat="1">
      <c r="B30" s="77" t="s">
        <v>1202</v>
      </c>
      <c r="C30" s="74" t="s">
        <v>1203</v>
      </c>
      <c r="D30" s="87" t="s">
        <v>123</v>
      </c>
      <c r="E30" s="87" t="s">
        <v>353</v>
      </c>
      <c r="F30" s="74" t="s">
        <v>376</v>
      </c>
      <c r="G30" s="87" t="s">
        <v>363</v>
      </c>
      <c r="H30" s="87" t="s">
        <v>165</v>
      </c>
      <c r="I30" s="84">
        <v>19068068.848662004</v>
      </c>
      <c r="J30" s="86">
        <v>1508</v>
      </c>
      <c r="K30" s="74"/>
      <c r="L30" s="84">
        <v>287546.47823782504</v>
      </c>
      <c r="M30" s="85">
        <v>1.3124180099550775E-2</v>
      </c>
      <c r="N30" s="85">
        <f t="shared" si="0"/>
        <v>2.7964704823458003E-2</v>
      </c>
      <c r="O30" s="85">
        <f>L30/'סכום נכסי הקרן'!$C$42</f>
        <v>5.111447244591903E-3</v>
      </c>
    </row>
    <row r="31" spans="2:15" s="121" customFormat="1">
      <c r="B31" s="77" t="s">
        <v>1204</v>
      </c>
      <c r="C31" s="74" t="s">
        <v>1205</v>
      </c>
      <c r="D31" s="87" t="s">
        <v>123</v>
      </c>
      <c r="E31" s="87" t="s">
        <v>353</v>
      </c>
      <c r="F31" s="74" t="s">
        <v>496</v>
      </c>
      <c r="G31" s="87" t="s">
        <v>409</v>
      </c>
      <c r="H31" s="87" t="s">
        <v>165</v>
      </c>
      <c r="I31" s="84">
        <v>8912946.3725090027</v>
      </c>
      <c r="J31" s="86">
        <v>638.5</v>
      </c>
      <c r="K31" s="74"/>
      <c r="L31" s="84">
        <v>56909.162589931002</v>
      </c>
      <c r="M31" s="85">
        <v>1.0963968640165836E-2</v>
      </c>
      <c r="N31" s="85">
        <f t="shared" si="0"/>
        <v>5.5345763346867994E-3</v>
      </c>
      <c r="O31" s="85">
        <f>L31/'סכום נכסי הקרן'!$C$42</f>
        <v>1.0116214397581547E-3</v>
      </c>
    </row>
    <row r="32" spans="2:15" s="121" customFormat="1">
      <c r="B32" s="77" t="s">
        <v>1206</v>
      </c>
      <c r="C32" s="74" t="s">
        <v>1207</v>
      </c>
      <c r="D32" s="87" t="s">
        <v>123</v>
      </c>
      <c r="E32" s="87" t="s">
        <v>353</v>
      </c>
      <c r="F32" s="74" t="s">
        <v>597</v>
      </c>
      <c r="G32" s="87" t="s">
        <v>363</v>
      </c>
      <c r="H32" s="87" t="s">
        <v>165</v>
      </c>
      <c r="I32" s="84">
        <v>3145992.8251360003</v>
      </c>
      <c r="J32" s="86">
        <v>6074</v>
      </c>
      <c r="K32" s="74"/>
      <c r="L32" s="84">
        <v>191087.60419875605</v>
      </c>
      <c r="M32" s="85">
        <v>1.2388320571625035E-2</v>
      </c>
      <c r="N32" s="85">
        <f t="shared" si="0"/>
        <v>1.8583807666808887E-2</v>
      </c>
      <c r="O32" s="85">
        <f>L32/'סכום נכסי הקרן'!$C$42</f>
        <v>3.3967872392078428E-3</v>
      </c>
    </row>
    <row r="33" spans="2:15" s="121" customFormat="1">
      <c r="B33" s="77" t="s">
        <v>1208</v>
      </c>
      <c r="C33" s="74" t="s">
        <v>1209</v>
      </c>
      <c r="D33" s="87" t="s">
        <v>123</v>
      </c>
      <c r="E33" s="87" t="s">
        <v>353</v>
      </c>
      <c r="F33" s="74" t="s">
        <v>1210</v>
      </c>
      <c r="G33" s="87" t="s">
        <v>1211</v>
      </c>
      <c r="H33" s="87" t="s">
        <v>165</v>
      </c>
      <c r="I33" s="84">
        <v>1634421.5842510003</v>
      </c>
      <c r="J33" s="86">
        <v>8060</v>
      </c>
      <c r="K33" s="74"/>
      <c r="L33" s="84">
        <v>131734.37969065501</v>
      </c>
      <c r="M33" s="85">
        <v>2.6303552998376348E-2</v>
      </c>
      <c r="N33" s="85">
        <f t="shared" si="0"/>
        <v>1.2811539427388165E-2</v>
      </c>
      <c r="O33" s="85">
        <f>L33/'סכום נכסי הקרן'!$C$42</f>
        <v>2.3417199758951754E-3</v>
      </c>
    </row>
    <row r="34" spans="2:15" s="121" customFormat="1">
      <c r="B34" s="77" t="s">
        <v>1212</v>
      </c>
      <c r="C34" s="74" t="s">
        <v>1213</v>
      </c>
      <c r="D34" s="87" t="s">
        <v>123</v>
      </c>
      <c r="E34" s="87" t="s">
        <v>353</v>
      </c>
      <c r="F34" s="74" t="s">
        <v>1214</v>
      </c>
      <c r="G34" s="87" t="s">
        <v>1215</v>
      </c>
      <c r="H34" s="87" t="s">
        <v>165</v>
      </c>
      <c r="I34" s="84">
        <v>2743646.3743340005</v>
      </c>
      <c r="J34" s="86">
        <v>5272</v>
      </c>
      <c r="K34" s="74"/>
      <c r="L34" s="84">
        <v>144645.03685385804</v>
      </c>
      <c r="M34" s="85">
        <v>2.5353779784760996E-2</v>
      </c>
      <c r="N34" s="85">
        <f t="shared" si="0"/>
        <v>1.4067137196689389E-2</v>
      </c>
      <c r="O34" s="85">
        <f>L34/'סכום נכסי הקרן'!$C$42</f>
        <v>2.5712207626450091E-3</v>
      </c>
    </row>
    <row r="35" spans="2:15" s="121" customFormat="1">
      <c r="B35" s="77" t="s">
        <v>1216</v>
      </c>
      <c r="C35" s="74" t="s">
        <v>1217</v>
      </c>
      <c r="D35" s="87" t="s">
        <v>123</v>
      </c>
      <c r="E35" s="87" t="s">
        <v>353</v>
      </c>
      <c r="F35" s="74" t="s">
        <v>501</v>
      </c>
      <c r="G35" s="87" t="s">
        <v>409</v>
      </c>
      <c r="H35" s="87" t="s">
        <v>165</v>
      </c>
      <c r="I35" s="84">
        <v>760350.47537799994</v>
      </c>
      <c r="J35" s="86">
        <v>11050</v>
      </c>
      <c r="K35" s="74"/>
      <c r="L35" s="84">
        <v>84018.727530760021</v>
      </c>
      <c r="M35" s="85">
        <v>1.6028124558570736E-2</v>
      </c>
      <c r="N35" s="85">
        <f t="shared" si="0"/>
        <v>8.1710578736317076E-3</v>
      </c>
      <c r="O35" s="85">
        <f>L35/'סכום נכסי הקרן'!$C$42</f>
        <v>1.4935230504754227E-3</v>
      </c>
    </row>
    <row r="36" spans="2:15" s="121" customFormat="1">
      <c r="B36" s="77" t="s">
        <v>1218</v>
      </c>
      <c r="C36" s="74" t="s">
        <v>1219</v>
      </c>
      <c r="D36" s="87" t="s">
        <v>123</v>
      </c>
      <c r="E36" s="87" t="s">
        <v>353</v>
      </c>
      <c r="F36" s="74" t="s">
        <v>1220</v>
      </c>
      <c r="G36" s="87" t="s">
        <v>1199</v>
      </c>
      <c r="H36" s="87" t="s">
        <v>165</v>
      </c>
      <c r="I36" s="84">
        <v>164067.95431800003</v>
      </c>
      <c r="J36" s="86">
        <v>18040</v>
      </c>
      <c r="K36" s="74"/>
      <c r="L36" s="84">
        <v>29597.858958968005</v>
      </c>
      <c r="M36" s="85">
        <v>5.8404693763289143E-3</v>
      </c>
      <c r="N36" s="85">
        <f t="shared" si="0"/>
        <v>2.8784751399713155E-3</v>
      </c>
      <c r="O36" s="85">
        <f>L36/'סכום נכסי הקרן'!$C$42</f>
        <v>5.2613370731847053E-4</v>
      </c>
    </row>
    <row r="37" spans="2:15" s="121" customFormat="1">
      <c r="B37" s="77" t="s">
        <v>1221</v>
      </c>
      <c r="C37" s="74" t="s">
        <v>1222</v>
      </c>
      <c r="D37" s="87" t="s">
        <v>123</v>
      </c>
      <c r="E37" s="87" t="s">
        <v>353</v>
      </c>
      <c r="F37" s="74" t="s">
        <v>933</v>
      </c>
      <c r="G37" s="87" t="s">
        <v>193</v>
      </c>
      <c r="H37" s="87" t="s">
        <v>165</v>
      </c>
      <c r="I37" s="84">
        <v>140268.74245500003</v>
      </c>
      <c r="J37" s="86">
        <v>77390</v>
      </c>
      <c r="K37" s="74"/>
      <c r="L37" s="84">
        <v>108553.97978623601</v>
      </c>
      <c r="M37" s="85">
        <v>2.2359892260761759E-3</v>
      </c>
      <c r="N37" s="85">
        <f t="shared" si="0"/>
        <v>1.0557180253909962E-2</v>
      </c>
      <c r="O37" s="85">
        <f>L37/'סכום נכסי הקרן'!$C$42</f>
        <v>1.9296634904668139E-3</v>
      </c>
    </row>
    <row r="38" spans="2:15" s="121" customFormat="1">
      <c r="B38" s="77" t="s">
        <v>1223</v>
      </c>
      <c r="C38" s="74" t="s">
        <v>1224</v>
      </c>
      <c r="D38" s="87" t="s">
        <v>123</v>
      </c>
      <c r="E38" s="87" t="s">
        <v>353</v>
      </c>
      <c r="F38" s="74" t="s">
        <v>1225</v>
      </c>
      <c r="G38" s="87" t="s">
        <v>363</v>
      </c>
      <c r="H38" s="87" t="s">
        <v>165</v>
      </c>
      <c r="I38" s="84">
        <v>17706068.925095003</v>
      </c>
      <c r="J38" s="86">
        <v>1830</v>
      </c>
      <c r="K38" s="74"/>
      <c r="L38" s="84">
        <v>324021.06132923602</v>
      </c>
      <c r="M38" s="85">
        <v>1.3254056492282482E-2</v>
      </c>
      <c r="N38" s="85">
        <f t="shared" si="0"/>
        <v>3.1511960752172156E-2</v>
      </c>
      <c r="O38" s="85">
        <f>L38/'סכום נכסי הקרן'!$C$42</f>
        <v>5.7598221034417876E-3</v>
      </c>
    </row>
    <row r="39" spans="2:15" s="121" customFormat="1">
      <c r="B39" s="77" t="s">
        <v>1226</v>
      </c>
      <c r="C39" s="74" t="s">
        <v>1227</v>
      </c>
      <c r="D39" s="87" t="s">
        <v>123</v>
      </c>
      <c r="E39" s="87" t="s">
        <v>353</v>
      </c>
      <c r="F39" s="74" t="s">
        <v>1228</v>
      </c>
      <c r="G39" s="87" t="s">
        <v>925</v>
      </c>
      <c r="H39" s="87" t="s">
        <v>165</v>
      </c>
      <c r="I39" s="84">
        <v>469729.19646700012</v>
      </c>
      <c r="J39" s="86">
        <v>15800</v>
      </c>
      <c r="K39" s="74"/>
      <c r="L39" s="84">
        <v>74217.213041773022</v>
      </c>
      <c r="M39" s="85">
        <v>3.445671981361754E-3</v>
      </c>
      <c r="N39" s="85">
        <f t="shared" si="0"/>
        <v>7.2178329856514498E-3</v>
      </c>
      <c r="O39" s="85">
        <f>L39/'סכום נכסי הקרן'!$C$42</f>
        <v>1.3192906114812529E-3</v>
      </c>
    </row>
    <row r="40" spans="2:15" s="121" customFormat="1">
      <c r="B40" s="77" t="s">
        <v>1229</v>
      </c>
      <c r="C40" s="74" t="s">
        <v>1230</v>
      </c>
      <c r="D40" s="87" t="s">
        <v>123</v>
      </c>
      <c r="E40" s="87" t="s">
        <v>353</v>
      </c>
      <c r="F40" s="74" t="s">
        <v>423</v>
      </c>
      <c r="G40" s="87" t="s">
        <v>409</v>
      </c>
      <c r="H40" s="87" t="s">
        <v>165</v>
      </c>
      <c r="I40" s="84">
        <v>1582530.5713050002</v>
      </c>
      <c r="J40" s="86">
        <v>15300</v>
      </c>
      <c r="K40" s="74"/>
      <c r="L40" s="84">
        <v>242127.17740969703</v>
      </c>
      <c r="M40" s="85">
        <v>1.30493490154343E-2</v>
      </c>
      <c r="N40" s="85">
        <f t="shared" si="0"/>
        <v>2.3547549903911637E-2</v>
      </c>
      <c r="O40" s="85">
        <f>L40/'סכום נכסי הקרן'!$C$42</f>
        <v>4.3040704285308446E-3</v>
      </c>
    </row>
    <row r="41" spans="2:15" s="121" customFormat="1">
      <c r="B41" s="77" t="s">
        <v>1231</v>
      </c>
      <c r="C41" s="74" t="s">
        <v>1232</v>
      </c>
      <c r="D41" s="87" t="s">
        <v>123</v>
      </c>
      <c r="E41" s="87" t="s">
        <v>353</v>
      </c>
      <c r="F41" s="74" t="s">
        <v>521</v>
      </c>
      <c r="G41" s="87" t="s">
        <v>154</v>
      </c>
      <c r="H41" s="87" t="s">
        <v>165</v>
      </c>
      <c r="I41" s="84">
        <v>6193867.6126900008</v>
      </c>
      <c r="J41" s="86">
        <v>2680</v>
      </c>
      <c r="K41" s="74"/>
      <c r="L41" s="84">
        <v>165995.65202066302</v>
      </c>
      <c r="M41" s="85">
        <v>2.5999094321835944E-2</v>
      </c>
      <c r="N41" s="85">
        <f t="shared" si="0"/>
        <v>1.6143544651226617E-2</v>
      </c>
      <c r="O41" s="85">
        <f>L41/'סכום נכסי הקרן'!$C$42</f>
        <v>2.9507508606434469E-3</v>
      </c>
    </row>
    <row r="42" spans="2:15" s="121" customFormat="1">
      <c r="B42" s="77" t="s">
        <v>1233</v>
      </c>
      <c r="C42" s="74" t="s">
        <v>1234</v>
      </c>
      <c r="D42" s="87" t="s">
        <v>123</v>
      </c>
      <c r="E42" s="87" t="s">
        <v>353</v>
      </c>
      <c r="F42" s="74" t="s">
        <v>711</v>
      </c>
      <c r="G42" s="87" t="s">
        <v>712</v>
      </c>
      <c r="H42" s="87" t="s">
        <v>165</v>
      </c>
      <c r="I42" s="84">
        <v>1621608.5118320002</v>
      </c>
      <c r="J42" s="86">
        <v>9838</v>
      </c>
      <c r="K42" s="74"/>
      <c r="L42" s="84">
        <v>159533.84539520205</v>
      </c>
      <c r="M42" s="85">
        <v>1.3974334048893731E-2</v>
      </c>
      <c r="N42" s="85">
        <f t="shared" si="0"/>
        <v>1.551511575856661E-2</v>
      </c>
      <c r="O42" s="85">
        <f>L42/'סכום נכסי הקרן'!$C$42</f>
        <v>2.835885313086713E-3</v>
      </c>
    </row>
    <row r="43" spans="2:15" s="121" customFormat="1">
      <c r="B43" s="77" t="s">
        <v>1235</v>
      </c>
      <c r="C43" s="74" t="s">
        <v>1236</v>
      </c>
      <c r="D43" s="87" t="s">
        <v>123</v>
      </c>
      <c r="E43" s="87" t="s">
        <v>353</v>
      </c>
      <c r="F43" s="74" t="s">
        <v>1237</v>
      </c>
      <c r="G43" s="87" t="s">
        <v>648</v>
      </c>
      <c r="H43" s="87" t="s">
        <v>165</v>
      </c>
      <c r="I43" s="84">
        <v>3756742.1860330002</v>
      </c>
      <c r="J43" s="86">
        <v>1540</v>
      </c>
      <c r="K43" s="74"/>
      <c r="L43" s="84">
        <v>57853.829664903016</v>
      </c>
      <c r="M43" s="85">
        <v>9.2448372906433745E-3</v>
      </c>
      <c r="N43" s="85">
        <f t="shared" si="0"/>
        <v>5.6264478681860991E-3</v>
      </c>
      <c r="O43" s="85">
        <f>L43/'סכום נכסי הקרן'!$C$42</f>
        <v>1.0284139108293138E-3</v>
      </c>
    </row>
    <row r="44" spans="2:15" s="121" customFormat="1">
      <c r="B44" s="77" t="s">
        <v>1238</v>
      </c>
      <c r="C44" s="74" t="s">
        <v>1239</v>
      </c>
      <c r="D44" s="87" t="s">
        <v>123</v>
      </c>
      <c r="E44" s="87" t="s">
        <v>353</v>
      </c>
      <c r="F44" s="74" t="s">
        <v>827</v>
      </c>
      <c r="G44" s="87" t="s">
        <v>828</v>
      </c>
      <c r="H44" s="87" t="s">
        <v>165</v>
      </c>
      <c r="I44" s="84">
        <v>6485230.0796460006</v>
      </c>
      <c r="J44" s="86">
        <v>2299</v>
      </c>
      <c r="K44" s="74"/>
      <c r="L44" s="84">
        <v>149095.43953105601</v>
      </c>
      <c r="M44" s="85">
        <v>1.8201739513321952E-2</v>
      </c>
      <c r="N44" s="85">
        <f t="shared" si="0"/>
        <v>1.4499951390680089E-2</v>
      </c>
      <c r="O44" s="85">
        <f>L44/'סכום נכסי הקרן'!$C$42</f>
        <v>2.6503314463894069E-3</v>
      </c>
    </row>
    <row r="45" spans="2:15" s="121" customFormat="1">
      <c r="B45" s="73"/>
      <c r="C45" s="74"/>
      <c r="D45" s="74"/>
      <c r="E45" s="74"/>
      <c r="F45" s="74"/>
      <c r="G45" s="74"/>
      <c r="H45" s="74"/>
      <c r="I45" s="84"/>
      <c r="J45" s="86"/>
      <c r="K45" s="74"/>
      <c r="L45" s="74"/>
      <c r="M45" s="74"/>
      <c r="N45" s="85"/>
      <c r="O45" s="74"/>
    </row>
    <row r="46" spans="2:15" s="121" customFormat="1">
      <c r="B46" s="92" t="s">
        <v>1240</v>
      </c>
      <c r="C46" s="72"/>
      <c r="D46" s="72"/>
      <c r="E46" s="72"/>
      <c r="F46" s="72"/>
      <c r="G46" s="72"/>
      <c r="H46" s="72"/>
      <c r="I46" s="81"/>
      <c r="J46" s="83"/>
      <c r="K46" s="72"/>
      <c r="L46" s="81">
        <f>SUM(L47:L92)</f>
        <v>1752002.5986158303</v>
      </c>
      <c r="M46" s="72"/>
      <c r="N46" s="82">
        <f t="shared" ref="N46:N92" si="1">L46/$L$11</f>
        <v>0.17038718686618978</v>
      </c>
      <c r="O46" s="82">
        <f>L46/'סכום נכסי הקרן'!$C$42</f>
        <v>3.1143726433700163E-2</v>
      </c>
    </row>
    <row r="47" spans="2:15" s="121" customFormat="1">
      <c r="B47" s="77" t="s">
        <v>1241</v>
      </c>
      <c r="C47" s="74" t="s">
        <v>1242</v>
      </c>
      <c r="D47" s="87" t="s">
        <v>123</v>
      </c>
      <c r="E47" s="87" t="s">
        <v>353</v>
      </c>
      <c r="F47" s="74" t="s">
        <v>1243</v>
      </c>
      <c r="G47" s="87" t="s">
        <v>1244</v>
      </c>
      <c r="H47" s="87" t="s">
        <v>165</v>
      </c>
      <c r="I47" s="84">
        <v>7058753.2663940005</v>
      </c>
      <c r="J47" s="86">
        <v>386.7</v>
      </c>
      <c r="K47" s="74"/>
      <c r="L47" s="84">
        <v>27296.198882018998</v>
      </c>
      <c r="M47" s="85">
        <v>2.3778607458469603E-2</v>
      </c>
      <c r="N47" s="85">
        <f t="shared" si="1"/>
        <v>2.6546322153412974E-3</v>
      </c>
      <c r="O47" s="85">
        <f>L47/'סכום נכסי הקרן'!$C$42</f>
        <v>4.8521922931683874E-4</v>
      </c>
    </row>
    <row r="48" spans="2:15" s="121" customFormat="1">
      <c r="B48" s="77" t="s">
        <v>1245</v>
      </c>
      <c r="C48" s="74" t="s">
        <v>1246</v>
      </c>
      <c r="D48" s="87" t="s">
        <v>123</v>
      </c>
      <c r="E48" s="87" t="s">
        <v>353</v>
      </c>
      <c r="F48" s="74" t="s">
        <v>679</v>
      </c>
      <c r="G48" s="87" t="s">
        <v>473</v>
      </c>
      <c r="H48" s="87" t="s">
        <v>165</v>
      </c>
      <c r="I48" s="84">
        <v>4149510.3061570008</v>
      </c>
      <c r="J48" s="86">
        <v>3117</v>
      </c>
      <c r="K48" s="74"/>
      <c r="L48" s="84">
        <v>129340.23624292701</v>
      </c>
      <c r="M48" s="85">
        <v>2.8935711042738073E-2</v>
      </c>
      <c r="N48" s="85">
        <f t="shared" si="1"/>
        <v>1.2578702234489718E-2</v>
      </c>
      <c r="O48" s="85">
        <f>L48/'סכום נכסי הקרן'!$C$42</f>
        <v>2.2991615067251038E-3</v>
      </c>
    </row>
    <row r="49" spans="2:15" s="121" customFormat="1">
      <c r="B49" s="77" t="s">
        <v>1247</v>
      </c>
      <c r="C49" s="74" t="s">
        <v>1248</v>
      </c>
      <c r="D49" s="87" t="s">
        <v>123</v>
      </c>
      <c r="E49" s="87" t="s">
        <v>353</v>
      </c>
      <c r="F49" s="74" t="s">
        <v>647</v>
      </c>
      <c r="G49" s="87" t="s">
        <v>648</v>
      </c>
      <c r="H49" s="87" t="s">
        <v>165</v>
      </c>
      <c r="I49" s="84">
        <v>3033108.3594240006</v>
      </c>
      <c r="J49" s="86">
        <v>611.6</v>
      </c>
      <c r="K49" s="74"/>
      <c r="L49" s="84">
        <v>18550.490726270004</v>
      </c>
      <c r="M49" s="85">
        <v>1.439263382856951E-2</v>
      </c>
      <c r="N49" s="85">
        <f t="shared" si="1"/>
        <v>1.8040874667273044E-3</v>
      </c>
      <c r="O49" s="85">
        <f>L49/'סכום נכסי הקרן'!$C$42</f>
        <v>3.2975488098378481E-4</v>
      </c>
    </row>
    <row r="50" spans="2:15" s="121" customFormat="1">
      <c r="B50" s="77" t="s">
        <v>1249</v>
      </c>
      <c r="C50" s="74" t="s">
        <v>1250</v>
      </c>
      <c r="D50" s="87" t="s">
        <v>123</v>
      </c>
      <c r="E50" s="87" t="s">
        <v>353</v>
      </c>
      <c r="F50" s="74" t="s">
        <v>1251</v>
      </c>
      <c r="G50" s="87" t="s">
        <v>469</v>
      </c>
      <c r="H50" s="87" t="s">
        <v>165</v>
      </c>
      <c r="I50" s="84">
        <v>186812.84090200003</v>
      </c>
      <c r="J50" s="86">
        <v>8429</v>
      </c>
      <c r="K50" s="74"/>
      <c r="L50" s="84">
        <v>15746.454359591002</v>
      </c>
      <c r="M50" s="85">
        <v>1.2730081663993512E-2</v>
      </c>
      <c r="N50" s="85">
        <f t="shared" si="1"/>
        <v>1.5313870330827479E-3</v>
      </c>
      <c r="O50" s="85">
        <f>L50/'סכום נכסי הקרן'!$C$42</f>
        <v>2.799101252836557E-4</v>
      </c>
    </row>
    <row r="51" spans="2:15" s="121" customFormat="1">
      <c r="B51" s="77" t="s">
        <v>1252</v>
      </c>
      <c r="C51" s="74" t="s">
        <v>1253</v>
      </c>
      <c r="D51" s="87" t="s">
        <v>123</v>
      </c>
      <c r="E51" s="87" t="s">
        <v>353</v>
      </c>
      <c r="F51" s="74" t="s">
        <v>1254</v>
      </c>
      <c r="G51" s="87" t="s">
        <v>154</v>
      </c>
      <c r="H51" s="87" t="s">
        <v>165</v>
      </c>
      <c r="I51" s="84">
        <v>111396.46636000002</v>
      </c>
      <c r="J51" s="86">
        <v>12880</v>
      </c>
      <c r="K51" s="74"/>
      <c r="L51" s="84">
        <v>14347.865003724002</v>
      </c>
      <c r="M51" s="85">
        <v>9.8750287315717191E-3</v>
      </c>
      <c r="N51" s="85">
        <f t="shared" si="1"/>
        <v>1.3953702793887495E-3</v>
      </c>
      <c r="O51" s="85">
        <f>L51/'סכום נכסי הקרן'!$C$42</f>
        <v>2.55048698521721E-4</v>
      </c>
    </row>
    <row r="52" spans="2:15" s="121" customFormat="1">
      <c r="B52" s="77" t="s">
        <v>1255</v>
      </c>
      <c r="C52" s="74" t="s">
        <v>1256</v>
      </c>
      <c r="D52" s="87" t="s">
        <v>123</v>
      </c>
      <c r="E52" s="87" t="s">
        <v>353</v>
      </c>
      <c r="F52" s="74" t="s">
        <v>1257</v>
      </c>
      <c r="G52" s="87" t="s">
        <v>828</v>
      </c>
      <c r="H52" s="87" t="s">
        <v>165</v>
      </c>
      <c r="I52" s="84">
        <v>3840068.9008020009</v>
      </c>
      <c r="J52" s="86">
        <v>1385</v>
      </c>
      <c r="K52" s="74"/>
      <c r="L52" s="84">
        <v>53184.954276108001</v>
      </c>
      <c r="M52" s="85">
        <v>3.5289930996575292E-2</v>
      </c>
      <c r="N52" s="85">
        <f t="shared" si="1"/>
        <v>5.1723865877096493E-3</v>
      </c>
      <c r="O52" s="85">
        <f>L52/'סכום נכסי הקרן'!$C$42</f>
        <v>9.4541964017209824E-4</v>
      </c>
    </row>
    <row r="53" spans="2:15" s="121" customFormat="1">
      <c r="B53" s="77" t="s">
        <v>1258</v>
      </c>
      <c r="C53" s="74" t="s">
        <v>1259</v>
      </c>
      <c r="D53" s="87" t="s">
        <v>123</v>
      </c>
      <c r="E53" s="87" t="s">
        <v>353</v>
      </c>
      <c r="F53" s="74" t="s">
        <v>1260</v>
      </c>
      <c r="G53" s="87" t="s">
        <v>1261</v>
      </c>
      <c r="H53" s="87" t="s">
        <v>165</v>
      </c>
      <c r="I53" s="84">
        <v>5980921.4652660005</v>
      </c>
      <c r="J53" s="86">
        <v>231.2</v>
      </c>
      <c r="K53" s="74"/>
      <c r="L53" s="84">
        <v>13827.890428862001</v>
      </c>
      <c r="M53" s="85">
        <v>1.4124708429082273E-2</v>
      </c>
      <c r="N53" s="85">
        <f t="shared" si="1"/>
        <v>1.3448012875832149E-3</v>
      </c>
      <c r="O53" s="85">
        <f>L53/'סכום נכסי הקרן'!$C$42</f>
        <v>2.4580559241858184E-4</v>
      </c>
    </row>
    <row r="54" spans="2:15" s="121" customFormat="1">
      <c r="B54" s="77" t="s">
        <v>1262</v>
      </c>
      <c r="C54" s="74" t="s">
        <v>1263</v>
      </c>
      <c r="D54" s="87" t="s">
        <v>123</v>
      </c>
      <c r="E54" s="87" t="s">
        <v>353</v>
      </c>
      <c r="F54" s="74" t="s">
        <v>1264</v>
      </c>
      <c r="G54" s="87" t="s">
        <v>193</v>
      </c>
      <c r="H54" s="87" t="s">
        <v>165</v>
      </c>
      <c r="I54" s="84">
        <v>41339.881168000007</v>
      </c>
      <c r="J54" s="86">
        <v>3108</v>
      </c>
      <c r="K54" s="74"/>
      <c r="L54" s="84">
        <v>1284.8435066930001</v>
      </c>
      <c r="M54" s="85">
        <v>1.1775192630770457E-3</v>
      </c>
      <c r="N54" s="85">
        <f t="shared" si="1"/>
        <v>1.2495464952030848E-4</v>
      </c>
      <c r="O54" s="85">
        <f>L54/'סכום נכסי הקרן'!$C$42</f>
        <v>2.2839472221203614E-5</v>
      </c>
    </row>
    <row r="55" spans="2:15" s="121" customFormat="1">
      <c r="B55" s="77" t="s">
        <v>1265</v>
      </c>
      <c r="C55" s="74" t="s">
        <v>1266</v>
      </c>
      <c r="D55" s="87" t="s">
        <v>123</v>
      </c>
      <c r="E55" s="87" t="s">
        <v>353</v>
      </c>
      <c r="F55" s="74" t="s">
        <v>1267</v>
      </c>
      <c r="G55" s="87" t="s">
        <v>154</v>
      </c>
      <c r="H55" s="87" t="s">
        <v>165</v>
      </c>
      <c r="I55" s="84">
        <v>149408.95180800004</v>
      </c>
      <c r="J55" s="86">
        <v>9400</v>
      </c>
      <c r="K55" s="74"/>
      <c r="L55" s="84">
        <v>14044.441469952002</v>
      </c>
      <c r="M55" s="85">
        <v>6.8151308464583279E-3</v>
      </c>
      <c r="N55" s="85">
        <f t="shared" si="1"/>
        <v>1.3658614862001694E-3</v>
      </c>
      <c r="O55" s="85">
        <f>L55/'סכום נכסי הקרן'!$C$42</f>
        <v>2.4965501957580646E-4</v>
      </c>
    </row>
    <row r="56" spans="2:15" s="121" customFormat="1">
      <c r="B56" s="77" t="s">
        <v>1268</v>
      </c>
      <c r="C56" s="74" t="s">
        <v>1269</v>
      </c>
      <c r="D56" s="87" t="s">
        <v>123</v>
      </c>
      <c r="E56" s="87" t="s">
        <v>353</v>
      </c>
      <c r="F56" s="74" t="s">
        <v>1270</v>
      </c>
      <c r="G56" s="87" t="s">
        <v>191</v>
      </c>
      <c r="H56" s="87" t="s">
        <v>165</v>
      </c>
      <c r="I56" s="84">
        <v>74412.661544999995</v>
      </c>
      <c r="J56" s="86">
        <v>25900</v>
      </c>
      <c r="K56" s="74"/>
      <c r="L56" s="84">
        <v>19272.879340155007</v>
      </c>
      <c r="M56" s="85">
        <v>7.7156389032841249E-3</v>
      </c>
      <c r="N56" s="85">
        <f t="shared" si="1"/>
        <v>1.8743417938848531E-3</v>
      </c>
      <c r="O56" s="85">
        <f>L56/'סכום נכסי הקרן'!$C$42</f>
        <v>3.4259611386062462E-4</v>
      </c>
    </row>
    <row r="57" spans="2:15" s="121" customFormat="1">
      <c r="B57" s="77" t="s">
        <v>1271</v>
      </c>
      <c r="C57" s="74" t="s">
        <v>1272</v>
      </c>
      <c r="D57" s="87" t="s">
        <v>123</v>
      </c>
      <c r="E57" s="87" t="s">
        <v>353</v>
      </c>
      <c r="F57" s="74" t="s">
        <v>870</v>
      </c>
      <c r="G57" s="87" t="s">
        <v>191</v>
      </c>
      <c r="H57" s="87" t="s">
        <v>165</v>
      </c>
      <c r="I57" s="84">
        <v>26436207.783869006</v>
      </c>
      <c r="J57" s="86">
        <v>611.4</v>
      </c>
      <c r="K57" s="74"/>
      <c r="L57" s="84">
        <v>161630.97438998902</v>
      </c>
      <c r="M57" s="85">
        <v>3.2212781593828781E-2</v>
      </c>
      <c r="N57" s="85">
        <f t="shared" si="1"/>
        <v>1.571906745943713E-2</v>
      </c>
      <c r="O57" s="85">
        <f>L57/'סכום נכסי הקרן'!$C$42</f>
        <v>2.8731640316008444E-3</v>
      </c>
    </row>
    <row r="58" spans="2:15" s="121" customFormat="1">
      <c r="B58" s="77" t="s">
        <v>1273</v>
      </c>
      <c r="C58" s="74" t="s">
        <v>1274</v>
      </c>
      <c r="D58" s="87" t="s">
        <v>123</v>
      </c>
      <c r="E58" s="87" t="s">
        <v>353</v>
      </c>
      <c r="F58" s="74" t="s">
        <v>851</v>
      </c>
      <c r="G58" s="87" t="s">
        <v>648</v>
      </c>
      <c r="H58" s="87" t="s">
        <v>165</v>
      </c>
      <c r="I58" s="84">
        <v>247238.84022000004</v>
      </c>
      <c r="J58" s="86">
        <v>9483</v>
      </c>
      <c r="K58" s="74"/>
      <c r="L58" s="84">
        <v>23445.659218032004</v>
      </c>
      <c r="M58" s="85">
        <v>1.955456449999431E-2</v>
      </c>
      <c r="N58" s="85">
        <f t="shared" si="1"/>
        <v>2.2801563887747353E-3</v>
      </c>
      <c r="O58" s="85">
        <f>L58/'סכום נכסי הקרן'!$C$42</f>
        <v>4.1677175440323663E-4</v>
      </c>
    </row>
    <row r="59" spans="2:15" s="121" customFormat="1">
      <c r="B59" s="77" t="s">
        <v>1275</v>
      </c>
      <c r="C59" s="74" t="s">
        <v>1276</v>
      </c>
      <c r="D59" s="87" t="s">
        <v>123</v>
      </c>
      <c r="E59" s="87" t="s">
        <v>353</v>
      </c>
      <c r="F59" s="74" t="s">
        <v>1277</v>
      </c>
      <c r="G59" s="87" t="s">
        <v>701</v>
      </c>
      <c r="H59" s="87" t="s">
        <v>165</v>
      </c>
      <c r="I59" s="84">
        <v>184753.87757400001</v>
      </c>
      <c r="J59" s="86">
        <v>6179</v>
      </c>
      <c r="K59" s="74"/>
      <c r="L59" s="84">
        <v>11415.942094354003</v>
      </c>
      <c r="M59" s="85">
        <v>5.0852905072321505E-3</v>
      </c>
      <c r="N59" s="85">
        <f t="shared" si="1"/>
        <v>1.1102325193016538E-3</v>
      </c>
      <c r="O59" s="85">
        <f>L59/'סכום נכסי הקרן'!$C$42</f>
        <v>2.0293062227785138E-4</v>
      </c>
    </row>
    <row r="60" spans="2:15" s="121" customFormat="1">
      <c r="B60" s="77" t="s">
        <v>1278</v>
      </c>
      <c r="C60" s="74" t="s">
        <v>1279</v>
      </c>
      <c r="D60" s="87" t="s">
        <v>123</v>
      </c>
      <c r="E60" s="87" t="s">
        <v>353</v>
      </c>
      <c r="F60" s="74" t="s">
        <v>1280</v>
      </c>
      <c r="G60" s="87" t="s">
        <v>1215</v>
      </c>
      <c r="H60" s="87" t="s">
        <v>165</v>
      </c>
      <c r="I60" s="84">
        <v>642154.42221200012</v>
      </c>
      <c r="J60" s="86">
        <v>4059</v>
      </c>
      <c r="K60" s="74"/>
      <c r="L60" s="84">
        <v>26065.047997598005</v>
      </c>
      <c r="M60" s="85">
        <v>2.5965851964082905E-2</v>
      </c>
      <c r="N60" s="85">
        <f t="shared" si="1"/>
        <v>2.5348993245510412E-3</v>
      </c>
      <c r="O60" s="85">
        <f>L60/'סכום נכסי הקרן'!$C$42</f>
        <v>4.6333420107926189E-4</v>
      </c>
    </row>
    <row r="61" spans="2:15" s="121" customFormat="1">
      <c r="B61" s="77" t="s">
        <v>1281</v>
      </c>
      <c r="C61" s="74" t="s">
        <v>1282</v>
      </c>
      <c r="D61" s="87" t="s">
        <v>123</v>
      </c>
      <c r="E61" s="87" t="s">
        <v>353</v>
      </c>
      <c r="F61" s="74" t="s">
        <v>873</v>
      </c>
      <c r="G61" s="87" t="s">
        <v>473</v>
      </c>
      <c r="H61" s="87" t="s">
        <v>165</v>
      </c>
      <c r="I61" s="84">
        <v>20449006.902564004</v>
      </c>
      <c r="J61" s="86">
        <v>61.2</v>
      </c>
      <c r="K61" s="74"/>
      <c r="L61" s="84">
        <v>12514.792224474002</v>
      </c>
      <c r="M61" s="85">
        <v>6.3789259737878608E-3</v>
      </c>
      <c r="N61" s="85">
        <f t="shared" si="1"/>
        <v>1.2170987891385902E-3</v>
      </c>
      <c r="O61" s="85">
        <f>L61/'סכום נכסי הקרן'!$C$42</f>
        <v>2.2246386262300295E-4</v>
      </c>
    </row>
    <row r="62" spans="2:15" s="121" customFormat="1">
      <c r="B62" s="77" t="s">
        <v>1283</v>
      </c>
      <c r="C62" s="74" t="s">
        <v>1284</v>
      </c>
      <c r="D62" s="87" t="s">
        <v>123</v>
      </c>
      <c r="E62" s="87" t="s">
        <v>353</v>
      </c>
      <c r="F62" s="74" t="s">
        <v>463</v>
      </c>
      <c r="G62" s="87" t="s">
        <v>409</v>
      </c>
      <c r="H62" s="87" t="s">
        <v>165</v>
      </c>
      <c r="I62" s="84">
        <v>94159.73921900001</v>
      </c>
      <c r="J62" s="86">
        <v>198000</v>
      </c>
      <c r="K62" s="74"/>
      <c r="L62" s="84">
        <v>186436.28365268902</v>
      </c>
      <c r="M62" s="85">
        <v>4.405294753165262E-2</v>
      </c>
      <c r="N62" s="85">
        <f t="shared" si="1"/>
        <v>1.8131453644227295E-2</v>
      </c>
      <c r="O62" s="85">
        <f>L62/'סכום נכסי הקרן'!$C$42</f>
        <v>3.3141050247199157E-3</v>
      </c>
    </row>
    <row r="63" spans="2:15" s="121" customFormat="1">
      <c r="B63" s="77" t="s">
        <v>1285</v>
      </c>
      <c r="C63" s="74" t="s">
        <v>1286</v>
      </c>
      <c r="D63" s="87" t="s">
        <v>123</v>
      </c>
      <c r="E63" s="87" t="s">
        <v>353</v>
      </c>
      <c r="F63" s="74" t="s">
        <v>903</v>
      </c>
      <c r="G63" s="87" t="s">
        <v>149</v>
      </c>
      <c r="H63" s="87" t="s">
        <v>165</v>
      </c>
      <c r="I63" s="84">
        <v>18419872.430574004</v>
      </c>
      <c r="J63" s="86">
        <v>303.89999999999998</v>
      </c>
      <c r="K63" s="74"/>
      <c r="L63" s="84">
        <v>55977.992320094003</v>
      </c>
      <c r="M63" s="85">
        <v>1.5692317170508136E-2</v>
      </c>
      <c r="N63" s="85">
        <f t="shared" si="1"/>
        <v>5.4440174034978243E-3</v>
      </c>
      <c r="O63" s="85">
        <f>L63/'סכום נכסי הקרן'!$C$42</f>
        <v>9.9506888888299628E-4</v>
      </c>
    </row>
    <row r="64" spans="2:15" s="121" customFormat="1">
      <c r="B64" s="77" t="s">
        <v>1287</v>
      </c>
      <c r="C64" s="74" t="s">
        <v>1288</v>
      </c>
      <c r="D64" s="87" t="s">
        <v>123</v>
      </c>
      <c r="E64" s="87" t="s">
        <v>353</v>
      </c>
      <c r="F64" s="74" t="s">
        <v>801</v>
      </c>
      <c r="G64" s="87" t="s">
        <v>648</v>
      </c>
      <c r="H64" s="87" t="s">
        <v>165</v>
      </c>
      <c r="I64" s="84">
        <v>223156.86024300006</v>
      </c>
      <c r="J64" s="86">
        <v>10060</v>
      </c>
      <c r="K64" s="74"/>
      <c r="L64" s="84">
        <v>22449.580140466005</v>
      </c>
      <c r="M64" s="85">
        <v>1.1928501123564517E-2</v>
      </c>
      <c r="N64" s="85">
        <f t="shared" si="1"/>
        <v>2.1832848932319625E-3</v>
      </c>
      <c r="O64" s="85">
        <f>L64/'סכום נכסי הקרן'!$C$42</f>
        <v>3.9906537981078085E-4</v>
      </c>
    </row>
    <row r="65" spans="2:15" s="121" customFormat="1">
      <c r="B65" s="77" t="s">
        <v>1289</v>
      </c>
      <c r="C65" s="74" t="s">
        <v>1290</v>
      </c>
      <c r="D65" s="87" t="s">
        <v>123</v>
      </c>
      <c r="E65" s="87" t="s">
        <v>353</v>
      </c>
      <c r="F65" s="74" t="s">
        <v>1291</v>
      </c>
      <c r="G65" s="87" t="s">
        <v>159</v>
      </c>
      <c r="H65" s="87" t="s">
        <v>165</v>
      </c>
      <c r="I65" s="84">
        <v>231476.77943300002</v>
      </c>
      <c r="J65" s="86">
        <v>39700</v>
      </c>
      <c r="K65" s="74"/>
      <c r="L65" s="84">
        <v>91896.281434760996</v>
      </c>
      <c r="M65" s="85">
        <v>4.3474005933904998E-2</v>
      </c>
      <c r="N65" s="85">
        <f t="shared" si="1"/>
        <v>8.9371721762873824E-3</v>
      </c>
      <c r="O65" s="85">
        <f>L65/'סכום נכסי הקרן'!$C$42</f>
        <v>1.6335550252834289E-3</v>
      </c>
    </row>
    <row r="66" spans="2:15" s="121" customFormat="1">
      <c r="B66" s="77" t="s">
        <v>1292</v>
      </c>
      <c r="C66" s="74" t="s">
        <v>1293</v>
      </c>
      <c r="D66" s="87" t="s">
        <v>123</v>
      </c>
      <c r="E66" s="87" t="s">
        <v>353</v>
      </c>
      <c r="F66" s="74" t="s">
        <v>1294</v>
      </c>
      <c r="G66" s="87" t="s">
        <v>828</v>
      </c>
      <c r="H66" s="87" t="s">
        <v>165</v>
      </c>
      <c r="I66" s="84">
        <v>434885.39474500006</v>
      </c>
      <c r="J66" s="86">
        <v>4955</v>
      </c>
      <c r="K66" s="74"/>
      <c r="L66" s="84">
        <v>21548.571309609004</v>
      </c>
      <c r="M66" s="85">
        <v>3.0949414954926494E-2</v>
      </c>
      <c r="N66" s="85">
        <f t="shared" si="1"/>
        <v>2.0956592469272097E-3</v>
      </c>
      <c r="O66" s="85">
        <f>L66/'סכום נכסי הקרן'!$C$42</f>
        <v>3.830489808826469E-4</v>
      </c>
    </row>
    <row r="67" spans="2:15" s="121" customFormat="1">
      <c r="B67" s="77" t="s">
        <v>1295</v>
      </c>
      <c r="C67" s="74" t="s">
        <v>1296</v>
      </c>
      <c r="D67" s="87" t="s">
        <v>123</v>
      </c>
      <c r="E67" s="87" t="s">
        <v>353</v>
      </c>
      <c r="F67" s="74" t="s">
        <v>1297</v>
      </c>
      <c r="G67" s="87" t="s">
        <v>1211</v>
      </c>
      <c r="H67" s="87" t="s">
        <v>165</v>
      </c>
      <c r="I67" s="84">
        <v>232596.47112800003</v>
      </c>
      <c r="J67" s="86">
        <v>27180</v>
      </c>
      <c r="K67" s="74"/>
      <c r="L67" s="84">
        <v>63219.720852626007</v>
      </c>
      <c r="M67" s="85">
        <v>3.4191736988347293E-2</v>
      </c>
      <c r="N67" s="85">
        <f t="shared" si="1"/>
        <v>6.1482958981082716E-3</v>
      </c>
      <c r="O67" s="85">
        <f>L67/'סכום נכסי הקרן'!$C$42</f>
        <v>1.1237983853474884E-3</v>
      </c>
    </row>
    <row r="68" spans="2:15" s="121" customFormat="1">
      <c r="B68" s="77" t="s">
        <v>1298</v>
      </c>
      <c r="C68" s="74" t="s">
        <v>1299</v>
      </c>
      <c r="D68" s="87" t="s">
        <v>123</v>
      </c>
      <c r="E68" s="87" t="s">
        <v>353</v>
      </c>
      <c r="F68" s="74" t="s">
        <v>1300</v>
      </c>
      <c r="G68" s="87" t="s">
        <v>1211</v>
      </c>
      <c r="H68" s="87" t="s">
        <v>165</v>
      </c>
      <c r="I68" s="84">
        <v>650130.87590100011</v>
      </c>
      <c r="J68" s="86">
        <v>14970</v>
      </c>
      <c r="K68" s="74"/>
      <c r="L68" s="84">
        <v>97324.592122413989</v>
      </c>
      <c r="M68" s="85">
        <v>2.88656129065386E-2</v>
      </c>
      <c r="N68" s="85">
        <f t="shared" si="1"/>
        <v>9.4650906783692815E-3</v>
      </c>
      <c r="O68" s="85">
        <f>L68/'סכום נכסי הקרן'!$C$42</f>
        <v>1.7300490734012569E-3</v>
      </c>
    </row>
    <row r="69" spans="2:15" s="121" customFormat="1">
      <c r="B69" s="77" t="s">
        <v>1301</v>
      </c>
      <c r="C69" s="74" t="s">
        <v>1302</v>
      </c>
      <c r="D69" s="87" t="s">
        <v>123</v>
      </c>
      <c r="E69" s="87" t="s">
        <v>353</v>
      </c>
      <c r="F69" s="74" t="s">
        <v>735</v>
      </c>
      <c r="G69" s="87" t="s">
        <v>160</v>
      </c>
      <c r="H69" s="87" t="s">
        <v>165</v>
      </c>
      <c r="I69" s="84">
        <v>2389926.1466120007</v>
      </c>
      <c r="J69" s="86">
        <v>850</v>
      </c>
      <c r="K69" s="74"/>
      <c r="L69" s="84">
        <v>20314.372246201005</v>
      </c>
      <c r="M69" s="85">
        <v>1.1949630733060003E-2</v>
      </c>
      <c r="N69" s="85">
        <f t="shared" si="1"/>
        <v>1.9756299121459048E-3</v>
      </c>
      <c r="O69" s="85">
        <f>L69/'סכום נכסי הקרן'!$C$42</f>
        <v>3.6110976799228058E-4</v>
      </c>
    </row>
    <row r="70" spans="2:15" s="121" customFormat="1">
      <c r="B70" s="77" t="s">
        <v>1303</v>
      </c>
      <c r="C70" s="74" t="s">
        <v>1304</v>
      </c>
      <c r="D70" s="87" t="s">
        <v>123</v>
      </c>
      <c r="E70" s="87" t="s">
        <v>353</v>
      </c>
      <c r="F70" s="74" t="s">
        <v>895</v>
      </c>
      <c r="G70" s="87" t="s">
        <v>149</v>
      </c>
      <c r="H70" s="87" t="s">
        <v>165</v>
      </c>
      <c r="I70" s="84">
        <v>120974553.49424301</v>
      </c>
      <c r="J70" s="86">
        <v>56.8</v>
      </c>
      <c r="K70" s="74"/>
      <c r="L70" s="84">
        <v>68713.54638515001</v>
      </c>
      <c r="M70" s="85">
        <v>4.6700081159401857E-2</v>
      </c>
      <c r="N70" s="85">
        <f t="shared" si="1"/>
        <v>6.6825859033628069E-3</v>
      </c>
      <c r="O70" s="85">
        <f>L70/'סכום נכסי הקרן'!$C$42</f>
        <v>1.22145703014321E-3</v>
      </c>
    </row>
    <row r="71" spans="2:15" s="121" customFormat="1">
      <c r="B71" s="77" t="s">
        <v>1305</v>
      </c>
      <c r="C71" s="74" t="s">
        <v>1306</v>
      </c>
      <c r="D71" s="87" t="s">
        <v>123</v>
      </c>
      <c r="E71" s="87" t="s">
        <v>353</v>
      </c>
      <c r="F71" s="74" t="s">
        <v>480</v>
      </c>
      <c r="G71" s="87" t="s">
        <v>409</v>
      </c>
      <c r="H71" s="87" t="s">
        <v>165</v>
      </c>
      <c r="I71" s="84">
        <v>41589.674259000007</v>
      </c>
      <c r="J71" s="86">
        <v>52480</v>
      </c>
      <c r="K71" s="74"/>
      <c r="L71" s="84">
        <v>21826.261051144003</v>
      </c>
      <c r="M71" s="85">
        <v>7.9640643930000716E-3</v>
      </c>
      <c r="N71" s="85">
        <f t="shared" si="1"/>
        <v>2.1226653563468697E-3</v>
      </c>
      <c r="O71" s="85">
        <f>L71/'סכום נכסי הקרן'!$C$42</f>
        <v>3.8798521405412938E-4</v>
      </c>
    </row>
    <row r="72" spans="2:15" s="121" customFormat="1">
      <c r="B72" s="77" t="s">
        <v>1307</v>
      </c>
      <c r="C72" s="74" t="s">
        <v>1308</v>
      </c>
      <c r="D72" s="87" t="s">
        <v>123</v>
      </c>
      <c r="E72" s="87" t="s">
        <v>353</v>
      </c>
      <c r="F72" s="74" t="s">
        <v>1309</v>
      </c>
      <c r="G72" s="87" t="s">
        <v>469</v>
      </c>
      <c r="H72" s="87" t="s">
        <v>165</v>
      </c>
      <c r="I72" s="84">
        <v>710278.77029899997</v>
      </c>
      <c r="J72" s="86">
        <v>3225</v>
      </c>
      <c r="K72" s="74"/>
      <c r="L72" s="84">
        <v>22906.490343600006</v>
      </c>
      <c r="M72" s="85">
        <v>1.0500113338961845E-2</v>
      </c>
      <c r="N72" s="85">
        <f t="shared" si="1"/>
        <v>2.2277206972792672E-3</v>
      </c>
      <c r="O72" s="85">
        <f>L72/'סכום נכסי הקרן'!$C$42</f>
        <v>4.0718744902598294E-4</v>
      </c>
    </row>
    <row r="73" spans="2:15" s="121" customFormat="1">
      <c r="B73" s="77" t="s">
        <v>1310</v>
      </c>
      <c r="C73" s="74" t="s">
        <v>1311</v>
      </c>
      <c r="D73" s="87" t="s">
        <v>123</v>
      </c>
      <c r="E73" s="87" t="s">
        <v>353</v>
      </c>
      <c r="F73" s="74" t="s">
        <v>1312</v>
      </c>
      <c r="G73" s="87" t="s">
        <v>154</v>
      </c>
      <c r="H73" s="87" t="s">
        <v>165</v>
      </c>
      <c r="I73" s="84">
        <v>102884.98855300002</v>
      </c>
      <c r="J73" s="86">
        <v>19000</v>
      </c>
      <c r="K73" s="74"/>
      <c r="L73" s="84">
        <v>19548.147825000004</v>
      </c>
      <c r="M73" s="85">
        <v>8.1070472775218675E-3</v>
      </c>
      <c r="N73" s="85">
        <f t="shared" si="1"/>
        <v>1.9011124292724446E-3</v>
      </c>
      <c r="O73" s="85">
        <f>L73/'סכום נכסי הקרן'!$C$42</f>
        <v>3.4748930659595775E-4</v>
      </c>
    </row>
    <row r="74" spans="2:15" s="121" customFormat="1">
      <c r="B74" s="77" t="s">
        <v>1313</v>
      </c>
      <c r="C74" s="74" t="s">
        <v>1314</v>
      </c>
      <c r="D74" s="87" t="s">
        <v>123</v>
      </c>
      <c r="E74" s="87" t="s">
        <v>353</v>
      </c>
      <c r="F74" s="74" t="s">
        <v>588</v>
      </c>
      <c r="G74" s="87" t="s">
        <v>409</v>
      </c>
      <c r="H74" s="87" t="s">
        <v>165</v>
      </c>
      <c r="I74" s="84">
        <v>372260.28241700004</v>
      </c>
      <c r="J74" s="86">
        <v>8287</v>
      </c>
      <c r="K74" s="74"/>
      <c r="L74" s="84">
        <v>30849.209603924002</v>
      </c>
      <c r="M74" s="85">
        <v>1.0241157040703466E-2</v>
      </c>
      <c r="N74" s="85">
        <f t="shared" si="1"/>
        <v>3.0001725143620241E-3</v>
      </c>
      <c r="O74" s="85">
        <f>L74/'סכום נכסי הקרן'!$C$42</f>
        <v>5.4837780797787217E-4</v>
      </c>
    </row>
    <row r="75" spans="2:15" s="121" customFormat="1">
      <c r="B75" s="77" t="s">
        <v>1315</v>
      </c>
      <c r="C75" s="74" t="s">
        <v>1316</v>
      </c>
      <c r="D75" s="87" t="s">
        <v>123</v>
      </c>
      <c r="E75" s="87" t="s">
        <v>353</v>
      </c>
      <c r="F75" s="74" t="s">
        <v>1317</v>
      </c>
      <c r="G75" s="87" t="s">
        <v>469</v>
      </c>
      <c r="H75" s="87" t="s">
        <v>165</v>
      </c>
      <c r="I75" s="84">
        <v>654960.40354300011</v>
      </c>
      <c r="J75" s="86">
        <v>4147</v>
      </c>
      <c r="K75" s="74"/>
      <c r="L75" s="84">
        <v>27161.207934915001</v>
      </c>
      <c r="M75" s="85">
        <v>1.0351515959628292E-2</v>
      </c>
      <c r="N75" s="85">
        <f t="shared" si="1"/>
        <v>2.6415039655615174E-3</v>
      </c>
      <c r="O75" s="85">
        <f>L75/'סכום נכסי הקרן'!$C$42</f>
        <v>4.8281962036023416E-4</v>
      </c>
    </row>
    <row r="76" spans="2:15" s="121" customFormat="1">
      <c r="B76" s="77" t="s">
        <v>1318</v>
      </c>
      <c r="C76" s="74" t="s">
        <v>1319</v>
      </c>
      <c r="D76" s="87" t="s">
        <v>123</v>
      </c>
      <c r="E76" s="87" t="s">
        <v>353</v>
      </c>
      <c r="F76" s="74" t="s">
        <v>1320</v>
      </c>
      <c r="G76" s="87" t="s">
        <v>159</v>
      </c>
      <c r="H76" s="87" t="s">
        <v>165</v>
      </c>
      <c r="I76" s="84">
        <v>14342809.395826004</v>
      </c>
      <c r="J76" s="86">
        <v>284.89999999999998</v>
      </c>
      <c r="K76" s="74"/>
      <c r="L76" s="84">
        <v>40862.663968126006</v>
      </c>
      <c r="M76" s="85">
        <v>3.0945513708278825E-2</v>
      </c>
      <c r="N76" s="85">
        <f t="shared" si="1"/>
        <v>3.9740091520915032E-3</v>
      </c>
      <c r="O76" s="85">
        <f>L76/'סכום נכסי הקרן'!$C$42</f>
        <v>7.2637770570715087E-4</v>
      </c>
    </row>
    <row r="77" spans="2:15" s="121" customFormat="1">
      <c r="B77" s="77" t="s">
        <v>1321</v>
      </c>
      <c r="C77" s="74" t="s">
        <v>1322</v>
      </c>
      <c r="D77" s="87" t="s">
        <v>123</v>
      </c>
      <c r="E77" s="87" t="s">
        <v>353</v>
      </c>
      <c r="F77" s="74" t="s">
        <v>1323</v>
      </c>
      <c r="G77" s="87" t="s">
        <v>149</v>
      </c>
      <c r="H77" s="87" t="s">
        <v>165</v>
      </c>
      <c r="I77" s="84">
        <v>1905973.5447650002</v>
      </c>
      <c r="J77" s="86">
        <v>1304</v>
      </c>
      <c r="K77" s="74"/>
      <c r="L77" s="84">
        <v>24853.895022801004</v>
      </c>
      <c r="M77" s="85">
        <v>2.0077737789921925E-2</v>
      </c>
      <c r="N77" s="85">
        <f t="shared" si="1"/>
        <v>2.4171112867916698E-3</v>
      </c>
      <c r="O77" s="85">
        <f>L77/'סכום נכסי הקרן'!$C$42</f>
        <v>4.4180465714694094E-4</v>
      </c>
    </row>
    <row r="78" spans="2:15" s="121" customFormat="1">
      <c r="B78" s="77" t="s">
        <v>1324</v>
      </c>
      <c r="C78" s="74" t="s">
        <v>1325</v>
      </c>
      <c r="D78" s="87" t="s">
        <v>123</v>
      </c>
      <c r="E78" s="87" t="s">
        <v>353</v>
      </c>
      <c r="F78" s="74" t="s">
        <v>1326</v>
      </c>
      <c r="G78" s="87" t="s">
        <v>473</v>
      </c>
      <c r="H78" s="87" t="s">
        <v>165</v>
      </c>
      <c r="I78" s="84">
        <v>228447.74638600004</v>
      </c>
      <c r="J78" s="86">
        <v>8065</v>
      </c>
      <c r="K78" s="74"/>
      <c r="L78" s="84">
        <v>18424.310746049003</v>
      </c>
      <c r="M78" s="85">
        <v>1.5487982805830511E-2</v>
      </c>
      <c r="N78" s="85">
        <f t="shared" si="1"/>
        <v>1.7918161082911507E-3</v>
      </c>
      <c r="O78" s="85">
        <f>L78/'סכום נכסי הקרן'!$C$42</f>
        <v>3.2751189641942562E-4</v>
      </c>
    </row>
    <row r="79" spans="2:15" s="121" customFormat="1">
      <c r="B79" s="77" t="s">
        <v>1327</v>
      </c>
      <c r="C79" s="74" t="s">
        <v>1328</v>
      </c>
      <c r="D79" s="87" t="s">
        <v>123</v>
      </c>
      <c r="E79" s="87" t="s">
        <v>353</v>
      </c>
      <c r="F79" s="74" t="s">
        <v>672</v>
      </c>
      <c r="G79" s="87" t="s">
        <v>192</v>
      </c>
      <c r="H79" s="87" t="s">
        <v>165</v>
      </c>
      <c r="I79" s="84">
        <v>3566570.2700450011</v>
      </c>
      <c r="J79" s="86">
        <v>1400</v>
      </c>
      <c r="K79" s="74"/>
      <c r="L79" s="84">
        <v>49931.983780625007</v>
      </c>
      <c r="M79" s="85">
        <v>2.2507791288073026E-2</v>
      </c>
      <c r="N79" s="85">
        <f t="shared" si="1"/>
        <v>4.856026045709335E-3</v>
      </c>
      <c r="O79" s="85">
        <f>L79/'סכום נכסי הקרן'!$C$42</f>
        <v>8.875945985378791E-4</v>
      </c>
    </row>
    <row r="80" spans="2:15" s="121" customFormat="1">
      <c r="B80" s="77" t="s">
        <v>1329</v>
      </c>
      <c r="C80" s="74" t="s">
        <v>1330</v>
      </c>
      <c r="D80" s="87" t="s">
        <v>123</v>
      </c>
      <c r="E80" s="87" t="s">
        <v>353</v>
      </c>
      <c r="F80" s="74" t="s">
        <v>1331</v>
      </c>
      <c r="G80" s="87" t="s">
        <v>701</v>
      </c>
      <c r="H80" s="87" t="s">
        <v>165</v>
      </c>
      <c r="I80" s="84">
        <v>107533.59129200003</v>
      </c>
      <c r="J80" s="86">
        <v>24890</v>
      </c>
      <c r="K80" s="74"/>
      <c r="L80" s="84">
        <v>26765.110872454003</v>
      </c>
      <c r="M80" s="85">
        <v>1.4775469457858827E-2</v>
      </c>
      <c r="N80" s="85">
        <f t="shared" si="1"/>
        <v>2.6029824107122201E-3</v>
      </c>
      <c r="O80" s="85">
        <f>L80/'סכום נכסי הקרן'!$C$42</f>
        <v>4.7577856998495301E-4</v>
      </c>
    </row>
    <row r="81" spans="2:15" s="121" customFormat="1">
      <c r="B81" s="77" t="s">
        <v>1332</v>
      </c>
      <c r="C81" s="74" t="s">
        <v>1333</v>
      </c>
      <c r="D81" s="87" t="s">
        <v>123</v>
      </c>
      <c r="E81" s="87" t="s">
        <v>353</v>
      </c>
      <c r="F81" s="74" t="s">
        <v>1334</v>
      </c>
      <c r="G81" s="87" t="s">
        <v>188</v>
      </c>
      <c r="H81" s="87" t="s">
        <v>165</v>
      </c>
      <c r="I81" s="84">
        <v>37414.394410000008</v>
      </c>
      <c r="J81" s="86">
        <v>22620</v>
      </c>
      <c r="K81" s="74"/>
      <c r="L81" s="84">
        <v>8463.1360156480023</v>
      </c>
      <c r="M81" s="85">
        <v>2.7589068940311158E-3</v>
      </c>
      <c r="N81" s="85">
        <f t="shared" si="1"/>
        <v>8.2306381218353046E-4</v>
      </c>
      <c r="O81" s="85">
        <f>L81/'סכום נכסי הקרן'!$C$42</f>
        <v>1.5044132528728717E-4</v>
      </c>
    </row>
    <row r="82" spans="2:15" s="121" customFormat="1">
      <c r="B82" s="77" t="s">
        <v>1335</v>
      </c>
      <c r="C82" s="74" t="s">
        <v>1336</v>
      </c>
      <c r="D82" s="87" t="s">
        <v>123</v>
      </c>
      <c r="E82" s="87" t="s">
        <v>353</v>
      </c>
      <c r="F82" s="74" t="s">
        <v>622</v>
      </c>
      <c r="G82" s="87" t="s">
        <v>473</v>
      </c>
      <c r="H82" s="87" t="s">
        <v>165</v>
      </c>
      <c r="I82" s="84">
        <v>259632.77967500006</v>
      </c>
      <c r="J82" s="86">
        <v>26940</v>
      </c>
      <c r="K82" s="74"/>
      <c r="L82" s="84">
        <v>69945.070844478018</v>
      </c>
      <c r="M82" s="85">
        <v>2.6342558119301713E-2</v>
      </c>
      <c r="N82" s="85">
        <f t="shared" si="1"/>
        <v>6.8023551253648664E-3</v>
      </c>
      <c r="O82" s="85">
        <f>L82/'סכום נכסי הקרן'!$C$42</f>
        <v>1.2433486990756784E-3</v>
      </c>
    </row>
    <row r="83" spans="2:15" s="121" customFormat="1">
      <c r="B83" s="77" t="s">
        <v>1337</v>
      </c>
      <c r="C83" s="74" t="s">
        <v>1338</v>
      </c>
      <c r="D83" s="87" t="s">
        <v>123</v>
      </c>
      <c r="E83" s="87" t="s">
        <v>353</v>
      </c>
      <c r="F83" s="74" t="s">
        <v>1339</v>
      </c>
      <c r="G83" s="87" t="s">
        <v>525</v>
      </c>
      <c r="H83" s="87" t="s">
        <v>165</v>
      </c>
      <c r="I83" s="84">
        <v>156137.02366900002</v>
      </c>
      <c r="J83" s="86">
        <v>14350</v>
      </c>
      <c r="K83" s="74"/>
      <c r="L83" s="84">
        <v>22405.662896516002</v>
      </c>
      <c r="M83" s="85">
        <v>1.6352928314911416E-2</v>
      </c>
      <c r="N83" s="85">
        <f t="shared" si="1"/>
        <v>2.1790138175740445E-3</v>
      </c>
      <c r="O83" s="85">
        <f>L83/'סכום נכסי הקרן'!$C$42</f>
        <v>3.9828470366773085E-4</v>
      </c>
    </row>
    <row r="84" spans="2:15" s="121" customFormat="1">
      <c r="B84" s="77" t="s">
        <v>1340</v>
      </c>
      <c r="C84" s="74" t="s">
        <v>1341</v>
      </c>
      <c r="D84" s="87" t="s">
        <v>123</v>
      </c>
      <c r="E84" s="87" t="s">
        <v>353</v>
      </c>
      <c r="F84" s="74" t="s">
        <v>815</v>
      </c>
      <c r="G84" s="87" t="s">
        <v>192</v>
      </c>
      <c r="H84" s="87" t="s">
        <v>165</v>
      </c>
      <c r="I84" s="84">
        <v>2211323.3976480006</v>
      </c>
      <c r="J84" s="86">
        <v>1341</v>
      </c>
      <c r="K84" s="74"/>
      <c r="L84" s="84">
        <v>29653.846762455007</v>
      </c>
      <c r="M84" s="85">
        <v>1.2044167349181328E-2</v>
      </c>
      <c r="N84" s="85">
        <f t="shared" si="1"/>
        <v>2.8839201115384264E-3</v>
      </c>
      <c r="O84" s="85">
        <f>L84/'סכום נכסי הקרן'!$C$42</f>
        <v>5.2712895061137464E-4</v>
      </c>
    </row>
    <row r="85" spans="2:15" s="121" customFormat="1">
      <c r="B85" s="77" t="s">
        <v>1342</v>
      </c>
      <c r="C85" s="74" t="s">
        <v>1343</v>
      </c>
      <c r="D85" s="87" t="s">
        <v>123</v>
      </c>
      <c r="E85" s="87" t="s">
        <v>353</v>
      </c>
      <c r="F85" s="74" t="s">
        <v>881</v>
      </c>
      <c r="G85" s="87" t="s">
        <v>882</v>
      </c>
      <c r="H85" s="87" t="s">
        <v>165</v>
      </c>
      <c r="I85" s="84">
        <v>31897.643954000003</v>
      </c>
      <c r="J85" s="86">
        <v>19340</v>
      </c>
      <c r="K85" s="74"/>
      <c r="L85" s="84">
        <v>6169.0043406209998</v>
      </c>
      <c r="M85" s="85">
        <v>2.0956971210156065E-3</v>
      </c>
      <c r="N85" s="85">
        <f t="shared" si="1"/>
        <v>5.9995304584260485E-4</v>
      </c>
      <c r="O85" s="85">
        <f>L85/'סכום נכסי הקרן'!$C$42</f>
        <v>1.0966067270927467E-4</v>
      </c>
    </row>
    <row r="86" spans="2:15" s="121" customFormat="1">
      <c r="B86" s="77" t="s">
        <v>1344</v>
      </c>
      <c r="C86" s="74" t="s">
        <v>1345</v>
      </c>
      <c r="D86" s="87" t="s">
        <v>123</v>
      </c>
      <c r="E86" s="87" t="s">
        <v>353</v>
      </c>
      <c r="F86" s="74" t="s">
        <v>1346</v>
      </c>
      <c r="G86" s="87" t="s">
        <v>1347</v>
      </c>
      <c r="H86" s="87" t="s">
        <v>165</v>
      </c>
      <c r="I86" s="84">
        <v>193669.89470900001</v>
      </c>
      <c r="J86" s="86">
        <v>2925</v>
      </c>
      <c r="K86" s="74"/>
      <c r="L86" s="84">
        <v>5664.8444202480005</v>
      </c>
      <c r="M86" s="85">
        <v>4.3501999989981983E-3</v>
      </c>
      <c r="N86" s="85">
        <f t="shared" si="1"/>
        <v>5.509220737248097E-4</v>
      </c>
      <c r="O86" s="85">
        <f>L86/'סכום נכסי הקרן'!$C$42</f>
        <v>1.0069868906191155E-4</v>
      </c>
    </row>
    <row r="87" spans="2:15" s="121" customFormat="1">
      <c r="B87" s="77" t="s">
        <v>1348</v>
      </c>
      <c r="C87" s="74" t="s">
        <v>1349</v>
      </c>
      <c r="D87" s="87" t="s">
        <v>123</v>
      </c>
      <c r="E87" s="87" t="s">
        <v>353</v>
      </c>
      <c r="F87" s="74" t="s">
        <v>1350</v>
      </c>
      <c r="G87" s="87" t="s">
        <v>1199</v>
      </c>
      <c r="H87" s="87" t="s">
        <v>165</v>
      </c>
      <c r="I87" s="84">
        <v>344993.73234100005</v>
      </c>
      <c r="J87" s="86">
        <v>5312</v>
      </c>
      <c r="K87" s="74"/>
      <c r="L87" s="84">
        <v>18326.067061958005</v>
      </c>
      <c r="M87" s="85">
        <v>8.9094689914501913E-3</v>
      </c>
      <c r="N87" s="85">
        <f t="shared" si="1"/>
        <v>1.7822616333304053E-3</v>
      </c>
      <c r="O87" s="85">
        <f>L87/'סכום נכסי הקרן'!$C$42</f>
        <v>3.2576550949991637E-4</v>
      </c>
    </row>
    <row r="88" spans="2:15" s="121" customFormat="1">
      <c r="B88" s="77" t="s">
        <v>1351</v>
      </c>
      <c r="C88" s="74" t="s">
        <v>1352</v>
      </c>
      <c r="D88" s="87" t="s">
        <v>123</v>
      </c>
      <c r="E88" s="87" t="s">
        <v>353</v>
      </c>
      <c r="F88" s="74" t="s">
        <v>1353</v>
      </c>
      <c r="G88" s="87" t="s">
        <v>712</v>
      </c>
      <c r="H88" s="87" t="s">
        <v>165</v>
      </c>
      <c r="I88" s="84">
        <v>252716.48755200004</v>
      </c>
      <c r="J88" s="86">
        <v>9780</v>
      </c>
      <c r="K88" s="74"/>
      <c r="L88" s="84">
        <v>24715.672482631006</v>
      </c>
      <c r="M88" s="85">
        <v>2.0092689676052558E-2</v>
      </c>
      <c r="N88" s="85">
        <f t="shared" si="1"/>
        <v>2.4036687554851114E-3</v>
      </c>
      <c r="O88" s="85">
        <f>L88/'סכום נכסי הקרן'!$C$42</f>
        <v>4.3934760315545341E-4</v>
      </c>
    </row>
    <row r="89" spans="2:15" s="121" customFormat="1">
      <c r="B89" s="77" t="s">
        <v>1354</v>
      </c>
      <c r="C89" s="74" t="s">
        <v>1355</v>
      </c>
      <c r="D89" s="87" t="s">
        <v>123</v>
      </c>
      <c r="E89" s="87" t="s">
        <v>353</v>
      </c>
      <c r="F89" s="74" t="s">
        <v>514</v>
      </c>
      <c r="G89" s="87" t="s">
        <v>409</v>
      </c>
      <c r="H89" s="87" t="s">
        <v>165</v>
      </c>
      <c r="I89" s="84">
        <v>3468496.1330150003</v>
      </c>
      <c r="J89" s="86">
        <v>1259</v>
      </c>
      <c r="K89" s="74"/>
      <c r="L89" s="84">
        <v>43668.366314653009</v>
      </c>
      <c r="M89" s="85">
        <v>1.9425557172001555E-2</v>
      </c>
      <c r="N89" s="85">
        <f t="shared" si="1"/>
        <v>4.2468716069681634E-3</v>
      </c>
      <c r="O89" s="85">
        <f>L89/'סכום נכסי הקרן'!$C$42</f>
        <v>7.7625207598700213E-4</v>
      </c>
    </row>
    <row r="90" spans="2:15" s="121" customFormat="1">
      <c r="B90" s="77" t="s">
        <v>1356</v>
      </c>
      <c r="C90" s="74" t="s">
        <v>1357</v>
      </c>
      <c r="D90" s="87" t="s">
        <v>123</v>
      </c>
      <c r="E90" s="87" t="s">
        <v>353</v>
      </c>
      <c r="F90" s="74" t="s">
        <v>1358</v>
      </c>
      <c r="G90" s="87" t="s">
        <v>154</v>
      </c>
      <c r="H90" s="87" t="s">
        <v>165</v>
      </c>
      <c r="I90" s="84">
        <v>143621.10581200002</v>
      </c>
      <c r="J90" s="86">
        <v>23590</v>
      </c>
      <c r="K90" s="74"/>
      <c r="L90" s="84">
        <v>33880.218860955007</v>
      </c>
      <c r="M90" s="85">
        <v>1.0425773327488211E-2</v>
      </c>
      <c r="N90" s="85">
        <f t="shared" si="1"/>
        <v>3.2949467008152348E-3</v>
      </c>
      <c r="O90" s="85">
        <f>L90/'סכום נכסי הקרן'!$C$42</f>
        <v>6.0225725039055164E-4</v>
      </c>
    </row>
    <row r="91" spans="2:15" s="121" customFormat="1">
      <c r="B91" s="77" t="s">
        <v>1359</v>
      </c>
      <c r="C91" s="74" t="s">
        <v>1360</v>
      </c>
      <c r="D91" s="87" t="s">
        <v>123</v>
      </c>
      <c r="E91" s="87" t="s">
        <v>353</v>
      </c>
      <c r="F91" s="74" t="s">
        <v>1361</v>
      </c>
      <c r="G91" s="87" t="s">
        <v>149</v>
      </c>
      <c r="H91" s="87" t="s">
        <v>165</v>
      </c>
      <c r="I91" s="84">
        <v>16704103.210699003</v>
      </c>
      <c r="J91" s="86">
        <v>97</v>
      </c>
      <c r="K91" s="74"/>
      <c r="L91" s="84">
        <v>16202.980114816002</v>
      </c>
      <c r="M91" s="85">
        <v>1.486370803013868E-2</v>
      </c>
      <c r="N91" s="85">
        <f t="shared" si="1"/>
        <v>1.5757854484881849E-3</v>
      </c>
      <c r="O91" s="85">
        <f>L91/'סכום נכסי הקרן'!$C$42</f>
        <v>2.8802536052468711E-4</v>
      </c>
    </row>
    <row r="92" spans="2:15" s="121" customFormat="1">
      <c r="B92" s="77" t="s">
        <v>1362</v>
      </c>
      <c r="C92" s="74" t="s">
        <v>1363</v>
      </c>
      <c r="D92" s="87" t="s">
        <v>123</v>
      </c>
      <c r="E92" s="87" t="s">
        <v>353</v>
      </c>
      <c r="F92" s="74" t="s">
        <v>1364</v>
      </c>
      <c r="G92" s="87" t="s">
        <v>154</v>
      </c>
      <c r="H92" s="87" t="s">
        <v>165</v>
      </c>
      <c r="I92" s="84">
        <v>89007.756710000016</v>
      </c>
      <c r="J92" s="86">
        <v>22390</v>
      </c>
      <c r="K92" s="74"/>
      <c r="L92" s="84">
        <v>19928.836727455004</v>
      </c>
      <c r="M92" s="85">
        <v>1.0440998334043418E-2</v>
      </c>
      <c r="N92" s="85">
        <f t="shared" si="1"/>
        <v>1.9381354971672816E-3</v>
      </c>
      <c r="O92" s="85">
        <f>L92/'סכום נכסי הקרן'!$C$42</f>
        <v>3.5425646039114676E-4</v>
      </c>
    </row>
    <row r="93" spans="2:15" s="121" customFormat="1">
      <c r="B93" s="73"/>
      <c r="C93" s="74"/>
      <c r="D93" s="74"/>
      <c r="E93" s="74"/>
      <c r="F93" s="74"/>
      <c r="G93" s="74"/>
      <c r="H93" s="74"/>
      <c r="I93" s="84"/>
      <c r="J93" s="86"/>
      <c r="K93" s="74"/>
      <c r="L93" s="74"/>
      <c r="M93" s="74"/>
      <c r="N93" s="85"/>
      <c r="O93" s="74"/>
    </row>
    <row r="94" spans="2:15" s="121" customFormat="1">
      <c r="B94" s="92" t="s">
        <v>29</v>
      </c>
      <c r="C94" s="72"/>
      <c r="D94" s="72"/>
      <c r="E94" s="72"/>
      <c r="F94" s="72"/>
      <c r="G94" s="72"/>
      <c r="H94" s="72"/>
      <c r="I94" s="81"/>
      <c r="J94" s="83"/>
      <c r="K94" s="72"/>
      <c r="L94" s="81">
        <f>SUM(L95:L134)</f>
        <v>329914.87767033296</v>
      </c>
      <c r="M94" s="72"/>
      <c r="N94" s="82">
        <f t="shared" ref="N94:N134" si="2">L94/$L$11</f>
        <v>3.2085150990051305E-2</v>
      </c>
      <c r="O94" s="82">
        <f>L94/'סכום נכסי הקרן'!$C$42</f>
        <v>5.8645910141286849E-3</v>
      </c>
    </row>
    <row r="95" spans="2:15" s="121" customFormat="1">
      <c r="B95" s="77" t="s">
        <v>1365</v>
      </c>
      <c r="C95" s="74" t="s">
        <v>1366</v>
      </c>
      <c r="D95" s="87" t="s">
        <v>123</v>
      </c>
      <c r="E95" s="87" t="s">
        <v>353</v>
      </c>
      <c r="F95" s="74" t="s">
        <v>1367</v>
      </c>
      <c r="G95" s="87" t="s">
        <v>3356</v>
      </c>
      <c r="H95" s="87" t="s">
        <v>165</v>
      </c>
      <c r="I95" s="84">
        <v>97451.405188000019</v>
      </c>
      <c r="J95" s="86">
        <v>2477</v>
      </c>
      <c r="K95" s="74"/>
      <c r="L95" s="84">
        <v>2413.8713065080005</v>
      </c>
      <c r="M95" s="85">
        <v>2.1100808702112197E-2</v>
      </c>
      <c r="N95" s="85">
        <f t="shared" si="2"/>
        <v>2.3475578272421182E-4</v>
      </c>
      <c r="O95" s="85">
        <f>L95/'סכום נכסי הקרן'!$C$42</f>
        <v>4.2909153031757553E-5</v>
      </c>
    </row>
    <row r="96" spans="2:15" s="121" customFormat="1">
      <c r="B96" s="77" t="s">
        <v>1368</v>
      </c>
      <c r="C96" s="74" t="s">
        <v>1369</v>
      </c>
      <c r="D96" s="87" t="s">
        <v>123</v>
      </c>
      <c r="E96" s="87" t="s">
        <v>353</v>
      </c>
      <c r="F96" s="74" t="s">
        <v>1370</v>
      </c>
      <c r="G96" s="87" t="s">
        <v>159</v>
      </c>
      <c r="H96" s="87" t="s">
        <v>165</v>
      </c>
      <c r="I96" s="84">
        <v>1273794.1894410001</v>
      </c>
      <c r="J96" s="86">
        <v>300.8</v>
      </c>
      <c r="K96" s="74"/>
      <c r="L96" s="84">
        <v>3831.5729212550004</v>
      </c>
      <c r="M96" s="85">
        <v>2.322912305303847E-2</v>
      </c>
      <c r="N96" s="85">
        <f t="shared" si="2"/>
        <v>3.7263125741999087E-4</v>
      </c>
      <c r="O96" s="85">
        <f>L96/'סכום נכסי הקרן'!$C$42</f>
        <v>6.8110320706496296E-5</v>
      </c>
    </row>
    <row r="97" spans="2:15" s="121" customFormat="1">
      <c r="B97" s="77" t="s">
        <v>1371</v>
      </c>
      <c r="C97" s="74" t="s">
        <v>1372</v>
      </c>
      <c r="D97" s="87" t="s">
        <v>123</v>
      </c>
      <c r="E97" s="87" t="s">
        <v>353</v>
      </c>
      <c r="F97" s="74" t="s">
        <v>1373</v>
      </c>
      <c r="G97" s="87" t="s">
        <v>159</v>
      </c>
      <c r="H97" s="87" t="s">
        <v>165</v>
      </c>
      <c r="I97" s="84">
        <v>405464.96288500004</v>
      </c>
      <c r="J97" s="86">
        <v>2698</v>
      </c>
      <c r="K97" s="74"/>
      <c r="L97" s="84">
        <v>10939.444698633</v>
      </c>
      <c r="M97" s="85">
        <v>3.0544079848822746E-2</v>
      </c>
      <c r="N97" s="85">
        <f t="shared" si="2"/>
        <v>1.0638918056120104E-3</v>
      </c>
      <c r="O97" s="85">
        <f>L97/'סכום נכסי הקרן'!$C$42</f>
        <v>1.9446036969350606E-4</v>
      </c>
    </row>
    <row r="98" spans="2:15" s="121" customFormat="1">
      <c r="B98" s="77" t="s">
        <v>1374</v>
      </c>
      <c r="C98" s="74" t="s">
        <v>1375</v>
      </c>
      <c r="D98" s="87" t="s">
        <v>123</v>
      </c>
      <c r="E98" s="87" t="s">
        <v>353</v>
      </c>
      <c r="F98" s="74" t="s">
        <v>1376</v>
      </c>
      <c r="G98" s="87" t="s">
        <v>1377</v>
      </c>
      <c r="H98" s="87" t="s">
        <v>165</v>
      </c>
      <c r="I98" s="84">
        <v>638211.71840800007</v>
      </c>
      <c r="J98" s="86">
        <v>348.5</v>
      </c>
      <c r="K98" s="74"/>
      <c r="L98" s="84">
        <v>2224.1678401110003</v>
      </c>
      <c r="M98" s="85">
        <v>3.285798682615592E-2</v>
      </c>
      <c r="N98" s="85">
        <f t="shared" si="2"/>
        <v>2.1630658635675982E-4</v>
      </c>
      <c r="O98" s="85">
        <f>L98/'סכום נכסי הקרן'!$C$42</f>
        <v>3.9536970327427954E-5</v>
      </c>
    </row>
    <row r="99" spans="2:15" s="121" customFormat="1">
      <c r="B99" s="77" t="s">
        <v>1378</v>
      </c>
      <c r="C99" s="74" t="s">
        <v>1379</v>
      </c>
      <c r="D99" s="87" t="s">
        <v>123</v>
      </c>
      <c r="E99" s="87" t="s">
        <v>353</v>
      </c>
      <c r="F99" s="74" t="s">
        <v>1380</v>
      </c>
      <c r="G99" s="87" t="s">
        <v>190</v>
      </c>
      <c r="H99" s="87" t="s">
        <v>165</v>
      </c>
      <c r="I99" s="84">
        <v>383052.94310400006</v>
      </c>
      <c r="J99" s="86">
        <v>900.8</v>
      </c>
      <c r="K99" s="74"/>
      <c r="L99" s="84">
        <v>3450.5409122310007</v>
      </c>
      <c r="M99" s="85">
        <v>8.89466595367467E-3</v>
      </c>
      <c r="N99" s="85">
        <f t="shared" si="2"/>
        <v>3.3557482144503037E-4</v>
      </c>
      <c r="O99" s="85">
        <f>L99/'סכום נכסי הקרן'!$C$42</f>
        <v>6.1337067823822526E-5</v>
      </c>
    </row>
    <row r="100" spans="2:15" s="121" customFormat="1">
      <c r="B100" s="77" t="s">
        <v>1381</v>
      </c>
      <c r="C100" s="74" t="s">
        <v>1382</v>
      </c>
      <c r="D100" s="87" t="s">
        <v>123</v>
      </c>
      <c r="E100" s="87" t="s">
        <v>353</v>
      </c>
      <c r="F100" s="74" t="s">
        <v>1383</v>
      </c>
      <c r="G100" s="87" t="s">
        <v>701</v>
      </c>
      <c r="H100" s="87" t="s">
        <v>165</v>
      </c>
      <c r="I100" s="84">
        <v>401553.77503100008</v>
      </c>
      <c r="J100" s="86">
        <v>1618</v>
      </c>
      <c r="K100" s="74"/>
      <c r="L100" s="84">
        <v>6497.1400800050014</v>
      </c>
      <c r="M100" s="85">
        <v>1.4344395829979912E-2</v>
      </c>
      <c r="N100" s="85">
        <f t="shared" si="2"/>
        <v>6.318651706237377E-4</v>
      </c>
      <c r="O100" s="85">
        <f>L100/'סכום נכסי הקרן'!$C$42</f>
        <v>1.1549363763099858E-4</v>
      </c>
    </row>
    <row r="101" spans="2:15" s="121" customFormat="1">
      <c r="B101" s="77" t="s">
        <v>1384</v>
      </c>
      <c r="C101" s="74" t="s">
        <v>1385</v>
      </c>
      <c r="D101" s="87" t="s">
        <v>123</v>
      </c>
      <c r="E101" s="87" t="s">
        <v>353</v>
      </c>
      <c r="F101" s="74" t="s">
        <v>1386</v>
      </c>
      <c r="G101" s="87" t="s">
        <v>159</v>
      </c>
      <c r="H101" s="87" t="s">
        <v>165</v>
      </c>
      <c r="I101" s="84">
        <v>214365.66086400003</v>
      </c>
      <c r="J101" s="86">
        <v>1580</v>
      </c>
      <c r="K101" s="74"/>
      <c r="L101" s="84">
        <v>3386.9774416510004</v>
      </c>
      <c r="M101" s="85">
        <v>3.2382317096931547E-2</v>
      </c>
      <c r="N101" s="85">
        <f t="shared" si="2"/>
        <v>3.2939309491783535E-4</v>
      </c>
      <c r="O101" s="85">
        <f>L101/'סכום נכסי הקרן'!$C$42</f>
        <v>6.0207158918159903E-5</v>
      </c>
    </row>
    <row r="102" spans="2:15" s="121" customFormat="1">
      <c r="B102" s="77" t="s">
        <v>1387</v>
      </c>
      <c r="C102" s="74" t="s">
        <v>1388</v>
      </c>
      <c r="D102" s="87" t="s">
        <v>123</v>
      </c>
      <c r="E102" s="87" t="s">
        <v>353</v>
      </c>
      <c r="F102" s="74" t="s">
        <v>1389</v>
      </c>
      <c r="G102" s="87" t="s">
        <v>1377</v>
      </c>
      <c r="H102" s="87" t="s">
        <v>165</v>
      </c>
      <c r="I102" s="84">
        <v>93455.900492999994</v>
      </c>
      <c r="J102" s="86">
        <v>9371</v>
      </c>
      <c r="K102" s="74"/>
      <c r="L102" s="84">
        <v>8757.7524344859994</v>
      </c>
      <c r="M102" s="85">
        <v>1.8479048018961528E-2</v>
      </c>
      <c r="N102" s="85">
        <f t="shared" si="2"/>
        <v>8.5171608864137189E-4</v>
      </c>
      <c r="O102" s="85">
        <f>L102/'סכום נכסי הקרן'!$C$42</f>
        <v>1.5567844831348364E-4</v>
      </c>
    </row>
    <row r="103" spans="2:15" s="121" customFormat="1">
      <c r="B103" s="77" t="s">
        <v>1390</v>
      </c>
      <c r="C103" s="74" t="s">
        <v>1391</v>
      </c>
      <c r="D103" s="87" t="s">
        <v>123</v>
      </c>
      <c r="E103" s="87" t="s">
        <v>353</v>
      </c>
      <c r="F103" s="74" t="s">
        <v>1392</v>
      </c>
      <c r="G103" s="87" t="s">
        <v>828</v>
      </c>
      <c r="H103" s="87" t="s">
        <v>165</v>
      </c>
      <c r="I103" s="84">
        <v>35627.906905000011</v>
      </c>
      <c r="J103" s="86">
        <v>9.9999999999999995E-7</v>
      </c>
      <c r="K103" s="74"/>
      <c r="L103" s="84">
        <v>3.5018000000000009E-5</v>
      </c>
      <c r="M103" s="85">
        <v>2.2536029026567265E-2</v>
      </c>
      <c r="N103" s="85">
        <f t="shared" si="2"/>
        <v>3.4055991209112146E-12</v>
      </c>
      <c r="O103" s="85">
        <f>L103/'סכום נכסי הקרן'!$C$42</f>
        <v>6.2248253119997318E-13</v>
      </c>
    </row>
    <row r="104" spans="2:15" s="121" customFormat="1">
      <c r="B104" s="77" t="s">
        <v>1393</v>
      </c>
      <c r="C104" s="74" t="s">
        <v>1394</v>
      </c>
      <c r="D104" s="87" t="s">
        <v>123</v>
      </c>
      <c r="E104" s="87" t="s">
        <v>353</v>
      </c>
      <c r="F104" s="74" t="s">
        <v>1395</v>
      </c>
      <c r="G104" s="87" t="s">
        <v>188</v>
      </c>
      <c r="H104" s="87" t="s">
        <v>165</v>
      </c>
      <c r="I104" s="84">
        <v>246920.17894000004</v>
      </c>
      <c r="J104" s="86">
        <v>492.1</v>
      </c>
      <c r="K104" s="74"/>
      <c r="L104" s="84">
        <v>1215.094202021</v>
      </c>
      <c r="M104" s="85">
        <v>4.0931351506097599E-2</v>
      </c>
      <c r="N104" s="85">
        <f t="shared" si="2"/>
        <v>1.1817133320655178E-4</v>
      </c>
      <c r="O104" s="85">
        <f>L104/'סכום נכסי הקרן'!$C$42</f>
        <v>2.1599603475939326E-5</v>
      </c>
    </row>
    <row r="105" spans="2:15" s="121" customFormat="1">
      <c r="B105" s="77" t="s">
        <v>1396</v>
      </c>
      <c r="C105" s="74" t="s">
        <v>1397</v>
      </c>
      <c r="D105" s="87" t="s">
        <v>123</v>
      </c>
      <c r="E105" s="87" t="s">
        <v>353</v>
      </c>
      <c r="F105" s="74" t="s">
        <v>1398</v>
      </c>
      <c r="G105" s="87" t="s">
        <v>191</v>
      </c>
      <c r="H105" s="87" t="s">
        <v>165</v>
      </c>
      <c r="I105" s="84">
        <v>564208.56578900013</v>
      </c>
      <c r="J105" s="86">
        <v>1637</v>
      </c>
      <c r="K105" s="74"/>
      <c r="L105" s="84">
        <v>9236.0942224350019</v>
      </c>
      <c r="M105" s="85">
        <v>2.5459979108378179E-2</v>
      </c>
      <c r="N105" s="85">
        <f t="shared" si="2"/>
        <v>8.9823617466953519E-4</v>
      </c>
      <c r="O105" s="85">
        <f>L105/'סכום נכסי הקרן'!$C$42</f>
        <v>1.6418148694907723E-4</v>
      </c>
    </row>
    <row r="106" spans="2:15" s="121" customFormat="1">
      <c r="B106" s="77" t="s">
        <v>1399</v>
      </c>
      <c r="C106" s="74" t="s">
        <v>1400</v>
      </c>
      <c r="D106" s="87" t="s">
        <v>123</v>
      </c>
      <c r="E106" s="87" t="s">
        <v>353</v>
      </c>
      <c r="F106" s="74" t="s">
        <v>1401</v>
      </c>
      <c r="G106" s="87" t="s">
        <v>525</v>
      </c>
      <c r="H106" s="87" t="s">
        <v>165</v>
      </c>
      <c r="I106" s="84">
        <v>789849.47241800011</v>
      </c>
      <c r="J106" s="86">
        <v>660</v>
      </c>
      <c r="K106" s="74"/>
      <c r="L106" s="84">
        <v>5213.0065226290008</v>
      </c>
      <c r="M106" s="85">
        <v>2.3073533837651372E-2</v>
      </c>
      <c r="N106" s="85">
        <f t="shared" si="2"/>
        <v>5.0697956567393192E-4</v>
      </c>
      <c r="O106" s="85">
        <f>L106/'סכום נכסי הקרן'!$C$42</f>
        <v>9.2666785520819855E-5</v>
      </c>
    </row>
    <row r="107" spans="2:15" s="121" customFormat="1">
      <c r="B107" s="77" t="s">
        <v>1402</v>
      </c>
      <c r="C107" s="74" t="s">
        <v>1403</v>
      </c>
      <c r="D107" s="87" t="s">
        <v>123</v>
      </c>
      <c r="E107" s="87" t="s">
        <v>353</v>
      </c>
      <c r="F107" s="74" t="s">
        <v>1404</v>
      </c>
      <c r="G107" s="87" t="s">
        <v>525</v>
      </c>
      <c r="H107" s="87" t="s">
        <v>165</v>
      </c>
      <c r="I107" s="84">
        <v>493122.20274200005</v>
      </c>
      <c r="J107" s="86">
        <v>1476</v>
      </c>
      <c r="K107" s="74"/>
      <c r="L107" s="84">
        <v>7278.4837124690002</v>
      </c>
      <c r="M107" s="85">
        <v>3.2485492217502417E-2</v>
      </c>
      <c r="N107" s="85">
        <f t="shared" si="2"/>
        <v>7.0785303937263735E-4</v>
      </c>
      <c r="O107" s="85">
        <f>L107/'סכום נכסי הקרן'!$C$42</f>
        <v>1.2938285923340794E-4</v>
      </c>
    </row>
    <row r="108" spans="2:15" s="121" customFormat="1">
      <c r="B108" s="77" t="s">
        <v>1405</v>
      </c>
      <c r="C108" s="74" t="s">
        <v>1406</v>
      </c>
      <c r="D108" s="87" t="s">
        <v>123</v>
      </c>
      <c r="E108" s="87" t="s">
        <v>353</v>
      </c>
      <c r="F108" s="74" t="s">
        <v>1407</v>
      </c>
      <c r="G108" s="87" t="s">
        <v>473</v>
      </c>
      <c r="H108" s="87" t="s">
        <v>165</v>
      </c>
      <c r="I108" s="84">
        <v>39251566.568651006</v>
      </c>
      <c r="J108" s="86">
        <v>81.7</v>
      </c>
      <c r="K108" s="74"/>
      <c r="L108" s="84">
        <v>32068.529887755001</v>
      </c>
      <c r="M108" s="85">
        <v>3.5624429608053045E-2</v>
      </c>
      <c r="N108" s="85">
        <f t="shared" si="2"/>
        <v>3.1187548459264782E-3</v>
      </c>
      <c r="O108" s="85">
        <f>L108/'סכום נכסי הקרן'!$C$42</f>
        <v>5.7005253459340105E-4</v>
      </c>
    </row>
    <row r="109" spans="2:15" s="121" customFormat="1">
      <c r="B109" s="77" t="s">
        <v>1408</v>
      </c>
      <c r="C109" s="74" t="s">
        <v>1409</v>
      </c>
      <c r="D109" s="87" t="s">
        <v>123</v>
      </c>
      <c r="E109" s="87" t="s">
        <v>353</v>
      </c>
      <c r="F109" s="74" t="s">
        <v>1410</v>
      </c>
      <c r="G109" s="87" t="s">
        <v>149</v>
      </c>
      <c r="H109" s="87" t="s">
        <v>165</v>
      </c>
      <c r="I109" s="84">
        <v>464130.73799000005</v>
      </c>
      <c r="J109" s="86">
        <v>551.70000000000005</v>
      </c>
      <c r="K109" s="74"/>
      <c r="L109" s="84">
        <v>2560.6092814880003</v>
      </c>
      <c r="M109" s="85">
        <v>2.3205376630668469E-2</v>
      </c>
      <c r="N109" s="85">
        <f t="shared" si="2"/>
        <v>2.4902646404799329E-4</v>
      </c>
      <c r="O109" s="85">
        <f>L109/'סכום נכסי הקרן'!$C$42</f>
        <v>4.55175780157289E-5</v>
      </c>
    </row>
    <row r="110" spans="2:15" s="121" customFormat="1">
      <c r="B110" s="77" t="s">
        <v>1411</v>
      </c>
      <c r="C110" s="74" t="s">
        <v>1412</v>
      </c>
      <c r="D110" s="87" t="s">
        <v>123</v>
      </c>
      <c r="E110" s="87" t="s">
        <v>353</v>
      </c>
      <c r="F110" s="74" t="s">
        <v>1413</v>
      </c>
      <c r="G110" s="87" t="s">
        <v>712</v>
      </c>
      <c r="H110" s="87" t="s">
        <v>165</v>
      </c>
      <c r="I110" s="84">
        <v>342077.92326600006</v>
      </c>
      <c r="J110" s="86">
        <v>2390</v>
      </c>
      <c r="K110" s="74"/>
      <c r="L110" s="84">
        <v>8175.6623660560008</v>
      </c>
      <c r="M110" s="85">
        <v>2.3581083267138668E-2</v>
      </c>
      <c r="N110" s="85">
        <f t="shared" si="2"/>
        <v>7.9510619015098552E-4</v>
      </c>
      <c r="O110" s="85">
        <f>L110/'סכום נכסי הקרן'!$C$42</f>
        <v>1.4533117265003425E-4</v>
      </c>
    </row>
    <row r="111" spans="2:15" s="121" customFormat="1">
      <c r="B111" s="77" t="s">
        <v>1414</v>
      </c>
      <c r="C111" s="74" t="s">
        <v>1415</v>
      </c>
      <c r="D111" s="87" t="s">
        <v>123</v>
      </c>
      <c r="E111" s="87" t="s">
        <v>353</v>
      </c>
      <c r="F111" s="74" t="s">
        <v>1416</v>
      </c>
      <c r="G111" s="87" t="s">
        <v>159</v>
      </c>
      <c r="H111" s="87" t="s">
        <v>165</v>
      </c>
      <c r="I111" s="84">
        <v>342361.56682300003</v>
      </c>
      <c r="J111" s="86">
        <v>591</v>
      </c>
      <c r="K111" s="74"/>
      <c r="L111" s="84">
        <v>2023.3568599230005</v>
      </c>
      <c r="M111" s="85">
        <v>2.9706827924967264E-2</v>
      </c>
      <c r="N111" s="85">
        <f t="shared" si="2"/>
        <v>1.9677715299113154E-4</v>
      </c>
      <c r="O111" s="85">
        <f>L111/'סכום נכסי הקרן'!$C$42</f>
        <v>3.5967339644916856E-5</v>
      </c>
    </row>
    <row r="112" spans="2:15" s="121" customFormat="1">
      <c r="B112" s="77" t="s">
        <v>1417</v>
      </c>
      <c r="C112" s="74" t="s">
        <v>1418</v>
      </c>
      <c r="D112" s="87" t="s">
        <v>123</v>
      </c>
      <c r="E112" s="87" t="s">
        <v>353</v>
      </c>
      <c r="F112" s="74" t="s">
        <v>1419</v>
      </c>
      <c r="G112" s="87" t="s">
        <v>648</v>
      </c>
      <c r="H112" s="87" t="s">
        <v>165</v>
      </c>
      <c r="I112" s="84">
        <v>143610.60049500002</v>
      </c>
      <c r="J112" s="86">
        <v>14620</v>
      </c>
      <c r="K112" s="74"/>
      <c r="L112" s="84">
        <v>20995.869792321006</v>
      </c>
      <c r="M112" s="85">
        <v>3.9343300433237492E-2</v>
      </c>
      <c r="N112" s="85">
        <f t="shared" si="2"/>
        <v>2.0419074678021225E-3</v>
      </c>
      <c r="O112" s="85">
        <f>L112/'סכום נכסי הקרן'!$C$42</f>
        <v>3.7322411825544094E-4</v>
      </c>
    </row>
    <row r="113" spans="2:15" s="121" customFormat="1">
      <c r="B113" s="77" t="s">
        <v>1420</v>
      </c>
      <c r="C113" s="74" t="s">
        <v>1421</v>
      </c>
      <c r="D113" s="87" t="s">
        <v>123</v>
      </c>
      <c r="E113" s="87" t="s">
        <v>353</v>
      </c>
      <c r="F113" s="74" t="s">
        <v>1422</v>
      </c>
      <c r="G113" s="87" t="s">
        <v>712</v>
      </c>
      <c r="H113" s="87" t="s">
        <v>165</v>
      </c>
      <c r="I113" s="84">
        <v>14426.184260000002</v>
      </c>
      <c r="J113" s="86">
        <v>14620</v>
      </c>
      <c r="K113" s="74"/>
      <c r="L113" s="84">
        <v>2109.1081376400002</v>
      </c>
      <c r="M113" s="85">
        <v>4.3389317028510385E-3</v>
      </c>
      <c r="N113" s="85">
        <f t="shared" si="2"/>
        <v>2.0511670624974218E-4</v>
      </c>
      <c r="O113" s="85">
        <f>L113/'סכום נכסי הקרן'!$C$42</f>
        <v>3.7491660634319728E-5</v>
      </c>
    </row>
    <row r="114" spans="2:15" s="121" customFormat="1">
      <c r="B114" s="77" t="s">
        <v>1423</v>
      </c>
      <c r="C114" s="74" t="s">
        <v>1424</v>
      </c>
      <c r="D114" s="87" t="s">
        <v>123</v>
      </c>
      <c r="E114" s="87" t="s">
        <v>353</v>
      </c>
      <c r="F114" s="74" t="s">
        <v>1425</v>
      </c>
      <c r="G114" s="87" t="s">
        <v>154</v>
      </c>
      <c r="H114" s="87" t="s">
        <v>165</v>
      </c>
      <c r="I114" s="84">
        <v>927754.59443700011</v>
      </c>
      <c r="J114" s="86">
        <v>712.2</v>
      </c>
      <c r="K114" s="74"/>
      <c r="L114" s="84">
        <v>6607.4682227510011</v>
      </c>
      <c r="M114" s="85">
        <v>2.3416256660715229E-2</v>
      </c>
      <c r="N114" s="85">
        <f t="shared" si="2"/>
        <v>6.425948932220455E-4</v>
      </c>
      <c r="O114" s="85">
        <f>L114/'סכום נכסי הקרן'!$C$42</f>
        <v>1.1745483877210092E-4</v>
      </c>
    </row>
    <row r="115" spans="2:15" s="121" customFormat="1">
      <c r="B115" s="77" t="s">
        <v>1426</v>
      </c>
      <c r="C115" s="74" t="s">
        <v>1427</v>
      </c>
      <c r="D115" s="87" t="s">
        <v>123</v>
      </c>
      <c r="E115" s="87" t="s">
        <v>353</v>
      </c>
      <c r="F115" s="74" t="s">
        <v>1428</v>
      </c>
      <c r="G115" s="87" t="s">
        <v>828</v>
      </c>
      <c r="H115" s="87" t="s">
        <v>165</v>
      </c>
      <c r="I115" s="84">
        <v>177461.06613900003</v>
      </c>
      <c r="J115" s="86">
        <v>5694</v>
      </c>
      <c r="K115" s="74"/>
      <c r="L115" s="84">
        <v>10104.633105936002</v>
      </c>
      <c r="M115" s="85">
        <v>2.0055311250887435E-2</v>
      </c>
      <c r="N115" s="85">
        <f t="shared" si="2"/>
        <v>9.8270402714906602E-4</v>
      </c>
      <c r="O115" s="85">
        <f>L115/'סכום נכסי הקרן'!$C$42</f>
        <v>1.796206977163198E-4</v>
      </c>
    </row>
    <row r="116" spans="2:15" s="121" customFormat="1">
      <c r="B116" s="77" t="s">
        <v>1429</v>
      </c>
      <c r="C116" s="74" t="s">
        <v>1430</v>
      </c>
      <c r="D116" s="87" t="s">
        <v>123</v>
      </c>
      <c r="E116" s="87" t="s">
        <v>353</v>
      </c>
      <c r="F116" s="74" t="s">
        <v>695</v>
      </c>
      <c r="G116" s="87" t="s">
        <v>409</v>
      </c>
      <c r="H116" s="87" t="s">
        <v>165</v>
      </c>
      <c r="I116" s="84">
        <v>4863553.1957090013</v>
      </c>
      <c r="J116" s="86">
        <v>154.80000000000001</v>
      </c>
      <c r="K116" s="74"/>
      <c r="L116" s="84">
        <v>7528.7803469580022</v>
      </c>
      <c r="M116" s="85">
        <v>9.3210056660592202E-3</v>
      </c>
      <c r="N116" s="85">
        <f t="shared" si="2"/>
        <v>7.3219509198508756E-4</v>
      </c>
      <c r="O116" s="85">
        <f>L116/'סכום נכסי הקרן'!$C$42</f>
        <v>1.3383215052895734E-4</v>
      </c>
    </row>
    <row r="117" spans="2:15" s="121" customFormat="1">
      <c r="B117" s="77" t="s">
        <v>1433</v>
      </c>
      <c r="C117" s="74" t="s">
        <v>1434</v>
      </c>
      <c r="D117" s="87" t="s">
        <v>123</v>
      </c>
      <c r="E117" s="87" t="s">
        <v>353</v>
      </c>
      <c r="F117" s="74" t="s">
        <v>1435</v>
      </c>
      <c r="G117" s="87" t="s">
        <v>701</v>
      </c>
      <c r="H117" s="87" t="s">
        <v>165</v>
      </c>
      <c r="I117" s="84">
        <v>389076.08485500008</v>
      </c>
      <c r="J117" s="86">
        <v>6851</v>
      </c>
      <c r="K117" s="74"/>
      <c r="L117" s="84">
        <v>26655.602573395001</v>
      </c>
      <c r="M117" s="85">
        <v>1.5563043394200003E-2</v>
      </c>
      <c r="N117" s="85">
        <f t="shared" si="2"/>
        <v>2.5923324202213917E-3</v>
      </c>
      <c r="O117" s="85">
        <f>L117/'סכום נכסי הקרן'!$C$42</f>
        <v>4.7383194244524052E-4</v>
      </c>
    </row>
    <row r="118" spans="2:15" s="121" customFormat="1">
      <c r="B118" s="77" t="s">
        <v>1436</v>
      </c>
      <c r="C118" s="74" t="s">
        <v>1437</v>
      </c>
      <c r="D118" s="87" t="s">
        <v>123</v>
      </c>
      <c r="E118" s="87" t="s">
        <v>353</v>
      </c>
      <c r="F118" s="74" t="s">
        <v>1438</v>
      </c>
      <c r="G118" s="87" t="s">
        <v>154</v>
      </c>
      <c r="H118" s="87" t="s">
        <v>165</v>
      </c>
      <c r="I118" s="84">
        <v>641991.58980000007</v>
      </c>
      <c r="J118" s="86">
        <v>1195</v>
      </c>
      <c r="K118" s="74"/>
      <c r="L118" s="84">
        <v>7671.799498110001</v>
      </c>
      <c r="M118" s="85">
        <v>4.51012001151009E-3</v>
      </c>
      <c r="N118" s="85">
        <f t="shared" si="2"/>
        <v>7.4610410721830231E-4</v>
      </c>
      <c r="O118" s="85">
        <f>L118/'סכום נכסי הקרן'!$C$42</f>
        <v>1.3637446942835673E-4</v>
      </c>
    </row>
    <row r="119" spans="2:15" s="121" customFormat="1">
      <c r="B119" s="77" t="s">
        <v>1439</v>
      </c>
      <c r="C119" s="74" t="s">
        <v>1440</v>
      </c>
      <c r="D119" s="87" t="s">
        <v>123</v>
      </c>
      <c r="E119" s="87" t="s">
        <v>353</v>
      </c>
      <c r="F119" s="74" t="s">
        <v>1441</v>
      </c>
      <c r="G119" s="87" t="s">
        <v>154</v>
      </c>
      <c r="H119" s="87" t="s">
        <v>165</v>
      </c>
      <c r="I119" s="84">
        <v>1517657.0293420001</v>
      </c>
      <c r="J119" s="86">
        <v>38.1</v>
      </c>
      <c r="K119" s="74"/>
      <c r="L119" s="84">
        <v>578.22732759600012</v>
      </c>
      <c r="M119" s="85">
        <v>8.6800248656095143E-3</v>
      </c>
      <c r="N119" s="85">
        <f t="shared" si="2"/>
        <v>5.6234236065674181E-5</v>
      </c>
      <c r="O119" s="85">
        <f>L119/'סכום נכסי הקרן'!$C$42</f>
        <v>1.0278611299644587E-5</v>
      </c>
    </row>
    <row r="120" spans="2:15" s="121" customFormat="1">
      <c r="B120" s="77" t="s">
        <v>1442</v>
      </c>
      <c r="C120" s="74" t="s">
        <v>1443</v>
      </c>
      <c r="D120" s="87" t="s">
        <v>123</v>
      </c>
      <c r="E120" s="87" t="s">
        <v>353</v>
      </c>
      <c r="F120" s="74" t="s">
        <v>1444</v>
      </c>
      <c r="G120" s="87" t="s">
        <v>191</v>
      </c>
      <c r="H120" s="87" t="s">
        <v>165</v>
      </c>
      <c r="I120" s="84">
        <v>1885908.6579090003</v>
      </c>
      <c r="J120" s="86">
        <v>309</v>
      </c>
      <c r="K120" s="74"/>
      <c r="L120" s="84">
        <v>5827.4577529400003</v>
      </c>
      <c r="M120" s="85">
        <v>1.4733661389914065E-2</v>
      </c>
      <c r="N120" s="85">
        <f t="shared" si="2"/>
        <v>5.6673667829572512E-4</v>
      </c>
      <c r="O120" s="85">
        <f>L120/'סכום נכסי הקרן'!$C$42</f>
        <v>1.0358931556659427E-4</v>
      </c>
    </row>
    <row r="121" spans="2:15" s="121" customFormat="1">
      <c r="B121" s="77" t="s">
        <v>1445</v>
      </c>
      <c r="C121" s="74" t="s">
        <v>1446</v>
      </c>
      <c r="D121" s="87" t="s">
        <v>123</v>
      </c>
      <c r="E121" s="87" t="s">
        <v>353</v>
      </c>
      <c r="F121" s="74" t="s">
        <v>1447</v>
      </c>
      <c r="G121" s="87" t="s">
        <v>191</v>
      </c>
      <c r="H121" s="87" t="s">
        <v>165</v>
      </c>
      <c r="I121" s="84">
        <v>305297.93327200005</v>
      </c>
      <c r="J121" s="86">
        <v>3056</v>
      </c>
      <c r="K121" s="74"/>
      <c r="L121" s="84">
        <v>9329.9048407910013</v>
      </c>
      <c r="M121" s="85">
        <v>1.7825397344517463E-2</v>
      </c>
      <c r="N121" s="85">
        <f t="shared" si="2"/>
        <v>9.0735952150274458E-4</v>
      </c>
      <c r="O121" s="85">
        <f>L121/'סכום נכסי הקרן'!$C$42</f>
        <v>1.6584907136759562E-4</v>
      </c>
    </row>
    <row r="122" spans="2:15" s="121" customFormat="1">
      <c r="B122" s="77" t="s">
        <v>1448</v>
      </c>
      <c r="C122" s="74" t="s">
        <v>1449</v>
      </c>
      <c r="D122" s="87" t="s">
        <v>123</v>
      </c>
      <c r="E122" s="87" t="s">
        <v>353</v>
      </c>
      <c r="F122" s="74" t="s">
        <v>1450</v>
      </c>
      <c r="G122" s="87" t="s">
        <v>154</v>
      </c>
      <c r="H122" s="87" t="s">
        <v>165</v>
      </c>
      <c r="I122" s="84">
        <v>257864.38466000007</v>
      </c>
      <c r="J122" s="86">
        <v>6020</v>
      </c>
      <c r="K122" s="74"/>
      <c r="L122" s="84">
        <v>15523.435956507001</v>
      </c>
      <c r="M122" s="85">
        <v>2.3670590645823639E-2</v>
      </c>
      <c r="N122" s="85">
        <f t="shared" si="2"/>
        <v>1.5096978652978973E-3</v>
      </c>
      <c r="O122" s="85">
        <f>L122/'סכום נכסי הקרן'!$C$42</f>
        <v>2.7594573382623653E-4</v>
      </c>
    </row>
    <row r="123" spans="2:15" s="121" customFormat="1">
      <c r="B123" s="77" t="s">
        <v>1451</v>
      </c>
      <c r="C123" s="74" t="s">
        <v>1452</v>
      </c>
      <c r="D123" s="87" t="s">
        <v>123</v>
      </c>
      <c r="E123" s="87" t="s">
        <v>353</v>
      </c>
      <c r="F123" s="74" t="s">
        <v>1453</v>
      </c>
      <c r="G123" s="87" t="s">
        <v>1244</v>
      </c>
      <c r="H123" s="87" t="s">
        <v>165</v>
      </c>
      <c r="I123" s="84">
        <v>170411.60745100002</v>
      </c>
      <c r="J123" s="86">
        <v>8000</v>
      </c>
      <c r="K123" s="74"/>
      <c r="L123" s="84">
        <v>13632.928596114001</v>
      </c>
      <c r="M123" s="85">
        <v>1.6182295139925539E-2</v>
      </c>
      <c r="N123" s="85">
        <f t="shared" si="2"/>
        <v>1.3258407002790333E-3</v>
      </c>
      <c r="O123" s="85">
        <f>L123/'סכום נכסי הקרן'!$C$42</f>
        <v>2.423399366091021E-4</v>
      </c>
    </row>
    <row r="124" spans="2:15" s="121" customFormat="1">
      <c r="B124" s="77" t="s">
        <v>1454</v>
      </c>
      <c r="C124" s="74" t="s">
        <v>1455</v>
      </c>
      <c r="D124" s="87" t="s">
        <v>123</v>
      </c>
      <c r="E124" s="87" t="s">
        <v>353</v>
      </c>
      <c r="F124" s="74" t="s">
        <v>1456</v>
      </c>
      <c r="G124" s="87" t="s">
        <v>648</v>
      </c>
      <c r="H124" s="87" t="s">
        <v>165</v>
      </c>
      <c r="I124" s="84">
        <v>4462.7257470000013</v>
      </c>
      <c r="J124" s="86">
        <v>162</v>
      </c>
      <c r="K124" s="74"/>
      <c r="L124" s="84">
        <v>7.2296161180000009</v>
      </c>
      <c r="M124" s="85">
        <v>6.509603527217083E-4</v>
      </c>
      <c r="N124" s="85">
        <f t="shared" si="2"/>
        <v>7.031005281851146E-7</v>
      </c>
      <c r="O124" s="85">
        <f>L124/'סכום נכסי הקרן'!$C$42</f>
        <v>1.2851418529718325E-7</v>
      </c>
    </row>
    <row r="125" spans="2:15" s="121" customFormat="1">
      <c r="B125" s="77" t="s">
        <v>1457</v>
      </c>
      <c r="C125" s="74" t="s">
        <v>1458</v>
      </c>
      <c r="D125" s="87" t="s">
        <v>123</v>
      </c>
      <c r="E125" s="87" t="s">
        <v>353</v>
      </c>
      <c r="F125" s="74" t="s">
        <v>1459</v>
      </c>
      <c r="G125" s="87" t="s">
        <v>525</v>
      </c>
      <c r="H125" s="87" t="s">
        <v>165</v>
      </c>
      <c r="I125" s="84">
        <v>215448.58395000003</v>
      </c>
      <c r="J125" s="86">
        <v>450</v>
      </c>
      <c r="K125" s="74"/>
      <c r="L125" s="84">
        <v>969.51862777600002</v>
      </c>
      <c r="M125" s="85">
        <v>1.6414663716604477E-2</v>
      </c>
      <c r="N125" s="85">
        <f t="shared" si="2"/>
        <v>9.4288416998714709E-5</v>
      </c>
      <c r="O125" s="85">
        <f>L125/'סכום נכסי הקרן'!$C$42</f>
        <v>1.7234234092853075E-5</v>
      </c>
    </row>
    <row r="126" spans="2:15" s="121" customFormat="1">
      <c r="B126" s="77" t="s">
        <v>1460</v>
      </c>
      <c r="C126" s="74" t="s">
        <v>1461</v>
      </c>
      <c r="D126" s="87" t="s">
        <v>123</v>
      </c>
      <c r="E126" s="87" t="s">
        <v>353</v>
      </c>
      <c r="F126" s="74" t="s">
        <v>1462</v>
      </c>
      <c r="G126" s="87" t="s">
        <v>525</v>
      </c>
      <c r="H126" s="87" t="s">
        <v>165</v>
      </c>
      <c r="I126" s="84">
        <v>472685.85955200007</v>
      </c>
      <c r="J126" s="86">
        <v>2862</v>
      </c>
      <c r="K126" s="74"/>
      <c r="L126" s="84">
        <v>13528.269300387003</v>
      </c>
      <c r="M126" s="85">
        <v>1.8374223957431789E-2</v>
      </c>
      <c r="N126" s="85">
        <f t="shared" si="2"/>
        <v>1.3156622890184515E-3</v>
      </c>
      <c r="O126" s="85">
        <f>L126/'סכום נכסי הקרן'!$C$42</f>
        <v>2.4047950530755007E-4</v>
      </c>
    </row>
    <row r="127" spans="2:15" s="121" customFormat="1">
      <c r="B127" s="77" t="s">
        <v>1463</v>
      </c>
      <c r="C127" s="74" t="s">
        <v>1464</v>
      </c>
      <c r="D127" s="87" t="s">
        <v>123</v>
      </c>
      <c r="E127" s="87" t="s">
        <v>353</v>
      </c>
      <c r="F127" s="74" t="s">
        <v>1465</v>
      </c>
      <c r="G127" s="87" t="s">
        <v>160</v>
      </c>
      <c r="H127" s="87" t="s">
        <v>165</v>
      </c>
      <c r="I127" s="84">
        <v>6598767.459559001</v>
      </c>
      <c r="J127" s="86">
        <v>217.2</v>
      </c>
      <c r="K127" s="74"/>
      <c r="L127" s="84">
        <v>14332.522922163002</v>
      </c>
      <c r="M127" s="85">
        <v>2.8185405799975864E-2</v>
      </c>
      <c r="N127" s="85">
        <f t="shared" si="2"/>
        <v>1.3938782187491615E-3</v>
      </c>
      <c r="O127" s="85">
        <f>L127/'סכום נכסי הקרן'!$C$42</f>
        <v>2.5477597655690381E-4</v>
      </c>
    </row>
    <row r="128" spans="2:15" s="121" customFormat="1">
      <c r="B128" s="77" t="s">
        <v>1466</v>
      </c>
      <c r="C128" s="74" t="s">
        <v>1467</v>
      </c>
      <c r="D128" s="87" t="s">
        <v>123</v>
      </c>
      <c r="E128" s="87" t="s">
        <v>353</v>
      </c>
      <c r="F128" s="74" t="s">
        <v>1468</v>
      </c>
      <c r="G128" s="87" t="s">
        <v>828</v>
      </c>
      <c r="H128" s="87" t="s">
        <v>165</v>
      </c>
      <c r="I128" s="84">
        <v>40127.392506000004</v>
      </c>
      <c r="J128" s="86">
        <v>24240</v>
      </c>
      <c r="K128" s="74"/>
      <c r="L128" s="84">
        <v>9726.8799434760022</v>
      </c>
      <c r="M128" s="85">
        <v>1.7460402605698214E-2</v>
      </c>
      <c r="N128" s="85">
        <f t="shared" si="2"/>
        <v>9.459664682366437E-4</v>
      </c>
      <c r="O128" s="85">
        <f>L128/'סכום נכסי הקרן'!$C$42</f>
        <v>1.7290572985016826E-4</v>
      </c>
    </row>
    <row r="129" spans="2:15" s="121" customFormat="1">
      <c r="B129" s="77" t="s">
        <v>1469</v>
      </c>
      <c r="C129" s="74" t="s">
        <v>1470</v>
      </c>
      <c r="D129" s="87" t="s">
        <v>123</v>
      </c>
      <c r="E129" s="87" t="s">
        <v>353</v>
      </c>
      <c r="F129" s="74" t="s">
        <v>1471</v>
      </c>
      <c r="G129" s="87" t="s">
        <v>188</v>
      </c>
      <c r="H129" s="87" t="s">
        <v>165</v>
      </c>
      <c r="I129" s="84">
        <v>109727.44580600003</v>
      </c>
      <c r="J129" s="86">
        <v>2449</v>
      </c>
      <c r="K129" s="74"/>
      <c r="L129" s="84">
        <v>2687.2251477350001</v>
      </c>
      <c r="M129" s="85">
        <v>1.3304118371701935E-2</v>
      </c>
      <c r="N129" s="85">
        <f t="shared" si="2"/>
        <v>2.6134021362775778E-4</v>
      </c>
      <c r="O129" s="85">
        <f>L129/'סכום נכסי הקרן'!$C$42</f>
        <v>4.7768310921991665E-5</v>
      </c>
    </row>
    <row r="130" spans="2:15" s="121" customFormat="1">
      <c r="B130" s="77" t="s">
        <v>1472</v>
      </c>
      <c r="C130" s="74" t="s">
        <v>1473</v>
      </c>
      <c r="D130" s="87" t="s">
        <v>123</v>
      </c>
      <c r="E130" s="87" t="s">
        <v>353</v>
      </c>
      <c r="F130" s="74" t="s">
        <v>1474</v>
      </c>
      <c r="G130" s="87" t="s">
        <v>525</v>
      </c>
      <c r="H130" s="87" t="s">
        <v>165</v>
      </c>
      <c r="I130" s="84">
        <v>2416147.6044150004</v>
      </c>
      <c r="J130" s="86">
        <v>655.7</v>
      </c>
      <c r="K130" s="74"/>
      <c r="L130" s="84">
        <v>15842.679840984001</v>
      </c>
      <c r="M130" s="85">
        <v>2.8465368280013691E-2</v>
      </c>
      <c r="N130" s="85">
        <f t="shared" si="2"/>
        <v>1.5407452321472648E-3</v>
      </c>
      <c r="O130" s="85">
        <f>L130/'סכום נכסי הקרן'!$C$42</f>
        <v>2.8162063648427967E-4</v>
      </c>
    </row>
    <row r="131" spans="2:15" s="121" customFormat="1">
      <c r="B131" s="77" t="s">
        <v>1475</v>
      </c>
      <c r="C131" s="74" t="s">
        <v>1476</v>
      </c>
      <c r="D131" s="87" t="s">
        <v>123</v>
      </c>
      <c r="E131" s="87" t="s">
        <v>353</v>
      </c>
      <c r="F131" s="74" t="s">
        <v>1477</v>
      </c>
      <c r="G131" s="87" t="s">
        <v>409</v>
      </c>
      <c r="H131" s="87" t="s">
        <v>165</v>
      </c>
      <c r="I131" s="84">
        <v>2480422.0515000005</v>
      </c>
      <c r="J131" s="86">
        <v>1047</v>
      </c>
      <c r="K131" s="74"/>
      <c r="L131" s="84">
        <v>25970.018879205003</v>
      </c>
      <c r="M131" s="85">
        <v>3.9942384082125609E-2</v>
      </c>
      <c r="N131" s="85">
        <f t="shared" si="2"/>
        <v>2.5256574751575814E-3</v>
      </c>
      <c r="O131" s="85">
        <f>L131/'סכום נכסי הקרן'!$C$42</f>
        <v>4.6164495651489565E-4</v>
      </c>
    </row>
    <row r="132" spans="2:15" s="121" customFormat="1">
      <c r="B132" s="77" t="s">
        <v>1478</v>
      </c>
      <c r="C132" s="74" t="s">
        <v>1479</v>
      </c>
      <c r="D132" s="87" t="s">
        <v>123</v>
      </c>
      <c r="E132" s="87" t="s">
        <v>353</v>
      </c>
      <c r="F132" s="74" t="s">
        <v>1480</v>
      </c>
      <c r="G132" s="87" t="s">
        <v>525</v>
      </c>
      <c r="H132" s="87" t="s">
        <v>165</v>
      </c>
      <c r="I132" s="84">
        <v>572128.89774100017</v>
      </c>
      <c r="J132" s="86">
        <v>1149</v>
      </c>
      <c r="K132" s="74"/>
      <c r="L132" s="84">
        <v>6573.7610350390023</v>
      </c>
      <c r="M132" s="85">
        <v>3.4438584781153588E-2</v>
      </c>
      <c r="N132" s="85">
        <f t="shared" si="2"/>
        <v>6.3931677428777248E-4</v>
      </c>
      <c r="O132" s="85">
        <f>L132/'סכום נכסי הקרן'!$C$42</f>
        <v>1.1685565733607951E-4</v>
      </c>
    </row>
    <row r="133" spans="2:15" s="121" customFormat="1">
      <c r="B133" s="77" t="s">
        <v>1481</v>
      </c>
      <c r="C133" s="74" t="s">
        <v>1482</v>
      </c>
      <c r="D133" s="87" t="s">
        <v>123</v>
      </c>
      <c r="E133" s="87" t="s">
        <v>353</v>
      </c>
      <c r="F133" s="74" t="s">
        <v>1483</v>
      </c>
      <c r="G133" s="87" t="s">
        <v>828</v>
      </c>
      <c r="H133" s="87" t="s">
        <v>165</v>
      </c>
      <c r="I133" s="84">
        <v>2957084.1735080006</v>
      </c>
      <c r="J133" s="86">
        <v>9.1</v>
      </c>
      <c r="K133" s="74"/>
      <c r="L133" s="84">
        <v>269.09465891400004</v>
      </c>
      <c r="M133" s="85">
        <v>7.1816697430668441E-3</v>
      </c>
      <c r="N133" s="85">
        <f t="shared" si="2"/>
        <v>2.6170213428505953E-5</v>
      </c>
      <c r="O133" s="85">
        <f>L133/'סכום נכסי הקרן'!$C$42</f>
        <v>4.7834463536803959E-6</v>
      </c>
    </row>
    <row r="134" spans="2:15" s="121" customFormat="1">
      <c r="B134" s="77" t="s">
        <v>1484</v>
      </c>
      <c r="C134" s="74" t="s">
        <v>1485</v>
      </c>
      <c r="D134" s="87" t="s">
        <v>123</v>
      </c>
      <c r="E134" s="87" t="s">
        <v>353</v>
      </c>
      <c r="F134" s="74" t="s">
        <v>898</v>
      </c>
      <c r="G134" s="87" t="s">
        <v>149</v>
      </c>
      <c r="H134" s="87" t="s">
        <v>165</v>
      </c>
      <c r="I134" s="84">
        <v>1937805.2153280003</v>
      </c>
      <c r="J134" s="86">
        <v>215.2</v>
      </c>
      <c r="K134" s="74"/>
      <c r="L134" s="84">
        <v>4170.156822803001</v>
      </c>
      <c r="M134" s="85">
        <v>2.1897198740511055E-2</v>
      </c>
      <c r="N134" s="85">
        <f t="shared" si="2"/>
        <v>4.0555949539664742E-4</v>
      </c>
      <c r="O134" s="85">
        <f>L134/'סכום נכסי הקרן'!$C$42</f>
        <v>7.4129012923617832E-5</v>
      </c>
    </row>
    <row r="135" spans="2:15" s="121" customFormat="1">
      <c r="B135" s="73"/>
      <c r="C135" s="74"/>
      <c r="D135" s="74"/>
      <c r="E135" s="74"/>
      <c r="F135" s="74"/>
      <c r="G135" s="74"/>
      <c r="H135" s="74"/>
      <c r="I135" s="84"/>
      <c r="J135" s="86"/>
      <c r="K135" s="74"/>
      <c r="L135" s="74"/>
      <c r="M135" s="74"/>
      <c r="N135" s="85"/>
      <c r="O135" s="74"/>
    </row>
    <row r="136" spans="2:15" s="121" customFormat="1">
      <c r="B136" s="71" t="s">
        <v>237</v>
      </c>
      <c r="C136" s="72"/>
      <c r="D136" s="72"/>
      <c r="E136" s="72"/>
      <c r="F136" s="72"/>
      <c r="G136" s="72"/>
      <c r="H136" s="72"/>
      <c r="I136" s="81"/>
      <c r="J136" s="83"/>
      <c r="K136" s="81">
        <v>1127.7591235880002</v>
      </c>
      <c r="L136" s="81">
        <f>L137+L165</f>
        <v>4440117.5855218284</v>
      </c>
      <c r="M136" s="72"/>
      <c r="N136" s="82">
        <f t="shared" ref="N136:N195" si="3">L136/$L$11</f>
        <v>0.431813939859374</v>
      </c>
      <c r="O136" s="82">
        <f>L136/'סכום נכסי הקרן'!$C$42</f>
        <v>7.8927855201928729E-2</v>
      </c>
    </row>
    <row r="137" spans="2:15" s="121" customFormat="1">
      <c r="B137" s="92" t="s">
        <v>67</v>
      </c>
      <c r="C137" s="72"/>
      <c r="D137" s="72"/>
      <c r="E137" s="72"/>
      <c r="F137" s="72"/>
      <c r="G137" s="72"/>
      <c r="H137" s="72"/>
      <c r="I137" s="81"/>
      <c r="J137" s="83"/>
      <c r="K137" s="81">
        <f>SUM(K138:K163)</f>
        <v>0</v>
      </c>
      <c r="L137" s="81">
        <f>SUM(L138:L163)</f>
        <v>1257923.595525705</v>
      </c>
      <c r="M137" s="72"/>
      <c r="N137" s="82">
        <f t="shared" si="3"/>
        <v>0.12233661234496014</v>
      </c>
      <c r="O137" s="82">
        <f>L137/'סכום נכסי הקרן'!$C$42</f>
        <v>2.2360941909846704E-2</v>
      </c>
    </row>
    <row r="138" spans="2:15" s="121" customFormat="1">
      <c r="B138" s="77" t="s">
        <v>1486</v>
      </c>
      <c r="C138" s="74" t="s">
        <v>1487</v>
      </c>
      <c r="D138" s="87" t="s">
        <v>1488</v>
      </c>
      <c r="E138" s="87" t="s">
        <v>910</v>
      </c>
      <c r="F138" s="74" t="s">
        <v>1264</v>
      </c>
      <c r="G138" s="87" t="s">
        <v>193</v>
      </c>
      <c r="H138" s="87" t="s">
        <v>164</v>
      </c>
      <c r="I138" s="84">
        <v>588129.37085900013</v>
      </c>
      <c r="J138" s="86">
        <v>910</v>
      </c>
      <c r="K138" s="74"/>
      <c r="L138" s="84">
        <v>18416.153802261004</v>
      </c>
      <c r="M138" s="85">
        <v>1.6752192889802654E-2</v>
      </c>
      <c r="N138" s="85">
        <f t="shared" si="3"/>
        <v>1.7910228225354327E-3</v>
      </c>
      <c r="O138" s="85">
        <f>L138/'סכום נכסי הקרן'!$C$42</f>
        <v>3.2736689798958926E-4</v>
      </c>
    </row>
    <row r="139" spans="2:15" s="121" customFormat="1">
      <c r="B139" s="77" t="s">
        <v>1489</v>
      </c>
      <c r="C139" s="74" t="s">
        <v>1490</v>
      </c>
      <c r="D139" s="87" t="s">
        <v>1491</v>
      </c>
      <c r="E139" s="87" t="s">
        <v>910</v>
      </c>
      <c r="F139" s="74" t="s">
        <v>1492</v>
      </c>
      <c r="G139" s="87" t="s">
        <v>1493</v>
      </c>
      <c r="H139" s="87" t="s">
        <v>164</v>
      </c>
      <c r="I139" s="84">
        <v>53781.386364000005</v>
      </c>
      <c r="J139" s="86">
        <v>3146</v>
      </c>
      <c r="K139" s="74"/>
      <c r="L139" s="84">
        <v>5822.0426706060016</v>
      </c>
      <c r="M139" s="85">
        <v>1.6454392635622251E-3</v>
      </c>
      <c r="N139" s="85">
        <f t="shared" si="3"/>
        <v>5.6621004628829095E-4</v>
      </c>
      <c r="O139" s="85">
        <f>L139/'סכום נכסי הקרן'!$C$42</f>
        <v>1.0349305666665927E-4</v>
      </c>
    </row>
    <row r="140" spans="2:15" s="121" customFormat="1">
      <c r="B140" s="77" t="s">
        <v>1494</v>
      </c>
      <c r="C140" s="74" t="s">
        <v>1495</v>
      </c>
      <c r="D140" s="87" t="s">
        <v>1488</v>
      </c>
      <c r="E140" s="87" t="s">
        <v>910</v>
      </c>
      <c r="F140" s="74" t="s">
        <v>1496</v>
      </c>
      <c r="G140" s="87" t="s">
        <v>1001</v>
      </c>
      <c r="H140" s="87" t="s">
        <v>164</v>
      </c>
      <c r="I140" s="84">
        <v>332399.02460700006</v>
      </c>
      <c r="J140" s="86">
        <v>980</v>
      </c>
      <c r="K140" s="74"/>
      <c r="L140" s="84">
        <v>11209.093428389002</v>
      </c>
      <c r="M140" s="85">
        <v>9.6624494371606705E-3</v>
      </c>
      <c r="N140" s="85">
        <f t="shared" si="3"/>
        <v>1.0901159039903264E-3</v>
      </c>
      <c r="O140" s="85">
        <f>L140/'סכום נכסי הקרן'!$C$42</f>
        <v>1.9925366525103E-4</v>
      </c>
    </row>
    <row r="141" spans="2:15" s="121" customFormat="1">
      <c r="B141" s="77" t="s">
        <v>1497</v>
      </c>
      <c r="C141" s="74" t="s">
        <v>1498</v>
      </c>
      <c r="D141" s="87" t="s">
        <v>1488</v>
      </c>
      <c r="E141" s="87" t="s">
        <v>910</v>
      </c>
      <c r="F141" s="74" t="s">
        <v>1350</v>
      </c>
      <c r="G141" s="87" t="s">
        <v>1199</v>
      </c>
      <c r="H141" s="87" t="s">
        <v>164</v>
      </c>
      <c r="I141" s="84">
        <v>404018.43910700007</v>
      </c>
      <c r="J141" s="86">
        <v>1538</v>
      </c>
      <c r="K141" s="74"/>
      <c r="L141" s="84">
        <v>21381.698167203005</v>
      </c>
      <c r="M141" s="85">
        <v>1.0319915265791466E-2</v>
      </c>
      <c r="N141" s="85">
        <f t="shared" si="3"/>
        <v>2.0794303638647402E-3</v>
      </c>
      <c r="O141" s="85">
        <f>L141/'סכום נכסי הקרן'!$C$42</f>
        <v>3.8008263168868439E-4</v>
      </c>
    </row>
    <row r="142" spans="2:15" s="121" customFormat="1">
      <c r="B142" s="77" t="s">
        <v>1499</v>
      </c>
      <c r="C142" s="74" t="s">
        <v>1500</v>
      </c>
      <c r="D142" s="87" t="s">
        <v>1488</v>
      </c>
      <c r="E142" s="87" t="s">
        <v>910</v>
      </c>
      <c r="F142" s="74" t="s">
        <v>1501</v>
      </c>
      <c r="G142" s="87" t="s">
        <v>930</v>
      </c>
      <c r="H142" s="87" t="s">
        <v>164</v>
      </c>
      <c r="I142" s="84">
        <v>90362.942594000007</v>
      </c>
      <c r="J142" s="86">
        <v>12034</v>
      </c>
      <c r="K142" s="74"/>
      <c r="L142" s="84">
        <v>37418.385476664997</v>
      </c>
      <c r="M142" s="85">
        <v>6.4452841153627783E-4</v>
      </c>
      <c r="N142" s="85">
        <f t="shared" si="3"/>
        <v>3.6390433687031594E-3</v>
      </c>
      <c r="O142" s="85">
        <f>L142/'סכום נכסי הקרן'!$C$42</f>
        <v>6.6515195913332387E-4</v>
      </c>
    </row>
    <row r="143" spans="2:15" s="121" customFormat="1">
      <c r="B143" s="77" t="s">
        <v>1502</v>
      </c>
      <c r="C143" s="74" t="s">
        <v>1503</v>
      </c>
      <c r="D143" s="87" t="s">
        <v>1488</v>
      </c>
      <c r="E143" s="87" t="s">
        <v>910</v>
      </c>
      <c r="F143" s="74" t="s">
        <v>929</v>
      </c>
      <c r="G143" s="87" t="s">
        <v>930</v>
      </c>
      <c r="H143" s="87" t="s">
        <v>164</v>
      </c>
      <c r="I143" s="84">
        <v>125480.17437000001</v>
      </c>
      <c r="J143" s="86">
        <v>10342</v>
      </c>
      <c r="K143" s="74"/>
      <c r="L143" s="84">
        <v>44654.406298341994</v>
      </c>
      <c r="M143" s="85">
        <v>3.2397560573968927E-3</v>
      </c>
      <c r="N143" s="85">
        <f t="shared" si="3"/>
        <v>4.3427667723583774E-3</v>
      </c>
      <c r="O143" s="85">
        <f>L143/'סכום נכסי הקרן'!$C$42</f>
        <v>7.9377999491187217E-4</v>
      </c>
    </row>
    <row r="144" spans="2:15" s="121" customFormat="1">
      <c r="B144" s="77" t="s">
        <v>1504</v>
      </c>
      <c r="C144" s="74" t="s">
        <v>1505</v>
      </c>
      <c r="D144" s="87" t="s">
        <v>1488</v>
      </c>
      <c r="E144" s="87" t="s">
        <v>910</v>
      </c>
      <c r="F144" s="74" t="s">
        <v>1173</v>
      </c>
      <c r="G144" s="87" t="s">
        <v>748</v>
      </c>
      <c r="H144" s="87" t="s">
        <v>164</v>
      </c>
      <c r="I144" s="84">
        <v>2042.7005130000002</v>
      </c>
      <c r="J144" s="86">
        <v>12030</v>
      </c>
      <c r="K144" s="74"/>
      <c r="L144" s="84">
        <v>845.58057556800009</v>
      </c>
      <c r="M144" s="85">
        <v>4.621668992923489E-5</v>
      </c>
      <c r="N144" s="85">
        <f t="shared" si="3"/>
        <v>8.2235092375749019E-5</v>
      </c>
      <c r="O144" s="85">
        <f>L144/'סכום נכסי הקרן'!$C$42</f>
        <v>1.5031102204954558E-5</v>
      </c>
    </row>
    <row r="145" spans="2:15" s="121" customFormat="1">
      <c r="B145" s="77" t="s">
        <v>1508</v>
      </c>
      <c r="C145" s="74" t="s">
        <v>1509</v>
      </c>
      <c r="D145" s="87" t="s">
        <v>1491</v>
      </c>
      <c r="E145" s="87" t="s">
        <v>910</v>
      </c>
      <c r="F145" s="74" t="s">
        <v>1510</v>
      </c>
      <c r="G145" s="87" t="s">
        <v>952</v>
      </c>
      <c r="H145" s="87" t="s">
        <v>164</v>
      </c>
      <c r="I145" s="84">
        <v>124766.10463400003</v>
      </c>
      <c r="J145" s="86">
        <v>13898</v>
      </c>
      <c r="K145" s="74"/>
      <c r="L145" s="84">
        <v>59666.916674007007</v>
      </c>
      <c r="M145" s="85">
        <v>3.5528451351112852E-3</v>
      </c>
      <c r="N145" s="85">
        <f t="shared" si="3"/>
        <v>5.802775686003795E-3</v>
      </c>
      <c r="O145" s="85">
        <f>L145/'סכום נכסי הקרן'!$C$42</f>
        <v>1.0606434782150253E-3</v>
      </c>
    </row>
    <row r="146" spans="2:15" s="121" customFormat="1">
      <c r="B146" s="77" t="s">
        <v>1513</v>
      </c>
      <c r="C146" s="74" t="s">
        <v>1514</v>
      </c>
      <c r="D146" s="87" t="s">
        <v>1488</v>
      </c>
      <c r="E146" s="87" t="s">
        <v>910</v>
      </c>
      <c r="F146" s="74" t="s">
        <v>1515</v>
      </c>
      <c r="G146" s="87" t="s">
        <v>992</v>
      </c>
      <c r="H146" s="87" t="s">
        <v>164</v>
      </c>
      <c r="I146" s="84">
        <v>57239.970147000015</v>
      </c>
      <c r="J146" s="86">
        <v>1392</v>
      </c>
      <c r="K146" s="74"/>
      <c r="L146" s="84">
        <v>2741.7213012710004</v>
      </c>
      <c r="M146" s="85">
        <v>2.7501623311068416E-3</v>
      </c>
      <c r="N146" s="85">
        <f t="shared" si="3"/>
        <v>2.6664011803621189E-4</v>
      </c>
      <c r="O146" s="85">
        <f>L146/'סכום נכסי הקרן'!$C$42</f>
        <v>4.8737038536182991E-5</v>
      </c>
    </row>
    <row r="147" spans="2:15" s="121" customFormat="1">
      <c r="B147" s="77" t="s">
        <v>1516</v>
      </c>
      <c r="C147" s="74" t="s">
        <v>1517</v>
      </c>
      <c r="D147" s="87" t="s">
        <v>1488</v>
      </c>
      <c r="E147" s="87" t="s">
        <v>910</v>
      </c>
      <c r="F147" s="74" t="s">
        <v>1518</v>
      </c>
      <c r="G147" s="87" t="s">
        <v>930</v>
      </c>
      <c r="H147" s="87" t="s">
        <v>164</v>
      </c>
      <c r="I147" s="84">
        <v>5836.2871800000012</v>
      </c>
      <c r="J147" s="86">
        <v>8465</v>
      </c>
      <c r="K147" s="74"/>
      <c r="L147" s="84">
        <v>1699.9975233770001</v>
      </c>
      <c r="M147" s="85">
        <v>6.4553267413119836E-5</v>
      </c>
      <c r="N147" s="85">
        <f t="shared" si="3"/>
        <v>1.6532954683773921E-4</v>
      </c>
      <c r="O147" s="85">
        <f>L147/'סכום נכסי הקרן'!$C$42</f>
        <v>3.0219280409657896E-5</v>
      </c>
    </row>
    <row r="148" spans="2:15" s="121" customFormat="1">
      <c r="B148" s="77" t="s">
        <v>1519</v>
      </c>
      <c r="C148" s="74" t="s">
        <v>1520</v>
      </c>
      <c r="D148" s="87" t="s">
        <v>1488</v>
      </c>
      <c r="E148" s="87" t="s">
        <v>910</v>
      </c>
      <c r="F148" s="74" t="s">
        <v>1346</v>
      </c>
      <c r="G148" s="87" t="s">
        <v>1347</v>
      </c>
      <c r="H148" s="87" t="s">
        <v>164</v>
      </c>
      <c r="I148" s="84">
        <v>134723.10237700003</v>
      </c>
      <c r="J148" s="86">
        <v>836</v>
      </c>
      <c r="K148" s="74"/>
      <c r="L148" s="84">
        <v>3875.5471536310001</v>
      </c>
      <c r="M148" s="85">
        <v>3.0261411599674113E-3</v>
      </c>
      <c r="N148" s="85">
        <f t="shared" si="3"/>
        <v>3.7690787536283311E-4</v>
      </c>
      <c r="O148" s="85">
        <f>L148/'סכום נכסי הקרן'!$C$42</f>
        <v>6.8892009879978173E-5</v>
      </c>
    </row>
    <row r="149" spans="2:15" s="121" customFormat="1">
      <c r="B149" s="77" t="s">
        <v>1521</v>
      </c>
      <c r="C149" s="74" t="s">
        <v>1522</v>
      </c>
      <c r="D149" s="87" t="s">
        <v>1488</v>
      </c>
      <c r="E149" s="87" t="s">
        <v>910</v>
      </c>
      <c r="F149" s="74" t="s">
        <v>1523</v>
      </c>
      <c r="G149" s="87" t="s">
        <v>1001</v>
      </c>
      <c r="H149" s="87" t="s">
        <v>164</v>
      </c>
      <c r="I149" s="84">
        <v>459397.80090100004</v>
      </c>
      <c r="J149" s="86">
        <v>6487</v>
      </c>
      <c r="K149" s="74"/>
      <c r="L149" s="84">
        <v>102545.70671868</v>
      </c>
      <c r="M149" s="85">
        <v>1.0204353505930783E-2</v>
      </c>
      <c r="N149" s="85">
        <f t="shared" si="3"/>
        <v>9.9728587770391147E-3</v>
      </c>
      <c r="O149" s="85">
        <f>L149/'סכום נכסי הקרן'!$C$42</f>
        <v>1.8228599886325318E-3</v>
      </c>
    </row>
    <row r="150" spans="2:15" s="121" customFormat="1">
      <c r="B150" s="77" t="s">
        <v>1526</v>
      </c>
      <c r="C150" s="74" t="s">
        <v>1527</v>
      </c>
      <c r="D150" s="87" t="s">
        <v>1488</v>
      </c>
      <c r="E150" s="87" t="s">
        <v>910</v>
      </c>
      <c r="F150" s="74" t="s">
        <v>1528</v>
      </c>
      <c r="G150" s="87" t="s">
        <v>964</v>
      </c>
      <c r="H150" s="87" t="s">
        <v>164</v>
      </c>
      <c r="I150" s="84">
        <v>557106.29453900014</v>
      </c>
      <c r="J150" s="86">
        <v>376</v>
      </c>
      <c r="K150" s="74"/>
      <c r="L150" s="84">
        <v>7207.9303775300014</v>
      </c>
      <c r="M150" s="85">
        <v>2.0473473004830971E-2</v>
      </c>
      <c r="N150" s="85">
        <f t="shared" si="3"/>
        <v>7.0099152885103109E-4</v>
      </c>
      <c r="O150" s="85">
        <f>L150/'סכום נכסי הקרן'!$C$42</f>
        <v>1.2812869798726518E-4</v>
      </c>
    </row>
    <row r="151" spans="2:15" s="121" customFormat="1">
      <c r="B151" s="77" t="s">
        <v>1529</v>
      </c>
      <c r="C151" s="74" t="s">
        <v>1530</v>
      </c>
      <c r="D151" s="87" t="s">
        <v>1488</v>
      </c>
      <c r="E151" s="87" t="s">
        <v>910</v>
      </c>
      <c r="F151" s="74" t="s">
        <v>933</v>
      </c>
      <c r="G151" s="87" t="s">
        <v>193</v>
      </c>
      <c r="H151" s="87" t="s">
        <v>164</v>
      </c>
      <c r="I151" s="84">
        <v>386061.64252600004</v>
      </c>
      <c r="J151" s="86">
        <v>22703</v>
      </c>
      <c r="K151" s="74"/>
      <c r="L151" s="84">
        <v>301595.30455118907</v>
      </c>
      <c r="M151" s="85">
        <v>6.1541128706300548E-3</v>
      </c>
      <c r="N151" s="85">
        <f t="shared" si="3"/>
        <v>2.9330992748028993E-2</v>
      </c>
      <c r="O151" s="85">
        <f>L151/'סכום נכסי הקרן'!$C$42</f>
        <v>5.361180209465158E-3</v>
      </c>
    </row>
    <row r="152" spans="2:15" s="121" customFormat="1">
      <c r="B152" s="77" t="s">
        <v>1531</v>
      </c>
      <c r="C152" s="74" t="s">
        <v>1532</v>
      </c>
      <c r="D152" s="87" t="s">
        <v>1488</v>
      </c>
      <c r="E152" s="87" t="s">
        <v>910</v>
      </c>
      <c r="F152" s="74" t="s">
        <v>1220</v>
      </c>
      <c r="G152" s="87" t="s">
        <v>1199</v>
      </c>
      <c r="H152" s="87" t="s">
        <v>164</v>
      </c>
      <c r="I152" s="84">
        <v>309035.19976800005</v>
      </c>
      <c r="J152" s="86">
        <v>5214</v>
      </c>
      <c r="K152" s="74"/>
      <c r="L152" s="84">
        <v>55445.160982367008</v>
      </c>
      <c r="M152" s="85">
        <v>1.1000994240193768E-2</v>
      </c>
      <c r="N152" s="85">
        <f t="shared" si="3"/>
        <v>5.3921980552952709E-3</v>
      </c>
      <c r="O152" s="85">
        <f>L152/'סכום נכסי הקרן'!$C$42</f>
        <v>9.8559724002209698E-4</v>
      </c>
    </row>
    <row r="153" spans="2:15" s="121" customFormat="1">
      <c r="B153" s="77" t="s">
        <v>1535</v>
      </c>
      <c r="C153" s="74" t="s">
        <v>1536</v>
      </c>
      <c r="D153" s="87" t="s">
        <v>1488</v>
      </c>
      <c r="E153" s="87" t="s">
        <v>910</v>
      </c>
      <c r="F153" s="74" t="s">
        <v>815</v>
      </c>
      <c r="G153" s="87" t="s">
        <v>192</v>
      </c>
      <c r="H153" s="87" t="s">
        <v>164</v>
      </c>
      <c r="I153" s="84">
        <v>21581.714549000004</v>
      </c>
      <c r="J153" s="86">
        <v>391</v>
      </c>
      <c r="K153" s="74"/>
      <c r="L153" s="84">
        <v>290.36707942300006</v>
      </c>
      <c r="M153" s="85">
        <v>1.175467061881981E-4</v>
      </c>
      <c r="N153" s="85">
        <f t="shared" si="3"/>
        <v>2.8239016232352663E-5</v>
      </c>
      <c r="O153" s="85">
        <f>L153/'סכום נכסי הקרן'!$C$42</f>
        <v>5.1615864577181071E-6</v>
      </c>
    </row>
    <row r="154" spans="2:15" s="121" customFormat="1">
      <c r="B154" s="77" t="s">
        <v>1539</v>
      </c>
      <c r="C154" s="74" t="s">
        <v>1540</v>
      </c>
      <c r="D154" s="87" t="s">
        <v>1488</v>
      </c>
      <c r="E154" s="87" t="s">
        <v>910</v>
      </c>
      <c r="F154" s="74" t="s">
        <v>1541</v>
      </c>
      <c r="G154" s="87" t="s">
        <v>964</v>
      </c>
      <c r="H154" s="87" t="s">
        <v>164</v>
      </c>
      <c r="I154" s="84">
        <v>259813.55867100004</v>
      </c>
      <c r="J154" s="86">
        <v>1022</v>
      </c>
      <c r="K154" s="74"/>
      <c r="L154" s="84">
        <v>9136.8686151260026</v>
      </c>
      <c r="M154" s="85">
        <v>6.9452886219895137E-3</v>
      </c>
      <c r="N154" s="85">
        <f t="shared" si="3"/>
        <v>8.8858620491045668E-4</v>
      </c>
      <c r="O154" s="85">
        <f>L154/'סכום נכסי הקרן'!$C$42</f>
        <v>1.6241764529057129E-4</v>
      </c>
    </row>
    <row r="155" spans="2:15" s="121" customFormat="1">
      <c r="B155" s="77" t="s">
        <v>1542</v>
      </c>
      <c r="C155" s="74" t="s">
        <v>1543</v>
      </c>
      <c r="D155" s="87" t="s">
        <v>1488</v>
      </c>
      <c r="E155" s="87" t="s">
        <v>910</v>
      </c>
      <c r="F155" s="74" t="s">
        <v>1544</v>
      </c>
      <c r="G155" s="87" t="s">
        <v>193</v>
      </c>
      <c r="H155" s="87" t="s">
        <v>164</v>
      </c>
      <c r="I155" s="84">
        <v>97216.494629000023</v>
      </c>
      <c r="J155" s="86">
        <v>3058</v>
      </c>
      <c r="K155" s="74"/>
      <c r="L155" s="84">
        <v>10229.681473843999</v>
      </c>
      <c r="M155" s="85">
        <v>1.9381326745903443E-3</v>
      </c>
      <c r="N155" s="85">
        <f t="shared" si="3"/>
        <v>9.9486533310082963E-4</v>
      </c>
      <c r="O155" s="85">
        <f>L155/'סכום נכסי הקרן'!$C$42</f>
        <v>1.8184356665737285E-4</v>
      </c>
    </row>
    <row r="156" spans="2:15" s="121" customFormat="1">
      <c r="B156" s="77" t="s">
        <v>1545</v>
      </c>
      <c r="C156" s="74" t="s">
        <v>1546</v>
      </c>
      <c r="D156" s="87" t="s">
        <v>1488</v>
      </c>
      <c r="E156" s="87" t="s">
        <v>910</v>
      </c>
      <c r="F156" s="74" t="s">
        <v>1547</v>
      </c>
      <c r="G156" s="87" t="s">
        <v>964</v>
      </c>
      <c r="H156" s="87" t="s">
        <v>164</v>
      </c>
      <c r="I156" s="84">
        <v>361451.77037400007</v>
      </c>
      <c r="J156" s="86">
        <v>724</v>
      </c>
      <c r="K156" s="74"/>
      <c r="L156" s="84">
        <v>9004.7901241490017</v>
      </c>
      <c r="M156" s="85">
        <v>1.5717379992075474E-2</v>
      </c>
      <c r="N156" s="85">
        <f t="shared" si="3"/>
        <v>8.757411996913536E-4</v>
      </c>
      <c r="O156" s="85">
        <f>L156/'סכום נכסי הקרן'!$C$42</f>
        <v>1.6006980836726225E-4</v>
      </c>
    </row>
    <row r="157" spans="2:15" s="121" customFormat="1">
      <c r="B157" s="77" t="s">
        <v>1548</v>
      </c>
      <c r="C157" s="74" t="s">
        <v>1549</v>
      </c>
      <c r="D157" s="87" t="s">
        <v>1488</v>
      </c>
      <c r="E157" s="87" t="s">
        <v>910</v>
      </c>
      <c r="F157" s="74" t="s">
        <v>1550</v>
      </c>
      <c r="G157" s="87" t="s">
        <v>1015</v>
      </c>
      <c r="H157" s="87" t="s">
        <v>164</v>
      </c>
      <c r="I157" s="84">
        <v>289065.75955300004</v>
      </c>
      <c r="J157" s="86">
        <v>23835</v>
      </c>
      <c r="K157" s="74"/>
      <c r="L157" s="84">
        <v>237080.85265761704</v>
      </c>
      <c r="M157" s="85">
        <v>5.7676403465040538E-3</v>
      </c>
      <c r="N157" s="85">
        <f t="shared" si="3"/>
        <v>2.3056780609848122E-2</v>
      </c>
      <c r="O157" s="85">
        <f>L157/'סכום נכסי הקרן'!$C$42</f>
        <v>4.2143665903638496E-3</v>
      </c>
    </row>
    <row r="158" spans="2:15" s="121" customFormat="1">
      <c r="B158" s="77" t="s">
        <v>1551</v>
      </c>
      <c r="C158" s="74" t="s">
        <v>1552</v>
      </c>
      <c r="D158" s="87" t="s">
        <v>1488</v>
      </c>
      <c r="E158" s="87" t="s">
        <v>910</v>
      </c>
      <c r="F158" s="74" t="s">
        <v>924</v>
      </c>
      <c r="G158" s="87" t="s">
        <v>925</v>
      </c>
      <c r="H158" s="87" t="s">
        <v>164</v>
      </c>
      <c r="I158" s="84">
        <v>5095895.7883450007</v>
      </c>
      <c r="J158" s="86">
        <v>901</v>
      </c>
      <c r="K158" s="74"/>
      <c r="L158" s="84">
        <v>157990.14644392303</v>
      </c>
      <c r="M158" s="85">
        <v>4.6524425464023146E-3</v>
      </c>
      <c r="N158" s="85">
        <f t="shared" si="3"/>
        <v>1.536498668804781E-2</v>
      </c>
      <c r="O158" s="85">
        <f>L158/'סכום נכסי הקרן'!$C$42</f>
        <v>2.8084444075351994E-3</v>
      </c>
    </row>
    <row r="159" spans="2:15" s="121" customFormat="1">
      <c r="B159" s="77" t="s">
        <v>1553</v>
      </c>
      <c r="C159" s="74" t="s">
        <v>1554</v>
      </c>
      <c r="D159" s="87" t="s">
        <v>1488</v>
      </c>
      <c r="E159" s="87" t="s">
        <v>910</v>
      </c>
      <c r="F159" s="74" t="s">
        <v>1198</v>
      </c>
      <c r="G159" s="87" t="s">
        <v>1199</v>
      </c>
      <c r="H159" s="87" t="s">
        <v>164</v>
      </c>
      <c r="I159" s="84">
        <v>509714.76719500014</v>
      </c>
      <c r="J159" s="86">
        <v>1822</v>
      </c>
      <c r="K159" s="74"/>
      <c r="L159" s="84">
        <v>31956.577523796008</v>
      </c>
      <c r="M159" s="85">
        <v>4.7520349363271881E-3</v>
      </c>
      <c r="N159" s="85">
        <f t="shared" si="3"/>
        <v>3.1078671632409258E-3</v>
      </c>
      <c r="O159" s="85">
        <f>L159/'סכום נכסי הקרן'!$C$42</f>
        <v>5.6806246117712897E-4</v>
      </c>
    </row>
    <row r="160" spans="2:15" s="121" customFormat="1">
      <c r="B160" s="77" t="s">
        <v>1555</v>
      </c>
      <c r="C160" s="74" t="s">
        <v>1556</v>
      </c>
      <c r="D160" s="87" t="s">
        <v>1491</v>
      </c>
      <c r="E160" s="87" t="s">
        <v>910</v>
      </c>
      <c r="F160" s="74" t="s">
        <v>1557</v>
      </c>
      <c r="G160" s="87" t="s">
        <v>930</v>
      </c>
      <c r="H160" s="87" t="s">
        <v>164</v>
      </c>
      <c r="I160" s="84">
        <v>167513.69826900001</v>
      </c>
      <c r="J160" s="86">
        <v>825</v>
      </c>
      <c r="K160" s="74"/>
      <c r="L160" s="84">
        <v>4755.4207429900007</v>
      </c>
      <c r="M160" s="85">
        <v>4.6903686736825675E-3</v>
      </c>
      <c r="N160" s="85">
        <f t="shared" si="3"/>
        <v>4.6247805990889534E-4</v>
      </c>
      <c r="O160" s="85">
        <f>L160/'סכום נכסי הקרן'!$C$42</f>
        <v>8.4532707208214973E-5</v>
      </c>
    </row>
    <row r="161" spans="2:15" s="121" customFormat="1">
      <c r="B161" s="77" t="s">
        <v>1558</v>
      </c>
      <c r="C161" s="74" t="s">
        <v>1559</v>
      </c>
      <c r="D161" s="87" t="s">
        <v>1488</v>
      </c>
      <c r="E161" s="87" t="s">
        <v>910</v>
      </c>
      <c r="F161" s="74" t="s">
        <v>1560</v>
      </c>
      <c r="G161" s="87" t="s">
        <v>964</v>
      </c>
      <c r="H161" s="87" t="s">
        <v>164</v>
      </c>
      <c r="I161" s="84">
        <v>215447.12487800003</v>
      </c>
      <c r="J161" s="86">
        <v>1929</v>
      </c>
      <c r="K161" s="74"/>
      <c r="L161" s="84">
        <v>14300.710108643001</v>
      </c>
      <c r="M161" s="85">
        <v>9.7824687229482992E-3</v>
      </c>
      <c r="N161" s="85">
        <f t="shared" si="3"/>
        <v>1.3907843330401711E-3</v>
      </c>
      <c r="O161" s="85">
        <f>L161/'סכום נכסי הקרן'!$C$42</f>
        <v>2.5421046965518122E-4</v>
      </c>
    </row>
    <row r="162" spans="2:15" s="121" customFormat="1">
      <c r="B162" s="77" t="s">
        <v>1561</v>
      </c>
      <c r="C162" s="74" t="s">
        <v>1562</v>
      </c>
      <c r="D162" s="87" t="s">
        <v>1488</v>
      </c>
      <c r="E162" s="87" t="s">
        <v>910</v>
      </c>
      <c r="F162" s="74" t="s">
        <v>1563</v>
      </c>
      <c r="G162" s="87" t="s">
        <v>930</v>
      </c>
      <c r="H162" s="87" t="s">
        <v>164</v>
      </c>
      <c r="I162" s="84">
        <v>307864.14874500007</v>
      </c>
      <c r="J162" s="86">
        <v>4818</v>
      </c>
      <c r="K162" s="74"/>
      <c r="L162" s="84">
        <v>51039.990616364012</v>
      </c>
      <c r="M162" s="85">
        <v>4.7073904337378448E-3</v>
      </c>
      <c r="N162" s="85">
        <f t="shared" si="3"/>
        <v>4.9637828309556766E-3</v>
      </c>
      <c r="O162" s="85">
        <f>L162/'סכום נכסי הקרן'!$C$42</f>
        <v>9.0729060915235415E-4</v>
      </c>
    </row>
    <row r="163" spans="2:15" s="121" customFormat="1">
      <c r="B163" s="77" t="s">
        <v>1564</v>
      </c>
      <c r="C163" s="74" t="s">
        <v>1565</v>
      </c>
      <c r="D163" s="87" t="s">
        <v>1488</v>
      </c>
      <c r="E163" s="87" t="s">
        <v>910</v>
      </c>
      <c r="F163" s="74" t="s">
        <v>1566</v>
      </c>
      <c r="G163" s="87" t="s">
        <v>930</v>
      </c>
      <c r="H163" s="87" t="s">
        <v>164</v>
      </c>
      <c r="I163" s="84">
        <v>65697.333899000019</v>
      </c>
      <c r="J163" s="86">
        <v>25485</v>
      </c>
      <c r="K163" s="74"/>
      <c r="L163" s="84">
        <v>57612.544438744007</v>
      </c>
      <c r="M163" s="85">
        <v>1.191959168879365E-3</v>
      </c>
      <c r="N163" s="85">
        <f t="shared" si="3"/>
        <v>5.6029822004124968E-3</v>
      </c>
      <c r="O163" s="85">
        <f>L163/'סכום נכסי הקרן'!$C$42</f>
        <v>1.0241248069878433E-3</v>
      </c>
    </row>
    <row r="164" spans="2:15" s="121" customFormat="1">
      <c r="B164" s="73"/>
      <c r="C164" s="74"/>
      <c r="D164" s="74"/>
      <c r="E164" s="74"/>
      <c r="F164" s="74"/>
      <c r="G164" s="74"/>
      <c r="H164" s="74"/>
      <c r="I164" s="84"/>
      <c r="J164" s="86"/>
      <c r="K164" s="74"/>
      <c r="L164" s="74"/>
      <c r="M164" s="74"/>
      <c r="N164" s="85"/>
      <c r="O164" s="74"/>
    </row>
    <row r="165" spans="2:15" s="121" customFormat="1">
      <c r="B165" s="92" t="s">
        <v>66</v>
      </c>
      <c r="C165" s="72"/>
      <c r="D165" s="72"/>
      <c r="E165" s="72"/>
      <c r="F165" s="72"/>
      <c r="G165" s="72"/>
      <c r="H165" s="72"/>
      <c r="I165" s="81"/>
      <c r="J165" s="83"/>
      <c r="K165" s="81">
        <f>SUM(K166:K321)</f>
        <v>1127.7591235880002</v>
      </c>
      <c r="L165" s="81">
        <f>SUM(L166:L260)</f>
        <v>3182193.9899961236</v>
      </c>
      <c r="M165" s="72"/>
      <c r="N165" s="82">
        <f t="shared" si="3"/>
        <v>0.30947732751441392</v>
      </c>
      <c r="O165" s="82">
        <f>L165/'סכום נכסי הקרן'!$C$42</f>
        <v>5.6566913292082029E-2</v>
      </c>
    </row>
    <row r="166" spans="2:15" s="121" customFormat="1">
      <c r="B166" s="77" t="s">
        <v>1567</v>
      </c>
      <c r="C166" s="74" t="s">
        <v>1568</v>
      </c>
      <c r="D166" s="87" t="s">
        <v>142</v>
      </c>
      <c r="E166" s="87" t="s">
        <v>910</v>
      </c>
      <c r="F166" s="74"/>
      <c r="G166" s="87" t="s">
        <v>1001</v>
      </c>
      <c r="H166" s="87" t="s">
        <v>1569</v>
      </c>
      <c r="I166" s="84">
        <v>345642.47838400007</v>
      </c>
      <c r="J166" s="86">
        <v>2345</v>
      </c>
      <c r="K166" s="74"/>
      <c r="L166" s="84">
        <v>30200.407855816004</v>
      </c>
      <c r="M166" s="85">
        <v>1.5941828523586616E-4</v>
      </c>
      <c r="N166" s="85">
        <f t="shared" si="3"/>
        <v>2.9370747171433859E-3</v>
      </c>
      <c r="O166" s="85">
        <f>L166/'סכום נכסי הקרן'!$C$42</f>
        <v>5.3684466061339577E-4</v>
      </c>
    </row>
    <row r="167" spans="2:15" s="121" customFormat="1">
      <c r="B167" s="77" t="s">
        <v>1570</v>
      </c>
      <c r="C167" s="74" t="s">
        <v>1571</v>
      </c>
      <c r="D167" s="87" t="s">
        <v>28</v>
      </c>
      <c r="E167" s="87" t="s">
        <v>910</v>
      </c>
      <c r="F167" s="74"/>
      <c r="G167" s="87" t="s">
        <v>939</v>
      </c>
      <c r="H167" s="87" t="s">
        <v>166</v>
      </c>
      <c r="I167" s="84">
        <v>35058.54658300001</v>
      </c>
      <c r="J167" s="86">
        <v>27740</v>
      </c>
      <c r="K167" s="74"/>
      <c r="L167" s="84">
        <v>39151.874501708007</v>
      </c>
      <c r="M167" s="85">
        <v>1.7492871849681847E-4</v>
      </c>
      <c r="N167" s="85">
        <f t="shared" si="3"/>
        <v>3.8076300583997644E-3</v>
      </c>
      <c r="O167" s="85">
        <f>L167/'סכום נכסי הקרן'!$C$42</f>
        <v>6.9596658692806215E-4</v>
      </c>
    </row>
    <row r="168" spans="2:15" s="121" customFormat="1">
      <c r="B168" s="77" t="s">
        <v>1572</v>
      </c>
      <c r="C168" s="74" t="s">
        <v>1573</v>
      </c>
      <c r="D168" s="87" t="s">
        <v>28</v>
      </c>
      <c r="E168" s="87" t="s">
        <v>910</v>
      </c>
      <c r="F168" s="74"/>
      <c r="G168" s="87" t="s">
        <v>1001</v>
      </c>
      <c r="H168" s="87" t="s">
        <v>166</v>
      </c>
      <c r="I168" s="84">
        <v>100520.34648300002</v>
      </c>
      <c r="J168" s="86">
        <v>6207</v>
      </c>
      <c r="K168" s="74"/>
      <c r="L168" s="84">
        <v>25118.165510677001</v>
      </c>
      <c r="M168" s="85">
        <v>1.2820413969561609E-4</v>
      </c>
      <c r="N168" s="85">
        <f t="shared" si="3"/>
        <v>2.4428123360004557E-3</v>
      </c>
      <c r="O168" s="85">
        <f>L168/'סכום נכסי הקרן'!$C$42</f>
        <v>4.4650234868313671E-4</v>
      </c>
    </row>
    <row r="169" spans="2:15" s="121" customFormat="1">
      <c r="B169" s="77" t="s">
        <v>1574</v>
      </c>
      <c r="C169" s="74" t="s">
        <v>1575</v>
      </c>
      <c r="D169" s="87" t="s">
        <v>1491</v>
      </c>
      <c r="E169" s="87" t="s">
        <v>910</v>
      </c>
      <c r="F169" s="74"/>
      <c r="G169" s="87" t="s">
        <v>952</v>
      </c>
      <c r="H169" s="87" t="s">
        <v>164</v>
      </c>
      <c r="I169" s="84">
        <v>11258.075413000002</v>
      </c>
      <c r="J169" s="86">
        <v>29398</v>
      </c>
      <c r="K169" s="74"/>
      <c r="L169" s="84">
        <v>11388.502243931001</v>
      </c>
      <c r="M169" s="85">
        <v>4.1609709940351943E-6</v>
      </c>
      <c r="N169" s="85">
        <f t="shared" si="3"/>
        <v>1.1075639165693872E-3</v>
      </c>
      <c r="O169" s="85">
        <f>L169/'סכום נכסי הקרן'!$C$42</f>
        <v>2.0244284948822724E-4</v>
      </c>
    </row>
    <row r="170" spans="2:15" s="121" customFormat="1">
      <c r="B170" s="77" t="s">
        <v>1576</v>
      </c>
      <c r="C170" s="74" t="s">
        <v>1577</v>
      </c>
      <c r="D170" s="87" t="s">
        <v>1488</v>
      </c>
      <c r="E170" s="87" t="s">
        <v>910</v>
      </c>
      <c r="F170" s="74"/>
      <c r="G170" s="87" t="s">
        <v>942</v>
      </c>
      <c r="H170" s="87" t="s">
        <v>164</v>
      </c>
      <c r="I170" s="84">
        <v>27265.823840000005</v>
      </c>
      <c r="J170" s="86">
        <v>146960</v>
      </c>
      <c r="K170" s="74"/>
      <c r="L170" s="84">
        <v>137880.37008111004</v>
      </c>
      <c r="M170" s="85">
        <v>8.1724463869171595E-5</v>
      </c>
      <c r="N170" s="85">
        <f t="shared" si="3"/>
        <v>1.3409254301763127E-2</v>
      </c>
      <c r="O170" s="85">
        <f>L170/'סכום נכסי הקרן'!$C$42</f>
        <v>2.4509715509417559E-3</v>
      </c>
    </row>
    <row r="171" spans="2:15" s="121" customFormat="1">
      <c r="B171" s="77" t="s">
        <v>1578</v>
      </c>
      <c r="C171" s="74" t="s">
        <v>1579</v>
      </c>
      <c r="D171" s="87" t="s">
        <v>1580</v>
      </c>
      <c r="E171" s="87" t="s">
        <v>910</v>
      </c>
      <c r="F171" s="74"/>
      <c r="G171" s="87" t="s">
        <v>930</v>
      </c>
      <c r="H171" s="87" t="s">
        <v>166</v>
      </c>
      <c r="I171" s="84">
        <v>112401.44706000002</v>
      </c>
      <c r="J171" s="86">
        <v>4759</v>
      </c>
      <c r="K171" s="74"/>
      <c r="L171" s="84">
        <v>21534.748431874003</v>
      </c>
      <c r="M171" s="85">
        <v>2.4950420736036597E-4</v>
      </c>
      <c r="N171" s="85">
        <f t="shared" si="3"/>
        <v>2.0943149331382215E-3</v>
      </c>
      <c r="O171" s="85">
        <f>L171/'סכום נכסי הקרן'!$C$42</f>
        <v>3.8280326439624131E-4</v>
      </c>
    </row>
    <row r="172" spans="2:15" s="121" customFormat="1">
      <c r="B172" s="77" t="s">
        <v>1581</v>
      </c>
      <c r="C172" s="74" t="s">
        <v>1582</v>
      </c>
      <c r="D172" s="87" t="s">
        <v>1488</v>
      </c>
      <c r="E172" s="87" t="s">
        <v>910</v>
      </c>
      <c r="F172" s="74"/>
      <c r="G172" s="87" t="s">
        <v>952</v>
      </c>
      <c r="H172" s="87" t="s">
        <v>164</v>
      </c>
      <c r="I172" s="84">
        <v>15400.068737000001</v>
      </c>
      <c r="J172" s="86">
        <v>314873</v>
      </c>
      <c r="K172" s="74"/>
      <c r="L172" s="84">
        <v>166856.35567383401</v>
      </c>
      <c r="M172" s="85">
        <v>3.0745432065235469E-5</v>
      </c>
      <c r="N172" s="85">
        <f t="shared" si="3"/>
        <v>1.6227250505490259E-2</v>
      </c>
      <c r="O172" s="85">
        <f>L172/'סכום נכסי הקרן'!$C$42</f>
        <v>2.9660507917828307E-3</v>
      </c>
    </row>
    <row r="173" spans="2:15" s="121" customFormat="1">
      <c r="B173" s="77" t="s">
        <v>1583</v>
      </c>
      <c r="C173" s="74" t="s">
        <v>1584</v>
      </c>
      <c r="D173" s="87" t="s">
        <v>1491</v>
      </c>
      <c r="E173" s="87" t="s">
        <v>910</v>
      </c>
      <c r="F173" s="74"/>
      <c r="G173" s="87" t="s">
        <v>971</v>
      </c>
      <c r="H173" s="87" t="s">
        <v>164</v>
      </c>
      <c r="I173" s="84">
        <v>174046.68258800003</v>
      </c>
      <c r="J173" s="86">
        <v>3492</v>
      </c>
      <c r="K173" s="74"/>
      <c r="L173" s="84">
        <v>20913.400645668997</v>
      </c>
      <c r="M173" s="85">
        <v>1.2645792222106109E-3</v>
      </c>
      <c r="N173" s="85">
        <f t="shared" si="3"/>
        <v>2.0338871110330216E-3</v>
      </c>
      <c r="O173" s="85">
        <f>L173/'סכום נכסי הקרן'!$C$42</f>
        <v>3.7175814066809032E-4</v>
      </c>
    </row>
    <row r="174" spans="2:15" s="121" customFormat="1">
      <c r="B174" s="77" t="s">
        <v>1585</v>
      </c>
      <c r="C174" s="74" t="s">
        <v>1586</v>
      </c>
      <c r="D174" s="87" t="s">
        <v>1491</v>
      </c>
      <c r="E174" s="87" t="s">
        <v>910</v>
      </c>
      <c r="F174" s="74"/>
      <c r="G174" s="87" t="s">
        <v>983</v>
      </c>
      <c r="H174" s="87" t="s">
        <v>164</v>
      </c>
      <c r="I174" s="84">
        <v>75469.543026000014</v>
      </c>
      <c r="J174" s="86">
        <v>10025</v>
      </c>
      <c r="K174" s="74"/>
      <c r="L174" s="84">
        <v>26033.992429635004</v>
      </c>
      <c r="M174" s="85">
        <v>9.3732224591604459E-5</v>
      </c>
      <c r="N174" s="85">
        <f t="shared" si="3"/>
        <v>2.5318790831050935E-3</v>
      </c>
      <c r="O174" s="85">
        <f>L174/'סכום נכסי הקרן'!$C$42</f>
        <v>4.6278215502998832E-4</v>
      </c>
    </row>
    <row r="175" spans="2:15" s="121" customFormat="1">
      <c r="B175" s="77" t="s">
        <v>1587</v>
      </c>
      <c r="C175" s="74" t="s">
        <v>1588</v>
      </c>
      <c r="D175" s="87" t="s">
        <v>1491</v>
      </c>
      <c r="E175" s="87" t="s">
        <v>910</v>
      </c>
      <c r="F175" s="74"/>
      <c r="G175" s="87" t="s">
        <v>971</v>
      </c>
      <c r="H175" s="87" t="s">
        <v>164</v>
      </c>
      <c r="I175" s="84">
        <v>22319.715916000005</v>
      </c>
      <c r="J175" s="86">
        <v>24173</v>
      </c>
      <c r="K175" s="84">
        <v>87.554443484000018</v>
      </c>
      <c r="L175" s="84">
        <v>18652.936341651999</v>
      </c>
      <c r="M175" s="85">
        <v>5.0318290268061352E-5</v>
      </c>
      <c r="N175" s="85">
        <f t="shared" si="3"/>
        <v>1.8140505913399646E-3</v>
      </c>
      <c r="O175" s="85">
        <f>L175/'סכום נכסי הקרן'!$C$42</f>
        <v>3.3157596174149007E-4</v>
      </c>
    </row>
    <row r="176" spans="2:15" s="121" customFormat="1">
      <c r="B176" s="77" t="s">
        <v>1589</v>
      </c>
      <c r="C176" s="74" t="s">
        <v>1590</v>
      </c>
      <c r="D176" s="87" t="s">
        <v>1488</v>
      </c>
      <c r="E176" s="87" t="s">
        <v>910</v>
      </c>
      <c r="F176" s="74"/>
      <c r="G176" s="87" t="s">
        <v>992</v>
      </c>
      <c r="H176" s="87" t="s">
        <v>164</v>
      </c>
      <c r="I176" s="84">
        <v>381362.05252500006</v>
      </c>
      <c r="J176" s="86">
        <v>11581</v>
      </c>
      <c r="K176" s="74"/>
      <c r="L176" s="84">
        <v>151973.62074134903</v>
      </c>
      <c r="M176" s="85">
        <v>2.2298567447833472E-5</v>
      </c>
      <c r="N176" s="85">
        <f t="shared" si="3"/>
        <v>1.4779862619179636E-2</v>
      </c>
      <c r="O176" s="85">
        <f>L176/'סכום נכסי הקרן'!$C$42</f>
        <v>2.7014942062567725E-3</v>
      </c>
    </row>
    <row r="177" spans="2:15" s="121" customFormat="1">
      <c r="B177" s="77" t="s">
        <v>1591</v>
      </c>
      <c r="C177" s="74" t="s">
        <v>1592</v>
      </c>
      <c r="D177" s="87" t="s">
        <v>28</v>
      </c>
      <c r="E177" s="87" t="s">
        <v>910</v>
      </c>
      <c r="F177" s="74"/>
      <c r="G177" s="87" t="s">
        <v>971</v>
      </c>
      <c r="H177" s="87" t="s">
        <v>166</v>
      </c>
      <c r="I177" s="84">
        <v>2077718.2360800002</v>
      </c>
      <c r="J177" s="86">
        <v>428.3</v>
      </c>
      <c r="K177" s="74"/>
      <c r="L177" s="84">
        <v>35825.059594999002</v>
      </c>
      <c r="M177" s="85">
        <v>1.3517785415636495E-3</v>
      </c>
      <c r="N177" s="85">
        <f t="shared" si="3"/>
        <v>3.4840879394403006E-3</v>
      </c>
      <c r="O177" s="85">
        <f>L177/'סכום נכסי הקרן'!$C$42</f>
        <v>6.3682888163472658E-4</v>
      </c>
    </row>
    <row r="178" spans="2:15" s="121" customFormat="1">
      <c r="B178" s="77" t="s">
        <v>1593</v>
      </c>
      <c r="C178" s="74" t="s">
        <v>1594</v>
      </c>
      <c r="D178" s="87" t="s">
        <v>28</v>
      </c>
      <c r="E178" s="87" t="s">
        <v>910</v>
      </c>
      <c r="F178" s="74"/>
      <c r="G178" s="87" t="s">
        <v>1015</v>
      </c>
      <c r="H178" s="87" t="s">
        <v>166</v>
      </c>
      <c r="I178" s="84">
        <v>39751.039375000008</v>
      </c>
      <c r="J178" s="86">
        <v>31470</v>
      </c>
      <c r="K178" s="74"/>
      <c r="L178" s="84">
        <v>50361.357388243006</v>
      </c>
      <c r="M178" s="85">
        <v>9.3386859202265315E-5</v>
      </c>
      <c r="N178" s="85">
        <f t="shared" si="3"/>
        <v>4.8977838382916168E-3</v>
      </c>
      <c r="O178" s="85">
        <f>L178/'סכום נכסי הקרן'!$C$42</f>
        <v>8.952271752156024E-4</v>
      </c>
    </row>
    <row r="179" spans="2:15" s="121" customFormat="1">
      <c r="B179" s="77" t="s">
        <v>1595</v>
      </c>
      <c r="C179" s="74" t="s">
        <v>1596</v>
      </c>
      <c r="D179" s="87" t="s">
        <v>1491</v>
      </c>
      <c r="E179" s="87" t="s">
        <v>910</v>
      </c>
      <c r="F179" s="74"/>
      <c r="G179" s="87" t="s">
        <v>948</v>
      </c>
      <c r="H179" s="87" t="s">
        <v>164</v>
      </c>
      <c r="I179" s="84">
        <v>697424.21675800008</v>
      </c>
      <c r="J179" s="86">
        <v>2409</v>
      </c>
      <c r="K179" s="74"/>
      <c r="L179" s="84">
        <v>57812.06682243001</v>
      </c>
      <c r="M179" s="85">
        <v>8.0495884907239669E-5</v>
      </c>
      <c r="N179" s="85">
        <f t="shared" si="3"/>
        <v>5.6223863141392424E-3</v>
      </c>
      <c r="O179" s="85">
        <f>L179/'סכום נכסי הקרן'!$C$42</f>
        <v>1.0276715314846139E-3</v>
      </c>
    </row>
    <row r="180" spans="2:15" s="121" customFormat="1">
      <c r="B180" s="77" t="s">
        <v>1597</v>
      </c>
      <c r="C180" s="74" t="s">
        <v>1598</v>
      </c>
      <c r="D180" s="87" t="s">
        <v>28</v>
      </c>
      <c r="E180" s="87" t="s">
        <v>910</v>
      </c>
      <c r="F180" s="74"/>
      <c r="G180" s="87" t="s">
        <v>1045</v>
      </c>
      <c r="H180" s="87" t="s">
        <v>166</v>
      </c>
      <c r="I180" s="84">
        <v>57538.835995000016</v>
      </c>
      <c r="J180" s="86">
        <v>6187</v>
      </c>
      <c r="K180" s="74"/>
      <c r="L180" s="84">
        <v>14331.557268844001</v>
      </c>
      <c r="M180" s="85">
        <v>9.5580224522256841E-5</v>
      </c>
      <c r="N180" s="85">
        <f t="shared" si="3"/>
        <v>1.3937843062443271E-3</v>
      </c>
      <c r="O180" s="85">
        <f>L180/'סכום נכסי הקרן'!$C$42</f>
        <v>2.5475881103282272E-4</v>
      </c>
    </row>
    <row r="181" spans="2:15" s="121" customFormat="1">
      <c r="B181" s="77" t="s">
        <v>1599</v>
      </c>
      <c r="C181" s="74" t="s">
        <v>1600</v>
      </c>
      <c r="D181" s="87" t="s">
        <v>1491</v>
      </c>
      <c r="E181" s="87" t="s">
        <v>910</v>
      </c>
      <c r="F181" s="74"/>
      <c r="G181" s="87" t="s">
        <v>983</v>
      </c>
      <c r="H181" s="87" t="s">
        <v>164</v>
      </c>
      <c r="I181" s="84">
        <v>21921.493647000003</v>
      </c>
      <c r="J181" s="86">
        <v>56355</v>
      </c>
      <c r="K181" s="74"/>
      <c r="L181" s="84">
        <v>42509.62449857001</v>
      </c>
      <c r="M181" s="85">
        <v>1.437629983898789E-4</v>
      </c>
      <c r="N181" s="85">
        <f t="shared" si="3"/>
        <v>4.1341807019988526E-3</v>
      </c>
      <c r="O181" s="85">
        <f>L181/'סכום נכסי הקרן'!$C$42</f>
        <v>7.5565419664830205E-4</v>
      </c>
    </row>
    <row r="182" spans="2:15" s="121" customFormat="1">
      <c r="B182" s="77" t="s">
        <v>1601</v>
      </c>
      <c r="C182" s="74" t="s">
        <v>1602</v>
      </c>
      <c r="D182" s="87" t="s">
        <v>1491</v>
      </c>
      <c r="E182" s="87" t="s">
        <v>910</v>
      </c>
      <c r="F182" s="74"/>
      <c r="G182" s="87" t="s">
        <v>1001</v>
      </c>
      <c r="H182" s="87" t="s">
        <v>164</v>
      </c>
      <c r="I182" s="84">
        <v>25156.514341999999</v>
      </c>
      <c r="J182" s="86">
        <v>16526</v>
      </c>
      <c r="K182" s="74"/>
      <c r="L182" s="84">
        <v>14305.494892507002</v>
      </c>
      <c r="M182" s="85">
        <v>4.456828875397361E-5</v>
      </c>
      <c r="N182" s="85">
        <f t="shared" si="3"/>
        <v>1.3912496667462934E-3</v>
      </c>
      <c r="O182" s="85">
        <f>L182/'סכום נכסי הקרן'!$C$42</f>
        <v>2.5429552432337782E-4</v>
      </c>
    </row>
    <row r="183" spans="2:15" s="121" customFormat="1">
      <c r="B183" s="77" t="s">
        <v>1603</v>
      </c>
      <c r="C183" s="74" t="s">
        <v>1604</v>
      </c>
      <c r="D183" s="87" t="s">
        <v>1488</v>
      </c>
      <c r="E183" s="87" t="s">
        <v>910</v>
      </c>
      <c r="F183" s="74"/>
      <c r="G183" s="87" t="s">
        <v>952</v>
      </c>
      <c r="H183" s="87" t="s">
        <v>164</v>
      </c>
      <c r="I183" s="84">
        <v>4281.9598880000012</v>
      </c>
      <c r="J183" s="86">
        <v>171068</v>
      </c>
      <c r="K183" s="74"/>
      <c r="L183" s="84">
        <v>25205.542268882004</v>
      </c>
      <c r="M183" s="85">
        <v>1.0456906088020381E-4</v>
      </c>
      <c r="N183" s="85">
        <f t="shared" si="3"/>
        <v>2.4513099718143521E-3</v>
      </c>
      <c r="O183" s="85">
        <f>L183/'סכום נכסי הקרן'!$C$42</f>
        <v>4.4805556433267401E-4</v>
      </c>
    </row>
    <row r="184" spans="2:15" s="121" customFormat="1">
      <c r="B184" s="77" t="s">
        <v>1605</v>
      </c>
      <c r="C184" s="74" t="s">
        <v>1606</v>
      </c>
      <c r="D184" s="87" t="s">
        <v>1580</v>
      </c>
      <c r="E184" s="87" t="s">
        <v>910</v>
      </c>
      <c r="F184" s="74"/>
      <c r="G184" s="87" t="s">
        <v>976</v>
      </c>
      <c r="H184" s="87" t="s">
        <v>166</v>
      </c>
      <c r="I184" s="84">
        <v>156516.33880600004</v>
      </c>
      <c r="J184" s="86">
        <v>5200</v>
      </c>
      <c r="K184" s="74"/>
      <c r="L184" s="84">
        <v>32765.380790745006</v>
      </c>
      <c r="M184" s="85">
        <v>3.2158116091825776E-4</v>
      </c>
      <c r="N184" s="85">
        <f t="shared" si="3"/>
        <v>3.1865255587778391E-3</v>
      </c>
      <c r="O184" s="85">
        <f>L184/'סכום נכסי הקרן'!$C$42</f>
        <v>5.8243980725209668E-4</v>
      </c>
    </row>
    <row r="185" spans="2:15" s="121" customFormat="1">
      <c r="B185" s="77" t="s">
        <v>1607</v>
      </c>
      <c r="C185" s="74" t="s">
        <v>1608</v>
      </c>
      <c r="D185" s="87" t="s">
        <v>1491</v>
      </c>
      <c r="E185" s="87" t="s">
        <v>910</v>
      </c>
      <c r="F185" s="74"/>
      <c r="G185" s="87" t="s">
        <v>986</v>
      </c>
      <c r="H185" s="87" t="s">
        <v>164</v>
      </c>
      <c r="I185" s="84">
        <v>61553.173390000018</v>
      </c>
      <c r="J185" s="86">
        <v>5833</v>
      </c>
      <c r="K185" s="74"/>
      <c r="L185" s="84">
        <v>12354.554713809002</v>
      </c>
      <c r="M185" s="85">
        <v>1.0622331157600334E-4</v>
      </c>
      <c r="N185" s="85">
        <f t="shared" si="3"/>
        <v>1.201515239950809E-3</v>
      </c>
      <c r="O185" s="85">
        <f>L185/'סכום נכסי הקרן'!$C$42</f>
        <v>2.1961546890457437E-4</v>
      </c>
    </row>
    <row r="186" spans="2:15" s="121" customFormat="1">
      <c r="B186" s="77" t="s">
        <v>1609</v>
      </c>
      <c r="C186" s="74" t="s">
        <v>1610</v>
      </c>
      <c r="D186" s="87" t="s">
        <v>1491</v>
      </c>
      <c r="E186" s="87" t="s">
        <v>910</v>
      </c>
      <c r="F186" s="74"/>
      <c r="G186" s="87" t="s">
        <v>948</v>
      </c>
      <c r="H186" s="87" t="s">
        <v>164</v>
      </c>
      <c r="I186" s="84">
        <v>231493.45644500002</v>
      </c>
      <c r="J186" s="86">
        <v>4311</v>
      </c>
      <c r="K186" s="74"/>
      <c r="L186" s="84">
        <v>34340.088884171004</v>
      </c>
      <c r="M186" s="85">
        <v>1.1119523515294937E-4</v>
      </c>
      <c r="N186" s="85">
        <f t="shared" si="3"/>
        <v>3.3396703557012309E-3</v>
      </c>
      <c r="O186" s="85">
        <f>L186/'סכום נכסי הקרן'!$C$42</f>
        <v>6.1043193358418016E-4</v>
      </c>
    </row>
    <row r="187" spans="2:15" s="121" customFormat="1">
      <c r="B187" s="77" t="s">
        <v>1611</v>
      </c>
      <c r="C187" s="74" t="s">
        <v>1612</v>
      </c>
      <c r="D187" s="87" t="s">
        <v>28</v>
      </c>
      <c r="E187" s="87" t="s">
        <v>910</v>
      </c>
      <c r="F187" s="74"/>
      <c r="G187" s="87" t="s">
        <v>1001</v>
      </c>
      <c r="H187" s="87" t="s">
        <v>166</v>
      </c>
      <c r="I187" s="84">
        <v>254241.36835000003</v>
      </c>
      <c r="J187" s="86">
        <v>3601</v>
      </c>
      <c r="K187" s="74"/>
      <c r="L187" s="84">
        <v>36857.131674331009</v>
      </c>
      <c r="M187" s="85">
        <v>4.6676880964494717E-4</v>
      </c>
      <c r="N187" s="85">
        <f t="shared" si="3"/>
        <v>3.5844598557716184E-3</v>
      </c>
      <c r="O187" s="85">
        <f>L187/'סכום נכסי הקרן'!$C$42</f>
        <v>6.5517507046114183E-4</v>
      </c>
    </row>
    <row r="188" spans="2:15" s="121" customFormat="1">
      <c r="B188" s="77" t="s">
        <v>1613</v>
      </c>
      <c r="C188" s="74" t="s">
        <v>1614</v>
      </c>
      <c r="D188" s="87" t="s">
        <v>1491</v>
      </c>
      <c r="E188" s="87" t="s">
        <v>910</v>
      </c>
      <c r="F188" s="74"/>
      <c r="G188" s="87" t="s">
        <v>971</v>
      </c>
      <c r="H188" s="87" t="s">
        <v>164</v>
      </c>
      <c r="I188" s="84">
        <v>21409.799440000003</v>
      </c>
      <c r="J188" s="86">
        <v>16650</v>
      </c>
      <c r="K188" s="74"/>
      <c r="L188" s="84">
        <v>12266.241458861003</v>
      </c>
      <c r="M188" s="85">
        <v>5.1016005028752629E-5</v>
      </c>
      <c r="N188" s="85">
        <f t="shared" si="3"/>
        <v>1.1929265271912078E-3</v>
      </c>
      <c r="O188" s="85">
        <f>L188/'סכום נכסי הקרן'!$C$42</f>
        <v>2.1804560602038512E-4</v>
      </c>
    </row>
    <row r="189" spans="2:15" s="121" customFormat="1">
      <c r="B189" s="77" t="s">
        <v>1615</v>
      </c>
      <c r="C189" s="74" t="s">
        <v>1616</v>
      </c>
      <c r="D189" s="87" t="s">
        <v>1491</v>
      </c>
      <c r="E189" s="87" t="s">
        <v>910</v>
      </c>
      <c r="F189" s="74"/>
      <c r="G189" s="87" t="s">
        <v>939</v>
      </c>
      <c r="H189" s="87" t="s">
        <v>164</v>
      </c>
      <c r="I189" s="84">
        <v>63051.859351000006</v>
      </c>
      <c r="J189" s="86">
        <v>7563</v>
      </c>
      <c r="K189" s="74"/>
      <c r="L189" s="84">
        <v>16408.794314749004</v>
      </c>
      <c r="M189" s="85">
        <v>1.7336105313890793E-4</v>
      </c>
      <c r="N189" s="85">
        <f t="shared" si="3"/>
        <v>1.595801459064542E-3</v>
      </c>
      <c r="O189" s="85">
        <f>L189/'סכום נכסי הקרן'!$C$42</f>
        <v>2.9168392880760428E-4</v>
      </c>
    </row>
    <row r="190" spans="2:15" s="121" customFormat="1">
      <c r="B190" s="77" t="s">
        <v>1617</v>
      </c>
      <c r="C190" s="74" t="s">
        <v>1618</v>
      </c>
      <c r="D190" s="87" t="s">
        <v>28</v>
      </c>
      <c r="E190" s="87" t="s">
        <v>910</v>
      </c>
      <c r="F190" s="74"/>
      <c r="G190" s="87" t="s">
        <v>989</v>
      </c>
      <c r="H190" s="87" t="s">
        <v>166</v>
      </c>
      <c r="I190" s="84">
        <v>171878.40514900003</v>
      </c>
      <c r="J190" s="86">
        <v>3892</v>
      </c>
      <c r="K190" s="74"/>
      <c r="L190" s="84">
        <v>26930.619407098002</v>
      </c>
      <c r="M190" s="85">
        <v>1.3871670737886736E-4</v>
      </c>
      <c r="N190" s="85">
        <f t="shared" si="3"/>
        <v>2.6190785818267013E-3</v>
      </c>
      <c r="O190" s="85">
        <f>L190/'סכום נכסי הקרן'!$C$42</f>
        <v>4.7872066181145354E-4</v>
      </c>
    </row>
    <row r="191" spans="2:15" s="121" customFormat="1">
      <c r="B191" s="77" t="s">
        <v>1619</v>
      </c>
      <c r="C191" s="74" t="s">
        <v>1620</v>
      </c>
      <c r="D191" s="87" t="s">
        <v>1491</v>
      </c>
      <c r="E191" s="87" t="s">
        <v>910</v>
      </c>
      <c r="F191" s="74"/>
      <c r="G191" s="87" t="s">
        <v>952</v>
      </c>
      <c r="H191" s="87" t="s">
        <v>164</v>
      </c>
      <c r="I191" s="84">
        <v>12043.012185000001</v>
      </c>
      <c r="J191" s="86">
        <v>20962</v>
      </c>
      <c r="K191" s="74"/>
      <c r="L191" s="84">
        <v>8686.6538331299998</v>
      </c>
      <c r="M191" s="85">
        <v>4.8358966203039723E-5</v>
      </c>
      <c r="N191" s="85">
        <f t="shared" si="3"/>
        <v>8.4480154942508285E-4</v>
      </c>
      <c r="O191" s="85">
        <f>L191/'סכום נכסי הקרן'!$C$42</f>
        <v>1.5441459437160059E-4</v>
      </c>
    </row>
    <row r="192" spans="2:15" s="121" customFormat="1">
      <c r="B192" s="77" t="s">
        <v>1621</v>
      </c>
      <c r="C192" s="74" t="s">
        <v>1622</v>
      </c>
      <c r="D192" s="87" t="s">
        <v>28</v>
      </c>
      <c r="E192" s="87" t="s">
        <v>910</v>
      </c>
      <c r="F192" s="74"/>
      <c r="G192" s="87" t="s">
        <v>1001</v>
      </c>
      <c r="H192" s="87" t="s">
        <v>166</v>
      </c>
      <c r="I192" s="84">
        <v>85633.845310000019</v>
      </c>
      <c r="J192" s="86">
        <v>6982</v>
      </c>
      <c r="K192" s="74"/>
      <c r="L192" s="84">
        <v>24070.077358497998</v>
      </c>
      <c r="M192" s="85">
        <v>8.5976130039869551E-4</v>
      </c>
      <c r="N192" s="85">
        <f t="shared" si="3"/>
        <v>2.3408828114788306E-3</v>
      </c>
      <c r="O192" s="85">
        <f>L192/'סכום נכסי הקרן'!$C$42</f>
        <v>4.2787145697347059E-4</v>
      </c>
    </row>
    <row r="193" spans="2:15" s="121" customFormat="1">
      <c r="B193" s="77" t="s">
        <v>1506</v>
      </c>
      <c r="C193" s="74" t="s">
        <v>1507</v>
      </c>
      <c r="D193" s="87" t="s">
        <v>126</v>
      </c>
      <c r="E193" s="87" t="s">
        <v>910</v>
      </c>
      <c r="F193" s="74"/>
      <c r="G193" s="87" t="s">
        <v>149</v>
      </c>
      <c r="H193" s="87" t="s">
        <v>167</v>
      </c>
      <c r="I193" s="84">
        <v>1114232.7242690003</v>
      </c>
      <c r="J193" s="86">
        <v>586</v>
      </c>
      <c r="K193" s="74"/>
      <c r="L193" s="84">
        <v>28799.894123390004</v>
      </c>
      <c r="M193" s="85">
        <v>6.29192197001892E-3</v>
      </c>
      <c r="N193" s="85">
        <f>L193/$L$11</f>
        <v>2.8008708124094188E-3</v>
      </c>
      <c r="O193" s="85">
        <f>L193/'סכום נכסי הקרן'!$C$42</f>
        <v>5.1194902599289039E-4</v>
      </c>
    </row>
    <row r="194" spans="2:15" s="121" customFormat="1">
      <c r="B194" s="77" t="s">
        <v>1623</v>
      </c>
      <c r="C194" s="74" t="s">
        <v>1624</v>
      </c>
      <c r="D194" s="87" t="s">
        <v>1488</v>
      </c>
      <c r="E194" s="87" t="s">
        <v>910</v>
      </c>
      <c r="F194" s="74"/>
      <c r="G194" s="87" t="s">
        <v>971</v>
      </c>
      <c r="H194" s="87" t="s">
        <v>164</v>
      </c>
      <c r="I194" s="84">
        <v>12658.543919000002</v>
      </c>
      <c r="J194" s="86">
        <v>76013</v>
      </c>
      <c r="K194" s="74"/>
      <c r="L194" s="84">
        <v>33109.780261669002</v>
      </c>
      <c r="M194" s="85">
        <v>1.4294213954659185E-4</v>
      </c>
      <c r="N194" s="85">
        <f t="shared" si="3"/>
        <v>3.2200193772546522E-3</v>
      </c>
      <c r="O194" s="85">
        <f>L194/'סכום נכסי הקרן'!$C$42</f>
        <v>5.8856187745612613E-4</v>
      </c>
    </row>
    <row r="195" spans="2:15" s="121" customFormat="1">
      <c r="B195" s="77" t="s">
        <v>1625</v>
      </c>
      <c r="C195" s="74" t="s">
        <v>1626</v>
      </c>
      <c r="D195" s="87" t="s">
        <v>28</v>
      </c>
      <c r="E195" s="87" t="s">
        <v>910</v>
      </c>
      <c r="F195" s="74"/>
      <c r="G195" s="87" t="s">
        <v>992</v>
      </c>
      <c r="H195" s="87" t="s">
        <v>171</v>
      </c>
      <c r="I195" s="84">
        <v>1223040.4130820003</v>
      </c>
      <c r="J195" s="86">
        <v>9828</v>
      </c>
      <c r="K195" s="74"/>
      <c r="L195" s="84">
        <v>45772.316813780009</v>
      </c>
      <c r="M195" s="85">
        <v>3.98073852395432E-4</v>
      </c>
      <c r="N195" s="85">
        <f t="shared" si="3"/>
        <v>4.4514867183471007E-3</v>
      </c>
      <c r="O195" s="85">
        <f>L195/'סכום נכסי הקרן'!$C$42</f>
        <v>8.1365205406159298E-4</v>
      </c>
    </row>
    <row r="196" spans="2:15" s="121" customFormat="1">
      <c r="B196" s="77" t="s">
        <v>1627</v>
      </c>
      <c r="C196" s="74" t="s">
        <v>1628</v>
      </c>
      <c r="D196" s="87" t="s">
        <v>1491</v>
      </c>
      <c r="E196" s="87" t="s">
        <v>910</v>
      </c>
      <c r="F196" s="74"/>
      <c r="G196" s="87" t="s">
        <v>1629</v>
      </c>
      <c r="H196" s="87" t="s">
        <v>164</v>
      </c>
      <c r="I196" s="84">
        <v>30776.586695000009</v>
      </c>
      <c r="J196" s="86">
        <v>21825</v>
      </c>
      <c r="K196" s="74"/>
      <c r="L196" s="84">
        <v>23113.162748918003</v>
      </c>
      <c r="M196" s="85">
        <v>1.3609569679500394E-4</v>
      </c>
      <c r="N196" s="85">
        <f t="shared" ref="N196:N260" si="4">L196/$L$11</f>
        <v>2.2478201707462724E-3</v>
      </c>
      <c r="O196" s="85">
        <f>L196/'סכום נכסי הקרן'!$C$42</f>
        <v>4.1086127283064148E-4</v>
      </c>
    </row>
    <row r="197" spans="2:15" s="121" customFormat="1">
      <c r="B197" s="77" t="s">
        <v>1630</v>
      </c>
      <c r="C197" s="74" t="s">
        <v>1631</v>
      </c>
      <c r="D197" s="87" t="s">
        <v>1488</v>
      </c>
      <c r="E197" s="87" t="s">
        <v>910</v>
      </c>
      <c r="F197" s="74"/>
      <c r="G197" s="87" t="s">
        <v>942</v>
      </c>
      <c r="H197" s="87" t="s">
        <v>164</v>
      </c>
      <c r="I197" s="84">
        <v>127762.97815800001</v>
      </c>
      <c r="J197" s="86">
        <v>26190</v>
      </c>
      <c r="K197" s="74"/>
      <c r="L197" s="84">
        <v>115139.72761391601</v>
      </c>
      <c r="M197" s="85">
        <v>5.3139761605596278E-5</v>
      </c>
      <c r="N197" s="85">
        <f t="shared" si="4"/>
        <v>1.1197662777540378E-2</v>
      </c>
      <c r="O197" s="85">
        <f>L197/'סכום נכסי הקרן'!$C$42</f>
        <v>2.0467322259062727E-3</v>
      </c>
    </row>
    <row r="198" spans="2:15" s="121" customFormat="1">
      <c r="B198" s="77" t="s">
        <v>1632</v>
      </c>
      <c r="C198" s="74" t="s">
        <v>1633</v>
      </c>
      <c r="D198" s="87" t="s">
        <v>1491</v>
      </c>
      <c r="E198" s="87" t="s">
        <v>910</v>
      </c>
      <c r="F198" s="74"/>
      <c r="G198" s="87" t="s">
        <v>989</v>
      </c>
      <c r="H198" s="87" t="s">
        <v>164</v>
      </c>
      <c r="I198" s="84">
        <v>26762.249300000003</v>
      </c>
      <c r="J198" s="86">
        <v>25152</v>
      </c>
      <c r="K198" s="84">
        <v>59.857784897000002</v>
      </c>
      <c r="L198" s="84">
        <v>23222.057872981004</v>
      </c>
      <c r="M198" s="85">
        <v>1.0191570765229488E-4</v>
      </c>
      <c r="N198" s="85">
        <f t="shared" si="4"/>
        <v>2.2584105282418593E-3</v>
      </c>
      <c r="O198" s="85">
        <f>L198/'סכום נכסי הקרן'!$C$42</f>
        <v>4.1279700052674267E-4</v>
      </c>
    </row>
    <row r="199" spans="2:15" s="121" customFormat="1">
      <c r="B199" s="77" t="s">
        <v>1634</v>
      </c>
      <c r="C199" s="74" t="s">
        <v>1635</v>
      </c>
      <c r="D199" s="87" t="s">
        <v>1491</v>
      </c>
      <c r="E199" s="87" t="s">
        <v>910</v>
      </c>
      <c r="F199" s="74"/>
      <c r="G199" s="87" t="s">
        <v>983</v>
      </c>
      <c r="H199" s="87" t="s">
        <v>164</v>
      </c>
      <c r="I199" s="84">
        <v>24193.073367000005</v>
      </c>
      <c r="J199" s="86">
        <v>20097</v>
      </c>
      <c r="K199" s="74"/>
      <c r="L199" s="84">
        <v>16730.424006335001</v>
      </c>
      <c r="M199" s="85">
        <v>7.0351895482030573E-5</v>
      </c>
      <c r="N199" s="85">
        <f t="shared" si="4"/>
        <v>1.6270808523743887E-3</v>
      </c>
      <c r="O199" s="85">
        <f>L199/'סכום נכסי הקרן'!$C$42</f>
        <v>2.9740124174745E-4</v>
      </c>
    </row>
    <row r="200" spans="2:15" s="121" customFormat="1">
      <c r="B200" s="77" t="s">
        <v>1636</v>
      </c>
      <c r="C200" s="74" t="s">
        <v>1637</v>
      </c>
      <c r="D200" s="87" t="s">
        <v>1488</v>
      </c>
      <c r="E200" s="87" t="s">
        <v>910</v>
      </c>
      <c r="F200" s="74"/>
      <c r="G200" s="87" t="s">
        <v>939</v>
      </c>
      <c r="H200" s="87" t="s">
        <v>164</v>
      </c>
      <c r="I200" s="84">
        <v>53524.498600000006</v>
      </c>
      <c r="J200" s="86">
        <v>8272</v>
      </c>
      <c r="K200" s="74"/>
      <c r="L200" s="84">
        <v>15235.187589745003</v>
      </c>
      <c r="M200" s="85">
        <v>3.9062500688754427E-4</v>
      </c>
      <c r="N200" s="85">
        <f t="shared" si="4"/>
        <v>1.4816648998387406E-3</v>
      </c>
      <c r="O200" s="85">
        <f>L200/'סכום נכסי הקרן'!$C$42</f>
        <v>2.7082180975986303E-4</v>
      </c>
    </row>
    <row r="201" spans="2:15" s="121" customFormat="1">
      <c r="B201" s="77" t="s">
        <v>1638</v>
      </c>
      <c r="C201" s="74" t="s">
        <v>1639</v>
      </c>
      <c r="D201" s="87" t="s">
        <v>28</v>
      </c>
      <c r="E201" s="87" t="s">
        <v>910</v>
      </c>
      <c r="F201" s="74"/>
      <c r="G201" s="87" t="s">
        <v>952</v>
      </c>
      <c r="H201" s="87" t="s">
        <v>171</v>
      </c>
      <c r="I201" s="84">
        <v>401433.73950000008</v>
      </c>
      <c r="J201" s="86">
        <v>15475</v>
      </c>
      <c r="K201" s="74"/>
      <c r="L201" s="84">
        <v>23656.008548248003</v>
      </c>
      <c r="M201" s="85">
        <v>2.7482811986537708E-4</v>
      </c>
      <c r="N201" s="85">
        <f t="shared" si="4"/>
        <v>2.3006134535433652E-3</v>
      </c>
      <c r="O201" s="85">
        <f>L201/'סכום נכסי הקרן'!$C$42</f>
        <v>4.2051093949402064E-4</v>
      </c>
    </row>
    <row r="202" spans="2:15" s="121" customFormat="1">
      <c r="B202" s="77" t="s">
        <v>1640</v>
      </c>
      <c r="C202" s="74" t="s">
        <v>1641</v>
      </c>
      <c r="D202" s="87" t="s">
        <v>1491</v>
      </c>
      <c r="E202" s="87" t="s">
        <v>910</v>
      </c>
      <c r="F202" s="74"/>
      <c r="G202" s="87" t="s">
        <v>955</v>
      </c>
      <c r="H202" s="87" t="s">
        <v>164</v>
      </c>
      <c r="I202" s="84">
        <v>48172.048740000006</v>
      </c>
      <c r="J202" s="86">
        <v>8532</v>
      </c>
      <c r="K202" s="74"/>
      <c r="L202" s="84">
        <v>14142.644882027002</v>
      </c>
      <c r="M202" s="85">
        <v>1.7371231223388387E-4</v>
      </c>
      <c r="N202" s="85">
        <f t="shared" si="4"/>
        <v>1.3754120445939411E-3</v>
      </c>
      <c r="O202" s="85">
        <f>L202/'סכום נכסי הקרן'!$C$42</f>
        <v>2.5140069061701159E-4</v>
      </c>
    </row>
    <row r="203" spans="2:15" s="121" customFormat="1">
      <c r="B203" s="77" t="s">
        <v>1642</v>
      </c>
      <c r="C203" s="74" t="s">
        <v>1643</v>
      </c>
      <c r="D203" s="87" t="s">
        <v>1491</v>
      </c>
      <c r="E203" s="87" t="s">
        <v>910</v>
      </c>
      <c r="F203" s="74"/>
      <c r="G203" s="87" t="s">
        <v>952</v>
      </c>
      <c r="H203" s="87" t="s">
        <v>164</v>
      </c>
      <c r="I203" s="84">
        <v>45495.823810000009</v>
      </c>
      <c r="J203" s="86">
        <v>27771</v>
      </c>
      <c r="K203" s="74"/>
      <c r="L203" s="84">
        <v>43475.814237377002</v>
      </c>
      <c r="M203" s="85">
        <v>4.2264471887874046E-5</v>
      </c>
      <c r="N203" s="85">
        <f t="shared" si="4"/>
        <v>4.2281453751702083E-3</v>
      </c>
      <c r="O203" s="85">
        <f>L203/'סכום נכסי הקרן'!$C$42</f>
        <v>7.7282925616717856E-4</v>
      </c>
    </row>
    <row r="204" spans="2:15" s="121" customFormat="1">
      <c r="B204" s="77" t="s">
        <v>1644</v>
      </c>
      <c r="C204" s="74" t="s">
        <v>1645</v>
      </c>
      <c r="D204" s="87" t="s">
        <v>28</v>
      </c>
      <c r="E204" s="87" t="s">
        <v>910</v>
      </c>
      <c r="F204" s="74"/>
      <c r="G204" s="87" t="s">
        <v>1015</v>
      </c>
      <c r="H204" s="87" t="s">
        <v>166</v>
      </c>
      <c r="I204" s="84">
        <v>160573.49580000003</v>
      </c>
      <c r="J204" s="86">
        <v>2408</v>
      </c>
      <c r="K204" s="74"/>
      <c r="L204" s="84">
        <v>15566.197647751002</v>
      </c>
      <c r="M204" s="85">
        <v>1.22958034180283E-4</v>
      </c>
      <c r="N204" s="85">
        <f t="shared" si="4"/>
        <v>1.5138565602007827E-3</v>
      </c>
      <c r="O204" s="85">
        <f>L204/'סכום נכסי הקרן'!$C$42</f>
        <v>2.7670586877980209E-4</v>
      </c>
    </row>
    <row r="205" spans="2:15" s="121" customFormat="1">
      <c r="B205" s="77" t="s">
        <v>1646</v>
      </c>
      <c r="C205" s="74" t="s">
        <v>1647</v>
      </c>
      <c r="D205" s="87" t="s">
        <v>1491</v>
      </c>
      <c r="E205" s="87" t="s">
        <v>910</v>
      </c>
      <c r="F205" s="74"/>
      <c r="G205" s="87" t="s">
        <v>160</v>
      </c>
      <c r="H205" s="87" t="s">
        <v>164</v>
      </c>
      <c r="I205" s="84">
        <v>40263.804071999999</v>
      </c>
      <c r="J205" s="86">
        <v>10005</v>
      </c>
      <c r="K205" s="74"/>
      <c r="L205" s="84">
        <v>13861.702370621002</v>
      </c>
      <c r="M205" s="85">
        <v>7.4166055113015112E-5</v>
      </c>
      <c r="N205" s="85">
        <f t="shared" si="4"/>
        <v>1.3480895941435768E-3</v>
      </c>
      <c r="O205" s="85">
        <f>L205/'סכום נכסי הקרן'!$C$42</f>
        <v>2.4640663597021037E-4</v>
      </c>
    </row>
    <row r="206" spans="2:15" s="121" customFormat="1">
      <c r="B206" s="77" t="s">
        <v>1648</v>
      </c>
      <c r="C206" s="74" t="s">
        <v>1649</v>
      </c>
      <c r="D206" s="87" t="s">
        <v>126</v>
      </c>
      <c r="E206" s="87" t="s">
        <v>910</v>
      </c>
      <c r="F206" s="74"/>
      <c r="G206" s="87" t="s">
        <v>955</v>
      </c>
      <c r="H206" s="87" t="s">
        <v>167</v>
      </c>
      <c r="I206" s="84">
        <v>66905.623250000004</v>
      </c>
      <c r="J206" s="86">
        <v>4094</v>
      </c>
      <c r="K206" s="74"/>
      <c r="L206" s="84">
        <v>12081.693804893002</v>
      </c>
      <c r="M206" s="85">
        <v>3.662924238282004E-4</v>
      </c>
      <c r="N206" s="85">
        <f t="shared" si="4"/>
        <v>1.1749787481027489E-3</v>
      </c>
      <c r="O206" s="85">
        <f>L206/'סכום נכסי הקרן'!$C$42</f>
        <v>2.1476507341518158E-4</v>
      </c>
    </row>
    <row r="207" spans="2:15" s="121" customFormat="1">
      <c r="B207" s="77" t="s">
        <v>1511</v>
      </c>
      <c r="C207" s="74" t="s">
        <v>1512</v>
      </c>
      <c r="D207" s="87" t="s">
        <v>1491</v>
      </c>
      <c r="E207" s="87" t="s">
        <v>910</v>
      </c>
      <c r="F207" s="74"/>
      <c r="G207" s="87" t="s">
        <v>712</v>
      </c>
      <c r="H207" s="87" t="s">
        <v>164</v>
      </c>
      <c r="I207" s="84">
        <v>97174.181547000015</v>
      </c>
      <c r="J207" s="86">
        <v>12245</v>
      </c>
      <c r="K207" s="84">
        <v>257.46979620100001</v>
      </c>
      <c r="L207" s="84">
        <v>41201.854919412006</v>
      </c>
      <c r="M207" s="85">
        <v>9.0874270917322224E-4</v>
      </c>
      <c r="N207" s="85">
        <f>L207/$L$11</f>
        <v>4.006996427364809E-3</v>
      </c>
      <c r="O207" s="85">
        <f>L207/'סכום נכסי הקרן'!$C$42</f>
        <v>7.3240718888484908E-4</v>
      </c>
    </row>
    <row r="208" spans="2:15" s="121" customFormat="1">
      <c r="B208" s="77" t="s">
        <v>1650</v>
      </c>
      <c r="C208" s="74" t="s">
        <v>1651</v>
      </c>
      <c r="D208" s="87" t="s">
        <v>1491</v>
      </c>
      <c r="E208" s="87" t="s">
        <v>910</v>
      </c>
      <c r="F208" s="74"/>
      <c r="G208" s="87" t="s">
        <v>948</v>
      </c>
      <c r="H208" s="87" t="s">
        <v>164</v>
      </c>
      <c r="I208" s="84">
        <v>191216.27124900007</v>
      </c>
      <c r="J208" s="86">
        <v>9627</v>
      </c>
      <c r="K208" s="74"/>
      <c r="L208" s="84">
        <v>63343.271481611009</v>
      </c>
      <c r="M208" s="85">
        <v>6.2743138771668329E-5</v>
      </c>
      <c r="N208" s="85">
        <f t="shared" si="4"/>
        <v>6.1603115447317041E-3</v>
      </c>
      <c r="O208" s="85">
        <f>L208/'סכום נכסי הקרן'!$C$42</f>
        <v>1.1259946303718168E-3</v>
      </c>
    </row>
    <row r="209" spans="2:15" s="121" customFormat="1">
      <c r="B209" s="77" t="s">
        <v>1652</v>
      </c>
      <c r="C209" s="74" t="s">
        <v>1653</v>
      </c>
      <c r="D209" s="87" t="s">
        <v>1491</v>
      </c>
      <c r="E209" s="87" t="s">
        <v>910</v>
      </c>
      <c r="F209" s="74"/>
      <c r="G209" s="87" t="s">
        <v>945</v>
      </c>
      <c r="H209" s="87" t="s">
        <v>164</v>
      </c>
      <c r="I209" s="84">
        <v>26263.292310000004</v>
      </c>
      <c r="J209" s="86">
        <v>4972</v>
      </c>
      <c r="K209" s="74"/>
      <c r="L209" s="84">
        <v>4493.2952850610009</v>
      </c>
      <c r="M209" s="85">
        <v>4.6420597482275787E-4</v>
      </c>
      <c r="N209" s="85">
        <f t="shared" si="4"/>
        <v>4.3698562090348523E-4</v>
      </c>
      <c r="O209" s="85">
        <f>L209/'סכום נכסי הקרן'!$C$42</f>
        <v>7.9873145881366041E-5</v>
      </c>
    </row>
    <row r="210" spans="2:15" s="121" customFormat="1">
      <c r="B210" s="77" t="s">
        <v>1654</v>
      </c>
      <c r="C210" s="74" t="s">
        <v>1655</v>
      </c>
      <c r="D210" s="87" t="s">
        <v>1491</v>
      </c>
      <c r="E210" s="87" t="s">
        <v>910</v>
      </c>
      <c r="F210" s="74"/>
      <c r="G210" s="87" t="s">
        <v>939</v>
      </c>
      <c r="H210" s="87" t="s">
        <v>164</v>
      </c>
      <c r="I210" s="84">
        <v>55428.63263800001</v>
      </c>
      <c r="J210" s="86">
        <v>8168</v>
      </c>
      <c r="K210" s="74"/>
      <c r="L210" s="84">
        <v>15578.820266026001</v>
      </c>
      <c r="M210" s="85">
        <v>2.0183879142606702E-4</v>
      </c>
      <c r="N210" s="85">
        <f t="shared" si="4"/>
        <v>1.5150841453770048E-3</v>
      </c>
      <c r="O210" s="85">
        <f>L210/'סכום נכסי הקרן'!$C$42</f>
        <v>2.769302493661917E-4</v>
      </c>
    </row>
    <row r="211" spans="2:15" s="121" customFormat="1">
      <c r="B211" s="77" t="s">
        <v>1524</v>
      </c>
      <c r="C211" s="74" t="s">
        <v>1525</v>
      </c>
      <c r="D211" s="87" t="s">
        <v>1488</v>
      </c>
      <c r="E211" s="87" t="s">
        <v>910</v>
      </c>
      <c r="F211" s="74"/>
      <c r="G211" s="87" t="s">
        <v>193</v>
      </c>
      <c r="H211" s="87" t="s">
        <v>164</v>
      </c>
      <c r="I211" s="84">
        <v>142339.74896100003</v>
      </c>
      <c r="J211" s="86">
        <v>5199</v>
      </c>
      <c r="K211" s="74"/>
      <c r="L211" s="84">
        <v>25464.238049711999</v>
      </c>
      <c r="M211" s="85">
        <v>2.1509864749195509E-3</v>
      </c>
      <c r="N211" s="85">
        <f>L211/$L$11</f>
        <v>2.4764688650629123E-3</v>
      </c>
      <c r="O211" s="85">
        <f>L211/'סכום נכסי הקרן'!$C$42</f>
        <v>4.5265415946837024E-4</v>
      </c>
    </row>
    <row r="212" spans="2:15" s="121" customFormat="1">
      <c r="B212" s="77" t="s">
        <v>1656</v>
      </c>
      <c r="C212" s="74" t="s">
        <v>1657</v>
      </c>
      <c r="D212" s="87" t="s">
        <v>28</v>
      </c>
      <c r="E212" s="87" t="s">
        <v>910</v>
      </c>
      <c r="F212" s="74"/>
      <c r="G212" s="87" t="s">
        <v>1629</v>
      </c>
      <c r="H212" s="87" t="s">
        <v>166</v>
      </c>
      <c r="I212" s="84">
        <v>13514.935897000001</v>
      </c>
      <c r="J212" s="86">
        <v>27760</v>
      </c>
      <c r="K212" s="74"/>
      <c r="L212" s="84">
        <v>15103.779871559002</v>
      </c>
      <c r="M212" s="85">
        <v>2.4164443396807004E-5</v>
      </c>
      <c r="N212" s="85">
        <f t="shared" si="4"/>
        <v>1.4688851291626542E-3</v>
      </c>
      <c r="O212" s="85">
        <f>L212/'סכום נכסי הקרן'!$C$42</f>
        <v>2.6848589654278511E-4</v>
      </c>
    </row>
    <row r="213" spans="2:15" s="121" customFormat="1">
      <c r="B213" s="77" t="s">
        <v>1658</v>
      </c>
      <c r="C213" s="74" t="s">
        <v>1659</v>
      </c>
      <c r="D213" s="87" t="s">
        <v>1491</v>
      </c>
      <c r="E213" s="87" t="s">
        <v>910</v>
      </c>
      <c r="F213" s="74"/>
      <c r="G213" s="87" t="s">
        <v>952</v>
      </c>
      <c r="H213" s="87" t="s">
        <v>164</v>
      </c>
      <c r="I213" s="84">
        <v>26762.249300000003</v>
      </c>
      <c r="J213" s="86">
        <v>16586</v>
      </c>
      <c r="K213" s="74"/>
      <c r="L213" s="84">
        <v>15273.864927678003</v>
      </c>
      <c r="M213" s="85">
        <v>3.541216465940544E-5</v>
      </c>
      <c r="N213" s="85">
        <f t="shared" si="4"/>
        <v>1.4854263798793998E-3</v>
      </c>
      <c r="O213" s="85">
        <f>L213/'סכום נכסי הקרן'!$C$42</f>
        <v>2.715093409500113E-4</v>
      </c>
    </row>
    <row r="214" spans="2:15" s="121" customFormat="1">
      <c r="B214" s="77" t="s">
        <v>1660</v>
      </c>
      <c r="C214" s="74" t="s">
        <v>1661</v>
      </c>
      <c r="D214" s="87" t="s">
        <v>1491</v>
      </c>
      <c r="E214" s="87" t="s">
        <v>910</v>
      </c>
      <c r="F214" s="74"/>
      <c r="G214" s="87" t="s">
        <v>1084</v>
      </c>
      <c r="H214" s="87" t="s">
        <v>164</v>
      </c>
      <c r="I214" s="84">
        <v>25424.136835000001</v>
      </c>
      <c r="J214" s="86">
        <v>23536</v>
      </c>
      <c r="K214" s="74"/>
      <c r="L214" s="84">
        <v>20590.341293316003</v>
      </c>
      <c r="M214" s="85">
        <v>4.0829619936001715E-4</v>
      </c>
      <c r="N214" s="85">
        <f t="shared" si="4"/>
        <v>2.0024686791872419E-3</v>
      </c>
      <c r="O214" s="85">
        <f>L214/'סכום נכסי הקרן'!$C$42</f>
        <v>3.6601541397380405E-4</v>
      </c>
    </row>
    <row r="215" spans="2:15" s="121" customFormat="1">
      <c r="B215" s="77" t="s">
        <v>1662</v>
      </c>
      <c r="C215" s="74" t="s">
        <v>1663</v>
      </c>
      <c r="D215" s="87" t="s">
        <v>1491</v>
      </c>
      <c r="E215" s="87" t="s">
        <v>910</v>
      </c>
      <c r="F215" s="74"/>
      <c r="G215" s="87" t="s">
        <v>930</v>
      </c>
      <c r="H215" s="87" t="s">
        <v>164</v>
      </c>
      <c r="I215" s="84">
        <v>42969.199854000006</v>
      </c>
      <c r="J215" s="86">
        <v>33817</v>
      </c>
      <c r="K215" s="74"/>
      <c r="L215" s="84">
        <v>50000.807336090002</v>
      </c>
      <c r="M215" s="85">
        <v>4.3292343735000077E-5</v>
      </c>
      <c r="N215" s="85">
        <f t="shared" si="4"/>
        <v>4.8627193303055309E-3</v>
      </c>
      <c r="O215" s="85">
        <f>L215/'סכום נכסי הקרן'!$C$42</f>
        <v>8.8881801109747796E-4</v>
      </c>
    </row>
    <row r="216" spans="2:15" s="121" customFormat="1">
      <c r="B216" s="77" t="s">
        <v>1664</v>
      </c>
      <c r="C216" s="74" t="s">
        <v>1665</v>
      </c>
      <c r="D216" s="87" t="s">
        <v>1488</v>
      </c>
      <c r="E216" s="87" t="s">
        <v>910</v>
      </c>
      <c r="F216" s="74"/>
      <c r="G216" s="87" t="s">
        <v>939</v>
      </c>
      <c r="H216" s="87" t="s">
        <v>164</v>
      </c>
      <c r="I216" s="84">
        <v>347909.24090000003</v>
      </c>
      <c r="J216" s="86">
        <v>1170</v>
      </c>
      <c r="K216" s="74"/>
      <c r="L216" s="84">
        <v>14006.721665862002</v>
      </c>
      <c r="M216" s="85">
        <v>1.0029169547694191E-3</v>
      </c>
      <c r="N216" s="85">
        <f t="shared" si="4"/>
        <v>1.3621931290224367E-3</v>
      </c>
      <c r="O216" s="85">
        <f>L216/'סכום נכסי הקרן'!$C$42</f>
        <v>2.4898450957733969E-4</v>
      </c>
    </row>
    <row r="217" spans="2:15" s="121" customFormat="1">
      <c r="B217" s="77" t="s">
        <v>1666</v>
      </c>
      <c r="C217" s="74" t="s">
        <v>1667</v>
      </c>
      <c r="D217" s="87" t="s">
        <v>1491</v>
      </c>
      <c r="E217" s="87" t="s">
        <v>910</v>
      </c>
      <c r="F217" s="74"/>
      <c r="G217" s="87" t="s">
        <v>955</v>
      </c>
      <c r="H217" s="87" t="s">
        <v>164</v>
      </c>
      <c r="I217" s="84">
        <v>63442.32056800001</v>
      </c>
      <c r="J217" s="86">
        <v>21949</v>
      </c>
      <c r="K217" s="74"/>
      <c r="L217" s="84">
        <v>47915.769953582014</v>
      </c>
      <c r="M217" s="85">
        <v>8.5260188447636409E-5</v>
      </c>
      <c r="N217" s="85">
        <f t="shared" si="4"/>
        <v>4.65994357278265E-3</v>
      </c>
      <c r="O217" s="85">
        <f>L217/'סכום נכסי הקרן'!$C$42</f>
        <v>8.5175423396828326E-4</v>
      </c>
    </row>
    <row r="218" spans="2:15" s="121" customFormat="1">
      <c r="B218" s="77" t="s">
        <v>1668</v>
      </c>
      <c r="C218" s="74" t="s">
        <v>1669</v>
      </c>
      <c r="D218" s="87" t="s">
        <v>1488</v>
      </c>
      <c r="E218" s="87" t="s">
        <v>910</v>
      </c>
      <c r="F218" s="74"/>
      <c r="G218" s="87" t="s">
        <v>930</v>
      </c>
      <c r="H218" s="87" t="s">
        <v>164</v>
      </c>
      <c r="I218" s="84">
        <v>122425.78278000001</v>
      </c>
      <c r="J218" s="86">
        <v>21033</v>
      </c>
      <c r="K218" s="74"/>
      <c r="L218" s="84">
        <v>88605.113044740021</v>
      </c>
      <c r="M218" s="85">
        <v>1.6177510230918115E-5</v>
      </c>
      <c r="N218" s="85">
        <f t="shared" si="4"/>
        <v>8.6170967814668264E-3</v>
      </c>
      <c r="O218" s="85">
        <f>L218/'סכום נכסי הקרן'!$C$42</f>
        <v>1.5750509750799449E-3</v>
      </c>
    </row>
    <row r="219" spans="2:15" s="121" customFormat="1">
      <c r="B219" s="77" t="s">
        <v>1670</v>
      </c>
      <c r="C219" s="74" t="s">
        <v>1671</v>
      </c>
      <c r="D219" s="87" t="s">
        <v>1491</v>
      </c>
      <c r="E219" s="87" t="s">
        <v>910</v>
      </c>
      <c r="F219" s="74"/>
      <c r="G219" s="87" t="s">
        <v>983</v>
      </c>
      <c r="H219" s="87" t="s">
        <v>164</v>
      </c>
      <c r="I219" s="84">
        <v>79751.502914000012</v>
      </c>
      <c r="J219" s="86">
        <v>4835</v>
      </c>
      <c r="K219" s="74"/>
      <c r="L219" s="84">
        <v>13268.444955834004</v>
      </c>
      <c r="M219" s="85">
        <v>5.0579323649667232E-5</v>
      </c>
      <c r="N219" s="85">
        <f t="shared" si="4"/>
        <v>1.2903936397694645E-3</v>
      </c>
      <c r="O219" s="85">
        <f>L219/'סכום נכסי הקרן'!$C$42</f>
        <v>2.3586084874050673E-4</v>
      </c>
    </row>
    <row r="220" spans="2:15" s="121" customFormat="1">
      <c r="B220" s="77" t="s">
        <v>1672</v>
      </c>
      <c r="C220" s="74" t="s">
        <v>1673</v>
      </c>
      <c r="D220" s="87" t="s">
        <v>1491</v>
      </c>
      <c r="E220" s="87" t="s">
        <v>910</v>
      </c>
      <c r="F220" s="74"/>
      <c r="G220" s="87" t="s">
        <v>1084</v>
      </c>
      <c r="H220" s="87" t="s">
        <v>164</v>
      </c>
      <c r="I220" s="84">
        <v>78789.876930000013</v>
      </c>
      <c r="J220" s="86">
        <v>1827</v>
      </c>
      <c r="K220" s="74"/>
      <c r="L220" s="84">
        <v>4953.288708250001</v>
      </c>
      <c r="M220" s="85">
        <v>2.0783949518079237E-4</v>
      </c>
      <c r="N220" s="85">
        <f t="shared" si="4"/>
        <v>4.8172127678438643E-4</v>
      </c>
      <c r="O220" s="85">
        <f>L220/'סכום נכסי הקרן'!$C$42</f>
        <v>8.805002264194714E-5</v>
      </c>
    </row>
    <row r="221" spans="2:15" s="121" customFormat="1">
      <c r="B221" s="77" t="s">
        <v>1674</v>
      </c>
      <c r="C221" s="74" t="s">
        <v>1675</v>
      </c>
      <c r="D221" s="87" t="s">
        <v>1491</v>
      </c>
      <c r="E221" s="87" t="s">
        <v>910</v>
      </c>
      <c r="F221" s="74"/>
      <c r="G221" s="87" t="s">
        <v>983</v>
      </c>
      <c r="H221" s="87" t="s">
        <v>164</v>
      </c>
      <c r="I221" s="84">
        <v>11316.417117000003</v>
      </c>
      <c r="J221" s="86">
        <v>35678</v>
      </c>
      <c r="K221" s="74"/>
      <c r="L221" s="84">
        <v>13892.938738112005</v>
      </c>
      <c r="M221" s="85">
        <v>1.3530366658703704E-4</v>
      </c>
      <c r="N221" s="85">
        <f t="shared" si="4"/>
        <v>1.351127418852807E-3</v>
      </c>
      <c r="O221" s="85">
        <f>L221/'סכום נכסי הקרן'!$C$42</f>
        <v>2.4696189592512762E-4</v>
      </c>
    </row>
    <row r="222" spans="2:15" s="121" customFormat="1">
      <c r="B222" s="77" t="s">
        <v>1676</v>
      </c>
      <c r="C222" s="74" t="s">
        <v>1677</v>
      </c>
      <c r="D222" s="87" t="s">
        <v>1488</v>
      </c>
      <c r="E222" s="87" t="s">
        <v>910</v>
      </c>
      <c r="F222" s="74"/>
      <c r="G222" s="87" t="s">
        <v>945</v>
      </c>
      <c r="H222" s="87" t="s">
        <v>164</v>
      </c>
      <c r="I222" s="84">
        <v>31418.880678000009</v>
      </c>
      <c r="J222" s="86">
        <v>12271</v>
      </c>
      <c r="K222" s="74"/>
      <c r="L222" s="84">
        <v>13266.468726973002</v>
      </c>
      <c r="M222" s="85">
        <v>1.9127714625322029E-4</v>
      </c>
      <c r="N222" s="85">
        <f t="shared" si="4"/>
        <v>1.2902014459470947E-3</v>
      </c>
      <c r="O222" s="85">
        <f>L222/'סכום נכסי הקרן'!$C$42</f>
        <v>2.3582571915162023E-4</v>
      </c>
    </row>
    <row r="223" spans="2:15" s="121" customFormat="1">
      <c r="B223" s="77" t="s">
        <v>1678</v>
      </c>
      <c r="C223" s="74" t="s">
        <v>1679</v>
      </c>
      <c r="D223" s="87" t="s">
        <v>142</v>
      </c>
      <c r="E223" s="87" t="s">
        <v>910</v>
      </c>
      <c r="F223" s="74"/>
      <c r="G223" s="87" t="s">
        <v>3477</v>
      </c>
      <c r="H223" s="87" t="s">
        <v>1569</v>
      </c>
      <c r="I223" s="84">
        <v>101696.54734</v>
      </c>
      <c r="J223" s="86">
        <v>10934</v>
      </c>
      <c r="K223" s="74"/>
      <c r="L223" s="84">
        <v>41431.25881141601</v>
      </c>
      <c r="M223" s="85">
        <v>3.5299044547032284E-5</v>
      </c>
      <c r="N223" s="85">
        <f t="shared" si="4"/>
        <v>4.0293066019305313E-3</v>
      </c>
      <c r="O223" s="85">
        <f>L223/'סכום נכסי הקרן'!$C$42</f>
        <v>7.3648508926070651E-4</v>
      </c>
    </row>
    <row r="224" spans="2:15" s="121" customFormat="1">
      <c r="B224" s="77" t="s">
        <v>1680</v>
      </c>
      <c r="C224" s="74" t="s">
        <v>1681</v>
      </c>
      <c r="D224" s="87" t="s">
        <v>1488</v>
      </c>
      <c r="E224" s="87" t="s">
        <v>910</v>
      </c>
      <c r="F224" s="74"/>
      <c r="G224" s="87" t="s">
        <v>942</v>
      </c>
      <c r="H224" s="87" t="s">
        <v>164</v>
      </c>
      <c r="I224" s="84">
        <v>30029.652317000004</v>
      </c>
      <c r="J224" s="86">
        <v>50003</v>
      </c>
      <c r="K224" s="74"/>
      <c r="L224" s="84">
        <v>51669.11677379001</v>
      </c>
      <c r="M224" s="85">
        <v>6.8092065240899066E-5</v>
      </c>
      <c r="N224" s="85">
        <f t="shared" si="4"/>
        <v>5.0249671215682823E-3</v>
      </c>
      <c r="O224" s="85">
        <f>L224/'סכום נכסי הקרן'!$C$42</f>
        <v>9.1847400177668022E-4</v>
      </c>
    </row>
    <row r="225" spans="2:15" s="121" customFormat="1">
      <c r="B225" s="77" t="s">
        <v>1682</v>
      </c>
      <c r="C225" s="74" t="s">
        <v>1683</v>
      </c>
      <c r="D225" s="87" t="s">
        <v>1491</v>
      </c>
      <c r="E225" s="87" t="s">
        <v>910</v>
      </c>
      <c r="F225" s="74"/>
      <c r="G225" s="87" t="s">
        <v>939</v>
      </c>
      <c r="H225" s="87" t="s">
        <v>164</v>
      </c>
      <c r="I225" s="84">
        <v>126853.06168200001</v>
      </c>
      <c r="J225" s="86">
        <v>12554</v>
      </c>
      <c r="K225" s="84">
        <v>106.94283938600002</v>
      </c>
      <c r="L225" s="84">
        <v>54905.326743390011</v>
      </c>
      <c r="M225" s="85">
        <v>1.0190054344388986E-4</v>
      </c>
      <c r="N225" s="85">
        <f t="shared" si="4"/>
        <v>5.3396976552239411E-3</v>
      </c>
      <c r="O225" s="85">
        <f>L225/'סכום נכסי הקרן'!$C$42</f>
        <v>9.7600110707598902E-4</v>
      </c>
    </row>
    <row r="226" spans="2:15" s="121" customFormat="1">
      <c r="B226" s="77" t="s">
        <v>1684</v>
      </c>
      <c r="C226" s="74" t="s">
        <v>1685</v>
      </c>
      <c r="D226" s="87" t="s">
        <v>1491</v>
      </c>
      <c r="E226" s="87" t="s">
        <v>910</v>
      </c>
      <c r="F226" s="74"/>
      <c r="G226" s="87" t="s">
        <v>1084</v>
      </c>
      <c r="H226" s="87" t="s">
        <v>164</v>
      </c>
      <c r="I226" s="84">
        <v>54277.470774000009</v>
      </c>
      <c r="J226" s="86">
        <v>3923</v>
      </c>
      <c r="K226" s="84">
        <v>84.045949620000016</v>
      </c>
      <c r="L226" s="84">
        <v>7410.9850687150001</v>
      </c>
      <c r="M226" s="85">
        <v>9.536652629171463E-5</v>
      </c>
      <c r="N226" s="85">
        <f t="shared" si="4"/>
        <v>7.2073916943006272E-4</v>
      </c>
      <c r="O226" s="85">
        <f>L226/'סכום נכסי הקרן'!$C$42</f>
        <v>1.3173821304069105E-4</v>
      </c>
    </row>
    <row r="227" spans="2:15" s="121" customFormat="1">
      <c r="B227" s="77" t="s">
        <v>1686</v>
      </c>
      <c r="C227" s="74" t="s">
        <v>1687</v>
      </c>
      <c r="D227" s="87" t="s">
        <v>1488</v>
      </c>
      <c r="E227" s="87" t="s">
        <v>910</v>
      </c>
      <c r="F227" s="74"/>
      <c r="G227" s="87" t="s">
        <v>1015</v>
      </c>
      <c r="H227" s="87" t="s">
        <v>164</v>
      </c>
      <c r="I227" s="84">
        <v>34817.686339000007</v>
      </c>
      <c r="J227" s="86">
        <v>54122</v>
      </c>
      <c r="K227" s="74"/>
      <c r="L227" s="84">
        <v>64842.301037578007</v>
      </c>
      <c r="M227" s="85">
        <v>5.6430609949756901E-5</v>
      </c>
      <c r="N227" s="85">
        <f t="shared" si="4"/>
        <v>6.3060963907543531E-3</v>
      </c>
      <c r="O227" s="85">
        <f>L227/'סכום נכסי הקרן'!$C$42</f>
        <v>1.1526414894826144E-3</v>
      </c>
    </row>
    <row r="228" spans="2:15" s="121" customFormat="1">
      <c r="B228" s="77" t="s">
        <v>1688</v>
      </c>
      <c r="C228" s="74" t="s">
        <v>1689</v>
      </c>
      <c r="D228" s="87" t="s">
        <v>1488</v>
      </c>
      <c r="E228" s="87" t="s">
        <v>910</v>
      </c>
      <c r="F228" s="74"/>
      <c r="G228" s="87" t="s">
        <v>930</v>
      </c>
      <c r="H228" s="87" t="s">
        <v>164</v>
      </c>
      <c r="I228" s="84">
        <v>64764.643306000013</v>
      </c>
      <c r="J228" s="86">
        <v>5970</v>
      </c>
      <c r="K228" s="74"/>
      <c r="L228" s="84">
        <v>13304.451715672001</v>
      </c>
      <c r="M228" s="85">
        <v>2.1510146649122783E-5</v>
      </c>
      <c r="N228" s="85">
        <f t="shared" si="4"/>
        <v>1.2938953985692574E-3</v>
      </c>
      <c r="O228" s="85">
        <f>L228/'סכום נכסי הקרן'!$C$42</f>
        <v>2.3650090753896084E-4</v>
      </c>
    </row>
    <row r="229" spans="2:15" s="121" customFormat="1">
      <c r="B229" s="77" t="s">
        <v>1533</v>
      </c>
      <c r="C229" s="74" t="s">
        <v>1534</v>
      </c>
      <c r="D229" s="87" t="s">
        <v>1491</v>
      </c>
      <c r="E229" s="87" t="s">
        <v>910</v>
      </c>
      <c r="F229" s="74"/>
      <c r="G229" s="87" t="s">
        <v>191</v>
      </c>
      <c r="H229" s="87" t="s">
        <v>164</v>
      </c>
      <c r="I229" s="84">
        <v>304174.73980400007</v>
      </c>
      <c r="J229" s="86">
        <v>5911</v>
      </c>
      <c r="K229" s="74"/>
      <c r="L229" s="84">
        <v>61868.384683671007</v>
      </c>
      <c r="M229" s="85">
        <v>5.9563665168554606E-3</v>
      </c>
      <c r="N229" s="85">
        <f>L229/$L$11</f>
        <v>6.016874649920235E-3</v>
      </c>
      <c r="O229" s="85">
        <f>L229/'סכום נכסי הקרן'!$C$42</f>
        <v>1.099776934694876E-3</v>
      </c>
    </row>
    <row r="230" spans="2:15" s="121" customFormat="1">
      <c r="B230" s="77" t="s">
        <v>1690</v>
      </c>
      <c r="C230" s="74" t="s">
        <v>1691</v>
      </c>
      <c r="D230" s="87" t="s">
        <v>1491</v>
      </c>
      <c r="E230" s="87" t="s">
        <v>910</v>
      </c>
      <c r="F230" s="74"/>
      <c r="G230" s="87" t="s">
        <v>983</v>
      </c>
      <c r="H230" s="87" t="s">
        <v>164</v>
      </c>
      <c r="I230" s="84">
        <v>1932172.0000000002</v>
      </c>
      <c r="J230" s="86">
        <v>1206</v>
      </c>
      <c r="K230" s="84">
        <v>531.88831000000016</v>
      </c>
      <c r="L230" s="84">
        <v>80714.050760000027</v>
      </c>
      <c r="M230" s="85">
        <v>5.0227173764774849E-3</v>
      </c>
      <c r="N230" s="85">
        <f t="shared" si="4"/>
        <v>7.8496687507407376E-3</v>
      </c>
      <c r="O230" s="85">
        <f>L230/'סכום נכסי הקרן'!$C$42</f>
        <v>1.4347788743071541E-3</v>
      </c>
    </row>
    <row r="231" spans="2:15" s="121" customFormat="1">
      <c r="B231" s="77" t="s">
        <v>1692</v>
      </c>
      <c r="C231" s="74" t="s">
        <v>1693</v>
      </c>
      <c r="D231" s="87" t="s">
        <v>1491</v>
      </c>
      <c r="E231" s="87" t="s">
        <v>910</v>
      </c>
      <c r="F231" s="74"/>
      <c r="G231" s="87" t="s">
        <v>930</v>
      </c>
      <c r="H231" s="87" t="s">
        <v>164</v>
      </c>
      <c r="I231" s="84">
        <v>40678.921645000009</v>
      </c>
      <c r="J231" s="86">
        <v>24475</v>
      </c>
      <c r="K231" s="74"/>
      <c r="L231" s="84">
        <v>34259.167455527007</v>
      </c>
      <c r="M231" s="85">
        <v>4.2209744999480885E-4</v>
      </c>
      <c r="N231" s="85">
        <f t="shared" si="4"/>
        <v>3.331800518867235E-3</v>
      </c>
      <c r="O231" s="85">
        <f>L231/'סכום נכסי הקרן'!$C$42</f>
        <v>6.0899346834542771E-4</v>
      </c>
    </row>
    <row r="232" spans="2:15" s="121" customFormat="1">
      <c r="B232" s="77" t="s">
        <v>1694</v>
      </c>
      <c r="C232" s="74" t="s">
        <v>1695</v>
      </c>
      <c r="D232" s="87" t="s">
        <v>1488</v>
      </c>
      <c r="E232" s="87" t="s">
        <v>910</v>
      </c>
      <c r="F232" s="74"/>
      <c r="G232" s="87" t="s">
        <v>930</v>
      </c>
      <c r="H232" s="87" t="s">
        <v>164</v>
      </c>
      <c r="I232" s="84">
        <v>58445.273379000006</v>
      </c>
      <c r="J232" s="86">
        <v>19703</v>
      </c>
      <c r="K232" s="74"/>
      <c r="L232" s="84">
        <v>39624.739888031007</v>
      </c>
      <c r="M232" s="85">
        <v>4.9812737522845913E-5</v>
      </c>
      <c r="N232" s="85">
        <f t="shared" si="4"/>
        <v>3.853617548946653E-3</v>
      </c>
      <c r="O232" s="85">
        <f>L232/'סכום נכסי הקרן'!$C$42</f>
        <v>7.0437227664749765E-4</v>
      </c>
    </row>
    <row r="233" spans="2:15" s="121" customFormat="1">
      <c r="B233" s="77" t="s">
        <v>1537</v>
      </c>
      <c r="C233" s="74" t="s">
        <v>1538</v>
      </c>
      <c r="D233" s="87" t="s">
        <v>1488</v>
      </c>
      <c r="E233" s="87" t="s">
        <v>910</v>
      </c>
      <c r="F233" s="74"/>
      <c r="G233" s="87" t="s">
        <v>925</v>
      </c>
      <c r="H233" s="87" t="s">
        <v>164</v>
      </c>
      <c r="I233" s="84">
        <v>314012.38547500008</v>
      </c>
      <c r="J233" s="86">
        <v>4591</v>
      </c>
      <c r="K233" s="74"/>
      <c r="L233" s="84">
        <v>49606.517950029011</v>
      </c>
      <c r="M233" s="85">
        <v>2.3008025276513504E-3</v>
      </c>
      <c r="N233" s="85">
        <f>L233/$L$11</f>
        <v>4.8243735770770787E-3</v>
      </c>
      <c r="O233" s="85">
        <f>L233/'סכום נכסי הקרן'!$C$42</f>
        <v>8.8180909411019913E-4</v>
      </c>
    </row>
    <row r="234" spans="2:15" s="121" customFormat="1">
      <c r="B234" s="77" t="s">
        <v>1696</v>
      </c>
      <c r="C234" s="74" t="s">
        <v>1697</v>
      </c>
      <c r="D234" s="87" t="s">
        <v>28</v>
      </c>
      <c r="E234" s="87" t="s">
        <v>910</v>
      </c>
      <c r="F234" s="74"/>
      <c r="G234" s="87" t="s">
        <v>1045</v>
      </c>
      <c r="H234" s="87" t="s">
        <v>166</v>
      </c>
      <c r="I234" s="84">
        <v>200716.86975000004</v>
      </c>
      <c r="J234" s="86">
        <v>1550</v>
      </c>
      <c r="K234" s="74"/>
      <c r="L234" s="84">
        <v>12524.712600712999</v>
      </c>
      <c r="M234" s="85">
        <v>2.2430771273636635E-4</v>
      </c>
      <c r="N234" s="85">
        <f t="shared" si="4"/>
        <v>1.2180635736665083E-3</v>
      </c>
      <c r="O234" s="85">
        <f>L234/'סכום נכסי הקרן'!$C$42</f>
        <v>2.2264020795716556E-4</v>
      </c>
    </row>
    <row r="235" spans="2:15" s="121" customFormat="1">
      <c r="B235" s="77" t="s">
        <v>1698</v>
      </c>
      <c r="C235" s="74" t="s">
        <v>1699</v>
      </c>
      <c r="D235" s="87" t="s">
        <v>1491</v>
      </c>
      <c r="E235" s="87" t="s">
        <v>910</v>
      </c>
      <c r="F235" s="74"/>
      <c r="G235" s="87" t="s">
        <v>971</v>
      </c>
      <c r="H235" s="87" t="s">
        <v>164</v>
      </c>
      <c r="I235" s="84">
        <v>54266.348151000006</v>
      </c>
      <c r="J235" s="86">
        <v>10062</v>
      </c>
      <c r="K235" s="74"/>
      <c r="L235" s="84">
        <v>18788.823311027005</v>
      </c>
      <c r="M235" s="85">
        <v>7.3473694391414912E-5</v>
      </c>
      <c r="N235" s="85">
        <f t="shared" si="4"/>
        <v>1.8272659818090607E-3</v>
      </c>
      <c r="O235" s="85">
        <f>L235/'סכום נכסי הקרן'!$C$42</f>
        <v>3.339914984555699E-4</v>
      </c>
    </row>
    <row r="236" spans="2:15" s="121" customFormat="1">
      <c r="B236" s="77" t="s">
        <v>1700</v>
      </c>
      <c r="C236" s="74" t="s">
        <v>1701</v>
      </c>
      <c r="D236" s="87" t="s">
        <v>1491</v>
      </c>
      <c r="E236" s="87" t="s">
        <v>910</v>
      </c>
      <c r="F236" s="74"/>
      <c r="G236" s="87" t="s">
        <v>939</v>
      </c>
      <c r="H236" s="87" t="s">
        <v>164</v>
      </c>
      <c r="I236" s="84">
        <v>107048.99720000001</v>
      </c>
      <c r="J236" s="86">
        <v>5964</v>
      </c>
      <c r="K236" s="74"/>
      <c r="L236" s="84">
        <v>21968.727946141003</v>
      </c>
      <c r="M236" s="85">
        <v>1.5057598519393077E-3</v>
      </c>
      <c r="N236" s="85">
        <f t="shared" si="4"/>
        <v>2.1365206631136962E-3</v>
      </c>
      <c r="O236" s="85">
        <f>L236/'סכום נכסי הקרן'!$C$42</f>
        <v>3.9051771600769422E-4</v>
      </c>
    </row>
    <row r="237" spans="2:15" s="121" customFormat="1">
      <c r="B237" s="77" t="s">
        <v>1702</v>
      </c>
      <c r="C237" s="74" t="s">
        <v>1703</v>
      </c>
      <c r="D237" s="87" t="s">
        <v>1491</v>
      </c>
      <c r="E237" s="87" t="s">
        <v>910</v>
      </c>
      <c r="F237" s="74"/>
      <c r="G237" s="87" t="s">
        <v>939</v>
      </c>
      <c r="H237" s="87" t="s">
        <v>164</v>
      </c>
      <c r="I237" s="84">
        <v>77610.522970000005</v>
      </c>
      <c r="J237" s="86">
        <v>6797</v>
      </c>
      <c r="K237" s="74"/>
      <c r="L237" s="84">
        <v>18151.919314418003</v>
      </c>
      <c r="M237" s="85">
        <v>1.6114002523285056E-3</v>
      </c>
      <c r="N237" s="85">
        <f t="shared" si="4"/>
        <v>1.7653252744312419E-3</v>
      </c>
      <c r="O237" s="85">
        <f>L237/'סכום נכסי הקרן'!$C$42</f>
        <v>3.226698463926151E-4</v>
      </c>
    </row>
    <row r="238" spans="2:15" s="121" customFormat="1">
      <c r="B238" s="77" t="s">
        <v>1704</v>
      </c>
      <c r="C238" s="74" t="s">
        <v>1705</v>
      </c>
      <c r="D238" s="87" t="s">
        <v>126</v>
      </c>
      <c r="E238" s="87" t="s">
        <v>910</v>
      </c>
      <c r="F238" s="74"/>
      <c r="G238" s="87" t="s">
        <v>1629</v>
      </c>
      <c r="H238" s="87" t="s">
        <v>167</v>
      </c>
      <c r="I238" s="84">
        <v>41481.486415000007</v>
      </c>
      <c r="J238" s="86">
        <v>7560</v>
      </c>
      <c r="K238" s="74"/>
      <c r="L238" s="84">
        <v>13832.270445114002</v>
      </c>
      <c r="M238" s="85">
        <v>5.8312162414391723E-5</v>
      </c>
      <c r="N238" s="85">
        <f t="shared" si="4"/>
        <v>1.3452272564991262E-3</v>
      </c>
      <c r="O238" s="85">
        <f>L238/'סכום נכסי הקרן'!$C$42</f>
        <v>2.4588345190807988E-4</v>
      </c>
    </row>
    <row r="239" spans="2:15" s="121" customFormat="1">
      <c r="B239" s="77" t="s">
        <v>1706</v>
      </c>
      <c r="C239" s="74" t="s">
        <v>1707</v>
      </c>
      <c r="D239" s="87" t="s">
        <v>1488</v>
      </c>
      <c r="E239" s="87" t="s">
        <v>910</v>
      </c>
      <c r="F239" s="74"/>
      <c r="G239" s="87" t="s">
        <v>952</v>
      </c>
      <c r="H239" s="87" t="s">
        <v>164</v>
      </c>
      <c r="I239" s="84">
        <v>80286.747900000017</v>
      </c>
      <c r="J239" s="86">
        <v>9332</v>
      </c>
      <c r="K239" s="74"/>
      <c r="L239" s="84">
        <v>25781.208399570001</v>
      </c>
      <c r="M239" s="85">
        <v>2.2552098658903071E-4</v>
      </c>
      <c r="N239" s="85">
        <f t="shared" si="4"/>
        <v>2.5072951242676449E-3</v>
      </c>
      <c r="O239" s="85">
        <f>L239/'סכום נכסי הקרן'!$C$42</f>
        <v>4.5828864760861094E-4</v>
      </c>
    </row>
    <row r="240" spans="2:15" s="121" customFormat="1">
      <c r="B240" s="77" t="s">
        <v>1708</v>
      </c>
      <c r="C240" s="74" t="s">
        <v>1709</v>
      </c>
      <c r="D240" s="87" t="s">
        <v>28</v>
      </c>
      <c r="E240" s="87" t="s">
        <v>910</v>
      </c>
      <c r="F240" s="74"/>
      <c r="G240" s="87" t="s">
        <v>992</v>
      </c>
      <c r="H240" s="87" t="s">
        <v>164</v>
      </c>
      <c r="I240" s="84">
        <v>5248.3447100000012</v>
      </c>
      <c r="J240" s="86">
        <v>126700</v>
      </c>
      <c r="K240" s="74"/>
      <c r="L240" s="84">
        <v>22881.455103487002</v>
      </c>
      <c r="M240" s="85">
        <v>2.1978793473809198E-5</v>
      </c>
      <c r="N240" s="85">
        <f t="shared" si="4"/>
        <v>2.2252859496717328E-3</v>
      </c>
      <c r="O240" s="85">
        <f>L240/'סכום נכסי הקרן'!$C$42</f>
        <v>4.0674242076523871E-4</v>
      </c>
    </row>
    <row r="241" spans="2:15" s="121" customFormat="1">
      <c r="B241" s="77" t="s">
        <v>1710</v>
      </c>
      <c r="C241" s="74" t="s">
        <v>1711</v>
      </c>
      <c r="D241" s="87" t="s">
        <v>28</v>
      </c>
      <c r="E241" s="87" t="s">
        <v>910</v>
      </c>
      <c r="F241" s="74"/>
      <c r="G241" s="87" t="s">
        <v>930</v>
      </c>
      <c r="H241" s="87" t="s">
        <v>166</v>
      </c>
      <c r="I241" s="84">
        <v>26762.249300000003</v>
      </c>
      <c r="J241" s="86">
        <v>13260</v>
      </c>
      <c r="K241" s="74"/>
      <c r="L241" s="84">
        <v>14286.252824555002</v>
      </c>
      <c r="M241" s="85">
        <v>2.1784417670610029E-5</v>
      </c>
      <c r="N241" s="85">
        <f t="shared" si="4"/>
        <v>1.3893783214466806E-3</v>
      </c>
      <c r="O241" s="85">
        <f>L241/'סכום נכסי הקרן'!$C$42</f>
        <v>2.5395347591500832E-4</v>
      </c>
    </row>
    <row r="242" spans="2:15" s="121" customFormat="1">
      <c r="B242" s="77" t="s">
        <v>1712</v>
      </c>
      <c r="C242" s="74" t="s">
        <v>1713</v>
      </c>
      <c r="D242" s="87" t="s">
        <v>126</v>
      </c>
      <c r="E242" s="87" t="s">
        <v>910</v>
      </c>
      <c r="F242" s="74"/>
      <c r="G242" s="87" t="s">
        <v>971</v>
      </c>
      <c r="H242" s="87" t="s">
        <v>167</v>
      </c>
      <c r="I242" s="84">
        <v>718225.17502600013</v>
      </c>
      <c r="J242" s="86">
        <v>932.4</v>
      </c>
      <c r="K242" s="74"/>
      <c r="L242" s="84">
        <v>29537.943440970008</v>
      </c>
      <c r="M242" s="85">
        <v>6.0275633548618666E-4</v>
      </c>
      <c r="N242" s="85">
        <f t="shared" si="4"/>
        <v>2.87264818710642E-3</v>
      </c>
      <c r="O242" s="85">
        <f>L242/'סכום נכסי הקרן'!$C$42</f>
        <v>5.2506864468492345E-4</v>
      </c>
    </row>
    <row r="243" spans="2:15" s="121" customFormat="1">
      <c r="B243" s="77" t="s">
        <v>1714</v>
      </c>
      <c r="C243" s="74" t="s">
        <v>1715</v>
      </c>
      <c r="D243" s="87" t="s">
        <v>28</v>
      </c>
      <c r="E243" s="87" t="s">
        <v>910</v>
      </c>
      <c r="F243" s="74"/>
      <c r="G243" s="87" t="s">
        <v>1001</v>
      </c>
      <c r="H243" s="87" t="s">
        <v>166</v>
      </c>
      <c r="I243" s="84">
        <v>84608.851162000021</v>
      </c>
      <c r="J243" s="86">
        <v>10804</v>
      </c>
      <c r="K243" s="74"/>
      <c r="L243" s="84">
        <v>36800.402538217008</v>
      </c>
      <c r="M243" s="85">
        <v>9.9539824896470612E-5</v>
      </c>
      <c r="N243" s="85">
        <f t="shared" si="4"/>
        <v>3.5789427875187229E-3</v>
      </c>
      <c r="O243" s="85">
        <f>L243/'סכום נכסי הקרן'!$C$42</f>
        <v>6.5416664918519711E-4</v>
      </c>
    </row>
    <row r="244" spans="2:15" s="121" customFormat="1">
      <c r="B244" s="77" t="s">
        <v>1716</v>
      </c>
      <c r="C244" s="74" t="s">
        <v>1717</v>
      </c>
      <c r="D244" s="87" t="s">
        <v>28</v>
      </c>
      <c r="E244" s="87" t="s">
        <v>910</v>
      </c>
      <c r="F244" s="74"/>
      <c r="G244" s="87" t="s">
        <v>1015</v>
      </c>
      <c r="H244" s="87" t="s">
        <v>166</v>
      </c>
      <c r="I244" s="84">
        <v>139163.69636000003</v>
      </c>
      <c r="J244" s="86">
        <v>2625</v>
      </c>
      <c r="K244" s="74"/>
      <c r="L244" s="84">
        <v>14706.436731160002</v>
      </c>
      <c r="M244" s="85">
        <v>1.5272500144369365E-4</v>
      </c>
      <c r="N244" s="85">
        <f t="shared" si="4"/>
        <v>1.430242389724567E-3</v>
      </c>
      <c r="O244" s="85">
        <f>L244/'סכום נכסי הקרן'!$C$42</f>
        <v>2.6142269579486934E-4</v>
      </c>
    </row>
    <row r="245" spans="2:15" s="121" customFormat="1">
      <c r="B245" s="77" t="s">
        <v>1718</v>
      </c>
      <c r="C245" s="74" t="s">
        <v>1719</v>
      </c>
      <c r="D245" s="87" t="s">
        <v>1491</v>
      </c>
      <c r="E245" s="87" t="s">
        <v>910</v>
      </c>
      <c r="F245" s="74"/>
      <c r="G245" s="87" t="s">
        <v>1015</v>
      </c>
      <c r="H245" s="87" t="s">
        <v>164</v>
      </c>
      <c r="I245" s="84">
        <v>51918.763642000005</v>
      </c>
      <c r="J245" s="86">
        <v>8107</v>
      </c>
      <c r="K245" s="74"/>
      <c r="L245" s="84">
        <v>14483.355393660002</v>
      </c>
      <c r="M245" s="85">
        <v>1.0011184317578657E-5</v>
      </c>
      <c r="N245" s="85">
        <f t="shared" si="4"/>
        <v>1.4085471013905188E-3</v>
      </c>
      <c r="O245" s="85">
        <f>L245/'סכום נכסי הקרן'!$C$42</f>
        <v>2.5745718561066475E-4</v>
      </c>
    </row>
    <row r="246" spans="2:15" s="121" customFormat="1">
      <c r="B246" s="77" t="s">
        <v>1720</v>
      </c>
      <c r="C246" s="74" t="s">
        <v>1721</v>
      </c>
      <c r="D246" s="87" t="s">
        <v>1491</v>
      </c>
      <c r="E246" s="87" t="s">
        <v>910</v>
      </c>
      <c r="F246" s="74"/>
      <c r="G246" s="87" t="s">
        <v>952</v>
      </c>
      <c r="H246" s="87" t="s">
        <v>164</v>
      </c>
      <c r="I246" s="84">
        <v>29438.474230000003</v>
      </c>
      <c r="J246" s="86">
        <v>15742</v>
      </c>
      <c r="K246" s="74"/>
      <c r="L246" s="84">
        <v>15946.298074319004</v>
      </c>
      <c r="M246" s="85">
        <v>5.8804284711034E-5</v>
      </c>
      <c r="N246" s="85">
        <f t="shared" si="4"/>
        <v>1.5508223971582894E-3</v>
      </c>
      <c r="O246" s="85">
        <f>L246/'סכום נכסי הקרן'!$C$42</f>
        <v>2.8346256178454933E-4</v>
      </c>
    </row>
    <row r="247" spans="2:15" s="121" customFormat="1">
      <c r="B247" s="77" t="s">
        <v>1722</v>
      </c>
      <c r="C247" s="74" t="s">
        <v>1723</v>
      </c>
      <c r="D247" s="87" t="s">
        <v>1724</v>
      </c>
      <c r="E247" s="87" t="s">
        <v>910</v>
      </c>
      <c r="F247" s="74"/>
      <c r="G247" s="87" t="s">
        <v>942</v>
      </c>
      <c r="H247" s="87" t="s">
        <v>169</v>
      </c>
      <c r="I247" s="84">
        <v>60750.30591100001</v>
      </c>
      <c r="J247" s="86">
        <v>51150</v>
      </c>
      <c r="K247" s="74"/>
      <c r="L247" s="84">
        <v>13796.758974224003</v>
      </c>
      <c r="M247" s="85">
        <v>6.3395592610720958E-6</v>
      </c>
      <c r="N247" s="85">
        <f t="shared" si="4"/>
        <v>1.3417736659444048E-3</v>
      </c>
      <c r="O247" s="85">
        <f>L247/'סכום נכסי הקרן'!$C$42</f>
        <v>2.4525219740221887E-4</v>
      </c>
    </row>
    <row r="248" spans="2:15" s="121" customFormat="1">
      <c r="B248" s="77" t="s">
        <v>1725</v>
      </c>
      <c r="C248" s="74" t="s">
        <v>1726</v>
      </c>
      <c r="D248" s="87" t="s">
        <v>28</v>
      </c>
      <c r="E248" s="87" t="s">
        <v>910</v>
      </c>
      <c r="F248" s="74"/>
      <c r="G248" s="87" t="s">
        <v>1001</v>
      </c>
      <c r="H248" s="87" t="s">
        <v>166</v>
      </c>
      <c r="I248" s="84">
        <v>50848.273670000002</v>
      </c>
      <c r="J248" s="86">
        <v>6416</v>
      </c>
      <c r="K248" s="74"/>
      <c r="L248" s="84">
        <v>13133.871525826002</v>
      </c>
      <c r="M248" s="85">
        <v>2.3836576280332231E-4</v>
      </c>
      <c r="N248" s="85">
        <f t="shared" si="4"/>
        <v>1.2773059947031198E-3</v>
      </c>
      <c r="O248" s="85">
        <f>L248/'סכום נכסי הקרן'!$C$42</f>
        <v>2.3346866159836143E-4</v>
      </c>
    </row>
    <row r="249" spans="2:15" s="121" customFormat="1">
      <c r="B249" s="77" t="s">
        <v>1727</v>
      </c>
      <c r="C249" s="74" t="s">
        <v>1728</v>
      </c>
      <c r="D249" s="87" t="s">
        <v>1491</v>
      </c>
      <c r="E249" s="87" t="s">
        <v>910</v>
      </c>
      <c r="F249" s="74"/>
      <c r="G249" s="87" t="s">
        <v>952</v>
      </c>
      <c r="H249" s="87" t="s">
        <v>164</v>
      </c>
      <c r="I249" s="84">
        <v>128458.79664000003</v>
      </c>
      <c r="J249" s="86">
        <v>5565</v>
      </c>
      <c r="K249" s="74"/>
      <c r="L249" s="84">
        <v>24598.786925608005</v>
      </c>
      <c r="M249" s="85">
        <v>1.071328167552238E-4</v>
      </c>
      <c r="N249" s="85">
        <f t="shared" si="4"/>
        <v>2.392301305880772E-3</v>
      </c>
      <c r="O249" s="85">
        <f>L249/'סכום נכסי הקרן'!$C$42</f>
        <v>4.3726983693818244E-4</v>
      </c>
    </row>
    <row r="250" spans="2:15" s="121" customFormat="1">
      <c r="B250" s="77" t="s">
        <v>1729</v>
      </c>
      <c r="C250" s="74" t="s">
        <v>1730</v>
      </c>
      <c r="D250" s="87" t="s">
        <v>1491</v>
      </c>
      <c r="E250" s="87" t="s">
        <v>910</v>
      </c>
      <c r="F250" s="74"/>
      <c r="G250" s="87" t="s">
        <v>989</v>
      </c>
      <c r="H250" s="87" t="s">
        <v>164</v>
      </c>
      <c r="I250" s="84">
        <v>69701.207812000008</v>
      </c>
      <c r="J250" s="86">
        <v>16663</v>
      </c>
      <c r="K250" s="74"/>
      <c r="L250" s="84">
        <v>39964.848479209009</v>
      </c>
      <c r="M250" s="85">
        <v>9.8575957100305854E-5</v>
      </c>
      <c r="N250" s="85">
        <f t="shared" si="4"/>
        <v>3.8866940672837988E-3</v>
      </c>
      <c r="O250" s="85">
        <f>L250/'סכום נכסי הקרן'!$C$42</f>
        <v>7.1041807185908432E-4</v>
      </c>
    </row>
    <row r="251" spans="2:15" s="121" customFormat="1">
      <c r="B251" s="77" t="s">
        <v>1731</v>
      </c>
      <c r="C251" s="74" t="s">
        <v>1732</v>
      </c>
      <c r="D251" s="87" t="s">
        <v>1491</v>
      </c>
      <c r="E251" s="87" t="s">
        <v>910</v>
      </c>
      <c r="F251" s="74"/>
      <c r="G251" s="87" t="s">
        <v>1001</v>
      </c>
      <c r="H251" s="87" t="s">
        <v>164</v>
      </c>
      <c r="I251" s="84">
        <v>24621.269356000004</v>
      </c>
      <c r="J251" s="86">
        <v>17450</v>
      </c>
      <c r="K251" s="74"/>
      <c r="L251" s="84">
        <v>14783.951980522001</v>
      </c>
      <c r="M251" s="85">
        <v>3.4158122555494623E-4</v>
      </c>
      <c r="N251" s="85">
        <f t="shared" si="4"/>
        <v>1.4377809660305935E-3</v>
      </c>
      <c r="O251" s="85">
        <f>L251/'סכום נכסי הקרן'!$C$42</f>
        <v>2.6280061254138409E-4</v>
      </c>
    </row>
    <row r="252" spans="2:15" s="121" customFormat="1">
      <c r="B252" s="77" t="s">
        <v>1733</v>
      </c>
      <c r="C252" s="74" t="s">
        <v>1734</v>
      </c>
      <c r="D252" s="87" t="s">
        <v>1488</v>
      </c>
      <c r="E252" s="87" t="s">
        <v>910</v>
      </c>
      <c r="F252" s="74"/>
      <c r="G252" s="87" t="s">
        <v>930</v>
      </c>
      <c r="H252" s="87" t="s">
        <v>164</v>
      </c>
      <c r="I252" s="84">
        <v>111531.44801000001</v>
      </c>
      <c r="J252" s="86">
        <v>11542</v>
      </c>
      <c r="K252" s="74"/>
      <c r="L252" s="84">
        <v>44295.854430242005</v>
      </c>
      <c r="M252" s="85">
        <v>3.5351900096377291E-3</v>
      </c>
      <c r="N252" s="85">
        <f t="shared" si="4"/>
        <v>4.3078965933989162E-3</v>
      </c>
      <c r="O252" s="85">
        <f>L252/'סכום נכסי הקרן'!$C$42</f>
        <v>7.8740635065973437E-4</v>
      </c>
    </row>
    <row r="253" spans="2:15" s="121" customFormat="1">
      <c r="B253" s="77" t="s">
        <v>1735</v>
      </c>
      <c r="C253" s="74" t="s">
        <v>1736</v>
      </c>
      <c r="D253" s="87" t="s">
        <v>1491</v>
      </c>
      <c r="E253" s="87" t="s">
        <v>910</v>
      </c>
      <c r="F253" s="74"/>
      <c r="G253" s="87" t="s">
        <v>939</v>
      </c>
      <c r="H253" s="87" t="s">
        <v>164</v>
      </c>
      <c r="I253" s="84">
        <v>92329.760085000016</v>
      </c>
      <c r="J253" s="86">
        <v>7025</v>
      </c>
      <c r="K253" s="74"/>
      <c r="L253" s="84">
        <v>22318.895987787004</v>
      </c>
      <c r="M253" s="85">
        <v>2.3695645533091793E-4</v>
      </c>
      <c r="N253" s="85">
        <f t="shared" si="4"/>
        <v>2.1705754913392038E-3</v>
      </c>
      <c r="O253" s="85">
        <f>L253/'סכום נכסי הקרן'!$C$42</f>
        <v>3.9674232874711791E-4</v>
      </c>
    </row>
    <row r="254" spans="2:15" s="121" customFormat="1">
      <c r="B254" s="77" t="s">
        <v>1737</v>
      </c>
      <c r="C254" s="74" t="s">
        <v>1738</v>
      </c>
      <c r="D254" s="87" t="s">
        <v>28</v>
      </c>
      <c r="E254" s="87" t="s">
        <v>910</v>
      </c>
      <c r="F254" s="74"/>
      <c r="G254" s="87" t="s">
        <v>1001</v>
      </c>
      <c r="H254" s="87" t="s">
        <v>166</v>
      </c>
      <c r="I254" s="84">
        <v>91877.031142000022</v>
      </c>
      <c r="J254" s="86">
        <v>7152</v>
      </c>
      <c r="K254" s="74"/>
      <c r="L254" s="84">
        <v>26453.714034440003</v>
      </c>
      <c r="M254" s="85">
        <v>1.500264741142778E-4</v>
      </c>
      <c r="N254" s="85">
        <f t="shared" si="4"/>
        <v>2.5726981912309529E-3</v>
      </c>
      <c r="O254" s="85">
        <f>L254/'סכום נכסי הקרן'!$C$42</f>
        <v>4.7024315699921361E-4</v>
      </c>
    </row>
    <row r="255" spans="2:15" s="121" customFormat="1">
      <c r="B255" s="77" t="s">
        <v>1739</v>
      </c>
      <c r="C255" s="74" t="s">
        <v>1740</v>
      </c>
      <c r="D255" s="87" t="s">
        <v>1491</v>
      </c>
      <c r="E255" s="87" t="s">
        <v>910</v>
      </c>
      <c r="F255" s="74"/>
      <c r="G255" s="87" t="s">
        <v>930</v>
      </c>
      <c r="H255" s="87" t="s">
        <v>164</v>
      </c>
      <c r="I255" s="84">
        <v>75652.061566000019</v>
      </c>
      <c r="J255" s="86">
        <v>19997</v>
      </c>
      <c r="K255" s="74"/>
      <c r="L255" s="84">
        <v>52055.93920565</v>
      </c>
      <c r="M255" s="85">
        <v>4.4870545950399285E-5</v>
      </c>
      <c r="N255" s="85">
        <f t="shared" si="4"/>
        <v>5.0625866924715636E-3</v>
      </c>
      <c r="O255" s="85">
        <f>L255/'סכום נכסי הקרן'!$C$42</f>
        <v>9.2535018563952602E-4</v>
      </c>
    </row>
    <row r="256" spans="2:15" s="121" customFormat="1">
      <c r="B256" s="77" t="s">
        <v>1741</v>
      </c>
      <c r="C256" s="74" t="s">
        <v>1742</v>
      </c>
      <c r="D256" s="87" t="s">
        <v>28</v>
      </c>
      <c r="E256" s="87" t="s">
        <v>910</v>
      </c>
      <c r="F256" s="74"/>
      <c r="G256" s="87" t="s">
        <v>1045</v>
      </c>
      <c r="H256" s="87" t="s">
        <v>166</v>
      </c>
      <c r="I256" s="84">
        <v>62891.285855000009</v>
      </c>
      <c r="J256" s="86">
        <v>13838</v>
      </c>
      <c r="K256" s="74"/>
      <c r="L256" s="84">
        <v>35036.119266784001</v>
      </c>
      <c r="M256" s="85">
        <v>3.0499333252329979E-4</v>
      </c>
      <c r="N256" s="85">
        <f t="shared" si="4"/>
        <v>3.4073612706351027E-3</v>
      </c>
      <c r="O256" s="85">
        <f>L256/'סכום נכסי הקרן'!$C$42</f>
        <v>6.2280462061259487E-4</v>
      </c>
    </row>
    <row r="257" spans="2:15" s="121" customFormat="1">
      <c r="B257" s="77" t="s">
        <v>1743</v>
      </c>
      <c r="C257" s="74" t="s">
        <v>1744</v>
      </c>
      <c r="D257" s="87" t="s">
        <v>28</v>
      </c>
      <c r="E257" s="87" t="s">
        <v>910</v>
      </c>
      <c r="F257" s="74"/>
      <c r="G257" s="87" t="s">
        <v>1001</v>
      </c>
      <c r="H257" s="87" t="s">
        <v>171</v>
      </c>
      <c r="I257" s="84">
        <v>760047.8801200001</v>
      </c>
      <c r="J257" s="86">
        <v>17305</v>
      </c>
      <c r="K257" s="74"/>
      <c r="L257" s="84">
        <v>50085.209577335008</v>
      </c>
      <c r="M257" s="85">
        <v>4.8036002938308661E-4</v>
      </c>
      <c r="N257" s="85">
        <f t="shared" si="4"/>
        <v>4.8709276859679592E-3</v>
      </c>
      <c r="O257" s="85">
        <f>L257/'סכום נכסי הקרן'!$C$42</f>
        <v>8.903183515158097E-4</v>
      </c>
    </row>
    <row r="258" spans="2:15" s="121" customFormat="1">
      <c r="B258" s="77" t="s">
        <v>1745</v>
      </c>
      <c r="C258" s="74" t="s">
        <v>1746</v>
      </c>
      <c r="D258" s="87" t="s">
        <v>1491</v>
      </c>
      <c r="E258" s="87" t="s">
        <v>910</v>
      </c>
      <c r="F258" s="74"/>
      <c r="G258" s="87" t="s">
        <v>1084</v>
      </c>
      <c r="H258" s="87" t="s">
        <v>164</v>
      </c>
      <c r="I258" s="84">
        <v>44157.711345000003</v>
      </c>
      <c r="J258" s="86">
        <v>13554</v>
      </c>
      <c r="K258" s="74"/>
      <c r="L258" s="84">
        <v>20594.853649408004</v>
      </c>
      <c r="M258" s="85">
        <v>3.3339626371770042E-4</v>
      </c>
      <c r="N258" s="85">
        <f t="shared" si="4"/>
        <v>2.0029075185253012E-3</v>
      </c>
      <c r="O258" s="85">
        <f>L258/'סכום נכסי הקרן'!$C$42</f>
        <v>3.6609562594598475E-4</v>
      </c>
    </row>
    <row r="259" spans="2:15" s="121" customFormat="1">
      <c r="B259" s="77" t="s">
        <v>1747</v>
      </c>
      <c r="C259" s="74" t="s">
        <v>1748</v>
      </c>
      <c r="D259" s="87" t="s">
        <v>1491</v>
      </c>
      <c r="E259" s="87" t="s">
        <v>910</v>
      </c>
      <c r="F259" s="74"/>
      <c r="G259" s="87" t="s">
        <v>3477</v>
      </c>
      <c r="H259" s="87" t="s">
        <v>164</v>
      </c>
      <c r="I259" s="84">
        <v>123446.49496900002</v>
      </c>
      <c r="J259" s="86">
        <v>13991</v>
      </c>
      <c r="K259" s="74"/>
      <c r="L259" s="84">
        <v>59430.884342751007</v>
      </c>
      <c r="M259" s="85">
        <v>4.3562899684587823E-5</v>
      </c>
      <c r="N259" s="85">
        <f t="shared" si="4"/>
        <v>5.7798208770531972E-3</v>
      </c>
      <c r="O259" s="85">
        <f>L259/'סכום נכסי הקרן'!$C$42</f>
        <v>1.0564477502178447E-3</v>
      </c>
    </row>
    <row r="260" spans="2:15" s="121" customFormat="1">
      <c r="B260" s="77" t="s">
        <v>1749</v>
      </c>
      <c r="C260" s="74" t="s">
        <v>1750</v>
      </c>
      <c r="D260" s="87" t="s">
        <v>1491</v>
      </c>
      <c r="E260" s="87" t="s">
        <v>910</v>
      </c>
      <c r="F260" s="74"/>
      <c r="G260" s="87" t="s">
        <v>942</v>
      </c>
      <c r="H260" s="87" t="s">
        <v>164</v>
      </c>
      <c r="I260" s="84">
        <v>95367.275380999999</v>
      </c>
      <c r="J260" s="86">
        <v>12408</v>
      </c>
      <c r="K260" s="74"/>
      <c r="L260" s="84">
        <v>40717.94323257701</v>
      </c>
      <c r="M260" s="85">
        <v>5.2774726790501893E-5</v>
      </c>
      <c r="N260" s="85">
        <f t="shared" si="4"/>
        <v>3.9599346529835223E-3</v>
      </c>
      <c r="O260" s="85">
        <f>L260/'סכום נכסי הקרן'!$C$42</f>
        <v>7.2380513931896012E-4</v>
      </c>
    </row>
    <row r="261" spans="2:15" s="121" customFormat="1">
      <c r="B261" s="125"/>
      <c r="C261" s="125"/>
      <c r="D261" s="125"/>
    </row>
    <row r="262" spans="2:15" s="121" customFormat="1">
      <c r="B262" s="125"/>
      <c r="C262" s="125"/>
      <c r="D262" s="125"/>
    </row>
    <row r="263" spans="2:15" s="121" customFormat="1">
      <c r="B263" s="125"/>
      <c r="C263" s="125"/>
      <c r="D263" s="125"/>
    </row>
    <row r="264" spans="2:15" s="121" customFormat="1">
      <c r="B264" s="126" t="s">
        <v>260</v>
      </c>
      <c r="C264" s="125"/>
      <c r="D264" s="125"/>
    </row>
    <row r="265" spans="2:15" s="121" customFormat="1">
      <c r="B265" s="126" t="s">
        <v>115</v>
      </c>
      <c r="C265" s="125"/>
      <c r="D265" s="125"/>
    </row>
    <row r="266" spans="2:15" s="121" customFormat="1">
      <c r="B266" s="126" t="s">
        <v>243</v>
      </c>
      <c r="C266" s="125"/>
      <c r="D266" s="125"/>
    </row>
    <row r="267" spans="2:15" s="121" customFormat="1">
      <c r="B267" s="126" t="s">
        <v>251</v>
      </c>
      <c r="C267" s="125"/>
      <c r="D267" s="125"/>
    </row>
    <row r="268" spans="2:15" s="121" customFormat="1">
      <c r="B268" s="126" t="s">
        <v>257</v>
      </c>
      <c r="C268" s="125"/>
      <c r="D268" s="125"/>
    </row>
    <row r="269" spans="2:15" s="121" customFormat="1">
      <c r="B269" s="125"/>
      <c r="C269" s="125"/>
      <c r="D269" s="125"/>
    </row>
    <row r="270" spans="2:15" s="121" customFormat="1">
      <c r="B270" s="125"/>
      <c r="C270" s="125"/>
      <c r="D270" s="125"/>
    </row>
    <row r="271" spans="2:15" s="121" customFormat="1">
      <c r="B271" s="125"/>
      <c r="C271" s="125"/>
      <c r="D271" s="125"/>
    </row>
    <row r="272" spans="2:15" s="121" customFormat="1">
      <c r="B272" s="132"/>
      <c r="C272" s="125"/>
      <c r="D272" s="125"/>
    </row>
    <row r="273" spans="2:4" s="121" customFormat="1">
      <c r="B273" s="132"/>
      <c r="C273" s="125"/>
      <c r="D273" s="125"/>
    </row>
    <row r="274" spans="2:4" s="121" customFormat="1">
      <c r="B274" s="129"/>
      <c r="C274" s="125"/>
      <c r="D274" s="125"/>
    </row>
    <row r="275" spans="2:4" s="121" customFormat="1">
      <c r="B275" s="125"/>
      <c r="C275" s="125"/>
      <c r="D275" s="125"/>
    </row>
    <row r="276" spans="2:4" s="121" customFormat="1">
      <c r="B276" s="125"/>
      <c r="C276" s="125"/>
      <c r="D276" s="125"/>
    </row>
    <row r="277" spans="2:4" s="121" customFormat="1">
      <c r="B277" s="125"/>
      <c r="C277" s="125"/>
      <c r="D277" s="125"/>
    </row>
    <row r="278" spans="2:4" s="121" customFormat="1">
      <c r="B278" s="125"/>
      <c r="C278" s="125"/>
      <c r="D278" s="125"/>
    </row>
    <row r="279" spans="2:4" s="121" customFormat="1">
      <c r="B279" s="125"/>
      <c r="C279" s="125"/>
      <c r="D279" s="125"/>
    </row>
    <row r="280" spans="2:4" s="121" customFormat="1">
      <c r="B280" s="125"/>
      <c r="C280" s="125"/>
      <c r="D280" s="125"/>
    </row>
    <row r="281" spans="2:4" s="121" customFormat="1">
      <c r="B281" s="125"/>
      <c r="C281" s="125"/>
      <c r="D281" s="125"/>
    </row>
    <row r="282" spans="2:4" s="121" customFormat="1">
      <c r="B282" s="125"/>
      <c r="C282" s="125"/>
      <c r="D282" s="125"/>
    </row>
    <row r="283" spans="2:4" s="121" customFormat="1">
      <c r="B283" s="125"/>
      <c r="C283" s="125"/>
      <c r="D283" s="125"/>
    </row>
    <row r="284" spans="2:4" s="121" customFormat="1">
      <c r="B284" s="125"/>
      <c r="C284" s="125"/>
      <c r="D284" s="125"/>
    </row>
    <row r="285" spans="2:4" s="121" customFormat="1">
      <c r="B285" s="125"/>
      <c r="C285" s="125"/>
      <c r="D285" s="125"/>
    </row>
    <row r="286" spans="2:4" s="121" customFormat="1">
      <c r="B286" s="125"/>
      <c r="C286" s="125"/>
      <c r="D286" s="125"/>
    </row>
    <row r="287" spans="2:4" s="121" customFormat="1">
      <c r="B287" s="125"/>
      <c r="C287" s="125"/>
      <c r="D287" s="125"/>
    </row>
    <row r="288" spans="2:4" s="121" customFormat="1">
      <c r="B288" s="125"/>
      <c r="C288" s="125"/>
      <c r="D288" s="125"/>
    </row>
    <row r="289" spans="2:4" s="121" customFormat="1">
      <c r="B289" s="125"/>
      <c r="C289" s="125"/>
      <c r="D289" s="125"/>
    </row>
    <row r="290" spans="2:4" s="121" customFormat="1">
      <c r="B290" s="125"/>
      <c r="C290" s="125"/>
      <c r="D290" s="125"/>
    </row>
    <row r="291" spans="2:4" s="121" customFormat="1">
      <c r="B291" s="125"/>
      <c r="C291" s="125"/>
      <c r="D291" s="125"/>
    </row>
    <row r="292" spans="2:4" s="121" customFormat="1">
      <c r="B292" s="125"/>
      <c r="C292" s="125"/>
      <c r="D292" s="125"/>
    </row>
    <row r="293" spans="2:4" s="121" customFormat="1">
      <c r="B293" s="132"/>
      <c r="C293" s="125"/>
      <c r="D293" s="125"/>
    </row>
    <row r="294" spans="2:4" s="121" customFormat="1">
      <c r="B294" s="132"/>
      <c r="C294" s="125"/>
      <c r="D294" s="125"/>
    </row>
    <row r="295" spans="2:4" s="121" customFormat="1">
      <c r="B295" s="129"/>
      <c r="C295" s="125"/>
      <c r="D295" s="125"/>
    </row>
    <row r="296" spans="2:4" s="121" customFormat="1">
      <c r="B296" s="125"/>
      <c r="C296" s="125"/>
      <c r="D296" s="125"/>
    </row>
    <row r="297" spans="2:4" s="121" customFormat="1">
      <c r="B297" s="125"/>
      <c r="C297" s="125"/>
      <c r="D297" s="125"/>
    </row>
    <row r="298" spans="2:4" s="121" customFormat="1">
      <c r="B298" s="125"/>
      <c r="C298" s="125"/>
      <c r="D298" s="125"/>
    </row>
    <row r="299" spans="2:4" s="121" customFormat="1">
      <c r="B299" s="125"/>
      <c r="C299" s="125"/>
      <c r="D299" s="125"/>
    </row>
    <row r="300" spans="2:4" s="121" customFormat="1">
      <c r="B300" s="125"/>
      <c r="C300" s="125"/>
      <c r="D300" s="125"/>
    </row>
    <row r="301" spans="2:4" s="121" customFormat="1">
      <c r="B301" s="125"/>
      <c r="C301" s="125"/>
      <c r="D301" s="125"/>
    </row>
    <row r="302" spans="2:4" s="121" customFormat="1">
      <c r="B302" s="125"/>
      <c r="C302" s="125"/>
      <c r="D302" s="125"/>
    </row>
    <row r="303" spans="2:4" s="121" customFormat="1">
      <c r="B303" s="125"/>
      <c r="C303" s="125"/>
      <c r="D303" s="125"/>
    </row>
    <row r="304" spans="2:4" s="121" customFormat="1">
      <c r="B304" s="125"/>
      <c r="C304" s="125"/>
      <c r="D304" s="125"/>
    </row>
    <row r="305" spans="2:4" s="121" customFormat="1">
      <c r="B305" s="125"/>
      <c r="C305" s="125"/>
      <c r="D305" s="125"/>
    </row>
    <row r="306" spans="2:4" s="121" customFormat="1">
      <c r="B306" s="125"/>
      <c r="C306" s="125"/>
      <c r="D306" s="125"/>
    </row>
    <row r="307" spans="2:4" s="121" customFormat="1">
      <c r="B307" s="125"/>
      <c r="C307" s="125"/>
      <c r="D307" s="125"/>
    </row>
    <row r="308" spans="2:4" s="121" customFormat="1">
      <c r="B308" s="125"/>
      <c r="C308" s="125"/>
      <c r="D308" s="125"/>
    </row>
    <row r="309" spans="2:4" s="121" customFormat="1">
      <c r="B309" s="125"/>
      <c r="C309" s="125"/>
      <c r="D309" s="125"/>
    </row>
    <row r="310" spans="2:4" s="121" customFormat="1">
      <c r="B310" s="125"/>
      <c r="C310" s="125"/>
      <c r="D310" s="125"/>
    </row>
    <row r="311" spans="2:4" s="121" customFormat="1">
      <c r="B311" s="125"/>
      <c r="C311" s="125"/>
      <c r="D311" s="125"/>
    </row>
    <row r="312" spans="2:4" s="121" customFormat="1">
      <c r="B312" s="125"/>
      <c r="C312" s="125"/>
      <c r="D312" s="125"/>
    </row>
    <row r="313" spans="2:4" s="121" customFormat="1">
      <c r="B313" s="125"/>
      <c r="C313" s="125"/>
      <c r="D313" s="125"/>
    </row>
    <row r="314" spans="2:4" s="121" customFormat="1">
      <c r="B314" s="125"/>
      <c r="C314" s="125"/>
      <c r="D314" s="125"/>
    </row>
    <row r="315" spans="2:4" s="121" customFormat="1">
      <c r="B315" s="125"/>
      <c r="C315" s="125"/>
      <c r="D315" s="125"/>
    </row>
    <row r="316" spans="2:4" s="121" customFormat="1">
      <c r="B316" s="125"/>
      <c r="C316" s="125"/>
      <c r="D316" s="125"/>
    </row>
    <row r="317" spans="2:4" s="121" customFormat="1">
      <c r="B317" s="125"/>
      <c r="C317" s="125"/>
      <c r="D317" s="125"/>
    </row>
    <row r="318" spans="2:4" s="121" customFormat="1">
      <c r="B318" s="125"/>
      <c r="C318" s="125"/>
      <c r="D318" s="125"/>
    </row>
    <row r="319" spans="2:4" s="121" customFormat="1">
      <c r="B319" s="125"/>
      <c r="C319" s="125"/>
      <c r="D319" s="125"/>
    </row>
    <row r="320" spans="2:4" s="121" customFormat="1">
      <c r="B320" s="125"/>
      <c r="C320" s="125"/>
      <c r="D320" s="125"/>
    </row>
    <row r="321" spans="2:4" s="121" customFormat="1">
      <c r="B321" s="125"/>
      <c r="C321" s="125"/>
      <c r="D321" s="125"/>
    </row>
    <row r="322" spans="2:4" s="121" customFormat="1">
      <c r="B322" s="125"/>
      <c r="C322" s="125"/>
      <c r="D322" s="125"/>
    </row>
    <row r="323" spans="2:4" s="121" customFormat="1">
      <c r="B323" s="125"/>
      <c r="C323" s="125"/>
      <c r="D323" s="125"/>
    </row>
    <row r="324" spans="2:4" s="121" customFormat="1">
      <c r="B324" s="125"/>
      <c r="C324" s="125"/>
      <c r="D324" s="125"/>
    </row>
    <row r="325" spans="2:4" s="121" customFormat="1">
      <c r="B325" s="125"/>
      <c r="C325" s="125"/>
      <c r="D325" s="125"/>
    </row>
    <row r="326" spans="2:4" s="121" customFormat="1">
      <c r="B326" s="125"/>
      <c r="C326" s="125"/>
      <c r="D326" s="125"/>
    </row>
    <row r="327" spans="2:4" s="121" customFormat="1">
      <c r="B327" s="125"/>
      <c r="C327" s="125"/>
      <c r="D327" s="125"/>
    </row>
    <row r="328" spans="2:4" s="121" customFormat="1">
      <c r="B328" s="125"/>
      <c r="C328" s="125"/>
      <c r="D328" s="125"/>
    </row>
    <row r="329" spans="2:4" s="121" customFormat="1">
      <c r="B329" s="125"/>
      <c r="C329" s="125"/>
      <c r="D329" s="125"/>
    </row>
    <row r="330" spans="2:4" s="121" customFormat="1">
      <c r="B330" s="125"/>
      <c r="C330" s="125"/>
      <c r="D330" s="125"/>
    </row>
    <row r="331" spans="2:4" s="121" customFormat="1">
      <c r="B331" s="125"/>
      <c r="C331" s="125"/>
      <c r="D331" s="125"/>
    </row>
    <row r="332" spans="2:4" s="121" customFormat="1">
      <c r="B332" s="125"/>
      <c r="C332" s="125"/>
      <c r="D332" s="125"/>
    </row>
    <row r="333" spans="2:4" s="121" customFormat="1">
      <c r="B333" s="125"/>
      <c r="C333" s="125"/>
      <c r="D333" s="125"/>
    </row>
    <row r="334" spans="2:4" s="121" customFormat="1">
      <c r="B334" s="125"/>
      <c r="C334" s="125"/>
      <c r="D334" s="125"/>
    </row>
    <row r="335" spans="2:4" s="121" customFormat="1">
      <c r="B335" s="125"/>
      <c r="C335" s="125"/>
      <c r="D335" s="125"/>
    </row>
    <row r="336" spans="2:4" s="121" customFormat="1">
      <c r="B336" s="125"/>
      <c r="C336" s="125"/>
      <c r="D336" s="125"/>
    </row>
    <row r="337" spans="2:4" s="121" customFormat="1">
      <c r="B337" s="125"/>
      <c r="C337" s="125"/>
      <c r="D337" s="125"/>
    </row>
    <row r="338" spans="2:4" s="121" customFormat="1">
      <c r="B338" s="125"/>
      <c r="C338" s="125"/>
      <c r="D338" s="125"/>
    </row>
    <row r="339" spans="2:4" s="121" customFormat="1">
      <c r="B339" s="125"/>
      <c r="C339" s="125"/>
      <c r="D339" s="125"/>
    </row>
    <row r="340" spans="2:4" s="121" customFormat="1">
      <c r="B340" s="125"/>
      <c r="C340" s="125"/>
      <c r="D340" s="125"/>
    </row>
    <row r="341" spans="2:4" s="121" customFormat="1">
      <c r="B341" s="125"/>
      <c r="C341" s="125"/>
      <c r="D341" s="125"/>
    </row>
    <row r="342" spans="2:4" s="121" customFormat="1">
      <c r="B342" s="125"/>
      <c r="C342" s="125"/>
      <c r="D342" s="125"/>
    </row>
    <row r="343" spans="2:4" s="121" customFormat="1">
      <c r="B343" s="125"/>
      <c r="C343" s="125"/>
      <c r="D343" s="125"/>
    </row>
    <row r="344" spans="2:4" s="121" customFormat="1">
      <c r="B344" s="125"/>
      <c r="C344" s="125"/>
      <c r="D344" s="125"/>
    </row>
    <row r="345" spans="2:4" s="121" customFormat="1">
      <c r="B345" s="125"/>
      <c r="C345" s="125"/>
      <c r="D345" s="125"/>
    </row>
    <row r="346" spans="2:4" s="121" customFormat="1">
      <c r="B346" s="125"/>
      <c r="C346" s="125"/>
      <c r="D346" s="125"/>
    </row>
    <row r="347" spans="2:4" s="121" customFormat="1">
      <c r="B347" s="125"/>
      <c r="C347" s="125"/>
      <c r="D347" s="125"/>
    </row>
    <row r="348" spans="2:4" s="121" customFormat="1">
      <c r="B348" s="125"/>
      <c r="C348" s="125"/>
      <c r="D348" s="125"/>
    </row>
    <row r="349" spans="2:4" s="121" customFormat="1">
      <c r="B349" s="125"/>
      <c r="C349" s="125"/>
      <c r="D349" s="125"/>
    </row>
    <row r="350" spans="2:4" s="121" customFormat="1">
      <c r="B350" s="125"/>
      <c r="C350" s="125"/>
      <c r="D350" s="125"/>
    </row>
    <row r="351" spans="2:4" s="121" customFormat="1">
      <c r="B351" s="125"/>
      <c r="C351" s="125"/>
      <c r="D351" s="125"/>
    </row>
    <row r="352" spans="2:4" s="121" customFormat="1">
      <c r="B352" s="125"/>
      <c r="C352" s="125"/>
      <c r="D352" s="125"/>
    </row>
    <row r="353" spans="2:7" s="121" customFormat="1">
      <c r="B353" s="125"/>
      <c r="C353" s="125"/>
      <c r="D353" s="125"/>
    </row>
    <row r="354" spans="2:7" s="121" customFormat="1">
      <c r="B354" s="125"/>
      <c r="C354" s="125"/>
      <c r="D354" s="125"/>
    </row>
    <row r="355" spans="2:7">
      <c r="E355" s="1"/>
      <c r="F355" s="1"/>
      <c r="G355" s="1"/>
    </row>
    <row r="356" spans="2:7">
      <c r="E356" s="1"/>
      <c r="F356" s="1"/>
      <c r="G356" s="1"/>
    </row>
    <row r="357" spans="2:7">
      <c r="E357" s="1"/>
      <c r="F357" s="1"/>
      <c r="G357" s="1"/>
    </row>
    <row r="358" spans="2:7">
      <c r="E358" s="1"/>
      <c r="F358" s="1"/>
      <c r="G358" s="1"/>
    </row>
    <row r="359" spans="2:7">
      <c r="E359" s="1"/>
      <c r="F359" s="1"/>
      <c r="G359" s="1"/>
    </row>
    <row r="360" spans="2:7">
      <c r="B360" s="42"/>
      <c r="E360" s="1"/>
      <c r="F360" s="1"/>
      <c r="G360" s="1"/>
    </row>
    <row r="361" spans="2:7">
      <c r="B361" s="42"/>
      <c r="E361" s="1"/>
      <c r="F361" s="1"/>
      <c r="G361" s="1"/>
    </row>
    <row r="362" spans="2:7">
      <c r="B362" s="3"/>
    </row>
  </sheetData>
  <sheetProtection sheet="1" objects="1" scenarios="1"/>
  <mergeCells count="2">
    <mergeCell ref="B6:O6"/>
    <mergeCell ref="B7:O7"/>
  </mergeCells>
  <phoneticPr fontId="4" type="noConversion"/>
  <dataValidations count="4">
    <dataValidation allowBlank="1" showInputMessage="1" showErrorMessage="1" sqref="A1 B34 K9 B36:I36 B266 B268"/>
    <dataValidation type="list" allowBlank="1" showInputMessage="1" showErrorMessage="1" sqref="E12:E35 E37:E356">
      <formula1>$BA$6:$BA$23</formula1>
    </dataValidation>
    <dataValidation type="list" allowBlank="1" showInputMessage="1" showErrorMessage="1" sqref="H12:H35 H37:H356">
      <formula1>$BE$6:$BE$19</formula1>
    </dataValidation>
    <dataValidation type="list" allowBlank="1" showInputMessage="1" showErrorMessage="1" sqref="G12:G35 G37:G362">
      <formula1>$BC$6:$BC$29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indexed="44"/>
    <pageSetUpPr fitToPage="1"/>
  </sheetPr>
  <dimension ref="B1:BE255"/>
  <sheetViews>
    <sheetView rightToLeft="1" zoomScale="80" zoomScaleNormal="80" workbookViewId="0"/>
  </sheetViews>
  <sheetFormatPr defaultColWidth="9.140625" defaultRowHeight="18"/>
  <cols>
    <col min="1" max="1" width="6.28515625" style="1" customWidth="1"/>
    <col min="2" max="2" width="46" style="2" bestFit="1" customWidth="1"/>
    <col min="3" max="3" width="48.42578125" style="2" bestFit="1" customWidth="1"/>
    <col min="4" max="4" width="9.7109375" style="2" bestFit="1" customWidth="1"/>
    <col min="5" max="5" width="11.28515625" style="2" bestFit="1" customWidth="1"/>
    <col min="6" max="6" width="5.28515625" style="2" bestFit="1" customWidth="1"/>
    <col min="7" max="7" width="12.28515625" style="2" bestFit="1" customWidth="1"/>
    <col min="8" max="8" width="14.28515625" style="1" bestFit="1" customWidth="1"/>
    <col min="9" max="9" width="11.85546875" style="1" bestFit="1" customWidth="1"/>
    <col min="10" max="10" width="8.28515625" style="1" bestFit="1" customWidth="1"/>
    <col min="11" max="11" width="14.28515625" style="1" bestFit="1" customWidth="1"/>
    <col min="12" max="12" width="11.28515625" style="1" bestFit="1" customWidth="1"/>
    <col min="13" max="13" width="11.85546875" style="1" bestFit="1" customWidth="1"/>
    <col min="14" max="14" width="11.5703125" style="1" customWidth="1"/>
    <col min="15" max="15" width="8.140625" style="1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2:57">
      <c r="B1" s="47" t="s">
        <v>180</v>
      </c>
      <c r="C1" s="68" t="s" vm="1">
        <v>269</v>
      </c>
    </row>
    <row r="2" spans="2:57">
      <c r="B2" s="47" t="s">
        <v>179</v>
      </c>
      <c r="C2" s="68" t="s">
        <v>270</v>
      </c>
    </row>
    <row r="3" spans="2:57">
      <c r="B3" s="47" t="s">
        <v>181</v>
      </c>
      <c r="C3" s="68" t="s">
        <v>271</v>
      </c>
    </row>
    <row r="4" spans="2:57">
      <c r="B4" s="47" t="s">
        <v>182</v>
      </c>
      <c r="C4" s="68">
        <v>2102</v>
      </c>
    </row>
    <row r="6" spans="2:57" ht="26.25" customHeight="1">
      <c r="B6" s="169" t="s">
        <v>210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  <c r="BE6" s="3"/>
    </row>
    <row r="7" spans="2:57" ht="26.25" customHeight="1">
      <c r="B7" s="169" t="s">
        <v>267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1"/>
      <c r="BB7" s="3"/>
      <c r="BE7" s="3"/>
    </row>
    <row r="8" spans="2:57" s="3" customFormat="1" ht="74.25" customHeight="1">
      <c r="B8" s="22" t="s">
        <v>118</v>
      </c>
      <c r="C8" s="30" t="s">
        <v>47</v>
      </c>
      <c r="D8" s="30" t="s">
        <v>122</v>
      </c>
      <c r="E8" s="30" t="s">
        <v>120</v>
      </c>
      <c r="F8" s="30" t="s">
        <v>68</v>
      </c>
      <c r="G8" s="30" t="s">
        <v>106</v>
      </c>
      <c r="H8" s="30" t="s">
        <v>245</v>
      </c>
      <c r="I8" s="30" t="s">
        <v>244</v>
      </c>
      <c r="J8" s="30" t="s">
        <v>259</v>
      </c>
      <c r="K8" s="30" t="s">
        <v>64</v>
      </c>
      <c r="L8" s="30" t="s">
        <v>61</v>
      </c>
      <c r="M8" s="30" t="s">
        <v>183</v>
      </c>
      <c r="N8" s="14" t="s">
        <v>185</v>
      </c>
      <c r="BB8" s="1"/>
      <c r="BC8" s="1"/>
      <c r="BE8" s="4"/>
    </row>
    <row r="9" spans="2:57" s="3" customFormat="1" ht="26.25" customHeight="1">
      <c r="B9" s="15"/>
      <c r="C9" s="16"/>
      <c r="D9" s="16"/>
      <c r="E9" s="16"/>
      <c r="F9" s="16"/>
      <c r="G9" s="16"/>
      <c r="H9" s="32" t="s">
        <v>252</v>
      </c>
      <c r="I9" s="32"/>
      <c r="J9" s="16" t="s">
        <v>248</v>
      </c>
      <c r="K9" s="16" t="s">
        <v>248</v>
      </c>
      <c r="L9" s="16" t="s">
        <v>19</v>
      </c>
      <c r="M9" s="16" t="s">
        <v>19</v>
      </c>
      <c r="N9" s="17" t="s">
        <v>19</v>
      </c>
      <c r="BB9" s="1"/>
      <c r="BE9" s="4"/>
    </row>
    <row r="10" spans="2:57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19" t="s">
        <v>10</v>
      </c>
      <c r="N10" s="20" t="s">
        <v>11</v>
      </c>
      <c r="BB10" s="1"/>
      <c r="BC10" s="3"/>
      <c r="BE10" s="1"/>
    </row>
    <row r="11" spans="2:57" s="128" customFormat="1" ht="18" customHeight="1">
      <c r="B11" s="69" t="s">
        <v>262</v>
      </c>
      <c r="C11" s="70"/>
      <c r="D11" s="70"/>
      <c r="E11" s="70"/>
      <c r="F11" s="70"/>
      <c r="G11" s="70"/>
      <c r="H11" s="78"/>
      <c r="I11" s="80"/>
      <c r="J11" s="70"/>
      <c r="K11" s="78">
        <v>6448423.6903145621</v>
      </c>
      <c r="L11" s="70"/>
      <c r="M11" s="79">
        <f>K11/$K$11</f>
        <v>1</v>
      </c>
      <c r="N11" s="79">
        <f>K11/'סכום נכסי הקרן'!$C$42</f>
        <v>0.11462765152198524</v>
      </c>
      <c r="BB11" s="121"/>
      <c r="BC11" s="129"/>
      <c r="BE11" s="121"/>
    </row>
    <row r="12" spans="2:57" s="121" customFormat="1" ht="20.25">
      <c r="B12" s="71" t="s">
        <v>238</v>
      </c>
      <c r="C12" s="72"/>
      <c r="D12" s="72"/>
      <c r="E12" s="72"/>
      <c r="F12" s="72"/>
      <c r="G12" s="72"/>
      <c r="H12" s="81"/>
      <c r="I12" s="83"/>
      <c r="J12" s="72"/>
      <c r="K12" s="81">
        <v>502258.75114285789</v>
      </c>
      <c r="L12" s="72"/>
      <c r="M12" s="82">
        <f t="shared" ref="M12:M75" si="0">K12/$K$11</f>
        <v>7.7888608947523585E-2</v>
      </c>
      <c r="N12" s="82">
        <f>K12/'סכום נכסי הקרן'!$C$42</f>
        <v>8.928188323968916E-3</v>
      </c>
      <c r="BC12" s="128"/>
    </row>
    <row r="13" spans="2:57" s="121" customFormat="1">
      <c r="B13" s="92" t="s">
        <v>263</v>
      </c>
      <c r="C13" s="72"/>
      <c r="D13" s="72"/>
      <c r="E13" s="72"/>
      <c r="F13" s="72"/>
      <c r="G13" s="72"/>
      <c r="H13" s="81"/>
      <c r="I13" s="83"/>
      <c r="J13" s="72"/>
      <c r="K13" s="81">
        <v>438192.1015793421</v>
      </c>
      <c r="L13" s="72"/>
      <c r="M13" s="82">
        <f t="shared" si="0"/>
        <v>6.7953366996883313E-2</v>
      </c>
      <c r="N13" s="82">
        <f>K13/'סכום נכסי הקרן'!$C$42</f>
        <v>7.7893348718643136E-3</v>
      </c>
    </row>
    <row r="14" spans="2:57" s="121" customFormat="1">
      <c r="B14" s="77" t="s">
        <v>1751</v>
      </c>
      <c r="C14" s="74" t="s">
        <v>1752</v>
      </c>
      <c r="D14" s="87" t="s">
        <v>123</v>
      </c>
      <c r="E14" s="74" t="s">
        <v>1753</v>
      </c>
      <c r="F14" s="87" t="s">
        <v>1754</v>
      </c>
      <c r="G14" s="87" t="s">
        <v>165</v>
      </c>
      <c r="H14" s="84">
        <v>4275080.3593499996</v>
      </c>
      <c r="I14" s="86">
        <v>1328</v>
      </c>
      <c r="J14" s="74"/>
      <c r="K14" s="84">
        <v>56773.067172168012</v>
      </c>
      <c r="L14" s="85">
        <v>5.5022156321790493E-2</v>
      </c>
      <c r="M14" s="85">
        <f t="shared" si="0"/>
        <v>8.8041775631834372E-3</v>
      </c>
      <c r="N14" s="85">
        <f>K14/'סכום נכסי הקרן'!$C$42</f>
        <v>1.0092021976502723E-3</v>
      </c>
    </row>
    <row r="15" spans="2:57" s="121" customFormat="1">
      <c r="B15" s="77" t="s">
        <v>1755</v>
      </c>
      <c r="C15" s="74" t="s">
        <v>1756</v>
      </c>
      <c r="D15" s="87" t="s">
        <v>123</v>
      </c>
      <c r="E15" s="74" t="s">
        <v>1753</v>
      </c>
      <c r="F15" s="87" t="s">
        <v>1754</v>
      </c>
      <c r="G15" s="87" t="s">
        <v>165</v>
      </c>
      <c r="H15" s="84">
        <v>1578700.5078430003</v>
      </c>
      <c r="I15" s="86">
        <v>1554</v>
      </c>
      <c r="J15" s="74"/>
      <c r="K15" s="84">
        <v>24533.005891885005</v>
      </c>
      <c r="L15" s="85">
        <v>3.4132109356826049E-2</v>
      </c>
      <c r="M15" s="85">
        <f t="shared" si="0"/>
        <v>3.8044965824335056E-3</v>
      </c>
      <c r="N15" s="85">
        <f>K15/'סכום נכסי הקרן'!$C$42</f>
        <v>4.3610050846777166E-4</v>
      </c>
    </row>
    <row r="16" spans="2:57" s="121" customFormat="1" ht="20.25">
      <c r="B16" s="77" t="s">
        <v>1757</v>
      </c>
      <c r="C16" s="74" t="s">
        <v>1758</v>
      </c>
      <c r="D16" s="87" t="s">
        <v>123</v>
      </c>
      <c r="E16" s="74" t="s">
        <v>1759</v>
      </c>
      <c r="F16" s="87" t="s">
        <v>1754</v>
      </c>
      <c r="G16" s="87" t="s">
        <v>165</v>
      </c>
      <c r="H16" s="84">
        <v>2334.5148720000007</v>
      </c>
      <c r="I16" s="86">
        <v>1309</v>
      </c>
      <c r="J16" s="74"/>
      <c r="K16" s="84">
        <v>30.558799674000007</v>
      </c>
      <c r="L16" s="85">
        <v>4.7270878368117228E-3</v>
      </c>
      <c r="M16" s="85">
        <f t="shared" si="0"/>
        <v>4.7389565483885427E-6</v>
      </c>
      <c r="N16" s="85">
        <f>K16/'סכום נכסי הקרן'!$C$42</f>
        <v>5.4321545980651185E-7</v>
      </c>
      <c r="BB16" s="128"/>
    </row>
    <row r="17" spans="2:14" s="121" customFormat="1">
      <c r="B17" s="77" t="s">
        <v>1760</v>
      </c>
      <c r="C17" s="74" t="s">
        <v>1761</v>
      </c>
      <c r="D17" s="87" t="s">
        <v>123</v>
      </c>
      <c r="E17" s="74" t="s">
        <v>1759</v>
      </c>
      <c r="F17" s="87" t="s">
        <v>1754</v>
      </c>
      <c r="G17" s="87" t="s">
        <v>165</v>
      </c>
      <c r="H17" s="84">
        <v>6119347.1082300004</v>
      </c>
      <c r="I17" s="86">
        <v>1325</v>
      </c>
      <c r="J17" s="74"/>
      <c r="K17" s="84">
        <v>81081.349184047998</v>
      </c>
      <c r="L17" s="85">
        <v>5.8782318542172071E-2</v>
      </c>
      <c r="M17" s="85">
        <f t="shared" si="0"/>
        <v>1.2573824717167855E-2</v>
      </c>
      <c r="N17" s="85">
        <f>K17/'סכום נכסי הקרן'!$C$42</f>
        <v>1.4413079979780415E-3</v>
      </c>
    </row>
    <row r="18" spans="2:14" s="121" customFormat="1">
      <c r="B18" s="77" t="s">
        <v>1762</v>
      </c>
      <c r="C18" s="74" t="s">
        <v>1763</v>
      </c>
      <c r="D18" s="87" t="s">
        <v>123</v>
      </c>
      <c r="E18" s="74" t="s">
        <v>1759</v>
      </c>
      <c r="F18" s="87" t="s">
        <v>1754</v>
      </c>
      <c r="G18" s="87" t="s">
        <v>165</v>
      </c>
      <c r="H18" s="84">
        <v>1342346.0514000002</v>
      </c>
      <c r="I18" s="86">
        <v>1536</v>
      </c>
      <c r="J18" s="74"/>
      <c r="K18" s="84">
        <v>20618.435349504005</v>
      </c>
      <c r="L18" s="85">
        <v>1.8470554997675474E-2</v>
      </c>
      <c r="M18" s="85">
        <f t="shared" si="0"/>
        <v>3.1974380623395748E-3</v>
      </c>
      <c r="N18" s="85">
        <f>K18/'סכום נכסי הקרן'!$C$42</f>
        <v>3.6651481597299254E-4</v>
      </c>
    </row>
    <row r="19" spans="2:14" s="121" customFormat="1">
      <c r="B19" s="77" t="s">
        <v>1764</v>
      </c>
      <c r="C19" s="74" t="s">
        <v>1765</v>
      </c>
      <c r="D19" s="87" t="s">
        <v>123</v>
      </c>
      <c r="E19" s="74" t="s">
        <v>1766</v>
      </c>
      <c r="F19" s="87" t="s">
        <v>1754</v>
      </c>
      <c r="G19" s="87" t="s">
        <v>165</v>
      </c>
      <c r="H19" s="84">
        <v>150138.48770600004</v>
      </c>
      <c r="I19" s="86">
        <v>15000</v>
      </c>
      <c r="J19" s="74"/>
      <c r="K19" s="84">
        <v>22520.773155825005</v>
      </c>
      <c r="L19" s="85">
        <v>1.5626527406544851E-2</v>
      </c>
      <c r="M19" s="85">
        <f t="shared" si="0"/>
        <v>3.4924462531286333E-3</v>
      </c>
      <c r="N19" s="85">
        <f>K19/'סכום נכסי הקרן'!$C$42</f>
        <v>4.0033091206289202E-4</v>
      </c>
    </row>
    <row r="20" spans="2:14" s="121" customFormat="1">
      <c r="B20" s="77" t="s">
        <v>1767</v>
      </c>
      <c r="C20" s="74" t="s">
        <v>1768</v>
      </c>
      <c r="D20" s="87" t="s">
        <v>123</v>
      </c>
      <c r="E20" s="74" t="s">
        <v>1766</v>
      </c>
      <c r="F20" s="87" t="s">
        <v>1754</v>
      </c>
      <c r="G20" s="87" t="s">
        <v>165</v>
      </c>
      <c r="H20" s="84">
        <v>837507.21033000026</v>
      </c>
      <c r="I20" s="86">
        <v>13340</v>
      </c>
      <c r="J20" s="74"/>
      <c r="K20" s="84">
        <v>111723.46185802201</v>
      </c>
      <c r="L20" s="85">
        <v>5.7933020896381804E-2</v>
      </c>
      <c r="M20" s="85">
        <f t="shared" si="0"/>
        <v>1.7325701167221538E-2</v>
      </c>
      <c r="N20" s="85">
        <f>K20/'סכום נכסי הקרן'!$C$42</f>
        <v>1.986004435770323E-3</v>
      </c>
    </row>
    <row r="21" spans="2:14" s="121" customFormat="1">
      <c r="B21" s="77" t="s">
        <v>1769</v>
      </c>
      <c r="C21" s="74" t="s">
        <v>1770</v>
      </c>
      <c r="D21" s="87" t="s">
        <v>123</v>
      </c>
      <c r="E21" s="74" t="s">
        <v>1771</v>
      </c>
      <c r="F21" s="87" t="s">
        <v>1754</v>
      </c>
      <c r="G21" s="87" t="s">
        <v>165</v>
      </c>
      <c r="H21" s="84">
        <v>5894650.0518000005</v>
      </c>
      <c r="I21" s="86">
        <v>1331</v>
      </c>
      <c r="J21" s="74"/>
      <c r="K21" s="84">
        <v>78457.792189458007</v>
      </c>
      <c r="L21" s="85">
        <v>3.4885168351525032E-2</v>
      </c>
      <c r="M21" s="85">
        <f t="shared" si="0"/>
        <v>1.2166972264446652E-2</v>
      </c>
      <c r="N21" s="85">
        <f>K21/'סכום נכסי הקרן'!$C$42</f>
        <v>1.3946714568066506E-3</v>
      </c>
    </row>
    <row r="22" spans="2:14" s="121" customFormat="1">
      <c r="B22" s="77" t="s">
        <v>1772</v>
      </c>
      <c r="C22" s="74" t="s">
        <v>1773</v>
      </c>
      <c r="D22" s="87" t="s">
        <v>123</v>
      </c>
      <c r="E22" s="74" t="s">
        <v>1771</v>
      </c>
      <c r="F22" s="87" t="s">
        <v>1754</v>
      </c>
      <c r="G22" s="87" t="s">
        <v>165</v>
      </c>
      <c r="H22" s="84">
        <v>0.68868200000000013</v>
      </c>
      <c r="I22" s="86">
        <v>1299</v>
      </c>
      <c r="J22" s="74"/>
      <c r="K22" s="84">
        <v>8.9470279999999992E-3</v>
      </c>
      <c r="L22" s="85">
        <v>9.2046861751503111E-9</v>
      </c>
      <c r="M22" s="85">
        <f t="shared" si="0"/>
        <v>1.3874752078462686E-9</v>
      </c>
      <c r="N22" s="85">
        <f>K22/'סכום נכסי הקרן'!$C$42</f>
        <v>1.5904302462039612E-10</v>
      </c>
    </row>
    <row r="23" spans="2:14" s="121" customFormat="1">
      <c r="B23" s="77" t="s">
        <v>1774</v>
      </c>
      <c r="C23" s="74" t="s">
        <v>1775</v>
      </c>
      <c r="D23" s="87" t="s">
        <v>123</v>
      </c>
      <c r="E23" s="74" t="s">
        <v>1771</v>
      </c>
      <c r="F23" s="87" t="s">
        <v>1754</v>
      </c>
      <c r="G23" s="87" t="s">
        <v>165</v>
      </c>
      <c r="H23" s="84">
        <v>2769318.2669100002</v>
      </c>
      <c r="I23" s="86">
        <v>1533</v>
      </c>
      <c r="J23" s="74"/>
      <c r="K23" s="84">
        <v>42453.649031730012</v>
      </c>
      <c r="L23" s="85">
        <v>2.1272255186152438E-2</v>
      </c>
      <c r="M23" s="85">
        <f t="shared" si="0"/>
        <v>6.5835700429385203E-3</v>
      </c>
      <c r="N23" s="85">
        <f>K23/'סכום נכסי הקרן'!$C$42</f>
        <v>7.5465917265253807E-4</v>
      </c>
    </row>
    <row r="24" spans="2:14" s="121" customFormat="1">
      <c r="B24" s="73"/>
      <c r="C24" s="74"/>
      <c r="D24" s="74"/>
      <c r="E24" s="74"/>
      <c r="F24" s="74"/>
      <c r="G24" s="74"/>
      <c r="H24" s="84"/>
      <c r="I24" s="86"/>
      <c r="J24" s="74"/>
      <c r="K24" s="74"/>
      <c r="L24" s="74"/>
      <c r="M24" s="85"/>
      <c r="N24" s="74"/>
    </row>
    <row r="25" spans="2:14" s="121" customFormat="1">
      <c r="B25" s="92" t="s">
        <v>264</v>
      </c>
      <c r="C25" s="72"/>
      <c r="D25" s="72"/>
      <c r="E25" s="72"/>
      <c r="F25" s="72"/>
      <c r="G25" s="72"/>
      <c r="H25" s="81"/>
      <c r="I25" s="83"/>
      <c r="J25" s="72"/>
      <c r="K25" s="81">
        <v>64066.64956351601</v>
      </c>
      <c r="L25" s="72"/>
      <c r="M25" s="82">
        <f t="shared" si="0"/>
        <v>9.9352419506403052E-3</v>
      </c>
      <c r="N25" s="82">
        <f>K25/'סכום נכסי הקרן'!$C$42</f>
        <v>1.1388534521046059E-3</v>
      </c>
    </row>
    <row r="26" spans="2:14" s="121" customFormat="1">
      <c r="B26" s="77" t="s">
        <v>1776</v>
      </c>
      <c r="C26" s="74" t="s">
        <v>1777</v>
      </c>
      <c r="D26" s="87" t="s">
        <v>123</v>
      </c>
      <c r="E26" s="74" t="s">
        <v>1753</v>
      </c>
      <c r="F26" s="87" t="s">
        <v>1778</v>
      </c>
      <c r="G26" s="87" t="s">
        <v>165</v>
      </c>
      <c r="H26" s="84">
        <v>549751.86943800014</v>
      </c>
      <c r="I26" s="86">
        <v>321.64</v>
      </c>
      <c r="J26" s="74"/>
      <c r="K26" s="84">
        <v>1768.2219128250003</v>
      </c>
      <c r="L26" s="85">
        <v>2.043191791960634E-2</v>
      </c>
      <c r="M26" s="85">
        <f t="shared" si="0"/>
        <v>2.7420994614247256E-4</v>
      </c>
      <c r="N26" s="85">
        <f>K26/'סכום נכסי הקרן'!$C$42</f>
        <v>3.1432042150281692E-5</v>
      </c>
    </row>
    <row r="27" spans="2:14" s="121" customFormat="1">
      <c r="B27" s="77" t="s">
        <v>1779</v>
      </c>
      <c r="C27" s="74" t="s">
        <v>1780</v>
      </c>
      <c r="D27" s="87" t="s">
        <v>123</v>
      </c>
      <c r="E27" s="74" t="s">
        <v>1753</v>
      </c>
      <c r="F27" s="87" t="s">
        <v>1778</v>
      </c>
      <c r="G27" s="87" t="s">
        <v>165</v>
      </c>
      <c r="H27" s="84">
        <v>4089691.9062300003</v>
      </c>
      <c r="I27" s="86">
        <v>333.41</v>
      </c>
      <c r="J27" s="74"/>
      <c r="K27" s="84">
        <v>13635.441784472003</v>
      </c>
      <c r="L27" s="85">
        <v>1.5344389270505836E-2</v>
      </c>
      <c r="M27" s="85">
        <f t="shared" si="0"/>
        <v>2.1145387523081394E-3</v>
      </c>
      <c r="N27" s="85">
        <f>K27/'סכום נכסי הקרן'!$C$42</f>
        <v>2.4238461122931087E-4</v>
      </c>
    </row>
    <row r="28" spans="2:14" s="121" customFormat="1">
      <c r="B28" s="77" t="s">
        <v>1781</v>
      </c>
      <c r="C28" s="74" t="s">
        <v>1782</v>
      </c>
      <c r="D28" s="87" t="s">
        <v>123</v>
      </c>
      <c r="E28" s="74" t="s">
        <v>1759</v>
      </c>
      <c r="F28" s="87" t="s">
        <v>1778</v>
      </c>
      <c r="G28" s="87" t="s">
        <v>165</v>
      </c>
      <c r="H28" s="84">
        <v>2664067.3819710007</v>
      </c>
      <c r="I28" s="86">
        <v>333.72</v>
      </c>
      <c r="J28" s="74"/>
      <c r="K28" s="84">
        <v>8890.5256677720026</v>
      </c>
      <c r="L28" s="85">
        <v>6.6864999754119234E-3</v>
      </c>
      <c r="M28" s="85">
        <f t="shared" si="0"/>
        <v>1.3787130149536301E-3</v>
      </c>
      <c r="N28" s="85">
        <f>K28/'סכום נכסי הקרן'!$C$42</f>
        <v>1.5803863502693031E-4</v>
      </c>
    </row>
    <row r="29" spans="2:14" s="121" customFormat="1">
      <c r="B29" s="77" t="s">
        <v>1783</v>
      </c>
      <c r="C29" s="74" t="s">
        <v>1784</v>
      </c>
      <c r="D29" s="87" t="s">
        <v>123</v>
      </c>
      <c r="E29" s="74" t="s">
        <v>1759</v>
      </c>
      <c r="F29" s="87" t="s">
        <v>1778</v>
      </c>
      <c r="G29" s="87" t="s">
        <v>165</v>
      </c>
      <c r="H29" s="84">
        <v>1317655.8888540003</v>
      </c>
      <c r="I29" s="86">
        <v>371.19</v>
      </c>
      <c r="J29" s="74"/>
      <c r="K29" s="84">
        <v>4891.0068936210018</v>
      </c>
      <c r="L29" s="85">
        <v>5.9675303978408145E-3</v>
      </c>
      <c r="M29" s="85">
        <f t="shared" si="0"/>
        <v>7.5848100691138247E-4</v>
      </c>
      <c r="N29" s="85">
        <f>K29/'סכום נכסי הקרן'!$C$42</f>
        <v>8.6942896546282427E-5</v>
      </c>
    </row>
    <row r="30" spans="2:14" s="121" customFormat="1">
      <c r="B30" s="77" t="s">
        <v>1785</v>
      </c>
      <c r="C30" s="74" t="s">
        <v>1786</v>
      </c>
      <c r="D30" s="87" t="s">
        <v>123</v>
      </c>
      <c r="E30" s="74" t="s">
        <v>1766</v>
      </c>
      <c r="F30" s="87" t="s">
        <v>1778</v>
      </c>
      <c r="G30" s="87" t="s">
        <v>165</v>
      </c>
      <c r="H30" s="84">
        <v>2767.3017620000005</v>
      </c>
      <c r="I30" s="86">
        <v>3416.02</v>
      </c>
      <c r="J30" s="74"/>
      <c r="K30" s="84">
        <v>94.531581710000012</v>
      </c>
      <c r="L30" s="85">
        <v>1.1384545759464076E-4</v>
      </c>
      <c r="M30" s="85">
        <f t="shared" si="0"/>
        <v>1.4659641836497975E-5</v>
      </c>
      <c r="N30" s="85">
        <f>K30/'סכום נכסי הקרן'!$C$42</f>
        <v>1.6804003158712056E-6</v>
      </c>
    </row>
    <row r="31" spans="2:14" s="121" customFormat="1">
      <c r="B31" s="77" t="s">
        <v>1787</v>
      </c>
      <c r="C31" s="74" t="s">
        <v>1788</v>
      </c>
      <c r="D31" s="87" t="s">
        <v>123</v>
      </c>
      <c r="E31" s="74" t="s">
        <v>1766</v>
      </c>
      <c r="F31" s="87" t="s">
        <v>1778</v>
      </c>
      <c r="G31" s="87" t="s">
        <v>165</v>
      </c>
      <c r="H31" s="84">
        <v>12261.209886000002</v>
      </c>
      <c r="I31" s="86">
        <v>3204.56</v>
      </c>
      <c r="J31" s="74"/>
      <c r="K31" s="84">
        <v>392.91782752300008</v>
      </c>
      <c r="L31" s="85">
        <v>2.3891958764132087E-3</v>
      </c>
      <c r="M31" s="85">
        <f t="shared" si="0"/>
        <v>6.0932383849584339E-5</v>
      </c>
      <c r="N31" s="85">
        <f>K31/'סכום נכסי הקרן'!$C$42</f>
        <v>6.9845360623139955E-6</v>
      </c>
    </row>
    <row r="32" spans="2:14" s="121" customFormat="1">
      <c r="B32" s="77" t="s">
        <v>1789</v>
      </c>
      <c r="C32" s="74" t="s">
        <v>1790</v>
      </c>
      <c r="D32" s="87" t="s">
        <v>123</v>
      </c>
      <c r="E32" s="74" t="s">
        <v>1766</v>
      </c>
      <c r="F32" s="87" t="s">
        <v>1778</v>
      </c>
      <c r="G32" s="87" t="s">
        <v>165</v>
      </c>
      <c r="H32" s="84">
        <v>248417.53210100002</v>
      </c>
      <c r="I32" s="86">
        <v>3322.82</v>
      </c>
      <c r="J32" s="74"/>
      <c r="K32" s="84">
        <v>8254.4674404800007</v>
      </c>
      <c r="L32" s="85">
        <v>6.4934805142808196E-3</v>
      </c>
      <c r="M32" s="85">
        <f t="shared" si="0"/>
        <v>1.2800752303044371E-3</v>
      </c>
      <c r="N32" s="85">
        <f>K32/'סכום נכסי הקרן'!$C$42</f>
        <v>1.46732017421262E-4</v>
      </c>
    </row>
    <row r="33" spans="2:14" s="121" customFormat="1">
      <c r="B33" s="77" t="s">
        <v>1791</v>
      </c>
      <c r="C33" s="74" t="s">
        <v>1792</v>
      </c>
      <c r="D33" s="87" t="s">
        <v>123</v>
      </c>
      <c r="E33" s="74" t="s">
        <v>1766</v>
      </c>
      <c r="F33" s="87" t="s">
        <v>1778</v>
      </c>
      <c r="G33" s="87" t="s">
        <v>165</v>
      </c>
      <c r="H33" s="84">
        <v>151885.02666800003</v>
      </c>
      <c r="I33" s="86">
        <v>3725.54</v>
      </c>
      <c r="J33" s="74"/>
      <c r="K33" s="84">
        <v>5658.5374223690005</v>
      </c>
      <c r="L33" s="85">
        <v>8.4984798121622851E-3</v>
      </c>
      <c r="M33" s="85">
        <f t="shared" si="0"/>
        <v>8.775070767865395E-4</v>
      </c>
      <c r="N33" s="85">
        <f>K33/'סכום נכסי הקרן'!$C$42</f>
        <v>1.0058657540596338E-4</v>
      </c>
    </row>
    <row r="34" spans="2:14" s="121" customFormat="1">
      <c r="B34" s="77" t="s">
        <v>1793</v>
      </c>
      <c r="C34" s="74" t="s">
        <v>1794</v>
      </c>
      <c r="D34" s="87" t="s">
        <v>123</v>
      </c>
      <c r="E34" s="74" t="s">
        <v>1771</v>
      </c>
      <c r="F34" s="87" t="s">
        <v>1778</v>
      </c>
      <c r="G34" s="87" t="s">
        <v>165</v>
      </c>
      <c r="H34" s="84">
        <v>3372198.8188300002</v>
      </c>
      <c r="I34" s="86">
        <v>333.5</v>
      </c>
      <c r="J34" s="74"/>
      <c r="K34" s="84">
        <v>11246.283060435002</v>
      </c>
      <c r="L34" s="85">
        <v>7.8780330606228275E-3</v>
      </c>
      <c r="M34" s="85">
        <f t="shared" si="0"/>
        <v>1.7440360001974985E-3</v>
      </c>
      <c r="N34" s="85">
        <f>K34/'סכום נכסי הקרן'!$C$42</f>
        <v>1.9991475087243585E-4</v>
      </c>
    </row>
    <row r="35" spans="2:14" s="121" customFormat="1">
      <c r="B35" s="77" t="s">
        <v>1795</v>
      </c>
      <c r="C35" s="74" t="s">
        <v>1796</v>
      </c>
      <c r="D35" s="87" t="s">
        <v>123</v>
      </c>
      <c r="E35" s="74" t="s">
        <v>1771</v>
      </c>
      <c r="F35" s="87" t="s">
        <v>1778</v>
      </c>
      <c r="G35" s="87" t="s">
        <v>165</v>
      </c>
      <c r="H35" s="84">
        <v>2466010.4602830005</v>
      </c>
      <c r="I35" s="86">
        <v>374.48</v>
      </c>
      <c r="J35" s="74"/>
      <c r="K35" s="84">
        <v>9234.7159723090008</v>
      </c>
      <c r="L35" s="85">
        <v>1.004120529264637E-2</v>
      </c>
      <c r="M35" s="85">
        <f t="shared" si="0"/>
        <v>1.4320888973501243E-3</v>
      </c>
      <c r="N35" s="85">
        <f>K35/'סכום נכסי הקרן'!$C$42</f>
        <v>1.6415698707395414E-4</v>
      </c>
    </row>
    <row r="36" spans="2:14" s="121" customFormat="1">
      <c r="B36" s="73"/>
      <c r="C36" s="74"/>
      <c r="D36" s="74"/>
      <c r="E36" s="74"/>
      <c r="F36" s="74"/>
      <c r="G36" s="74"/>
      <c r="H36" s="84"/>
      <c r="I36" s="86"/>
      <c r="J36" s="74"/>
      <c r="K36" s="74"/>
      <c r="L36" s="74"/>
      <c r="M36" s="85"/>
      <c r="N36" s="74"/>
    </row>
    <row r="37" spans="2:14" s="121" customFormat="1">
      <c r="B37" s="71" t="s">
        <v>237</v>
      </c>
      <c r="C37" s="72"/>
      <c r="D37" s="72"/>
      <c r="E37" s="72"/>
      <c r="F37" s="72"/>
      <c r="G37" s="72"/>
      <c r="H37" s="81"/>
      <c r="I37" s="83"/>
      <c r="J37" s="72"/>
      <c r="K37" s="81">
        <v>5946164.9391717054</v>
      </c>
      <c r="L37" s="72"/>
      <c r="M37" s="82">
        <f t="shared" si="0"/>
        <v>0.92211139105247664</v>
      </c>
      <c r="N37" s="82">
        <f>K37/'סכום נכסי הקרן'!$C$42</f>
        <v>0.10569946319801635</v>
      </c>
    </row>
    <row r="38" spans="2:14" s="121" customFormat="1">
      <c r="B38" s="92" t="s">
        <v>265</v>
      </c>
      <c r="C38" s="72"/>
      <c r="D38" s="72"/>
      <c r="E38" s="72"/>
      <c r="F38" s="72"/>
      <c r="G38" s="72"/>
      <c r="H38" s="81"/>
      <c r="I38" s="83"/>
      <c r="J38" s="72"/>
      <c r="K38" s="81">
        <v>5682884.2992445128</v>
      </c>
      <c r="L38" s="72"/>
      <c r="M38" s="82">
        <f t="shared" si="0"/>
        <v>0.88128270910302031</v>
      </c>
      <c r="N38" s="82">
        <f>K38/'סכום נכסי הקרן'!$C$42</f>
        <v>0.1010193672714121</v>
      </c>
    </row>
    <row r="39" spans="2:14" s="121" customFormat="1">
      <c r="B39" s="77" t="s">
        <v>1797</v>
      </c>
      <c r="C39" s="74" t="s">
        <v>1798</v>
      </c>
      <c r="D39" s="87" t="s">
        <v>28</v>
      </c>
      <c r="E39" s="74"/>
      <c r="F39" s="87" t="s">
        <v>1754</v>
      </c>
      <c r="G39" s="87" t="s">
        <v>164</v>
      </c>
      <c r="H39" s="84">
        <v>1403674.6233369999</v>
      </c>
      <c r="I39" s="86">
        <v>3806</v>
      </c>
      <c r="J39" s="74"/>
      <c r="K39" s="84">
        <v>183831.48906057607</v>
      </c>
      <c r="L39" s="85">
        <v>4.2667680856908481E-2</v>
      </c>
      <c r="M39" s="85">
        <f t="shared" si="0"/>
        <v>2.850797309374821E-2</v>
      </c>
      <c r="N39" s="85">
        <f>K39/'סכום נכסי הקרן'!$C$42</f>
        <v>3.2678020053883011E-3</v>
      </c>
    </row>
    <row r="40" spans="2:14" s="121" customFormat="1">
      <c r="B40" s="77" t="s">
        <v>1799</v>
      </c>
      <c r="C40" s="74" t="s">
        <v>1800</v>
      </c>
      <c r="D40" s="87" t="s">
        <v>28</v>
      </c>
      <c r="E40" s="74"/>
      <c r="F40" s="87" t="s">
        <v>1754</v>
      </c>
      <c r="G40" s="87" t="s">
        <v>164</v>
      </c>
      <c r="H40" s="84">
        <v>21397.488807000009</v>
      </c>
      <c r="I40" s="86">
        <v>495.75</v>
      </c>
      <c r="J40" s="74"/>
      <c r="K40" s="84">
        <v>365.01457875400007</v>
      </c>
      <c r="L40" s="85">
        <v>5.6289792052180281E-5</v>
      </c>
      <c r="M40" s="85">
        <f t="shared" si="0"/>
        <v>5.6605241262643243E-5</v>
      </c>
      <c r="N40" s="85">
        <f>K40/'סכום נכסי הקרן'!$C$42</f>
        <v>6.48852586977217E-6</v>
      </c>
    </row>
    <row r="41" spans="2:14" s="121" customFormat="1">
      <c r="B41" s="77" t="s">
        <v>1801</v>
      </c>
      <c r="C41" s="74" t="s">
        <v>1802</v>
      </c>
      <c r="D41" s="87" t="s">
        <v>28</v>
      </c>
      <c r="E41" s="74"/>
      <c r="F41" s="87" t="s">
        <v>1754</v>
      </c>
      <c r="G41" s="87" t="s">
        <v>164</v>
      </c>
      <c r="H41" s="84">
        <v>873702.60331199993</v>
      </c>
      <c r="I41" s="86">
        <v>6570.3</v>
      </c>
      <c r="J41" s="74"/>
      <c r="K41" s="84">
        <v>197530.19946304298</v>
      </c>
      <c r="L41" s="85">
        <v>2.8575243123900241E-2</v>
      </c>
      <c r="M41" s="85">
        <f t="shared" si="0"/>
        <v>3.0632323331937765E-2</v>
      </c>
      <c r="N41" s="85">
        <f>K41/'סכום נכסי הקרן'!$C$42</f>
        <v>3.5113112842021402E-3</v>
      </c>
    </row>
    <row r="42" spans="2:14" s="121" customFormat="1">
      <c r="B42" s="77" t="s">
        <v>1803</v>
      </c>
      <c r="C42" s="74" t="s">
        <v>1804</v>
      </c>
      <c r="D42" s="87" t="s">
        <v>28</v>
      </c>
      <c r="E42" s="74"/>
      <c r="F42" s="87" t="s">
        <v>1754</v>
      </c>
      <c r="G42" s="87" t="s">
        <v>166</v>
      </c>
      <c r="H42" s="84">
        <v>187335.74509900005</v>
      </c>
      <c r="I42" s="86">
        <v>5552.9</v>
      </c>
      <c r="J42" s="74"/>
      <c r="K42" s="84">
        <v>41878.65257664401</v>
      </c>
      <c r="L42" s="85">
        <v>1.0323884662769876E-2</v>
      </c>
      <c r="M42" s="85">
        <f t="shared" si="0"/>
        <v>6.4944015138994563E-3</v>
      </c>
      <c r="N42" s="85">
        <f>K42/'סכום נכסי הקרן'!$C$42</f>
        <v>7.4443799357912027E-4</v>
      </c>
    </row>
    <row r="43" spans="2:14" s="121" customFormat="1">
      <c r="B43" s="77" t="s">
        <v>1805</v>
      </c>
      <c r="C43" s="74" t="s">
        <v>1806</v>
      </c>
      <c r="D43" s="87" t="s">
        <v>1491</v>
      </c>
      <c r="E43" s="74"/>
      <c r="F43" s="87" t="s">
        <v>1754</v>
      </c>
      <c r="G43" s="87" t="s">
        <v>164</v>
      </c>
      <c r="H43" s="84">
        <v>350317.843337</v>
      </c>
      <c r="I43" s="86">
        <v>5940</v>
      </c>
      <c r="J43" s="74"/>
      <c r="K43" s="84">
        <v>71603.355716003003</v>
      </c>
      <c r="L43" s="85">
        <v>2.0649445525316827E-3</v>
      </c>
      <c r="M43" s="85">
        <f t="shared" si="0"/>
        <v>1.1104009158633635E-2</v>
      </c>
      <c r="N43" s="85">
        <f>K43/'סכום נכסי הקרן'!$C$42</f>
        <v>1.2728264923327888E-3</v>
      </c>
    </row>
    <row r="44" spans="2:14" s="121" customFormat="1">
      <c r="B44" s="77" t="s">
        <v>1807</v>
      </c>
      <c r="C44" s="74" t="s">
        <v>1808</v>
      </c>
      <c r="D44" s="87" t="s">
        <v>1491</v>
      </c>
      <c r="E44" s="74"/>
      <c r="F44" s="87" t="s">
        <v>1754</v>
      </c>
      <c r="G44" s="87" t="s">
        <v>164</v>
      </c>
      <c r="H44" s="84">
        <v>175560.355408</v>
      </c>
      <c r="I44" s="86">
        <v>14698</v>
      </c>
      <c r="J44" s="74"/>
      <c r="K44" s="84">
        <v>88791.085831303004</v>
      </c>
      <c r="L44" s="85">
        <v>1.644543394406383E-3</v>
      </c>
      <c r="M44" s="85">
        <f t="shared" si="0"/>
        <v>1.3769424916149029E-2</v>
      </c>
      <c r="N44" s="85">
        <f>K44/'סכום נכסי הקרן'!$C$42</f>
        <v>1.5783568409464719E-3</v>
      </c>
    </row>
    <row r="45" spans="2:14" s="121" customFormat="1">
      <c r="B45" s="77" t="s">
        <v>1809</v>
      </c>
      <c r="C45" s="74" t="s">
        <v>1810</v>
      </c>
      <c r="D45" s="87" t="s">
        <v>1491</v>
      </c>
      <c r="E45" s="74"/>
      <c r="F45" s="87" t="s">
        <v>1754</v>
      </c>
      <c r="G45" s="87" t="s">
        <v>164</v>
      </c>
      <c r="H45" s="84">
        <v>414755.98720200005</v>
      </c>
      <c r="I45" s="86">
        <v>6410</v>
      </c>
      <c r="J45" s="74"/>
      <c r="K45" s="84">
        <v>91481.940058527005</v>
      </c>
      <c r="L45" s="85">
        <v>1.9424525726175355E-3</v>
      </c>
      <c r="M45" s="85">
        <f t="shared" si="0"/>
        <v>1.418671359884921E-2</v>
      </c>
      <c r="N45" s="85">
        <f>K45/'סכום נכסי הקרן'!$C$42</f>
        <v>1.6261896626510964E-3</v>
      </c>
    </row>
    <row r="46" spans="2:14" s="121" customFormat="1">
      <c r="B46" s="77" t="s">
        <v>1811</v>
      </c>
      <c r="C46" s="74" t="s">
        <v>1812</v>
      </c>
      <c r="D46" s="87" t="s">
        <v>127</v>
      </c>
      <c r="E46" s="74"/>
      <c r="F46" s="87" t="s">
        <v>1754</v>
      </c>
      <c r="G46" s="87" t="s">
        <v>174</v>
      </c>
      <c r="H46" s="84">
        <v>9589531.0616590027</v>
      </c>
      <c r="I46" s="86">
        <f>170400/100</f>
        <v>1704</v>
      </c>
      <c r="J46" s="74"/>
      <c r="K46" s="84">
        <v>531819.89599914302</v>
      </c>
      <c r="L46" s="85">
        <v>2.7531759936660449E-3</v>
      </c>
      <c r="M46" s="85">
        <f t="shared" si="0"/>
        <v>8.2472852520210277E-2</v>
      </c>
      <c r="N46" s="85">
        <f>K46/'סכום נכסי הקרן'!$C$42</f>
        <v>9.4536693987107463E-3</v>
      </c>
    </row>
    <row r="47" spans="2:14" s="121" customFormat="1">
      <c r="B47" s="77" t="s">
        <v>1813</v>
      </c>
      <c r="C47" s="74" t="s">
        <v>1814</v>
      </c>
      <c r="D47" s="87" t="s">
        <v>1491</v>
      </c>
      <c r="E47" s="74"/>
      <c r="F47" s="87" t="s">
        <v>1754</v>
      </c>
      <c r="G47" s="87" t="s">
        <v>164</v>
      </c>
      <c r="H47" s="84">
        <v>79751.502914000012</v>
      </c>
      <c r="I47" s="86">
        <v>10548</v>
      </c>
      <c r="J47" s="74"/>
      <c r="K47" s="84">
        <v>28946.340722676006</v>
      </c>
      <c r="L47" s="85">
        <v>3.5497913738570536E-4</v>
      </c>
      <c r="M47" s="85">
        <f t="shared" si="0"/>
        <v>4.488901801870275E-3</v>
      </c>
      <c r="N47" s="85">
        <f>K47/'סכום נכסי הקרן'!$C$42</f>
        <v>5.1455227146119753E-4</v>
      </c>
    </row>
    <row r="48" spans="2:14" s="121" customFormat="1">
      <c r="B48" s="77" t="s">
        <v>1815</v>
      </c>
      <c r="C48" s="74" t="s">
        <v>1816</v>
      </c>
      <c r="D48" s="87" t="s">
        <v>28</v>
      </c>
      <c r="E48" s="74"/>
      <c r="F48" s="87" t="s">
        <v>1754</v>
      </c>
      <c r="G48" s="87" t="s">
        <v>173</v>
      </c>
      <c r="H48" s="84">
        <v>1145526.7694550001</v>
      </c>
      <c r="I48" s="86">
        <v>3684</v>
      </c>
      <c r="J48" s="74"/>
      <c r="K48" s="84">
        <v>108444.43953867602</v>
      </c>
      <c r="L48" s="85">
        <v>2.0314751036706418E-2</v>
      </c>
      <c r="M48" s="85">
        <f t="shared" si="0"/>
        <v>1.6817201342020683E-2</v>
      </c>
      <c r="N48" s="85">
        <f>K48/'סכום נכסי הקרן'!$C$42</f>
        <v>1.9277162950082094E-3</v>
      </c>
    </row>
    <row r="49" spans="2:14" s="121" customFormat="1">
      <c r="B49" s="77" t="s">
        <v>1817</v>
      </c>
      <c r="C49" s="74" t="s">
        <v>1818</v>
      </c>
      <c r="D49" s="87" t="s">
        <v>1491</v>
      </c>
      <c r="E49" s="74"/>
      <c r="F49" s="87" t="s">
        <v>1754</v>
      </c>
      <c r="G49" s="87" t="s">
        <v>164</v>
      </c>
      <c r="H49" s="84">
        <v>765768.84615300014</v>
      </c>
      <c r="I49" s="86">
        <v>7698</v>
      </c>
      <c r="J49" s="74"/>
      <c r="K49" s="84">
        <v>202843.11595977505</v>
      </c>
      <c r="L49" s="85">
        <v>4.8443080932779178E-3</v>
      </c>
      <c r="M49" s="85">
        <f t="shared" si="0"/>
        <v>3.1456232670387718E-2</v>
      </c>
      <c r="N49" s="85">
        <f>K49/'סכום נכסי הקרן'!$C$42</f>
        <v>3.6057540767356904E-3</v>
      </c>
    </row>
    <row r="50" spans="2:14" s="121" customFormat="1">
      <c r="B50" s="77" t="s">
        <v>1819</v>
      </c>
      <c r="C50" s="74" t="s">
        <v>1820</v>
      </c>
      <c r="D50" s="87" t="s">
        <v>1491</v>
      </c>
      <c r="E50" s="74"/>
      <c r="F50" s="87" t="s">
        <v>1754</v>
      </c>
      <c r="G50" s="87" t="s">
        <v>164</v>
      </c>
      <c r="H50" s="84">
        <v>145854.25868500004</v>
      </c>
      <c r="I50" s="86">
        <v>6916</v>
      </c>
      <c r="J50" s="74"/>
      <c r="K50" s="84">
        <v>34710.33230598201</v>
      </c>
      <c r="L50" s="85">
        <v>1.0493112135611514E-2</v>
      </c>
      <c r="M50" s="85">
        <f t="shared" si="0"/>
        <v>5.3827623575846018E-3</v>
      </c>
      <c r="N50" s="85">
        <f>K50/'סכום נכסי הקרן'!$C$42</f>
        <v>6.1701340775086749E-4</v>
      </c>
    </row>
    <row r="51" spans="2:14" s="121" customFormat="1">
      <c r="B51" s="77" t="s">
        <v>1821</v>
      </c>
      <c r="C51" s="74" t="s">
        <v>1822</v>
      </c>
      <c r="D51" s="87" t="s">
        <v>1491</v>
      </c>
      <c r="E51" s="74"/>
      <c r="F51" s="87" t="s">
        <v>1754</v>
      </c>
      <c r="G51" s="87" t="s">
        <v>164</v>
      </c>
      <c r="H51" s="84">
        <v>58876.948460000007</v>
      </c>
      <c r="I51" s="86">
        <v>10289.77</v>
      </c>
      <c r="J51" s="74"/>
      <c r="K51" s="84">
        <v>20846.619177846002</v>
      </c>
      <c r="L51" s="85">
        <v>2.7384627190697678E-2</v>
      </c>
      <c r="M51" s="85">
        <f t="shared" si="0"/>
        <v>3.2328240480161562E-3</v>
      </c>
      <c r="N51" s="85">
        <f>K51/'סכום נכסי הקרן'!$C$42</f>
        <v>3.7057102840788963E-4</v>
      </c>
    </row>
    <row r="52" spans="2:14" s="121" customFormat="1">
      <c r="B52" s="77" t="s">
        <v>1823</v>
      </c>
      <c r="C52" s="74" t="s">
        <v>1824</v>
      </c>
      <c r="D52" s="87" t="s">
        <v>126</v>
      </c>
      <c r="E52" s="74"/>
      <c r="F52" s="87" t="s">
        <v>1754</v>
      </c>
      <c r="G52" s="87" t="s">
        <v>164</v>
      </c>
      <c r="H52" s="84">
        <v>2542413.6835000003</v>
      </c>
      <c r="I52" s="86">
        <v>630.20000000000005</v>
      </c>
      <c r="J52" s="74"/>
      <c r="K52" s="84">
        <v>55132.703445988009</v>
      </c>
      <c r="L52" s="85">
        <v>7.2446241240296694E-2</v>
      </c>
      <c r="M52" s="85">
        <f t="shared" si="0"/>
        <v>8.5497954374177555E-3</v>
      </c>
      <c r="N52" s="85">
        <f>K52/'סכום נכסי הקרן'!$C$42</f>
        <v>9.8004297198458178E-4</v>
      </c>
    </row>
    <row r="53" spans="2:14" s="121" customFormat="1">
      <c r="B53" s="77" t="s">
        <v>1825</v>
      </c>
      <c r="C53" s="74" t="s">
        <v>1826</v>
      </c>
      <c r="D53" s="87" t="s">
        <v>28</v>
      </c>
      <c r="E53" s="74"/>
      <c r="F53" s="87" t="s">
        <v>1754</v>
      </c>
      <c r="G53" s="87" t="s">
        <v>166</v>
      </c>
      <c r="H53" s="84">
        <v>856391.97759900021</v>
      </c>
      <c r="I53" s="86">
        <v>4036</v>
      </c>
      <c r="J53" s="74"/>
      <c r="K53" s="84">
        <v>139147.67155331399</v>
      </c>
      <c r="L53" s="85">
        <v>0.10469339579449881</v>
      </c>
      <c r="M53" s="85">
        <f t="shared" si="0"/>
        <v>2.1578555975208601E-2</v>
      </c>
      <c r="N53" s="85">
        <f>K53/'סכום נכסי הקרן'!$C$42</f>
        <v>2.4734991946738639E-3</v>
      </c>
    </row>
    <row r="54" spans="2:14" s="121" customFormat="1">
      <c r="B54" s="77" t="s">
        <v>1827</v>
      </c>
      <c r="C54" s="74" t="s">
        <v>1828</v>
      </c>
      <c r="D54" s="87" t="s">
        <v>126</v>
      </c>
      <c r="E54" s="74"/>
      <c r="F54" s="87" t="s">
        <v>1754</v>
      </c>
      <c r="G54" s="87" t="s">
        <v>164</v>
      </c>
      <c r="H54" s="84">
        <v>1049292.6648220001</v>
      </c>
      <c r="I54" s="86">
        <v>2993</v>
      </c>
      <c r="J54" s="74"/>
      <c r="K54" s="84">
        <v>108065.73866534603</v>
      </c>
      <c r="L54" s="85">
        <v>2.1752382501584555E-3</v>
      </c>
      <c r="M54" s="85">
        <f t="shared" si="0"/>
        <v>1.6758473675924736E-2</v>
      </c>
      <c r="N54" s="85">
        <f>K54/'סכום נכסי הקרן'!$C$42</f>
        <v>1.9209844805642637E-3</v>
      </c>
    </row>
    <row r="55" spans="2:14" s="121" customFormat="1">
      <c r="B55" s="77" t="s">
        <v>1829</v>
      </c>
      <c r="C55" s="74" t="s">
        <v>1830</v>
      </c>
      <c r="D55" s="87" t="s">
        <v>1724</v>
      </c>
      <c r="E55" s="74"/>
      <c r="F55" s="87" t="s">
        <v>1754</v>
      </c>
      <c r="G55" s="87" t="s">
        <v>169</v>
      </c>
      <c r="H55" s="84">
        <v>4709741.3295580009</v>
      </c>
      <c r="I55" s="86">
        <v>3100</v>
      </c>
      <c r="J55" s="74"/>
      <c r="K55" s="84">
        <v>64824.879658971004</v>
      </c>
      <c r="L55" s="85">
        <v>3.2170650161023634E-2</v>
      </c>
      <c r="M55" s="85">
        <f t="shared" si="0"/>
        <v>1.0052825740395599E-2</v>
      </c>
      <c r="N55" s="85">
        <f>K55/'סכום נכסי הקרן'!$C$42</f>
        <v>1.1523318057813099E-3</v>
      </c>
    </row>
    <row r="56" spans="2:14" s="121" customFormat="1">
      <c r="B56" s="77" t="s">
        <v>1831</v>
      </c>
      <c r="C56" s="74" t="s">
        <v>1832</v>
      </c>
      <c r="D56" s="87" t="s">
        <v>28</v>
      </c>
      <c r="E56" s="74"/>
      <c r="F56" s="87" t="s">
        <v>1754</v>
      </c>
      <c r="G56" s="87" t="s">
        <v>166</v>
      </c>
      <c r="H56" s="84">
        <v>2095860.1297920004</v>
      </c>
      <c r="I56" s="86">
        <v>2213</v>
      </c>
      <c r="J56" s="74"/>
      <c r="K56" s="84">
        <v>186722.17841369403</v>
      </c>
      <c r="L56" s="85">
        <v>8.2241455311327146E-3</v>
      </c>
      <c r="M56" s="85">
        <f t="shared" si="0"/>
        <v>2.8956251540069863E-2</v>
      </c>
      <c r="N56" s="85">
        <f>K56/'סכום נכסי הקרן'!$C$42</f>
        <v>3.3191871109180767E-3</v>
      </c>
    </row>
    <row r="57" spans="2:14" s="121" customFormat="1">
      <c r="B57" s="77" t="s">
        <v>1833</v>
      </c>
      <c r="C57" s="74" t="s">
        <v>1834</v>
      </c>
      <c r="D57" s="87" t="s">
        <v>127</v>
      </c>
      <c r="E57" s="74"/>
      <c r="F57" s="87" t="s">
        <v>1754</v>
      </c>
      <c r="G57" s="87" t="s">
        <v>174</v>
      </c>
      <c r="H57" s="84">
        <v>246480.31605300002</v>
      </c>
      <c r="I57" s="86">
        <f>2397000/100</f>
        <v>23970</v>
      </c>
      <c r="J57" s="74"/>
      <c r="K57" s="84">
        <v>192286.10233927501</v>
      </c>
      <c r="L57" s="85">
        <v>1.0019164189980801E-2</v>
      </c>
      <c r="M57" s="85">
        <f t="shared" si="0"/>
        <v>2.9819086271903304E-2</v>
      </c>
      <c r="N57" s="85">
        <f>K57/'סכום נכסי הקרן'!$C$42</f>
        <v>3.4180918298797459E-3</v>
      </c>
    </row>
    <row r="58" spans="2:14" s="121" customFormat="1">
      <c r="B58" s="77" t="s">
        <v>1835</v>
      </c>
      <c r="C58" s="74" t="s">
        <v>1836</v>
      </c>
      <c r="D58" s="87" t="s">
        <v>126</v>
      </c>
      <c r="E58" s="74"/>
      <c r="F58" s="87" t="s">
        <v>1754</v>
      </c>
      <c r="G58" s="87" t="s">
        <v>164</v>
      </c>
      <c r="H58" s="84">
        <v>14017.530938000002</v>
      </c>
      <c r="I58" s="86">
        <v>33962</v>
      </c>
      <c r="J58" s="74"/>
      <c r="K58" s="84">
        <v>16381.341104316003</v>
      </c>
      <c r="L58" s="85">
        <v>1.2762755639798512E-4</v>
      </c>
      <c r="M58" s="85">
        <f t="shared" si="0"/>
        <v>2.5403636440515746E-3</v>
      </c>
      <c r="N58" s="85">
        <f>K58/'סכום נכסי הקרן'!$C$42</f>
        <v>2.9119591852946446E-4</v>
      </c>
    </row>
    <row r="59" spans="2:14" s="121" customFormat="1">
      <c r="B59" s="77" t="s">
        <v>1837</v>
      </c>
      <c r="C59" s="74" t="s">
        <v>1838</v>
      </c>
      <c r="D59" s="87" t="s">
        <v>1491</v>
      </c>
      <c r="E59" s="74"/>
      <c r="F59" s="87" t="s">
        <v>1754</v>
      </c>
      <c r="G59" s="87" t="s">
        <v>164</v>
      </c>
      <c r="H59" s="84">
        <v>52454.008628000011</v>
      </c>
      <c r="I59" s="86">
        <v>18531</v>
      </c>
      <c r="J59" s="74"/>
      <c r="K59" s="84">
        <v>33447.388297999009</v>
      </c>
      <c r="L59" s="85">
        <v>2.2377990029010244E-4</v>
      </c>
      <c r="M59" s="85">
        <f t="shared" si="0"/>
        <v>5.1869092206575226E-3</v>
      </c>
      <c r="N59" s="85">
        <f>K59/'סכום נכסי הקרן'!$C$42</f>
        <v>5.9456322262170253E-4</v>
      </c>
    </row>
    <row r="60" spans="2:14" s="121" customFormat="1">
      <c r="B60" s="77" t="s">
        <v>1839</v>
      </c>
      <c r="C60" s="74" t="s">
        <v>1840</v>
      </c>
      <c r="D60" s="87" t="s">
        <v>1491</v>
      </c>
      <c r="E60" s="74"/>
      <c r="F60" s="87" t="s">
        <v>1754</v>
      </c>
      <c r="G60" s="87" t="s">
        <v>164</v>
      </c>
      <c r="H60" s="84">
        <v>480382.37493500009</v>
      </c>
      <c r="I60" s="86">
        <v>5665</v>
      </c>
      <c r="J60" s="74"/>
      <c r="K60" s="84">
        <v>93642.209359373024</v>
      </c>
      <c r="L60" s="85">
        <v>1.1263361663188748E-2</v>
      </c>
      <c r="M60" s="85">
        <f t="shared" si="0"/>
        <v>1.452172094399167E-2</v>
      </c>
      <c r="N60" s="85">
        <f>K60/'סכום נכסי הקרן'!$C$42</f>
        <v>1.6645907678673915E-3</v>
      </c>
    </row>
    <row r="61" spans="2:14" s="121" customFormat="1">
      <c r="B61" s="77" t="s">
        <v>1841</v>
      </c>
      <c r="C61" s="74" t="s">
        <v>1842</v>
      </c>
      <c r="D61" s="87" t="s">
        <v>1491</v>
      </c>
      <c r="E61" s="74"/>
      <c r="F61" s="87" t="s">
        <v>1754</v>
      </c>
      <c r="G61" s="87" t="s">
        <v>164</v>
      </c>
      <c r="H61" s="84">
        <v>51383.518656000007</v>
      </c>
      <c r="I61" s="86">
        <v>29962</v>
      </c>
      <c r="J61" s="74"/>
      <c r="K61" s="84">
        <v>52976.018247265012</v>
      </c>
      <c r="L61" s="85">
        <v>1.8684915874909093E-3</v>
      </c>
      <c r="M61" s="85">
        <f t="shared" si="0"/>
        <v>8.2153439028570998E-3</v>
      </c>
      <c r="N61" s="85">
        <f>K61/'סכום נכסי הקרן'!$C$42</f>
        <v>9.4170557802996974E-4</v>
      </c>
    </row>
    <row r="62" spans="2:14" s="121" customFormat="1">
      <c r="B62" s="77" t="s">
        <v>1843</v>
      </c>
      <c r="C62" s="74" t="s">
        <v>1844</v>
      </c>
      <c r="D62" s="87" t="s">
        <v>1491</v>
      </c>
      <c r="E62" s="74"/>
      <c r="F62" s="87" t="s">
        <v>1754</v>
      </c>
      <c r="G62" s="87" t="s">
        <v>164</v>
      </c>
      <c r="H62" s="84">
        <v>126050.19420300004</v>
      </c>
      <c r="I62" s="86">
        <v>19893</v>
      </c>
      <c r="J62" s="74"/>
      <c r="K62" s="84">
        <v>86283.643221974009</v>
      </c>
      <c r="L62" s="85">
        <v>2.2309768885486733E-2</v>
      </c>
      <c r="M62" s="85">
        <f t="shared" si="0"/>
        <v>1.3380579094325142E-2</v>
      </c>
      <c r="N62" s="85">
        <f>K62/'סכום נכסי הקרן'!$C$42</f>
        <v>1.5337843575866632E-3</v>
      </c>
    </row>
    <row r="63" spans="2:14" s="121" customFormat="1">
      <c r="B63" s="77" t="s">
        <v>1845</v>
      </c>
      <c r="C63" s="74" t="s">
        <v>1846</v>
      </c>
      <c r="D63" s="87" t="s">
        <v>1491</v>
      </c>
      <c r="E63" s="74"/>
      <c r="F63" s="87" t="s">
        <v>1754</v>
      </c>
      <c r="G63" s="87" t="s">
        <v>164</v>
      </c>
      <c r="H63" s="84">
        <v>458002.44395800005</v>
      </c>
      <c r="I63" s="86">
        <v>14979</v>
      </c>
      <c r="J63" s="74"/>
      <c r="K63" s="84">
        <v>236067.00430249402</v>
      </c>
      <c r="L63" s="85">
        <v>1.7710844700618718E-3</v>
      </c>
      <c r="M63" s="85">
        <f t="shared" si="0"/>
        <v>3.6608482264753044E-2</v>
      </c>
      <c r="N63" s="85">
        <f>K63/'סכום נכסי הקרן'!$C$42</f>
        <v>4.1963443477928894E-3</v>
      </c>
    </row>
    <row r="64" spans="2:14" s="121" customFormat="1">
      <c r="B64" s="77" t="s">
        <v>1847</v>
      </c>
      <c r="C64" s="74" t="s">
        <v>1848</v>
      </c>
      <c r="D64" s="87" t="s">
        <v>126</v>
      </c>
      <c r="E64" s="74"/>
      <c r="F64" s="87" t="s">
        <v>1754</v>
      </c>
      <c r="G64" s="87" t="s">
        <v>164</v>
      </c>
      <c r="H64" s="84">
        <v>15604185.215471001</v>
      </c>
      <c r="I64" s="86">
        <v>789.25</v>
      </c>
      <c r="J64" s="74"/>
      <c r="K64" s="84">
        <v>423779.90547048103</v>
      </c>
      <c r="L64" s="85">
        <v>7.4411250101035067E-2</v>
      </c>
      <c r="M64" s="85">
        <f t="shared" si="0"/>
        <v>6.5718371779291157E-2</v>
      </c>
      <c r="N64" s="85">
        <f>K64/'סכום נכסי הקרן'!$C$42</f>
        <v>7.5331426189088552E-3</v>
      </c>
    </row>
    <row r="65" spans="2:14" s="121" customFormat="1">
      <c r="B65" s="77" t="s">
        <v>1849</v>
      </c>
      <c r="C65" s="74" t="s">
        <v>1850</v>
      </c>
      <c r="D65" s="87" t="s">
        <v>1491</v>
      </c>
      <c r="E65" s="74"/>
      <c r="F65" s="87" t="s">
        <v>1754</v>
      </c>
      <c r="G65" s="87" t="s">
        <v>164</v>
      </c>
      <c r="H65" s="84">
        <v>208413.15740400003</v>
      </c>
      <c r="I65" s="86">
        <v>31112</v>
      </c>
      <c r="J65" s="74"/>
      <c r="K65" s="84">
        <v>223119.60676931203</v>
      </c>
      <c r="L65" s="85">
        <v>1.2223645595542523E-2</v>
      </c>
      <c r="M65" s="85">
        <f t="shared" si="0"/>
        <v>3.4600643115996615E-2</v>
      </c>
      <c r="N65" s="85">
        <f>K65/'סכום נכסי הקרן'!$C$42</f>
        <v>3.9661904615370374E-3</v>
      </c>
    </row>
    <row r="66" spans="2:14" s="121" customFormat="1">
      <c r="B66" s="77" t="s">
        <v>1851</v>
      </c>
      <c r="C66" s="74" t="s">
        <v>1852</v>
      </c>
      <c r="D66" s="87" t="s">
        <v>28</v>
      </c>
      <c r="E66" s="74"/>
      <c r="F66" s="87" t="s">
        <v>1754</v>
      </c>
      <c r="G66" s="87" t="s">
        <v>166</v>
      </c>
      <c r="H66" s="84">
        <v>315794.541738</v>
      </c>
      <c r="I66" s="86">
        <v>3490</v>
      </c>
      <c r="J66" s="74"/>
      <c r="K66" s="84">
        <v>44369.265748178004</v>
      </c>
      <c r="L66" s="85">
        <v>2.6098722457685949E-2</v>
      </c>
      <c r="M66" s="85">
        <f t="shared" si="0"/>
        <v>6.8806374827417114E-3</v>
      </c>
      <c r="N66" s="85">
        <f>K66/'סכום נכסי הקרן'!$C$42</f>
        <v>7.8871131562082667E-4</v>
      </c>
    </row>
    <row r="67" spans="2:14" s="121" customFormat="1">
      <c r="B67" s="77" t="s">
        <v>1853</v>
      </c>
      <c r="C67" s="74" t="s">
        <v>1854</v>
      </c>
      <c r="D67" s="87" t="s">
        <v>28</v>
      </c>
      <c r="E67" s="74"/>
      <c r="F67" s="87" t="s">
        <v>1754</v>
      </c>
      <c r="G67" s="87" t="s">
        <v>166</v>
      </c>
      <c r="H67" s="84">
        <v>711974.3164560002</v>
      </c>
      <c r="I67" s="86">
        <v>5530</v>
      </c>
      <c r="J67" s="74"/>
      <c r="K67" s="84">
        <v>158504.52103655902</v>
      </c>
      <c r="L67" s="85">
        <v>9.3650025183295002E-2</v>
      </c>
      <c r="M67" s="85">
        <f t="shared" si="0"/>
        <v>2.4580351516701748E-2</v>
      </c>
      <c r="N67" s="85">
        <f>K67/'סכום נכסי הקרן'!$C$42</f>
        <v>2.817587967944389E-3</v>
      </c>
    </row>
    <row r="68" spans="2:14" s="121" customFormat="1">
      <c r="B68" s="77" t="s">
        <v>1855</v>
      </c>
      <c r="C68" s="74" t="s">
        <v>1856</v>
      </c>
      <c r="D68" s="87" t="s">
        <v>1488</v>
      </c>
      <c r="E68" s="74"/>
      <c r="F68" s="87" t="s">
        <v>1754</v>
      </c>
      <c r="G68" s="87" t="s">
        <v>164</v>
      </c>
      <c r="H68" s="84">
        <v>307731.34364800004</v>
      </c>
      <c r="I68" s="86">
        <v>6818</v>
      </c>
      <c r="J68" s="74"/>
      <c r="K68" s="84">
        <v>72196.044277772016</v>
      </c>
      <c r="L68" s="85">
        <v>7.3444234760859199E-3</v>
      </c>
      <c r="M68" s="85">
        <f t="shared" si="0"/>
        <v>1.1195921320463079E-2</v>
      </c>
      <c r="N68" s="85">
        <f>K68/'סכום נכסי הקרן'!$C$42</f>
        <v>1.2833621675896068E-3</v>
      </c>
    </row>
    <row r="69" spans="2:14" s="121" customFormat="1">
      <c r="B69" s="77" t="s">
        <v>1857</v>
      </c>
      <c r="C69" s="74" t="s">
        <v>1858</v>
      </c>
      <c r="D69" s="87" t="s">
        <v>28</v>
      </c>
      <c r="E69" s="74"/>
      <c r="F69" s="87" t="s">
        <v>1754</v>
      </c>
      <c r="G69" s="87" t="s">
        <v>166</v>
      </c>
      <c r="H69" s="84">
        <v>65032.265798999993</v>
      </c>
      <c r="I69" s="86">
        <v>5369.7</v>
      </c>
      <c r="J69" s="74"/>
      <c r="K69" s="84">
        <v>14058.244875432003</v>
      </c>
      <c r="L69" s="85">
        <v>3.9824483089116035E-2</v>
      </c>
      <c r="M69" s="85">
        <f t="shared" si="0"/>
        <v>2.1801056429569415E-3</v>
      </c>
      <c r="N69" s="85">
        <f>K69/'סכום נכסי הקרן'!$C$42</f>
        <v>2.4990038992198191E-4</v>
      </c>
    </row>
    <row r="70" spans="2:14" s="121" customFormat="1">
      <c r="B70" s="77" t="s">
        <v>1859</v>
      </c>
      <c r="C70" s="74" t="s">
        <v>1860</v>
      </c>
      <c r="D70" s="87" t="s">
        <v>28</v>
      </c>
      <c r="E70" s="74"/>
      <c r="F70" s="87" t="s">
        <v>1754</v>
      </c>
      <c r="G70" s="87" t="s">
        <v>166</v>
      </c>
      <c r="H70" s="84">
        <v>152009.576023</v>
      </c>
      <c r="I70" s="86">
        <v>10892.9</v>
      </c>
      <c r="J70" s="74"/>
      <c r="K70" s="84">
        <v>66660.207306066994</v>
      </c>
      <c r="L70" s="85">
        <v>3.4172248761671221E-2</v>
      </c>
      <c r="M70" s="85">
        <f t="shared" si="0"/>
        <v>1.0337442219590758E-2</v>
      </c>
      <c r="N70" s="85">
        <f>K70/'סכום נכסי הקרן'!$C$42</f>
        <v>1.1849567243759072E-3</v>
      </c>
    </row>
    <row r="71" spans="2:14" s="121" customFormat="1">
      <c r="B71" s="77" t="s">
        <v>1861</v>
      </c>
      <c r="C71" s="74" t="s">
        <v>1862</v>
      </c>
      <c r="D71" s="87" t="s">
        <v>28</v>
      </c>
      <c r="E71" s="74"/>
      <c r="F71" s="87" t="s">
        <v>1754</v>
      </c>
      <c r="G71" s="87" t="s">
        <v>166</v>
      </c>
      <c r="H71" s="84">
        <v>480774.1742650001</v>
      </c>
      <c r="I71" s="86">
        <v>5425.7</v>
      </c>
      <c r="J71" s="74"/>
      <c r="K71" s="84">
        <v>105014.45989556501</v>
      </c>
      <c r="L71" s="85">
        <v>6.6469051763480808E-2</v>
      </c>
      <c r="M71" s="85">
        <f t="shared" si="0"/>
        <v>1.6285291559438812E-2</v>
      </c>
      <c r="N71" s="85">
        <f>K71/'סכום נכסי הקרן'!$C$42</f>
        <v>1.8667447258092797E-3</v>
      </c>
    </row>
    <row r="72" spans="2:14" s="121" customFormat="1">
      <c r="B72" s="77" t="s">
        <v>1863</v>
      </c>
      <c r="C72" s="74" t="s">
        <v>1864</v>
      </c>
      <c r="D72" s="87" t="s">
        <v>1491</v>
      </c>
      <c r="E72" s="74"/>
      <c r="F72" s="87" t="s">
        <v>1754</v>
      </c>
      <c r="G72" s="87" t="s">
        <v>164</v>
      </c>
      <c r="H72" s="84">
        <v>167197.68774700002</v>
      </c>
      <c r="I72" s="86">
        <v>17420</v>
      </c>
      <c r="J72" s="74"/>
      <c r="K72" s="84">
        <v>100222.00582556002</v>
      </c>
      <c r="L72" s="85">
        <v>1.0669284660323759E-2</v>
      </c>
      <c r="M72" s="85">
        <f t="shared" si="0"/>
        <v>1.5542093795122674E-2</v>
      </c>
      <c r="N72" s="85">
        <f>K72/'סכום נכסי הקרן'!$C$42</f>
        <v>1.7815537114693311E-3</v>
      </c>
    </row>
    <row r="73" spans="2:14" s="121" customFormat="1">
      <c r="B73" s="77" t="s">
        <v>1865</v>
      </c>
      <c r="C73" s="74" t="s">
        <v>1866</v>
      </c>
      <c r="D73" s="87" t="s">
        <v>127</v>
      </c>
      <c r="E73" s="74"/>
      <c r="F73" s="87" t="s">
        <v>1754</v>
      </c>
      <c r="G73" s="87" t="s">
        <v>174</v>
      </c>
      <c r="H73" s="84">
        <v>1485304.8361500003</v>
      </c>
      <c r="I73" s="86">
        <f>168600/100</f>
        <v>1686</v>
      </c>
      <c r="J73" s="74"/>
      <c r="K73" s="84">
        <v>81502.472798712013</v>
      </c>
      <c r="L73" s="85">
        <v>1.9669831662896123E-4</v>
      </c>
      <c r="M73" s="85">
        <f t="shared" si="0"/>
        <v>1.2639131160244252E-2</v>
      </c>
      <c r="N73" s="85">
        <f>K73/'סכום נכסי הקרן'!$C$42</f>
        <v>1.4487939221771431E-3</v>
      </c>
    </row>
    <row r="74" spans="2:14" s="121" customFormat="1">
      <c r="B74" s="77" t="s">
        <v>1867</v>
      </c>
      <c r="C74" s="74" t="s">
        <v>1868</v>
      </c>
      <c r="D74" s="87" t="s">
        <v>126</v>
      </c>
      <c r="E74" s="74"/>
      <c r="F74" s="87" t="s">
        <v>1754</v>
      </c>
      <c r="G74" s="87" t="s">
        <v>164</v>
      </c>
      <c r="H74" s="84">
        <v>59749.665410000009</v>
      </c>
      <c r="I74" s="86">
        <v>62558</v>
      </c>
      <c r="J74" s="74"/>
      <c r="K74" s="84">
        <v>128618.37135795102</v>
      </c>
      <c r="L74" s="85">
        <v>4.2735967993692073E-3</v>
      </c>
      <c r="M74" s="85">
        <f t="shared" si="0"/>
        <v>1.9945707282096544E-2</v>
      </c>
      <c r="N74" s="85">
        <f>K74/'סכום נכסי הקרן'!$C$42</f>
        <v>2.2863295836916858E-3</v>
      </c>
    </row>
    <row r="75" spans="2:14" s="121" customFormat="1">
      <c r="B75" s="77" t="s">
        <v>1869</v>
      </c>
      <c r="C75" s="74" t="s">
        <v>1870</v>
      </c>
      <c r="D75" s="87" t="s">
        <v>28</v>
      </c>
      <c r="E75" s="74"/>
      <c r="F75" s="87" t="s">
        <v>1754</v>
      </c>
      <c r="G75" s="87" t="s">
        <v>166</v>
      </c>
      <c r="H75" s="84">
        <v>267841.94344200002</v>
      </c>
      <c r="I75" s="86">
        <v>19252</v>
      </c>
      <c r="J75" s="74"/>
      <c r="K75" s="84">
        <v>207590.09902528004</v>
      </c>
      <c r="L75" s="85">
        <v>9.2359290842068995E-2</v>
      </c>
      <c r="M75" s="85">
        <f t="shared" si="0"/>
        <v>3.2192378943256682E-2</v>
      </c>
      <c r="N75" s="85">
        <f>K75/'סכום נכסי הקרן'!$C$42</f>
        <v>3.6901367951713221E-3</v>
      </c>
    </row>
    <row r="76" spans="2:14" s="121" customFormat="1">
      <c r="B76" s="77" t="s">
        <v>1871</v>
      </c>
      <c r="C76" s="74" t="s">
        <v>1872</v>
      </c>
      <c r="D76" s="87" t="s">
        <v>126</v>
      </c>
      <c r="E76" s="74"/>
      <c r="F76" s="87" t="s">
        <v>1754</v>
      </c>
      <c r="G76" s="87" t="s">
        <v>164</v>
      </c>
      <c r="H76" s="84">
        <v>1102604.6711600001</v>
      </c>
      <c r="I76" s="86">
        <v>3004.25</v>
      </c>
      <c r="J76" s="74"/>
      <c r="K76" s="84">
        <v>113983.12786746901</v>
      </c>
      <c r="L76" s="85">
        <v>0.11667774297989419</v>
      </c>
      <c r="M76" s="85">
        <f t="shared" ref="M76:M90" si="1">K76/$K$11</f>
        <v>1.7676122621823068E-2</v>
      </c>
      <c r="N76" s="85">
        <f>K76/'סכום נכסי הקרן'!$C$42</f>
        <v>2.0261724241542145E-3</v>
      </c>
    </row>
    <row r="77" spans="2:14" s="121" customFormat="1">
      <c r="B77" s="77" t="s">
        <v>1873</v>
      </c>
      <c r="C77" s="74" t="s">
        <v>1874</v>
      </c>
      <c r="D77" s="87" t="s">
        <v>1491</v>
      </c>
      <c r="E77" s="74"/>
      <c r="F77" s="87" t="s">
        <v>1754</v>
      </c>
      <c r="G77" s="87" t="s">
        <v>164</v>
      </c>
      <c r="H77" s="84">
        <v>71267.869886</v>
      </c>
      <c r="I77" s="86">
        <v>11670</v>
      </c>
      <c r="J77" s="74"/>
      <c r="K77" s="84">
        <v>28618.660790370002</v>
      </c>
      <c r="L77" s="85">
        <v>2.4372924970798382E-4</v>
      </c>
      <c r="M77" s="85">
        <f t="shared" si="1"/>
        <v>4.43808629283383E-3</v>
      </c>
      <c r="N77" s="85">
        <f>K77/'סכום נכסי הקרן'!$C$42</f>
        <v>5.0872740899945566E-4</v>
      </c>
    </row>
    <row r="78" spans="2:14" s="121" customFormat="1">
      <c r="B78" s="77" t="s">
        <v>1875</v>
      </c>
      <c r="C78" s="74" t="s">
        <v>1876</v>
      </c>
      <c r="D78" s="87" t="s">
        <v>142</v>
      </c>
      <c r="E78" s="74"/>
      <c r="F78" s="87" t="s">
        <v>1754</v>
      </c>
      <c r="G78" s="87" t="s">
        <v>164</v>
      </c>
      <c r="H78" s="84">
        <v>561199.81824000017</v>
      </c>
      <c r="I78" s="86">
        <v>10814</v>
      </c>
      <c r="J78" s="74"/>
      <c r="K78" s="84">
        <v>208827.91845431406</v>
      </c>
      <c r="L78" s="85">
        <v>3.5388107034555132E-2</v>
      </c>
      <c r="M78" s="85">
        <f t="shared" si="1"/>
        <v>3.2384335844428236E-2</v>
      </c>
      <c r="N78" s="85">
        <f>K78/'סכום נכסי הקרן'!$C$42</f>
        <v>3.7121403639460552E-3</v>
      </c>
    </row>
    <row r="79" spans="2:14" s="121" customFormat="1">
      <c r="B79" s="77" t="s">
        <v>1877</v>
      </c>
      <c r="C79" s="74" t="s">
        <v>1878</v>
      </c>
      <c r="D79" s="87" t="s">
        <v>1491</v>
      </c>
      <c r="E79" s="74"/>
      <c r="F79" s="87" t="s">
        <v>1754</v>
      </c>
      <c r="G79" s="87" t="s">
        <v>164</v>
      </c>
      <c r="H79" s="84">
        <v>861878.23870700016</v>
      </c>
      <c r="I79" s="86">
        <v>1690</v>
      </c>
      <c r="J79" s="74"/>
      <c r="K79" s="84">
        <v>50120.719027675012</v>
      </c>
      <c r="L79" s="85">
        <v>8.8533974186646141E-3</v>
      </c>
      <c r="M79" s="85">
        <f t="shared" si="1"/>
        <v>7.7725536401951371E-3</v>
      </c>
      <c r="N79" s="85">
        <f>K79/'סכום נכסי הקרן'!$C$42</f>
        <v>8.9094957010422613E-4</v>
      </c>
    </row>
    <row r="80" spans="2:14" s="121" customFormat="1">
      <c r="B80" s="77" t="s">
        <v>1879</v>
      </c>
      <c r="C80" s="74" t="s">
        <v>1880</v>
      </c>
      <c r="D80" s="87" t="s">
        <v>1491</v>
      </c>
      <c r="E80" s="74"/>
      <c r="F80" s="87" t="s">
        <v>1754</v>
      </c>
      <c r="G80" s="87" t="s">
        <v>164</v>
      </c>
      <c r="H80" s="84">
        <v>88422.471686999997</v>
      </c>
      <c r="I80" s="86">
        <v>5938</v>
      </c>
      <c r="J80" s="74"/>
      <c r="K80" s="84">
        <v>18067.061234457004</v>
      </c>
      <c r="L80" s="85">
        <v>4.6011634283714311E-4</v>
      </c>
      <c r="M80" s="85">
        <f t="shared" si="1"/>
        <v>2.8017794893957517E-3</v>
      </c>
      <c r="N80" s="85">
        <f>K80/'סכום נכסי הקרן'!$C$42</f>
        <v>3.2116140295190197E-4</v>
      </c>
    </row>
    <row r="81" spans="2:14" s="121" customFormat="1">
      <c r="B81" s="77" t="s">
        <v>1881</v>
      </c>
      <c r="C81" s="74" t="s">
        <v>1882</v>
      </c>
      <c r="D81" s="87" t="s">
        <v>138</v>
      </c>
      <c r="E81" s="74"/>
      <c r="F81" s="87" t="s">
        <v>1754</v>
      </c>
      <c r="G81" s="87" t="s">
        <v>168</v>
      </c>
      <c r="H81" s="84">
        <v>496545.16777700005</v>
      </c>
      <c r="I81" s="86">
        <v>7483</v>
      </c>
      <c r="J81" s="74"/>
      <c r="K81" s="84">
        <v>90970.197508584009</v>
      </c>
      <c r="L81" s="85">
        <v>6.6040380767763383E-3</v>
      </c>
      <c r="M81" s="85">
        <f t="shared" si="1"/>
        <v>1.4107354274071648E-2</v>
      </c>
      <c r="N81" s="85">
        <f>K81/'סכום נכסי הקרן'!$C$42</f>
        <v>1.6170928896254741E-3</v>
      </c>
    </row>
    <row r="82" spans="2:14" s="121" customFormat="1">
      <c r="B82" s="77" t="s">
        <v>1883</v>
      </c>
      <c r="C82" s="74" t="s">
        <v>1884</v>
      </c>
      <c r="D82" s="87" t="s">
        <v>1491</v>
      </c>
      <c r="E82" s="74"/>
      <c r="F82" s="87" t="s">
        <v>1754</v>
      </c>
      <c r="G82" s="87" t="s">
        <v>164</v>
      </c>
      <c r="H82" s="84">
        <v>540923.66767900006</v>
      </c>
      <c r="I82" s="86">
        <v>31145</v>
      </c>
      <c r="J82" s="74"/>
      <c r="K82" s="84">
        <v>579707.59714365203</v>
      </c>
      <c r="L82" s="85">
        <v>4.6099112563073516E-3</v>
      </c>
      <c r="M82" s="85">
        <f t="shared" si="1"/>
        <v>8.9899117208189092E-2</v>
      </c>
      <c r="N82" s="85">
        <f>K82/'סכום נכסי הקרן'!$C$42</f>
        <v>1.0304924679474406E-2</v>
      </c>
    </row>
    <row r="83" spans="2:14" s="121" customFormat="1">
      <c r="B83" s="77" t="s">
        <v>1885</v>
      </c>
      <c r="C83" s="74" t="s">
        <v>1886</v>
      </c>
      <c r="D83" s="87" t="s">
        <v>1491</v>
      </c>
      <c r="E83" s="74"/>
      <c r="F83" s="87" t="s">
        <v>1754</v>
      </c>
      <c r="G83" s="87" t="s">
        <v>164</v>
      </c>
      <c r="H83" s="84">
        <v>501556.66658100008</v>
      </c>
      <c r="I83" s="86">
        <v>3367</v>
      </c>
      <c r="J83" s="74"/>
      <c r="K83" s="84">
        <v>58109.588009354018</v>
      </c>
      <c r="L83" s="85">
        <v>8.9404040388770065E-3</v>
      </c>
      <c r="M83" s="85">
        <f t="shared" si="1"/>
        <v>9.0114407489436162E-3</v>
      </c>
      <c r="N83" s="85">
        <f>K83/'סכום נכסי הקרן'!$C$42</f>
        <v>1.0329602898809266E-3</v>
      </c>
    </row>
    <row r="84" spans="2:14" s="121" customFormat="1">
      <c r="B84" s="77" t="s">
        <v>1887</v>
      </c>
      <c r="C84" s="74" t="s">
        <v>1888</v>
      </c>
      <c r="D84" s="87" t="s">
        <v>1491</v>
      </c>
      <c r="E84" s="74"/>
      <c r="F84" s="87" t="s">
        <v>1754</v>
      </c>
      <c r="G84" s="87" t="s">
        <v>164</v>
      </c>
      <c r="H84" s="84">
        <v>105443.26224200001</v>
      </c>
      <c r="I84" s="86">
        <v>11238</v>
      </c>
      <c r="J84" s="74"/>
      <c r="K84" s="84">
        <v>40774.865222811008</v>
      </c>
      <c r="L84" s="85">
        <v>3.244408068984616E-2</v>
      </c>
      <c r="M84" s="85">
        <f t="shared" si="1"/>
        <v>6.3232298591133608E-3</v>
      </c>
      <c r="N84" s="85">
        <f>K84/'סכום נכסי הקרן'!$C$42</f>
        <v>7.2481698878385816E-4</v>
      </c>
    </row>
    <row r="85" spans="2:14" s="121" customFormat="1">
      <c r="B85" s="73"/>
      <c r="C85" s="74"/>
      <c r="D85" s="74"/>
      <c r="E85" s="74"/>
      <c r="F85" s="74"/>
      <c r="G85" s="74"/>
      <c r="H85" s="84"/>
      <c r="I85" s="86"/>
      <c r="J85" s="74"/>
      <c r="K85" s="74"/>
      <c r="L85" s="74"/>
      <c r="M85" s="85"/>
      <c r="N85" s="74"/>
    </row>
    <row r="86" spans="2:14" s="121" customFormat="1">
      <c r="B86" s="92" t="s">
        <v>266</v>
      </c>
      <c r="C86" s="72"/>
      <c r="D86" s="72"/>
      <c r="E86" s="72"/>
      <c r="F86" s="72"/>
      <c r="G86" s="72"/>
      <c r="H86" s="81"/>
      <c r="I86" s="83"/>
      <c r="J86" s="72"/>
      <c r="K86" s="81">
        <v>263280.63992719102</v>
      </c>
      <c r="L86" s="72"/>
      <c r="M86" s="82">
        <f t="shared" si="1"/>
        <v>4.0828681949456061E-2</v>
      </c>
      <c r="N86" s="82">
        <f>K86/'סכום נכסי הקרן'!$C$42</f>
        <v>4.6800959266042191E-3</v>
      </c>
    </row>
    <row r="87" spans="2:14" s="121" customFormat="1">
      <c r="B87" s="77" t="s">
        <v>1889</v>
      </c>
      <c r="C87" s="74" t="s">
        <v>1890</v>
      </c>
      <c r="D87" s="87" t="s">
        <v>126</v>
      </c>
      <c r="E87" s="74"/>
      <c r="F87" s="87" t="s">
        <v>1778</v>
      </c>
      <c r="G87" s="87" t="s">
        <v>164</v>
      </c>
      <c r="H87" s="84">
        <v>24338.027482000001</v>
      </c>
      <c r="I87" s="86">
        <v>10298</v>
      </c>
      <c r="J87" s="74"/>
      <c r="K87" s="84">
        <v>8624.281771850001</v>
      </c>
      <c r="L87" s="85">
        <v>3.1685576897389519E-3</v>
      </c>
      <c r="M87" s="85">
        <f t="shared" si="1"/>
        <v>1.3374248011655231E-3</v>
      </c>
      <c r="N87" s="85">
        <f>K87/'סכום נכסי הקרן'!$C$42</f>
        <v>1.5330586404486196E-4</v>
      </c>
    </row>
    <row r="88" spans="2:14" s="121" customFormat="1">
      <c r="B88" s="77" t="s">
        <v>1891</v>
      </c>
      <c r="C88" s="74" t="s">
        <v>1892</v>
      </c>
      <c r="D88" s="87" t="s">
        <v>126</v>
      </c>
      <c r="E88" s="74"/>
      <c r="F88" s="87" t="s">
        <v>1778</v>
      </c>
      <c r="G88" s="87" t="s">
        <v>164</v>
      </c>
      <c r="H88" s="84">
        <v>519480.84627300012</v>
      </c>
      <c r="I88" s="86">
        <v>9977</v>
      </c>
      <c r="J88" s="74"/>
      <c r="K88" s="84">
        <v>178342.226475918</v>
      </c>
      <c r="L88" s="85">
        <v>1.0890660036760008E-2</v>
      </c>
      <c r="M88" s="85">
        <f t="shared" si="1"/>
        <v>2.7656716593201746E-2</v>
      </c>
      <c r="N88" s="85">
        <f>K88/'סכום נכסי הקרן'!$C$42</f>
        <v>3.1702244718878367E-3</v>
      </c>
    </row>
    <row r="89" spans="2:14" s="121" customFormat="1">
      <c r="B89" s="77" t="s">
        <v>1893</v>
      </c>
      <c r="C89" s="74" t="s">
        <v>1894</v>
      </c>
      <c r="D89" s="87" t="s">
        <v>126</v>
      </c>
      <c r="E89" s="74"/>
      <c r="F89" s="87" t="s">
        <v>1778</v>
      </c>
      <c r="G89" s="87" t="s">
        <v>167</v>
      </c>
      <c r="H89" s="84">
        <v>3681024.5732290004</v>
      </c>
      <c r="I89" s="86">
        <v>123</v>
      </c>
      <c r="J89" s="74"/>
      <c r="K89" s="84">
        <v>19970.603720062001</v>
      </c>
      <c r="L89" s="85">
        <v>1.6051039108507782E-2</v>
      </c>
      <c r="M89" s="85">
        <f t="shared" si="1"/>
        <v>3.0969744978230191E-3</v>
      </c>
      <c r="N89" s="85">
        <f>K89/'סכום נכסי הקרן'!$C$42</f>
        <v>3.5499891350893227E-4</v>
      </c>
    </row>
    <row r="90" spans="2:14" s="121" customFormat="1">
      <c r="B90" s="77" t="s">
        <v>1895</v>
      </c>
      <c r="C90" s="74" t="s">
        <v>1896</v>
      </c>
      <c r="D90" s="87" t="s">
        <v>126</v>
      </c>
      <c r="E90" s="74"/>
      <c r="F90" s="87" t="s">
        <v>1778</v>
      </c>
      <c r="G90" s="87" t="s">
        <v>164</v>
      </c>
      <c r="H90" s="84">
        <v>241899.43289000005</v>
      </c>
      <c r="I90" s="86">
        <v>6769</v>
      </c>
      <c r="J90" s="74"/>
      <c r="K90" s="84">
        <v>56343.527959361032</v>
      </c>
      <c r="L90" s="85">
        <v>5.6478827287131132E-3</v>
      </c>
      <c r="M90" s="85">
        <f t="shared" si="1"/>
        <v>8.7375660572657759E-3</v>
      </c>
      <c r="N90" s="85">
        <f>K90/'סכום נכסי הקרן'!$C$42</f>
        <v>1.0015666771625879E-3</v>
      </c>
    </row>
    <row r="91" spans="2:14" s="121" customFormat="1">
      <c r="B91" s="125"/>
      <c r="C91" s="125"/>
    </row>
    <row r="92" spans="2:14" s="121" customFormat="1">
      <c r="B92" s="125"/>
      <c r="C92" s="125"/>
    </row>
    <row r="93" spans="2:14" s="121" customFormat="1">
      <c r="B93" s="125"/>
      <c r="C93" s="125"/>
    </row>
    <row r="94" spans="2:14" s="121" customFormat="1">
      <c r="B94" s="126" t="s">
        <v>260</v>
      </c>
      <c r="C94" s="125"/>
    </row>
    <row r="95" spans="2:14" s="121" customFormat="1">
      <c r="B95" s="126" t="s">
        <v>115</v>
      </c>
      <c r="C95" s="125"/>
    </row>
    <row r="96" spans="2:14" s="121" customFormat="1">
      <c r="B96" s="126" t="s">
        <v>243</v>
      </c>
      <c r="C96" s="125"/>
    </row>
    <row r="97" spans="2:3" s="121" customFormat="1">
      <c r="B97" s="126" t="s">
        <v>251</v>
      </c>
      <c r="C97" s="125"/>
    </row>
    <row r="98" spans="2:3" s="121" customFormat="1">
      <c r="B98" s="126" t="s">
        <v>258</v>
      </c>
      <c r="C98" s="125"/>
    </row>
    <row r="99" spans="2:3" s="121" customFormat="1">
      <c r="B99" s="125"/>
      <c r="C99" s="125"/>
    </row>
    <row r="100" spans="2:3" s="121" customFormat="1">
      <c r="B100" s="125"/>
      <c r="C100" s="125"/>
    </row>
    <row r="101" spans="2:3" s="121" customFormat="1">
      <c r="B101" s="125"/>
      <c r="C101" s="125"/>
    </row>
    <row r="102" spans="2:3" s="121" customFormat="1">
      <c r="B102" s="125"/>
      <c r="C102" s="125"/>
    </row>
    <row r="103" spans="2:3" s="121" customFormat="1">
      <c r="B103" s="125"/>
      <c r="C103" s="125"/>
    </row>
    <row r="104" spans="2:3" s="121" customFormat="1">
      <c r="B104" s="125"/>
      <c r="C104" s="125"/>
    </row>
    <row r="105" spans="2:3" s="121" customFormat="1">
      <c r="B105" s="125"/>
      <c r="C105" s="125"/>
    </row>
    <row r="106" spans="2:3" s="121" customFormat="1">
      <c r="B106" s="125"/>
      <c r="C106" s="125"/>
    </row>
    <row r="107" spans="2:3" s="121" customFormat="1">
      <c r="B107" s="125"/>
      <c r="C107" s="125"/>
    </row>
    <row r="108" spans="2:3" s="121" customFormat="1">
      <c r="B108" s="125"/>
      <c r="C108" s="125"/>
    </row>
    <row r="109" spans="2:3" s="121" customFormat="1">
      <c r="B109" s="125"/>
      <c r="C109" s="125"/>
    </row>
    <row r="110" spans="2:3" s="121" customFormat="1">
      <c r="B110" s="125"/>
      <c r="C110" s="125"/>
    </row>
    <row r="111" spans="2:3" s="121" customFormat="1">
      <c r="B111" s="125"/>
      <c r="C111" s="125"/>
    </row>
    <row r="112" spans="2:3" s="121" customFormat="1">
      <c r="B112" s="125"/>
      <c r="C112" s="125"/>
    </row>
    <row r="113" spans="2:3" s="121" customFormat="1">
      <c r="B113" s="125"/>
      <c r="C113" s="125"/>
    </row>
    <row r="114" spans="2:3" s="121" customFormat="1">
      <c r="B114" s="125"/>
      <c r="C114" s="125"/>
    </row>
    <row r="115" spans="2:3" s="121" customFormat="1">
      <c r="B115" s="125"/>
      <c r="C115" s="125"/>
    </row>
    <row r="116" spans="2:3" s="121" customFormat="1">
      <c r="B116" s="125"/>
      <c r="C116" s="125"/>
    </row>
    <row r="117" spans="2:3" s="121" customFormat="1">
      <c r="B117" s="125"/>
      <c r="C117" s="125"/>
    </row>
    <row r="118" spans="2:3" s="121" customFormat="1">
      <c r="B118" s="125"/>
      <c r="C118" s="125"/>
    </row>
    <row r="119" spans="2:3" s="121" customFormat="1">
      <c r="B119" s="125"/>
      <c r="C119" s="125"/>
    </row>
    <row r="120" spans="2:3" s="121" customFormat="1">
      <c r="B120" s="125"/>
      <c r="C120" s="125"/>
    </row>
    <row r="121" spans="2:3" s="121" customFormat="1">
      <c r="B121" s="125"/>
      <c r="C121" s="125"/>
    </row>
    <row r="122" spans="2:3" s="121" customFormat="1">
      <c r="B122" s="125"/>
      <c r="C122" s="125"/>
    </row>
    <row r="123" spans="2:3" s="121" customFormat="1">
      <c r="B123" s="125"/>
      <c r="C123" s="125"/>
    </row>
    <row r="124" spans="2:3" s="121" customFormat="1">
      <c r="B124" s="125"/>
      <c r="C124" s="125"/>
    </row>
    <row r="125" spans="2:3" s="121" customFormat="1">
      <c r="B125" s="125"/>
      <c r="C125" s="125"/>
    </row>
    <row r="126" spans="2:3" s="121" customFormat="1">
      <c r="B126" s="125"/>
      <c r="C126" s="125"/>
    </row>
    <row r="127" spans="2:3" s="121" customFormat="1">
      <c r="B127" s="125"/>
      <c r="C127" s="125"/>
    </row>
    <row r="128" spans="2:3" s="121" customFormat="1">
      <c r="B128" s="125"/>
      <c r="C128" s="125"/>
    </row>
    <row r="129" spans="2:3" s="121" customFormat="1">
      <c r="B129" s="125"/>
      <c r="C129" s="125"/>
    </row>
    <row r="130" spans="2:3" s="121" customFormat="1">
      <c r="B130" s="125"/>
      <c r="C130" s="125"/>
    </row>
    <row r="131" spans="2:3" s="121" customFormat="1">
      <c r="B131" s="125"/>
      <c r="C131" s="125"/>
    </row>
    <row r="132" spans="2:3" s="121" customFormat="1">
      <c r="B132" s="125"/>
      <c r="C132" s="125"/>
    </row>
    <row r="133" spans="2:3" s="121" customFormat="1">
      <c r="B133" s="125"/>
      <c r="C133" s="125"/>
    </row>
    <row r="134" spans="2:3" s="121" customFormat="1">
      <c r="B134" s="125"/>
      <c r="C134" s="125"/>
    </row>
    <row r="135" spans="2:3" s="121" customFormat="1">
      <c r="B135" s="125"/>
      <c r="C135" s="125"/>
    </row>
    <row r="136" spans="2:3" s="121" customFormat="1">
      <c r="B136" s="125"/>
      <c r="C136" s="125"/>
    </row>
    <row r="137" spans="2:3" s="121" customFormat="1">
      <c r="B137" s="125"/>
      <c r="C137" s="125"/>
    </row>
    <row r="138" spans="2:3" s="121" customFormat="1">
      <c r="B138" s="125"/>
      <c r="C138" s="125"/>
    </row>
    <row r="139" spans="2:3" s="121" customFormat="1">
      <c r="B139" s="125"/>
      <c r="C139" s="125"/>
    </row>
    <row r="140" spans="2:3" s="121" customFormat="1">
      <c r="B140" s="125"/>
      <c r="C140" s="125"/>
    </row>
    <row r="141" spans="2:3" s="121" customFormat="1">
      <c r="B141" s="125"/>
      <c r="C141" s="125"/>
    </row>
    <row r="142" spans="2:3" s="121" customFormat="1">
      <c r="B142" s="125"/>
      <c r="C142" s="125"/>
    </row>
    <row r="143" spans="2:3" s="121" customFormat="1">
      <c r="B143" s="125"/>
      <c r="C143" s="125"/>
    </row>
    <row r="144" spans="2:3" s="121" customFormat="1">
      <c r="B144" s="125"/>
      <c r="C144" s="125"/>
    </row>
    <row r="145" spans="2:3" s="121" customFormat="1">
      <c r="B145" s="125"/>
      <c r="C145" s="125"/>
    </row>
    <row r="146" spans="2:3" s="121" customFormat="1">
      <c r="B146" s="125"/>
      <c r="C146" s="125"/>
    </row>
    <row r="147" spans="2:3" s="121" customFormat="1">
      <c r="B147" s="125"/>
      <c r="C147" s="125"/>
    </row>
    <row r="148" spans="2:3" s="121" customFormat="1">
      <c r="B148" s="125"/>
      <c r="C148" s="125"/>
    </row>
    <row r="149" spans="2:3" s="121" customFormat="1">
      <c r="B149" s="125"/>
      <c r="C149" s="125"/>
    </row>
    <row r="150" spans="2:3" s="121" customFormat="1">
      <c r="B150" s="125"/>
      <c r="C150" s="125"/>
    </row>
    <row r="151" spans="2:3" s="121" customFormat="1">
      <c r="B151" s="125"/>
      <c r="C151" s="125"/>
    </row>
    <row r="152" spans="2:3" s="121" customFormat="1">
      <c r="B152" s="125"/>
      <c r="C152" s="125"/>
    </row>
    <row r="153" spans="2:3" s="121" customFormat="1">
      <c r="B153" s="125"/>
      <c r="C153" s="125"/>
    </row>
    <row r="154" spans="2:3" s="121" customFormat="1">
      <c r="B154" s="125"/>
      <c r="C154" s="125"/>
    </row>
    <row r="155" spans="2:3" s="121" customFormat="1">
      <c r="B155" s="125"/>
      <c r="C155" s="125"/>
    </row>
    <row r="156" spans="2:3" s="121" customFormat="1">
      <c r="B156" s="125"/>
      <c r="C156" s="125"/>
    </row>
    <row r="157" spans="2:3" s="121" customFormat="1">
      <c r="B157" s="125"/>
      <c r="C157" s="125"/>
    </row>
    <row r="158" spans="2:3" s="121" customFormat="1">
      <c r="B158" s="125"/>
      <c r="C158" s="125"/>
    </row>
    <row r="159" spans="2:3" s="121" customFormat="1">
      <c r="B159" s="125"/>
      <c r="C159" s="125"/>
    </row>
    <row r="160" spans="2:3" s="121" customFormat="1">
      <c r="B160" s="125"/>
      <c r="C160" s="125"/>
    </row>
    <row r="161" spans="2:3" s="121" customFormat="1">
      <c r="B161" s="125"/>
      <c r="C161" s="125"/>
    </row>
    <row r="162" spans="2:3" s="121" customFormat="1">
      <c r="B162" s="125"/>
      <c r="C162" s="125"/>
    </row>
    <row r="163" spans="2:3" s="121" customFormat="1">
      <c r="B163" s="125"/>
      <c r="C163" s="125"/>
    </row>
    <row r="164" spans="2:3" s="121" customFormat="1">
      <c r="B164" s="125"/>
      <c r="C164" s="125"/>
    </row>
    <row r="165" spans="2:3" s="121" customFormat="1">
      <c r="B165" s="125"/>
      <c r="C165" s="125"/>
    </row>
    <row r="166" spans="2:3" s="121" customFormat="1">
      <c r="B166" s="125"/>
      <c r="C166" s="125"/>
    </row>
    <row r="167" spans="2:3" s="121" customFormat="1">
      <c r="B167" s="125"/>
      <c r="C167" s="125"/>
    </row>
    <row r="168" spans="2:3" s="121" customFormat="1">
      <c r="B168" s="125"/>
      <c r="C168" s="125"/>
    </row>
    <row r="169" spans="2:3" s="121" customFormat="1">
      <c r="B169" s="125"/>
      <c r="C169" s="125"/>
    </row>
    <row r="170" spans="2:3" s="121" customFormat="1">
      <c r="B170" s="125"/>
      <c r="C170" s="125"/>
    </row>
    <row r="171" spans="2:3" s="121" customFormat="1">
      <c r="B171" s="125"/>
      <c r="C171" s="125"/>
    </row>
    <row r="172" spans="2:3" s="121" customFormat="1">
      <c r="B172" s="125"/>
      <c r="C172" s="125"/>
    </row>
    <row r="173" spans="2:3" s="121" customFormat="1">
      <c r="B173" s="125"/>
      <c r="C173" s="125"/>
    </row>
    <row r="174" spans="2:3" s="121" customFormat="1">
      <c r="B174" s="125"/>
      <c r="C174" s="125"/>
    </row>
    <row r="175" spans="2:3" s="121" customFormat="1">
      <c r="B175" s="125"/>
      <c r="C175" s="125"/>
    </row>
    <row r="176" spans="2:3" s="121" customFormat="1">
      <c r="B176" s="125"/>
      <c r="C176" s="125"/>
    </row>
    <row r="177" spans="2:3" s="121" customFormat="1">
      <c r="B177" s="125"/>
      <c r="C177" s="125"/>
    </row>
    <row r="178" spans="2:3" s="121" customFormat="1">
      <c r="B178" s="125"/>
      <c r="C178" s="125"/>
    </row>
    <row r="179" spans="2:3" s="121" customFormat="1">
      <c r="B179" s="125"/>
      <c r="C179" s="125"/>
    </row>
    <row r="180" spans="2:3" s="121" customFormat="1">
      <c r="B180" s="125"/>
      <c r="C180" s="125"/>
    </row>
    <row r="181" spans="2:3" s="121" customFormat="1">
      <c r="B181" s="125"/>
      <c r="C181" s="125"/>
    </row>
    <row r="182" spans="2:3" s="121" customFormat="1">
      <c r="B182" s="125"/>
      <c r="C182" s="125"/>
    </row>
    <row r="183" spans="2:3" s="121" customFormat="1">
      <c r="B183" s="125"/>
      <c r="C183" s="125"/>
    </row>
    <row r="184" spans="2:3" s="121" customFormat="1">
      <c r="B184" s="125"/>
      <c r="C184" s="125"/>
    </row>
    <row r="185" spans="2:3" s="121" customFormat="1">
      <c r="B185" s="125"/>
      <c r="C185" s="125"/>
    </row>
    <row r="186" spans="2:3" s="121" customFormat="1">
      <c r="B186" s="125"/>
      <c r="C186" s="125"/>
    </row>
    <row r="187" spans="2:3" s="121" customFormat="1">
      <c r="B187" s="125"/>
      <c r="C187" s="125"/>
    </row>
    <row r="188" spans="2:3" s="121" customFormat="1">
      <c r="B188" s="125"/>
      <c r="C188" s="125"/>
    </row>
    <row r="189" spans="2:3" s="121" customFormat="1">
      <c r="B189" s="125"/>
      <c r="C189" s="125"/>
    </row>
    <row r="190" spans="2:3" s="121" customFormat="1">
      <c r="B190" s="125"/>
      <c r="C190" s="125"/>
    </row>
    <row r="191" spans="2:3" s="121" customFormat="1">
      <c r="B191" s="125"/>
      <c r="C191" s="125"/>
    </row>
    <row r="192" spans="2:3" s="121" customFormat="1">
      <c r="B192" s="125"/>
      <c r="C192" s="125"/>
    </row>
    <row r="193" spans="2:7" s="121" customFormat="1">
      <c r="B193" s="125"/>
      <c r="C193" s="125"/>
    </row>
    <row r="194" spans="2:7" s="121" customFormat="1">
      <c r="B194" s="125"/>
      <c r="C194" s="125"/>
    </row>
    <row r="195" spans="2:7" s="121" customFormat="1">
      <c r="B195" s="125"/>
      <c r="C195" s="125"/>
    </row>
    <row r="196" spans="2:7">
      <c r="D196" s="1"/>
      <c r="E196" s="1"/>
      <c r="F196" s="1"/>
      <c r="G196" s="1"/>
    </row>
    <row r="197" spans="2:7">
      <c r="D197" s="1"/>
      <c r="E197" s="1"/>
      <c r="F197" s="1"/>
      <c r="G197" s="1"/>
    </row>
    <row r="198" spans="2:7">
      <c r="D198" s="1"/>
      <c r="E198" s="1"/>
      <c r="F198" s="1"/>
      <c r="G198" s="1"/>
    </row>
    <row r="199" spans="2:7">
      <c r="D199" s="1"/>
      <c r="E199" s="1"/>
      <c r="F199" s="1"/>
      <c r="G199" s="1"/>
    </row>
    <row r="200" spans="2:7">
      <c r="D200" s="1"/>
      <c r="E200" s="1"/>
      <c r="F200" s="1"/>
      <c r="G200" s="1"/>
    </row>
    <row r="201" spans="2:7">
      <c r="D201" s="1"/>
      <c r="E201" s="1"/>
      <c r="F201" s="1"/>
      <c r="G201" s="1"/>
    </row>
    <row r="202" spans="2:7">
      <c r="D202" s="1"/>
      <c r="E202" s="1"/>
      <c r="F202" s="1"/>
      <c r="G202" s="1"/>
    </row>
    <row r="203" spans="2:7">
      <c r="D203" s="1"/>
      <c r="E203" s="1"/>
      <c r="F203" s="1"/>
      <c r="G203" s="1"/>
    </row>
    <row r="204" spans="2:7">
      <c r="D204" s="1"/>
      <c r="E204" s="1"/>
      <c r="F204" s="1"/>
      <c r="G204" s="1"/>
    </row>
    <row r="205" spans="2:7">
      <c r="D205" s="1"/>
      <c r="E205" s="1"/>
      <c r="F205" s="1"/>
      <c r="G205" s="1"/>
    </row>
    <row r="206" spans="2:7">
      <c r="D206" s="1"/>
      <c r="E206" s="1"/>
      <c r="F206" s="1"/>
      <c r="G206" s="1"/>
    </row>
    <row r="207" spans="2:7">
      <c r="D207" s="1"/>
      <c r="E207" s="1"/>
      <c r="F207" s="1"/>
      <c r="G207" s="1"/>
    </row>
    <row r="208" spans="2:7">
      <c r="D208" s="1"/>
      <c r="E208" s="1"/>
      <c r="F208" s="1"/>
      <c r="G208" s="1"/>
    </row>
    <row r="209" spans="4:7">
      <c r="D209" s="1"/>
      <c r="E209" s="1"/>
      <c r="F209" s="1"/>
      <c r="G209" s="1"/>
    </row>
    <row r="210" spans="4:7">
      <c r="D210" s="1"/>
      <c r="E210" s="1"/>
      <c r="F210" s="1"/>
      <c r="G210" s="1"/>
    </row>
    <row r="211" spans="4:7">
      <c r="D211" s="1"/>
      <c r="E211" s="1"/>
      <c r="F211" s="1"/>
      <c r="G211" s="1"/>
    </row>
    <row r="212" spans="4:7">
      <c r="D212" s="1"/>
      <c r="E212" s="1"/>
      <c r="F212" s="1"/>
      <c r="G212" s="1"/>
    </row>
    <row r="213" spans="4:7">
      <c r="D213" s="1"/>
      <c r="E213" s="1"/>
      <c r="F213" s="1"/>
      <c r="G213" s="1"/>
    </row>
    <row r="214" spans="4:7">
      <c r="D214" s="1"/>
      <c r="E214" s="1"/>
      <c r="F214" s="1"/>
      <c r="G214" s="1"/>
    </row>
    <row r="215" spans="4:7">
      <c r="D215" s="1"/>
      <c r="E215" s="1"/>
      <c r="F215" s="1"/>
      <c r="G215" s="1"/>
    </row>
    <row r="216" spans="4:7">
      <c r="D216" s="1"/>
      <c r="E216" s="1"/>
      <c r="F216" s="1"/>
      <c r="G216" s="1"/>
    </row>
    <row r="217" spans="4:7">
      <c r="D217" s="1"/>
      <c r="E217" s="1"/>
      <c r="F217" s="1"/>
      <c r="G217" s="1"/>
    </row>
    <row r="218" spans="4:7">
      <c r="D218" s="1"/>
      <c r="E218" s="1"/>
      <c r="F218" s="1"/>
      <c r="G218" s="1"/>
    </row>
    <row r="219" spans="4:7">
      <c r="D219" s="1"/>
      <c r="E219" s="1"/>
      <c r="F219" s="1"/>
      <c r="G219" s="1"/>
    </row>
    <row r="220" spans="4:7">
      <c r="D220" s="1"/>
      <c r="E220" s="1"/>
      <c r="F220" s="1"/>
      <c r="G220" s="1"/>
    </row>
    <row r="221" spans="4:7">
      <c r="D221" s="1"/>
      <c r="E221" s="1"/>
      <c r="F221" s="1"/>
      <c r="G221" s="1"/>
    </row>
    <row r="222" spans="4:7">
      <c r="D222" s="1"/>
      <c r="E222" s="1"/>
      <c r="F222" s="1"/>
      <c r="G222" s="1"/>
    </row>
    <row r="223" spans="4:7">
      <c r="D223" s="1"/>
      <c r="E223" s="1"/>
      <c r="F223" s="1"/>
      <c r="G223" s="1"/>
    </row>
    <row r="224" spans="4:7">
      <c r="D224" s="1"/>
      <c r="E224" s="1"/>
      <c r="F224" s="1"/>
      <c r="G224" s="1"/>
    </row>
    <row r="225" spans="4:7">
      <c r="D225" s="1"/>
      <c r="E225" s="1"/>
      <c r="F225" s="1"/>
      <c r="G225" s="1"/>
    </row>
    <row r="226" spans="4:7">
      <c r="D226" s="1"/>
      <c r="E226" s="1"/>
      <c r="F226" s="1"/>
      <c r="G226" s="1"/>
    </row>
    <row r="227" spans="4:7">
      <c r="D227" s="1"/>
      <c r="E227" s="1"/>
      <c r="F227" s="1"/>
      <c r="G227" s="1"/>
    </row>
    <row r="228" spans="4:7">
      <c r="D228" s="1"/>
      <c r="E228" s="1"/>
      <c r="F228" s="1"/>
      <c r="G228" s="1"/>
    </row>
    <row r="229" spans="4:7">
      <c r="D229" s="1"/>
      <c r="E229" s="1"/>
      <c r="F229" s="1"/>
      <c r="G229" s="1"/>
    </row>
    <row r="230" spans="4:7">
      <c r="D230" s="1"/>
      <c r="E230" s="1"/>
      <c r="F230" s="1"/>
      <c r="G230" s="1"/>
    </row>
    <row r="231" spans="4:7">
      <c r="D231" s="1"/>
      <c r="E231" s="1"/>
      <c r="F231" s="1"/>
      <c r="G231" s="1"/>
    </row>
    <row r="232" spans="4:7">
      <c r="D232" s="1"/>
      <c r="E232" s="1"/>
      <c r="F232" s="1"/>
      <c r="G232" s="1"/>
    </row>
    <row r="233" spans="4:7">
      <c r="D233" s="1"/>
      <c r="E233" s="1"/>
      <c r="F233" s="1"/>
      <c r="G233" s="1"/>
    </row>
    <row r="234" spans="4:7">
      <c r="D234" s="1"/>
      <c r="E234" s="1"/>
      <c r="F234" s="1"/>
      <c r="G234" s="1"/>
    </row>
    <row r="235" spans="4:7">
      <c r="D235" s="1"/>
      <c r="E235" s="1"/>
      <c r="F235" s="1"/>
      <c r="G235" s="1"/>
    </row>
    <row r="236" spans="4:7">
      <c r="D236" s="1"/>
      <c r="E236" s="1"/>
      <c r="F236" s="1"/>
      <c r="G236" s="1"/>
    </row>
    <row r="237" spans="4:7">
      <c r="D237" s="1"/>
      <c r="E237" s="1"/>
      <c r="F237" s="1"/>
      <c r="G237" s="1"/>
    </row>
    <row r="238" spans="4:7">
      <c r="D238" s="1"/>
      <c r="E238" s="1"/>
      <c r="F238" s="1"/>
      <c r="G238" s="1"/>
    </row>
    <row r="239" spans="4:7">
      <c r="D239" s="1"/>
      <c r="E239" s="1"/>
      <c r="F239" s="1"/>
      <c r="G239" s="1"/>
    </row>
    <row r="240" spans="4:7">
      <c r="D240" s="1"/>
      <c r="E240" s="1"/>
      <c r="F240" s="1"/>
      <c r="G240" s="1"/>
    </row>
    <row r="241" spans="2:7">
      <c r="D241" s="1"/>
      <c r="E241" s="1"/>
      <c r="F241" s="1"/>
      <c r="G241" s="1"/>
    </row>
    <row r="242" spans="2:7">
      <c r="D242" s="1"/>
      <c r="E242" s="1"/>
      <c r="F242" s="1"/>
      <c r="G242" s="1"/>
    </row>
    <row r="243" spans="2:7">
      <c r="D243" s="1"/>
      <c r="E243" s="1"/>
      <c r="F243" s="1"/>
      <c r="G243" s="1"/>
    </row>
    <row r="244" spans="2:7">
      <c r="D244" s="1"/>
      <c r="E244" s="1"/>
      <c r="F244" s="1"/>
      <c r="G244" s="1"/>
    </row>
    <row r="245" spans="2:7">
      <c r="D245" s="1"/>
      <c r="E245" s="1"/>
      <c r="F245" s="1"/>
      <c r="G245" s="1"/>
    </row>
    <row r="246" spans="2:7">
      <c r="D246" s="1"/>
      <c r="E246" s="1"/>
      <c r="F246" s="1"/>
      <c r="G246" s="1"/>
    </row>
    <row r="247" spans="2:7">
      <c r="D247" s="1"/>
      <c r="E247" s="1"/>
      <c r="F247" s="1"/>
      <c r="G247" s="1"/>
    </row>
    <row r="248" spans="2:7">
      <c r="D248" s="1"/>
      <c r="E248" s="1"/>
      <c r="F248" s="1"/>
      <c r="G248" s="1"/>
    </row>
    <row r="249" spans="2:7">
      <c r="D249" s="1"/>
      <c r="E249" s="1"/>
      <c r="F249" s="1"/>
      <c r="G249" s="1"/>
    </row>
    <row r="250" spans="2:7">
      <c r="B250" s="42"/>
      <c r="D250" s="1"/>
      <c r="E250" s="1"/>
      <c r="F250" s="1"/>
      <c r="G250" s="1"/>
    </row>
    <row r="251" spans="2:7">
      <c r="B251" s="42"/>
      <c r="D251" s="1"/>
      <c r="E251" s="1"/>
      <c r="F251" s="1"/>
      <c r="G251" s="1"/>
    </row>
    <row r="252" spans="2:7">
      <c r="B252" s="3"/>
      <c r="D252" s="1"/>
      <c r="E252" s="1"/>
      <c r="F252" s="1"/>
      <c r="G252" s="1"/>
    </row>
    <row r="253" spans="2:7">
      <c r="D253" s="1"/>
      <c r="E253" s="1"/>
      <c r="F253" s="1"/>
      <c r="G253" s="1"/>
    </row>
    <row r="254" spans="2:7">
      <c r="D254" s="1"/>
      <c r="E254" s="1"/>
      <c r="F254" s="1"/>
      <c r="G254" s="1"/>
    </row>
    <row r="255" spans="2:7">
      <c r="D255" s="1"/>
      <c r="E255" s="1"/>
      <c r="F255" s="1"/>
      <c r="G255" s="1"/>
    </row>
  </sheetData>
  <sheetProtection sheet="1" objects="1" scenarios="1"/>
  <mergeCells count="2">
    <mergeCell ref="B6:N6"/>
    <mergeCell ref="B7:N7"/>
  </mergeCells>
  <phoneticPr fontId="4" type="noConversion"/>
  <dataValidations count="1">
    <dataValidation allowBlank="1" showInputMessage="1" showErrorMessage="1" sqref="J9:J1048576 C5:C1048576 J1:J7 A1:A1048576 B1:B43 D1:I1048576 AA49:AA1048576 AB1:XFD1048576 AA1:AA43 B45:B93 B95:B1048576 K1:Z1048576"/>
  </dataValidations>
  <pageMargins left="0" right="0" top="0.5" bottom="0.5" header="0" footer="0.25"/>
  <pageSetup paperSize="9" scale="49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tabColor indexed="44"/>
    <pageSetUpPr fitToPage="1"/>
  </sheetPr>
  <dimension ref="B1:AO327"/>
  <sheetViews>
    <sheetView rightToLeft="1" zoomScale="90" zoomScaleNormal="90" workbookViewId="0">
      <selection activeCell="H25" sqref="H25"/>
    </sheetView>
  </sheetViews>
  <sheetFormatPr defaultColWidth="9.140625" defaultRowHeight="18"/>
  <cols>
    <col min="1" max="1" width="6.28515625" style="1" customWidth="1"/>
    <col min="2" max="2" width="52.85546875" style="2" bestFit="1" customWidth="1"/>
    <col min="3" max="3" width="48.42578125" style="2" bestFit="1" customWidth="1"/>
    <col min="4" max="4" width="5.42578125" style="2" bestFit="1" customWidth="1"/>
    <col min="5" max="5" width="6.5703125" style="2" bestFit="1" customWidth="1"/>
    <col min="6" max="6" width="8.5703125" style="1" customWidth="1"/>
    <col min="7" max="7" width="5.140625" style="1" bestFit="1" customWidth="1"/>
    <col min="8" max="8" width="7.85546875" style="1" bestFit="1" customWidth="1"/>
    <col min="9" max="9" width="12.28515625" style="1" bestFit="1" customWidth="1"/>
    <col min="10" max="10" width="13.140625" style="1" bestFit="1" customWidth="1"/>
    <col min="11" max="11" width="11.85546875" style="1" bestFit="1" customWidth="1"/>
    <col min="12" max="12" width="13.140625" style="1" bestFit="1" customWidth="1"/>
    <col min="13" max="13" width="8" style="1" bestFit="1" customWidth="1"/>
    <col min="14" max="14" width="10" style="1" customWidth="1"/>
    <col min="15" max="15" width="9" style="1" bestFit="1" customWidth="1"/>
    <col min="16" max="22" width="5.7109375" style="1" customWidth="1"/>
    <col min="23" max="16384" width="9.140625" style="1"/>
  </cols>
  <sheetData>
    <row r="1" spans="2:41">
      <c r="B1" s="47" t="s">
        <v>180</v>
      </c>
      <c r="C1" s="68" t="s" vm="1">
        <v>269</v>
      </c>
    </row>
    <row r="2" spans="2:41">
      <c r="B2" s="47" t="s">
        <v>179</v>
      </c>
      <c r="C2" s="68" t="s">
        <v>270</v>
      </c>
    </row>
    <row r="3" spans="2:41">
      <c r="B3" s="47" t="s">
        <v>181</v>
      </c>
      <c r="C3" s="68" t="s">
        <v>271</v>
      </c>
    </row>
    <row r="4" spans="2:41">
      <c r="B4" s="47" t="s">
        <v>182</v>
      </c>
      <c r="C4" s="68">
        <v>2102</v>
      </c>
    </row>
    <row r="6" spans="2:41" ht="26.25" customHeight="1">
      <c r="B6" s="169" t="s">
        <v>210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1"/>
    </row>
    <row r="7" spans="2:41" ht="26.25" customHeight="1">
      <c r="B7" s="169" t="s">
        <v>96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1"/>
      <c r="AO7" s="3"/>
    </row>
    <row r="8" spans="2:41" s="3" customFormat="1" ht="78.75">
      <c r="B8" s="22" t="s">
        <v>118</v>
      </c>
      <c r="C8" s="30" t="s">
        <v>47</v>
      </c>
      <c r="D8" s="30" t="s">
        <v>122</v>
      </c>
      <c r="E8" s="30" t="s">
        <v>120</v>
      </c>
      <c r="F8" s="30" t="s">
        <v>68</v>
      </c>
      <c r="G8" s="30" t="s">
        <v>14</v>
      </c>
      <c r="H8" s="30" t="s">
        <v>69</v>
      </c>
      <c r="I8" s="30" t="s">
        <v>106</v>
      </c>
      <c r="J8" s="30" t="s">
        <v>245</v>
      </c>
      <c r="K8" s="30" t="s">
        <v>244</v>
      </c>
      <c r="L8" s="30" t="s">
        <v>64</v>
      </c>
      <c r="M8" s="30" t="s">
        <v>61</v>
      </c>
      <c r="N8" s="30" t="s">
        <v>183</v>
      </c>
      <c r="O8" s="20" t="s">
        <v>185</v>
      </c>
      <c r="AJ8" s="1"/>
      <c r="AK8" s="1"/>
    </row>
    <row r="9" spans="2:41" s="3" customFormat="1" ht="20.25">
      <c r="B9" s="15"/>
      <c r="C9" s="16"/>
      <c r="D9" s="16"/>
      <c r="E9" s="16"/>
      <c r="F9" s="16"/>
      <c r="G9" s="16"/>
      <c r="H9" s="16"/>
      <c r="I9" s="16"/>
      <c r="J9" s="32" t="s">
        <v>252</v>
      </c>
      <c r="K9" s="32"/>
      <c r="L9" s="32" t="s">
        <v>248</v>
      </c>
      <c r="M9" s="32" t="s">
        <v>19</v>
      </c>
      <c r="N9" s="32" t="s">
        <v>19</v>
      </c>
      <c r="O9" s="33" t="s">
        <v>19</v>
      </c>
      <c r="AI9" s="1"/>
      <c r="AJ9" s="1"/>
      <c r="AK9" s="1"/>
      <c r="AO9" s="4"/>
    </row>
    <row r="10" spans="2:41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3</v>
      </c>
      <c r="G10" s="19" t="s">
        <v>4</v>
      </c>
      <c r="H10" s="19" t="s">
        <v>5</v>
      </c>
      <c r="I10" s="19" t="s">
        <v>6</v>
      </c>
      <c r="J10" s="19" t="s">
        <v>7</v>
      </c>
      <c r="K10" s="19" t="s">
        <v>8</v>
      </c>
      <c r="L10" s="19" t="s">
        <v>9</v>
      </c>
      <c r="M10" s="19" t="s">
        <v>10</v>
      </c>
      <c r="N10" s="19" t="s">
        <v>11</v>
      </c>
      <c r="O10" s="20" t="s">
        <v>12</v>
      </c>
      <c r="AI10" s="1"/>
      <c r="AJ10" s="3"/>
      <c r="AK10" s="1"/>
    </row>
    <row r="11" spans="2:41" s="128" customFormat="1" ht="18" customHeight="1">
      <c r="B11" s="69" t="s">
        <v>32</v>
      </c>
      <c r="C11" s="70"/>
      <c r="D11" s="70"/>
      <c r="E11" s="70"/>
      <c r="F11" s="70"/>
      <c r="G11" s="70"/>
      <c r="H11" s="70"/>
      <c r="I11" s="70"/>
      <c r="J11" s="78"/>
      <c r="K11" s="80"/>
      <c r="L11" s="78">
        <v>2076699.5940453566</v>
      </c>
      <c r="M11" s="70"/>
      <c r="N11" s="79">
        <f>L11/$L$11</f>
        <v>1</v>
      </c>
      <c r="O11" s="79">
        <f>L11/'סכום נכסי הקרן'!$C$42</f>
        <v>3.6915563991184813E-2</v>
      </c>
      <c r="AI11" s="121"/>
      <c r="AJ11" s="129"/>
      <c r="AK11" s="121"/>
      <c r="AO11" s="121"/>
    </row>
    <row r="12" spans="2:41" s="128" customFormat="1" ht="18" customHeight="1">
      <c r="B12" s="71" t="s">
        <v>237</v>
      </c>
      <c r="C12" s="72"/>
      <c r="D12" s="72"/>
      <c r="E12" s="72"/>
      <c r="F12" s="72"/>
      <c r="G12" s="72"/>
      <c r="H12" s="72"/>
      <c r="I12" s="72"/>
      <c r="J12" s="81"/>
      <c r="K12" s="83"/>
      <c r="L12" s="81">
        <v>2076699.5940453566</v>
      </c>
      <c r="M12" s="72"/>
      <c r="N12" s="82">
        <f t="shared" ref="N12:N40" si="0">L12/$L$11</f>
        <v>1</v>
      </c>
      <c r="O12" s="82">
        <f>L12/'סכום נכסי הקרן'!$C$42</f>
        <v>3.6915563991184813E-2</v>
      </c>
      <c r="AI12" s="121"/>
      <c r="AJ12" s="129"/>
      <c r="AK12" s="121"/>
      <c r="AO12" s="121"/>
    </row>
    <row r="13" spans="2:41" s="121" customFormat="1">
      <c r="B13" s="92" t="s">
        <v>54</v>
      </c>
      <c r="C13" s="72"/>
      <c r="D13" s="72"/>
      <c r="E13" s="72"/>
      <c r="F13" s="72"/>
      <c r="G13" s="72"/>
      <c r="H13" s="72"/>
      <c r="I13" s="72"/>
      <c r="J13" s="81"/>
      <c r="K13" s="83"/>
      <c r="L13" s="81">
        <v>1329821.1459344574</v>
      </c>
      <c r="M13" s="72"/>
      <c r="N13" s="82">
        <f t="shared" si="0"/>
        <v>0.64035315928578795</v>
      </c>
      <c r="O13" s="82">
        <f>L13/'סכום נכסי הקרן'!$C$42</f>
        <v>2.3638998028571868E-2</v>
      </c>
      <c r="AJ13" s="129"/>
    </row>
    <row r="14" spans="2:41" s="121" customFormat="1" ht="20.25">
      <c r="B14" s="77" t="s">
        <v>1897</v>
      </c>
      <c r="C14" s="74" t="s">
        <v>1898</v>
      </c>
      <c r="D14" s="87" t="s">
        <v>28</v>
      </c>
      <c r="E14" s="74"/>
      <c r="F14" s="87" t="s">
        <v>1778</v>
      </c>
      <c r="G14" s="74" t="s">
        <v>1899</v>
      </c>
      <c r="H14" s="74" t="s">
        <v>917</v>
      </c>
      <c r="I14" s="87" t="s">
        <v>167</v>
      </c>
      <c r="J14" s="84">
        <v>18871.267515000003</v>
      </c>
      <c r="K14" s="86">
        <v>113834</v>
      </c>
      <c r="L14" s="84">
        <v>94752.446836802017</v>
      </c>
      <c r="M14" s="85">
        <v>3.2785862381119871E-2</v>
      </c>
      <c r="N14" s="85">
        <f t="shared" si="0"/>
        <v>4.5626458014674486E-2</v>
      </c>
      <c r="O14" s="85">
        <f>L14/'סכום נכסי הקרן'!$C$42</f>
        <v>1.6843264305318234E-3</v>
      </c>
      <c r="AJ14" s="128"/>
    </row>
    <row r="15" spans="2:41" s="121" customFormat="1">
      <c r="B15" s="77" t="s">
        <v>1900</v>
      </c>
      <c r="C15" s="74" t="s">
        <v>1901</v>
      </c>
      <c r="D15" s="87" t="s">
        <v>28</v>
      </c>
      <c r="E15" s="74"/>
      <c r="F15" s="87" t="s">
        <v>1778</v>
      </c>
      <c r="G15" s="74" t="s">
        <v>1085</v>
      </c>
      <c r="H15" s="74" t="s">
        <v>917</v>
      </c>
      <c r="I15" s="87" t="s">
        <v>164</v>
      </c>
      <c r="J15" s="84">
        <v>1081.5991000000001</v>
      </c>
      <c r="K15" s="86">
        <v>1055286</v>
      </c>
      <c r="L15" s="84">
        <v>39275.431335392008</v>
      </c>
      <c r="M15" s="85">
        <v>7.5602096914521256E-3</v>
      </c>
      <c r="N15" s="85">
        <f t="shared" si="0"/>
        <v>1.891242789665331E-2</v>
      </c>
      <c r="O15" s="85">
        <f>L15/'סכום נכסי הקרן'!$C$42</f>
        <v>6.9816294224757413E-4</v>
      </c>
    </row>
    <row r="16" spans="2:41" s="121" customFormat="1">
      <c r="B16" s="77" t="s">
        <v>1902</v>
      </c>
      <c r="C16" s="74" t="s">
        <v>1903</v>
      </c>
      <c r="D16" s="87" t="s">
        <v>28</v>
      </c>
      <c r="E16" s="74"/>
      <c r="F16" s="87" t="s">
        <v>1778</v>
      </c>
      <c r="G16" s="74" t="s">
        <v>1085</v>
      </c>
      <c r="H16" s="74" t="s">
        <v>917</v>
      </c>
      <c r="I16" s="87" t="s">
        <v>166</v>
      </c>
      <c r="J16" s="84">
        <v>13679.690937000001</v>
      </c>
      <c r="K16" s="86">
        <v>94450</v>
      </c>
      <c r="L16" s="84">
        <v>52015.220434676005</v>
      </c>
      <c r="M16" s="85">
        <v>4.3435832863695095E-2</v>
      </c>
      <c r="N16" s="85">
        <f t="shared" si="0"/>
        <v>2.5047060529997847E-2</v>
      </c>
      <c r="O16" s="85">
        <f>L16/'סכום נכסי הקרן'!$C$42</f>
        <v>9.2462636578621502E-4</v>
      </c>
    </row>
    <row r="17" spans="2:15" s="121" customFormat="1">
      <c r="B17" s="77" t="s">
        <v>1904</v>
      </c>
      <c r="C17" s="74" t="s">
        <v>1905</v>
      </c>
      <c r="D17" s="87" t="s">
        <v>28</v>
      </c>
      <c r="E17" s="74"/>
      <c r="F17" s="87" t="s">
        <v>1778</v>
      </c>
      <c r="G17" s="74" t="s">
        <v>1116</v>
      </c>
      <c r="H17" s="74" t="s">
        <v>917</v>
      </c>
      <c r="I17" s="87" t="s">
        <v>166</v>
      </c>
      <c r="J17" s="84">
        <v>11883.349989000002</v>
      </c>
      <c r="K17" s="86">
        <v>193336</v>
      </c>
      <c r="L17" s="84">
        <v>92491.923806117018</v>
      </c>
      <c r="M17" s="85">
        <v>3.7592350036492896E-2</v>
      </c>
      <c r="N17" s="85">
        <f t="shared" si="0"/>
        <v>4.4537940909375906E-2</v>
      </c>
      <c r="O17" s="85">
        <f>L17/'סכום נכסי הקרן'!$C$42</f>
        <v>1.6441432076756742E-3</v>
      </c>
    </row>
    <row r="18" spans="2:15" s="121" customFormat="1">
      <c r="B18" s="77" t="s">
        <v>1906</v>
      </c>
      <c r="C18" s="74" t="s">
        <v>1907</v>
      </c>
      <c r="D18" s="87" t="s">
        <v>28</v>
      </c>
      <c r="E18" s="74"/>
      <c r="F18" s="87" t="s">
        <v>1778</v>
      </c>
      <c r="G18" s="74" t="s">
        <v>1116</v>
      </c>
      <c r="H18" s="74" t="s">
        <v>917</v>
      </c>
      <c r="I18" s="87" t="s">
        <v>166</v>
      </c>
      <c r="J18" s="84">
        <v>2104.320475</v>
      </c>
      <c r="K18" s="86">
        <v>193181</v>
      </c>
      <c r="L18" s="84">
        <v>16365.470143942004</v>
      </c>
      <c r="M18" s="85">
        <v>6.6515697462674449E-3</v>
      </c>
      <c r="N18" s="85">
        <f t="shared" si="0"/>
        <v>7.8805187764603435E-3</v>
      </c>
      <c r="O18" s="85">
        <f>L18/'סכום נכסי הקרן'!$C$42</f>
        <v>2.9091379517615524E-4</v>
      </c>
    </row>
    <row r="19" spans="2:15" s="121" customFormat="1">
      <c r="B19" s="77" t="s">
        <v>1908</v>
      </c>
      <c r="C19" s="74" t="s">
        <v>1909</v>
      </c>
      <c r="D19" s="87" t="s">
        <v>28</v>
      </c>
      <c r="E19" s="74"/>
      <c r="F19" s="87" t="s">
        <v>1778</v>
      </c>
      <c r="G19" s="74" t="s">
        <v>1116</v>
      </c>
      <c r="H19" s="74" t="s">
        <v>917</v>
      </c>
      <c r="I19" s="87" t="s">
        <v>166</v>
      </c>
      <c r="J19" s="84">
        <v>1554.8395340000002</v>
      </c>
      <c r="K19" s="86">
        <v>193181</v>
      </c>
      <c r="L19" s="84">
        <v>12092.112529445001</v>
      </c>
      <c r="M19" s="85">
        <v>4.9147093949568673E-3</v>
      </c>
      <c r="N19" s="85">
        <f t="shared" si="0"/>
        <v>5.8227548000285784E-3</v>
      </c>
      <c r="O19" s="85">
        <f>L19/'סכום נכסי הקרן'!$C$42</f>
        <v>2.1495027742543356E-4</v>
      </c>
    </row>
    <row r="20" spans="2:15" s="121" customFormat="1">
      <c r="B20" s="77" t="s">
        <v>1910</v>
      </c>
      <c r="C20" s="74" t="s">
        <v>1911</v>
      </c>
      <c r="D20" s="87" t="s">
        <v>28</v>
      </c>
      <c r="E20" s="74"/>
      <c r="F20" s="87" t="s">
        <v>1778</v>
      </c>
      <c r="G20" s="74" t="s">
        <v>926</v>
      </c>
      <c r="H20" s="74" t="s">
        <v>917</v>
      </c>
      <c r="I20" s="87" t="s">
        <v>164</v>
      </c>
      <c r="J20" s="84">
        <v>1170759.0514179999</v>
      </c>
      <c r="K20" s="86">
        <v>1422</v>
      </c>
      <c r="L20" s="84">
        <v>57286.434560905007</v>
      </c>
      <c r="M20" s="85">
        <v>4.4188029746929048E-3</v>
      </c>
      <c r="N20" s="85">
        <f t="shared" si="0"/>
        <v>2.7585325641304011E-2</v>
      </c>
      <c r="O20" s="85">
        <f>L20/'סכום נכסי הקרן'!$C$42</f>
        <v>1.0183278539292295E-3</v>
      </c>
    </row>
    <row r="21" spans="2:15" s="121" customFormat="1">
      <c r="B21" s="77" t="s">
        <v>1912</v>
      </c>
      <c r="C21" s="74" t="s">
        <v>1913</v>
      </c>
      <c r="D21" s="87" t="s">
        <v>28</v>
      </c>
      <c r="E21" s="74"/>
      <c r="F21" s="87" t="s">
        <v>1778</v>
      </c>
      <c r="G21" s="74" t="s">
        <v>926</v>
      </c>
      <c r="H21" s="74" t="s">
        <v>917</v>
      </c>
      <c r="I21" s="87" t="s">
        <v>164</v>
      </c>
      <c r="J21" s="84">
        <v>10214.330706000002</v>
      </c>
      <c r="K21" s="86">
        <v>196702.1</v>
      </c>
      <c r="L21" s="84">
        <v>69135.894120870013</v>
      </c>
      <c r="M21" s="85">
        <v>3.7946278254372863E-2</v>
      </c>
      <c r="N21" s="85">
        <f t="shared" si="0"/>
        <v>3.3291234957192384E-2</v>
      </c>
      <c r="O21" s="85">
        <f>L21/'סכום נכסי הקרן'!$C$42</f>
        <v>1.2289647144078043E-3</v>
      </c>
    </row>
    <row r="22" spans="2:15" s="121" customFormat="1">
      <c r="B22" s="77" t="s">
        <v>1914</v>
      </c>
      <c r="C22" s="74" t="s">
        <v>1915</v>
      </c>
      <c r="D22" s="87" t="s">
        <v>28</v>
      </c>
      <c r="E22" s="74"/>
      <c r="F22" s="87" t="s">
        <v>1778</v>
      </c>
      <c r="G22" s="74" t="s">
        <v>1916</v>
      </c>
      <c r="H22" s="74" t="s">
        <v>917</v>
      </c>
      <c r="I22" s="87" t="s">
        <v>164</v>
      </c>
      <c r="J22" s="84">
        <v>524648.12507099996</v>
      </c>
      <c r="K22" s="86">
        <v>1722</v>
      </c>
      <c r="L22" s="84">
        <v>31087.510533762008</v>
      </c>
      <c r="M22" s="85">
        <v>9.2805246563023944E-3</v>
      </c>
      <c r="N22" s="85">
        <f t="shared" si="0"/>
        <v>1.4969671406929083E-2</v>
      </c>
      <c r="O22" s="85">
        <f>L22/'סכום נכסי הקרן'!$C$42</f>
        <v>5.5261386274950018E-4</v>
      </c>
    </row>
    <row r="23" spans="2:15" s="121" customFormat="1">
      <c r="B23" s="77" t="s">
        <v>1917</v>
      </c>
      <c r="C23" s="74" t="s">
        <v>1918</v>
      </c>
      <c r="D23" s="87" t="s">
        <v>28</v>
      </c>
      <c r="E23" s="74"/>
      <c r="F23" s="87" t="s">
        <v>1778</v>
      </c>
      <c r="G23" s="74" t="s">
        <v>1916</v>
      </c>
      <c r="H23" s="74" t="s">
        <v>917</v>
      </c>
      <c r="I23" s="87" t="s">
        <v>164</v>
      </c>
      <c r="J23" s="84">
        <v>36900.394665000007</v>
      </c>
      <c r="K23" s="86">
        <v>134636</v>
      </c>
      <c r="L23" s="84">
        <v>170953.05736789203</v>
      </c>
      <c r="M23" s="85">
        <v>9.3172948994729981E-3</v>
      </c>
      <c r="N23" s="85">
        <f t="shared" si="0"/>
        <v>8.2319589149088213E-2</v>
      </c>
      <c r="O23" s="85">
        <f>L23/'סכום נכסי הקרן'!$C$42</f>
        <v>3.0388740609612092E-3</v>
      </c>
    </row>
    <row r="24" spans="2:15" s="121" customFormat="1">
      <c r="B24" s="77" t="s">
        <v>1919</v>
      </c>
      <c r="C24" s="74" t="s">
        <v>1920</v>
      </c>
      <c r="D24" s="87" t="s">
        <v>28</v>
      </c>
      <c r="E24" s="74"/>
      <c r="F24" s="87" t="s">
        <v>1778</v>
      </c>
      <c r="G24" s="74" t="s">
        <v>1916</v>
      </c>
      <c r="H24" s="74" t="s">
        <v>917</v>
      </c>
      <c r="I24" s="87" t="s">
        <v>164</v>
      </c>
      <c r="J24" s="84">
        <v>156305.00969800004</v>
      </c>
      <c r="K24" s="86">
        <v>13013.85</v>
      </c>
      <c r="L24" s="84">
        <v>69994.411868779003</v>
      </c>
      <c r="M24" s="85">
        <v>2.2183134156712296E-2</v>
      </c>
      <c r="N24" s="85">
        <f t="shared" si="0"/>
        <v>3.3704639837884166E-2</v>
      </c>
      <c r="O24" s="85">
        <f>L24/'סכום נכסי הקרן'!$C$42</f>
        <v>1.2442257887352499E-3</v>
      </c>
    </row>
    <row r="25" spans="2:15" s="121" customFormat="1">
      <c r="B25" s="77" t="s">
        <v>1921</v>
      </c>
      <c r="C25" s="74" t="s">
        <v>1922</v>
      </c>
      <c r="D25" s="87" t="s">
        <v>28</v>
      </c>
      <c r="E25" s="74"/>
      <c r="F25" s="87" t="s">
        <v>1778</v>
      </c>
      <c r="G25" s="74" t="s">
        <v>1916</v>
      </c>
      <c r="H25" s="74" t="s">
        <v>917</v>
      </c>
      <c r="I25" s="87" t="s">
        <v>164</v>
      </c>
      <c r="J25" s="84">
        <v>1206.263258</v>
      </c>
      <c r="K25" s="86">
        <v>1160484</v>
      </c>
      <c r="L25" s="84">
        <v>48168.811341059009</v>
      </c>
      <c r="M25" s="85">
        <v>8.0762877663068684E-3</v>
      </c>
      <c r="N25" s="85">
        <f t="shared" si="0"/>
        <v>2.3194886481981449E-2</v>
      </c>
      <c r="O25" s="85">
        <f>L25/'סכום נכסי הקרן'!$C$42</f>
        <v>8.5625231619385392E-4</v>
      </c>
    </row>
    <row r="26" spans="2:15" s="121" customFormat="1">
      <c r="B26" s="77" t="s">
        <v>1923</v>
      </c>
      <c r="C26" s="74" t="s">
        <v>1924</v>
      </c>
      <c r="D26" s="87" t="s">
        <v>28</v>
      </c>
      <c r="E26" s="74"/>
      <c r="F26" s="87" t="s">
        <v>1778</v>
      </c>
      <c r="G26" s="74" t="s">
        <v>1916</v>
      </c>
      <c r="H26" s="74" t="s">
        <v>917</v>
      </c>
      <c r="I26" s="87" t="s">
        <v>164</v>
      </c>
      <c r="J26" s="84">
        <v>23521.032305000004</v>
      </c>
      <c r="K26" s="86">
        <v>95161.72</v>
      </c>
      <c r="L26" s="84">
        <v>77019.965397726017</v>
      </c>
      <c r="M26" s="85">
        <v>2.7342061498641872E-2</v>
      </c>
      <c r="N26" s="85">
        <f t="shared" si="0"/>
        <v>3.7087677783811349E-2</v>
      </c>
      <c r="O26" s="85">
        <f>L26/'סכום נכסי הקרן'!$C$42</f>
        <v>1.3691125425127314E-3</v>
      </c>
    </row>
    <row r="27" spans="2:15" s="121" customFormat="1">
      <c r="B27" s="77" t="s">
        <v>1925</v>
      </c>
      <c r="C27" s="74" t="s">
        <v>1926</v>
      </c>
      <c r="D27" s="87" t="s">
        <v>28</v>
      </c>
      <c r="E27" s="74"/>
      <c r="F27" s="87" t="s">
        <v>1778</v>
      </c>
      <c r="G27" s="74" t="s">
        <v>1916</v>
      </c>
      <c r="H27" s="74" t="s">
        <v>917</v>
      </c>
      <c r="I27" s="87" t="s">
        <v>164</v>
      </c>
      <c r="J27" s="84">
        <v>65898.072699000011</v>
      </c>
      <c r="K27" s="86">
        <v>31457.99</v>
      </c>
      <c r="L27" s="84">
        <v>71332.649584062005</v>
      </c>
      <c r="M27" s="85">
        <v>7.2027761229589721E-3</v>
      </c>
      <c r="N27" s="85">
        <f t="shared" si="0"/>
        <v>3.4349045855548065E-2</v>
      </c>
      <c r="O27" s="85">
        <f>L27/'סכום נכסי הקרן'!$C$42</f>
        <v>1.2680144003166262E-3</v>
      </c>
    </row>
    <row r="28" spans="2:15" s="121" customFormat="1">
      <c r="B28" s="77" t="s">
        <v>1927</v>
      </c>
      <c r="C28" s="74" t="s">
        <v>1928</v>
      </c>
      <c r="D28" s="87" t="s">
        <v>28</v>
      </c>
      <c r="E28" s="74"/>
      <c r="F28" s="87" t="s">
        <v>1778</v>
      </c>
      <c r="G28" s="74" t="s">
        <v>1916</v>
      </c>
      <c r="H28" s="74" t="s">
        <v>917</v>
      </c>
      <c r="I28" s="87" t="s">
        <v>166</v>
      </c>
      <c r="J28" s="84">
        <v>123689.86255300003</v>
      </c>
      <c r="K28" s="86">
        <v>9276</v>
      </c>
      <c r="L28" s="84">
        <v>46189.902467705004</v>
      </c>
      <c r="M28" s="85">
        <v>3.59577754804708E-3</v>
      </c>
      <c r="N28" s="85">
        <f t="shared" si="0"/>
        <v>2.2241975970018986E-2</v>
      </c>
      <c r="O28" s="85">
        <f>L28/'סכום נכסי הקרן'!$C$42</f>
        <v>8.2107508721163082E-4</v>
      </c>
    </row>
    <row r="29" spans="2:15" s="121" customFormat="1">
      <c r="B29" s="77" t="s">
        <v>1929</v>
      </c>
      <c r="C29" s="74" t="s">
        <v>1930</v>
      </c>
      <c r="D29" s="87" t="s">
        <v>28</v>
      </c>
      <c r="E29" s="74"/>
      <c r="F29" s="87" t="s">
        <v>1778</v>
      </c>
      <c r="G29" s="74" t="s">
        <v>1931</v>
      </c>
      <c r="H29" s="74" t="s">
        <v>917</v>
      </c>
      <c r="I29" s="87" t="s">
        <v>166</v>
      </c>
      <c r="J29" s="84">
        <v>79816.34664600002</v>
      </c>
      <c r="K29" s="86">
        <v>14978</v>
      </c>
      <c r="L29" s="84">
        <v>48128.005950850013</v>
      </c>
      <c r="M29" s="85">
        <v>3.1414320464502915E-3</v>
      </c>
      <c r="N29" s="85">
        <f t="shared" si="0"/>
        <v>2.3175237327945884E-2</v>
      </c>
      <c r="O29" s="85">
        <f>L29/'סכום נכסי הקרן'!$C$42</f>
        <v>8.5552695659068124E-4</v>
      </c>
    </row>
    <row r="30" spans="2:15" s="121" customFormat="1">
      <c r="B30" s="77" t="s">
        <v>1932</v>
      </c>
      <c r="C30" s="74" t="s">
        <v>1933</v>
      </c>
      <c r="D30" s="87" t="s">
        <v>28</v>
      </c>
      <c r="E30" s="74"/>
      <c r="F30" s="87" t="s">
        <v>1778</v>
      </c>
      <c r="G30" s="74" t="s">
        <v>687</v>
      </c>
      <c r="H30" s="74"/>
      <c r="I30" s="87" t="s">
        <v>167</v>
      </c>
      <c r="J30" s="84">
        <v>272120.32033700007</v>
      </c>
      <c r="K30" s="86">
        <v>14133.52</v>
      </c>
      <c r="L30" s="84">
        <v>169640.16141869902</v>
      </c>
      <c r="M30" s="85">
        <v>0.13652886006711301</v>
      </c>
      <c r="N30" s="85">
        <f t="shared" si="0"/>
        <v>8.1687386035572157E-2</v>
      </c>
      <c r="O30" s="85">
        <f>L30/'סכום נכסי הקרן'!$C$42</f>
        <v>3.0155359264687808E-3</v>
      </c>
    </row>
    <row r="31" spans="2:15" s="121" customFormat="1">
      <c r="B31" s="77" t="s">
        <v>1934</v>
      </c>
      <c r="C31" s="74" t="s">
        <v>1935</v>
      </c>
      <c r="D31" s="87" t="s">
        <v>28</v>
      </c>
      <c r="E31" s="74"/>
      <c r="F31" s="87" t="s">
        <v>1778</v>
      </c>
      <c r="G31" s="74" t="s">
        <v>687</v>
      </c>
      <c r="H31" s="74"/>
      <c r="I31" s="87" t="s">
        <v>164</v>
      </c>
      <c r="J31" s="84">
        <v>338202.80457600002</v>
      </c>
      <c r="K31" s="86">
        <v>14083</v>
      </c>
      <c r="L31" s="84">
        <v>163891.73623577403</v>
      </c>
      <c r="M31" s="85">
        <v>1.4424074246862352E-2</v>
      </c>
      <c r="N31" s="85">
        <f t="shared" si="0"/>
        <v>7.8919327911321641E-2</v>
      </c>
      <c r="O31" s="85">
        <f>L31/'סכום נכסי הקרן'!$C$42</f>
        <v>2.9133514996516922E-3</v>
      </c>
    </row>
    <row r="32" spans="2:15" s="121" customFormat="1">
      <c r="B32" s="73"/>
      <c r="C32" s="74"/>
      <c r="D32" s="74"/>
      <c r="E32" s="74"/>
      <c r="F32" s="74"/>
      <c r="G32" s="74"/>
      <c r="H32" s="74"/>
      <c r="I32" s="74"/>
      <c r="J32" s="84"/>
      <c r="K32" s="86"/>
      <c r="L32" s="74"/>
      <c r="M32" s="74"/>
      <c r="N32" s="85"/>
      <c r="O32" s="74"/>
    </row>
    <row r="33" spans="2:35" s="121" customFormat="1">
      <c r="B33" s="92" t="s">
        <v>30</v>
      </c>
      <c r="C33" s="72"/>
      <c r="D33" s="72"/>
      <c r="E33" s="72"/>
      <c r="F33" s="72"/>
      <c r="G33" s="72"/>
      <c r="H33" s="72"/>
      <c r="I33" s="72"/>
      <c r="J33" s="81"/>
      <c r="K33" s="83"/>
      <c r="L33" s="81">
        <v>746878.44811089907</v>
      </c>
      <c r="M33" s="72"/>
      <c r="N33" s="82">
        <f t="shared" si="0"/>
        <v>0.35964684071421199</v>
      </c>
      <c r="O33" s="82">
        <f>L33/'סכום נכסי הקרן'!$C$42</f>
        <v>1.3276565962612945E-2</v>
      </c>
    </row>
    <row r="34" spans="2:35" s="121" customFormat="1">
      <c r="B34" s="77" t="s">
        <v>1936</v>
      </c>
      <c r="C34" s="74" t="s">
        <v>1937</v>
      </c>
      <c r="D34" s="87" t="s">
        <v>28</v>
      </c>
      <c r="E34" s="74"/>
      <c r="F34" s="87" t="s">
        <v>1754</v>
      </c>
      <c r="G34" s="74" t="s">
        <v>687</v>
      </c>
      <c r="H34" s="74"/>
      <c r="I34" s="87" t="s">
        <v>164</v>
      </c>
      <c r="J34" s="84">
        <v>11909.200939000002</v>
      </c>
      <c r="K34" s="86">
        <v>73753</v>
      </c>
      <c r="L34" s="84">
        <v>30223.655204818006</v>
      </c>
      <c r="M34" s="85">
        <v>6.662004282788318E-3</v>
      </c>
      <c r="N34" s="85">
        <f t="shared" si="0"/>
        <v>1.4553696303249675E-2</v>
      </c>
      <c r="O34" s="85">
        <f>L34/'סכום נכסי הקרן'!$C$42</f>
        <v>5.3725790719088326E-4</v>
      </c>
    </row>
    <row r="35" spans="2:35" s="121" customFormat="1">
      <c r="B35" s="77" t="s">
        <v>1938</v>
      </c>
      <c r="C35" s="74" t="s">
        <v>1939</v>
      </c>
      <c r="D35" s="87" t="s">
        <v>140</v>
      </c>
      <c r="E35" s="74"/>
      <c r="F35" s="87" t="s">
        <v>1754</v>
      </c>
      <c r="G35" s="74" t="s">
        <v>687</v>
      </c>
      <c r="H35" s="74"/>
      <c r="I35" s="87" t="s">
        <v>166</v>
      </c>
      <c r="J35" s="84">
        <v>228515.08572000003</v>
      </c>
      <c r="K35" s="86">
        <v>3114</v>
      </c>
      <c r="L35" s="84">
        <v>28647.430839956</v>
      </c>
      <c r="M35" s="85">
        <v>1.7963226597125363E-3</v>
      </c>
      <c r="N35" s="85">
        <f t="shared" si="0"/>
        <v>1.3794691789846962E-2</v>
      </c>
      <c r="O35" s="85">
        <f>L35/'סכום נכסי הקרן'!$C$42</f>
        <v>5.0923882750676728E-4</v>
      </c>
    </row>
    <row r="36" spans="2:35" s="121" customFormat="1">
      <c r="B36" s="77" t="s">
        <v>1940</v>
      </c>
      <c r="C36" s="74" t="s">
        <v>1941</v>
      </c>
      <c r="D36" s="87" t="s">
        <v>140</v>
      </c>
      <c r="E36" s="74"/>
      <c r="F36" s="87" t="s">
        <v>1754</v>
      </c>
      <c r="G36" s="74" t="s">
        <v>687</v>
      </c>
      <c r="H36" s="74"/>
      <c r="I36" s="87" t="s">
        <v>174</v>
      </c>
      <c r="J36" s="84">
        <v>1011613.0235400002</v>
      </c>
      <c r="K36" s="86">
        <f>167300/100</f>
        <v>1673</v>
      </c>
      <c r="L36" s="84">
        <v>55081.780837494007</v>
      </c>
      <c r="M36" s="85">
        <v>4.3887357744979505E-3</v>
      </c>
      <c r="N36" s="85">
        <f t="shared" si="0"/>
        <v>2.6523711467673634E-2</v>
      </c>
      <c r="O36" s="85">
        <f>L36/'סכום נכסי הקרן'!$C$42</f>
        <v>9.7913776796862851E-4</v>
      </c>
    </row>
    <row r="37" spans="2:35" s="121" customFormat="1" ht="20.25">
      <c r="B37" s="77" t="s">
        <v>1942</v>
      </c>
      <c r="C37" s="74" t="s">
        <v>1943</v>
      </c>
      <c r="D37" s="87" t="s">
        <v>140</v>
      </c>
      <c r="E37" s="74"/>
      <c r="F37" s="87" t="s">
        <v>1754</v>
      </c>
      <c r="G37" s="74" t="s">
        <v>687</v>
      </c>
      <c r="H37" s="74"/>
      <c r="I37" s="87" t="s">
        <v>164</v>
      </c>
      <c r="J37" s="84">
        <v>4438710.7096049991</v>
      </c>
      <c r="K37" s="86">
        <v>1536.7</v>
      </c>
      <c r="L37" s="84">
        <v>234709.46577372597</v>
      </c>
      <c r="M37" s="85">
        <v>5.8828265193996247E-3</v>
      </c>
      <c r="N37" s="85">
        <f t="shared" si="0"/>
        <v>0.11302042261996982</v>
      </c>
      <c r="O37" s="85">
        <f>L37/'סכום נכסי הקרן'!$C$42</f>
        <v>4.1722126435382477E-3</v>
      </c>
      <c r="AI37" s="128"/>
    </row>
    <row r="38" spans="2:35" s="121" customFormat="1">
      <c r="B38" s="77" t="s">
        <v>1944</v>
      </c>
      <c r="C38" s="74" t="s">
        <v>1945</v>
      </c>
      <c r="D38" s="87" t="s">
        <v>28</v>
      </c>
      <c r="E38" s="74"/>
      <c r="F38" s="87" t="s">
        <v>1754</v>
      </c>
      <c r="G38" s="74" t="s">
        <v>687</v>
      </c>
      <c r="H38" s="74"/>
      <c r="I38" s="87" t="s">
        <v>164</v>
      </c>
      <c r="J38" s="84">
        <v>131135.02157000004</v>
      </c>
      <c r="K38" s="86">
        <v>6417</v>
      </c>
      <c r="L38" s="84">
        <v>28955.789043799006</v>
      </c>
      <c r="M38" s="85">
        <v>6.1189109156309113E-3</v>
      </c>
      <c r="N38" s="85">
        <f t="shared" si="0"/>
        <v>1.3943176532044235E-2</v>
      </c>
      <c r="O38" s="85">
        <f>L38/'סכום נכסי הקרן'!$C$42</f>
        <v>5.1472022550906539E-4</v>
      </c>
      <c r="AI38" s="129"/>
    </row>
    <row r="39" spans="2:35" s="121" customFormat="1">
      <c r="B39" s="77" t="s">
        <v>1946</v>
      </c>
      <c r="C39" s="74" t="s">
        <v>1947</v>
      </c>
      <c r="D39" s="87" t="s">
        <v>28</v>
      </c>
      <c r="E39" s="74"/>
      <c r="F39" s="87" t="s">
        <v>1754</v>
      </c>
      <c r="G39" s="74" t="s">
        <v>687</v>
      </c>
      <c r="H39" s="74"/>
      <c r="I39" s="87" t="s">
        <v>174</v>
      </c>
      <c r="J39" s="84">
        <v>115230.67712200001</v>
      </c>
      <c r="K39" s="86">
        <f>1264978/100</f>
        <v>12649.78</v>
      </c>
      <c r="L39" s="84">
        <v>47440.439908615008</v>
      </c>
      <c r="M39" s="85">
        <v>3.1197016937383647E-2</v>
      </c>
      <c r="N39" s="85">
        <f t="shared" si="0"/>
        <v>2.2844151385517569E-2</v>
      </c>
      <c r="O39" s="85">
        <f>L39/'סכום נכסי הקרן'!$C$42</f>
        <v>8.4330473229638717E-4</v>
      </c>
    </row>
    <row r="40" spans="2:35" s="121" customFormat="1">
      <c r="B40" s="77" t="s">
        <v>1948</v>
      </c>
      <c r="C40" s="74" t="s">
        <v>1949</v>
      </c>
      <c r="D40" s="87" t="s">
        <v>140</v>
      </c>
      <c r="E40" s="74"/>
      <c r="F40" s="87" t="s">
        <v>1754</v>
      </c>
      <c r="G40" s="74" t="s">
        <v>687</v>
      </c>
      <c r="H40" s="74"/>
      <c r="I40" s="87" t="s">
        <v>164</v>
      </c>
      <c r="J40" s="84">
        <v>742634.64526500017</v>
      </c>
      <c r="K40" s="86">
        <v>12593.69</v>
      </c>
      <c r="L40" s="84">
        <v>321819.88650249108</v>
      </c>
      <c r="M40" s="85">
        <v>9.0469322743099816E-3</v>
      </c>
      <c r="N40" s="85">
        <f t="shared" si="0"/>
        <v>0.1549669906159101</v>
      </c>
      <c r="O40" s="85">
        <f>L40/'סכום נכסי הקרן'!$C$42</f>
        <v>5.7206938586029663E-3</v>
      </c>
    </row>
    <row r="41" spans="2:35" s="121" customFormat="1">
      <c r="B41" s="133"/>
    </row>
    <row r="42" spans="2:35" s="121" customFormat="1">
      <c r="B42" s="125"/>
    </row>
    <row r="43" spans="2:35" s="121" customFormat="1">
      <c r="B43" s="125"/>
    </row>
    <row r="44" spans="2:35" s="121" customFormat="1">
      <c r="B44" s="125"/>
    </row>
    <row r="45" spans="2:35" s="121" customFormat="1">
      <c r="B45" s="126" t="s">
        <v>260</v>
      </c>
    </row>
    <row r="46" spans="2:35" s="121" customFormat="1">
      <c r="B46" s="126" t="s">
        <v>115</v>
      </c>
    </row>
    <row r="47" spans="2:35" s="121" customFormat="1">
      <c r="B47" s="126" t="s">
        <v>243</v>
      </c>
    </row>
    <row r="48" spans="2:35" s="121" customFormat="1">
      <c r="B48" s="126" t="s">
        <v>251</v>
      </c>
    </row>
    <row r="49" spans="2:2" s="121" customFormat="1">
      <c r="B49" s="125"/>
    </row>
    <row r="50" spans="2:2" s="121" customFormat="1">
      <c r="B50" s="125"/>
    </row>
    <row r="51" spans="2:2" s="121" customFormat="1">
      <c r="B51" s="125"/>
    </row>
    <row r="52" spans="2:2" s="121" customFormat="1">
      <c r="B52" s="125"/>
    </row>
    <row r="53" spans="2:2" s="121" customFormat="1">
      <c r="B53" s="125"/>
    </row>
    <row r="54" spans="2:2" s="121" customFormat="1">
      <c r="B54" s="125"/>
    </row>
    <row r="55" spans="2:2" s="121" customFormat="1">
      <c r="B55" s="125"/>
    </row>
    <row r="56" spans="2:2" s="121" customFormat="1">
      <c r="B56" s="125"/>
    </row>
    <row r="57" spans="2:2" s="121" customFormat="1">
      <c r="B57" s="125"/>
    </row>
    <row r="58" spans="2:2" s="121" customFormat="1">
      <c r="B58" s="125"/>
    </row>
    <row r="59" spans="2:2" s="121" customFormat="1">
      <c r="B59" s="125"/>
    </row>
    <row r="60" spans="2:2" s="121" customFormat="1">
      <c r="B60" s="125"/>
    </row>
    <row r="61" spans="2:2" s="121" customFormat="1">
      <c r="B61" s="125"/>
    </row>
    <row r="62" spans="2:2" s="121" customFormat="1">
      <c r="B62" s="125"/>
    </row>
    <row r="63" spans="2:2" s="121" customFormat="1">
      <c r="B63" s="125"/>
    </row>
    <row r="64" spans="2:2" s="121" customFormat="1">
      <c r="B64" s="125"/>
    </row>
    <row r="65" spans="2:2" s="121" customFormat="1">
      <c r="B65" s="125"/>
    </row>
    <row r="66" spans="2:2" s="121" customFormat="1">
      <c r="B66" s="125"/>
    </row>
    <row r="67" spans="2:2" s="121" customFormat="1">
      <c r="B67" s="125"/>
    </row>
    <row r="68" spans="2:2" s="121" customFormat="1">
      <c r="B68" s="125"/>
    </row>
    <row r="69" spans="2:2" s="121" customFormat="1">
      <c r="B69" s="125"/>
    </row>
    <row r="70" spans="2:2" s="121" customFormat="1">
      <c r="B70" s="125"/>
    </row>
    <row r="71" spans="2:2" s="121" customFormat="1">
      <c r="B71" s="125"/>
    </row>
    <row r="72" spans="2:2" s="121" customFormat="1">
      <c r="B72" s="125"/>
    </row>
    <row r="73" spans="2:2" s="121" customFormat="1">
      <c r="B73" s="125"/>
    </row>
    <row r="74" spans="2:2" s="121" customFormat="1">
      <c r="B74" s="125"/>
    </row>
    <row r="75" spans="2:2" s="121" customFormat="1">
      <c r="B75" s="125"/>
    </row>
    <row r="76" spans="2:2" s="121" customFormat="1">
      <c r="B76" s="125"/>
    </row>
    <row r="77" spans="2:2" s="121" customFormat="1">
      <c r="B77" s="125"/>
    </row>
    <row r="78" spans="2:2" s="121" customFormat="1">
      <c r="B78" s="125"/>
    </row>
    <row r="79" spans="2:2" s="121" customFormat="1">
      <c r="B79" s="125"/>
    </row>
    <row r="80" spans="2:2" s="121" customFormat="1">
      <c r="B80" s="125"/>
    </row>
    <row r="81" spans="2:2" s="121" customFormat="1">
      <c r="B81" s="125"/>
    </row>
    <row r="82" spans="2:2" s="121" customFormat="1">
      <c r="B82" s="125"/>
    </row>
    <row r="83" spans="2:2" s="121" customFormat="1">
      <c r="B83" s="125"/>
    </row>
    <row r="84" spans="2:2" s="121" customFormat="1">
      <c r="B84" s="125"/>
    </row>
    <row r="85" spans="2:2" s="121" customFormat="1">
      <c r="B85" s="125"/>
    </row>
    <row r="86" spans="2:2" s="121" customFormat="1">
      <c r="B86" s="125"/>
    </row>
    <row r="87" spans="2:2" s="121" customFormat="1">
      <c r="B87" s="125"/>
    </row>
    <row r="88" spans="2:2" s="121" customFormat="1">
      <c r="B88" s="125"/>
    </row>
    <row r="89" spans="2:2" s="121" customFormat="1">
      <c r="B89" s="125"/>
    </row>
    <row r="90" spans="2:2" s="121" customFormat="1">
      <c r="B90" s="125"/>
    </row>
    <row r="91" spans="2:2" s="121" customFormat="1">
      <c r="B91" s="125"/>
    </row>
    <row r="92" spans="2:2" s="121" customFormat="1">
      <c r="B92" s="125"/>
    </row>
    <row r="93" spans="2:2" s="121" customFormat="1">
      <c r="B93" s="125"/>
    </row>
    <row r="94" spans="2:2" s="121" customFormat="1">
      <c r="B94" s="125"/>
    </row>
    <row r="95" spans="2:2" s="121" customFormat="1">
      <c r="B95" s="125"/>
    </row>
    <row r="96" spans="2:2" s="121" customFormat="1">
      <c r="B96" s="125"/>
    </row>
    <row r="97" spans="2:5" s="121" customFormat="1">
      <c r="B97" s="125"/>
    </row>
    <row r="98" spans="2:5" s="121" customFormat="1">
      <c r="B98" s="125"/>
    </row>
    <row r="99" spans="2:5" s="121" customFormat="1">
      <c r="B99" s="125"/>
    </row>
    <row r="100" spans="2:5" s="121" customFormat="1">
      <c r="B100" s="125"/>
    </row>
    <row r="101" spans="2:5">
      <c r="C101" s="1"/>
      <c r="D101" s="1"/>
      <c r="E101" s="1"/>
    </row>
    <row r="102" spans="2:5">
      <c r="C102" s="1"/>
      <c r="D102" s="1"/>
      <c r="E102" s="1"/>
    </row>
    <row r="103" spans="2:5">
      <c r="C103" s="1"/>
      <c r="D103" s="1"/>
      <c r="E103" s="1"/>
    </row>
    <row r="104" spans="2:5">
      <c r="C104" s="1"/>
      <c r="D104" s="1"/>
      <c r="E104" s="1"/>
    </row>
    <row r="105" spans="2:5">
      <c r="C105" s="1"/>
      <c r="D105" s="1"/>
      <c r="E105" s="1"/>
    </row>
    <row r="106" spans="2:5">
      <c r="C106" s="1"/>
      <c r="D106" s="1"/>
      <c r="E106" s="1"/>
    </row>
    <row r="107" spans="2:5">
      <c r="C107" s="1"/>
      <c r="D107" s="1"/>
      <c r="E107" s="1"/>
    </row>
    <row r="108" spans="2:5">
      <c r="C108" s="1"/>
      <c r="D108" s="1"/>
      <c r="E108" s="1"/>
    </row>
    <row r="109" spans="2:5">
      <c r="C109" s="1"/>
      <c r="D109" s="1"/>
      <c r="E109" s="1"/>
    </row>
    <row r="110" spans="2:5">
      <c r="C110" s="1"/>
      <c r="D110" s="1"/>
      <c r="E110" s="1"/>
    </row>
    <row r="111" spans="2:5">
      <c r="C111" s="1"/>
      <c r="D111" s="1"/>
      <c r="E111" s="1"/>
    </row>
    <row r="112" spans="2:5">
      <c r="C112" s="1"/>
      <c r="D112" s="1"/>
      <c r="E112" s="1"/>
    </row>
    <row r="113" spans="3:5">
      <c r="C113" s="1"/>
      <c r="D113" s="1"/>
      <c r="E113" s="1"/>
    </row>
    <row r="114" spans="3:5">
      <c r="C114" s="1"/>
      <c r="D114" s="1"/>
      <c r="E114" s="1"/>
    </row>
    <row r="115" spans="3:5">
      <c r="C115" s="1"/>
      <c r="D115" s="1"/>
      <c r="E115" s="1"/>
    </row>
    <row r="116" spans="3:5">
      <c r="C116" s="1"/>
      <c r="D116" s="1"/>
      <c r="E116" s="1"/>
    </row>
    <row r="117" spans="3:5">
      <c r="C117" s="1"/>
      <c r="D117" s="1"/>
      <c r="E117" s="1"/>
    </row>
    <row r="118" spans="3:5">
      <c r="C118" s="1"/>
      <c r="D118" s="1"/>
      <c r="E118" s="1"/>
    </row>
    <row r="119" spans="3:5">
      <c r="C119" s="1"/>
      <c r="D119" s="1"/>
      <c r="E119" s="1"/>
    </row>
    <row r="120" spans="3:5">
      <c r="C120" s="1"/>
      <c r="D120" s="1"/>
      <c r="E120" s="1"/>
    </row>
    <row r="121" spans="3:5">
      <c r="C121" s="1"/>
      <c r="D121" s="1"/>
      <c r="E121" s="1"/>
    </row>
    <row r="122" spans="3:5">
      <c r="C122" s="1"/>
      <c r="D122" s="1"/>
      <c r="E122" s="1"/>
    </row>
    <row r="123" spans="3:5">
      <c r="C123" s="1"/>
      <c r="D123" s="1"/>
      <c r="E123" s="1"/>
    </row>
    <row r="124" spans="3:5">
      <c r="C124" s="1"/>
      <c r="D124" s="1"/>
      <c r="E124" s="1"/>
    </row>
    <row r="125" spans="3:5">
      <c r="C125" s="1"/>
      <c r="D125" s="1"/>
      <c r="E125" s="1"/>
    </row>
    <row r="126" spans="3:5">
      <c r="C126" s="1"/>
      <c r="D126" s="1"/>
      <c r="E126" s="1"/>
    </row>
    <row r="127" spans="3:5">
      <c r="C127" s="1"/>
      <c r="D127" s="1"/>
      <c r="E127" s="1"/>
    </row>
    <row r="128" spans="3:5">
      <c r="C128" s="1"/>
      <c r="D128" s="1"/>
      <c r="E128" s="1"/>
    </row>
    <row r="129" spans="3:5">
      <c r="C129" s="1"/>
      <c r="D129" s="1"/>
      <c r="E129" s="1"/>
    </row>
    <row r="130" spans="3:5">
      <c r="C130" s="1"/>
      <c r="D130" s="1"/>
      <c r="E130" s="1"/>
    </row>
    <row r="131" spans="3:5">
      <c r="C131" s="1"/>
      <c r="D131" s="1"/>
      <c r="E131" s="1"/>
    </row>
    <row r="132" spans="3:5">
      <c r="C132" s="1"/>
      <c r="D132" s="1"/>
      <c r="E132" s="1"/>
    </row>
    <row r="133" spans="3:5">
      <c r="C133" s="1"/>
      <c r="D133" s="1"/>
      <c r="E133" s="1"/>
    </row>
    <row r="134" spans="3:5">
      <c r="C134" s="1"/>
      <c r="D134" s="1"/>
      <c r="E134" s="1"/>
    </row>
    <row r="135" spans="3:5">
      <c r="C135" s="1"/>
      <c r="D135" s="1"/>
      <c r="E135" s="1"/>
    </row>
    <row r="136" spans="3:5">
      <c r="C136" s="1"/>
      <c r="D136" s="1"/>
      <c r="E136" s="1"/>
    </row>
    <row r="137" spans="3:5">
      <c r="C137" s="1"/>
      <c r="D137" s="1"/>
      <c r="E137" s="1"/>
    </row>
    <row r="138" spans="3:5">
      <c r="C138" s="1"/>
      <c r="D138" s="1"/>
      <c r="E138" s="1"/>
    </row>
    <row r="139" spans="3:5">
      <c r="C139" s="1"/>
      <c r="D139" s="1"/>
      <c r="E139" s="1"/>
    </row>
    <row r="140" spans="3:5">
      <c r="C140" s="1"/>
      <c r="D140" s="1"/>
      <c r="E140" s="1"/>
    </row>
    <row r="141" spans="3:5">
      <c r="C141" s="1"/>
      <c r="D141" s="1"/>
      <c r="E141" s="1"/>
    </row>
    <row r="142" spans="3:5">
      <c r="C142" s="1"/>
      <c r="D142" s="1"/>
      <c r="E142" s="1"/>
    </row>
    <row r="143" spans="3:5">
      <c r="C143" s="1"/>
      <c r="D143" s="1"/>
      <c r="E143" s="1"/>
    </row>
    <row r="144" spans="3:5">
      <c r="C144" s="1"/>
      <c r="D144" s="1"/>
      <c r="E144" s="1"/>
    </row>
    <row r="145" spans="3:5">
      <c r="C145" s="1"/>
      <c r="D145" s="1"/>
      <c r="E145" s="1"/>
    </row>
    <row r="146" spans="3:5">
      <c r="C146" s="1"/>
      <c r="D146" s="1"/>
      <c r="E146" s="1"/>
    </row>
    <row r="147" spans="3:5">
      <c r="C147" s="1"/>
      <c r="D147" s="1"/>
      <c r="E147" s="1"/>
    </row>
    <row r="148" spans="3:5">
      <c r="C148" s="1"/>
      <c r="D148" s="1"/>
      <c r="E148" s="1"/>
    </row>
    <row r="149" spans="3:5">
      <c r="C149" s="1"/>
      <c r="D149" s="1"/>
      <c r="E149" s="1"/>
    </row>
    <row r="150" spans="3:5">
      <c r="C150" s="1"/>
      <c r="D150" s="1"/>
      <c r="E150" s="1"/>
    </row>
    <row r="151" spans="3:5">
      <c r="C151" s="1"/>
      <c r="D151" s="1"/>
      <c r="E151" s="1"/>
    </row>
    <row r="152" spans="3:5">
      <c r="C152" s="1"/>
      <c r="D152" s="1"/>
      <c r="E152" s="1"/>
    </row>
    <row r="153" spans="3:5">
      <c r="C153" s="1"/>
      <c r="D153" s="1"/>
      <c r="E153" s="1"/>
    </row>
    <row r="154" spans="3:5">
      <c r="C154" s="1"/>
      <c r="D154" s="1"/>
      <c r="E154" s="1"/>
    </row>
    <row r="155" spans="3:5">
      <c r="C155" s="1"/>
      <c r="D155" s="1"/>
      <c r="E155" s="1"/>
    </row>
    <row r="156" spans="3:5">
      <c r="C156" s="1"/>
      <c r="D156" s="1"/>
      <c r="E156" s="1"/>
    </row>
    <row r="157" spans="3:5">
      <c r="C157" s="1"/>
      <c r="D157" s="1"/>
      <c r="E157" s="1"/>
    </row>
    <row r="158" spans="3:5">
      <c r="C158" s="1"/>
      <c r="D158" s="1"/>
      <c r="E158" s="1"/>
    </row>
    <row r="159" spans="3:5">
      <c r="C159" s="1"/>
      <c r="D159" s="1"/>
      <c r="E159" s="1"/>
    </row>
    <row r="160" spans="3:5">
      <c r="C160" s="1"/>
      <c r="D160" s="1"/>
      <c r="E160" s="1"/>
    </row>
    <row r="161" spans="3:5">
      <c r="C161" s="1"/>
      <c r="D161" s="1"/>
      <c r="E161" s="1"/>
    </row>
    <row r="162" spans="3:5">
      <c r="C162" s="1"/>
      <c r="D162" s="1"/>
      <c r="E162" s="1"/>
    </row>
    <row r="163" spans="3:5">
      <c r="C163" s="1"/>
      <c r="D163" s="1"/>
      <c r="E163" s="1"/>
    </row>
    <row r="164" spans="3:5">
      <c r="C164" s="1"/>
      <c r="D164" s="1"/>
      <c r="E164" s="1"/>
    </row>
    <row r="165" spans="3:5">
      <c r="C165" s="1"/>
      <c r="D165" s="1"/>
      <c r="E165" s="1"/>
    </row>
    <row r="166" spans="3:5">
      <c r="C166" s="1"/>
      <c r="D166" s="1"/>
      <c r="E166" s="1"/>
    </row>
    <row r="167" spans="3:5">
      <c r="C167" s="1"/>
      <c r="D167" s="1"/>
      <c r="E167" s="1"/>
    </row>
    <row r="168" spans="3:5">
      <c r="C168" s="1"/>
      <c r="D168" s="1"/>
      <c r="E168" s="1"/>
    </row>
    <row r="169" spans="3:5">
      <c r="C169" s="1"/>
      <c r="D169" s="1"/>
      <c r="E169" s="1"/>
    </row>
    <row r="170" spans="3:5">
      <c r="C170" s="1"/>
      <c r="D170" s="1"/>
      <c r="E170" s="1"/>
    </row>
    <row r="171" spans="3:5">
      <c r="C171" s="1"/>
      <c r="D171" s="1"/>
      <c r="E171" s="1"/>
    </row>
    <row r="172" spans="3:5">
      <c r="C172" s="1"/>
      <c r="D172" s="1"/>
      <c r="E172" s="1"/>
    </row>
    <row r="173" spans="3:5">
      <c r="C173" s="1"/>
      <c r="D173" s="1"/>
      <c r="E173" s="1"/>
    </row>
    <row r="174" spans="3:5">
      <c r="C174" s="1"/>
      <c r="D174" s="1"/>
      <c r="E174" s="1"/>
    </row>
    <row r="175" spans="3:5">
      <c r="C175" s="1"/>
      <c r="D175" s="1"/>
      <c r="E175" s="1"/>
    </row>
    <row r="176" spans="3:5">
      <c r="C176" s="1"/>
      <c r="D176" s="1"/>
      <c r="E176" s="1"/>
    </row>
    <row r="177" spans="3:5">
      <c r="C177" s="1"/>
      <c r="D177" s="1"/>
      <c r="E177" s="1"/>
    </row>
    <row r="178" spans="3:5">
      <c r="C178" s="1"/>
      <c r="D178" s="1"/>
      <c r="E178" s="1"/>
    </row>
    <row r="179" spans="3:5">
      <c r="C179" s="1"/>
      <c r="D179" s="1"/>
      <c r="E179" s="1"/>
    </row>
    <row r="180" spans="3:5">
      <c r="C180" s="1"/>
      <c r="D180" s="1"/>
      <c r="E180" s="1"/>
    </row>
    <row r="181" spans="3:5">
      <c r="C181" s="1"/>
      <c r="D181" s="1"/>
      <c r="E181" s="1"/>
    </row>
    <row r="182" spans="3:5">
      <c r="C182" s="1"/>
      <c r="D182" s="1"/>
      <c r="E182" s="1"/>
    </row>
    <row r="183" spans="3:5">
      <c r="C183" s="1"/>
      <c r="D183" s="1"/>
      <c r="E183" s="1"/>
    </row>
    <row r="184" spans="3:5">
      <c r="C184" s="1"/>
      <c r="D184" s="1"/>
      <c r="E184" s="1"/>
    </row>
    <row r="185" spans="3:5">
      <c r="C185" s="1"/>
      <c r="D185" s="1"/>
      <c r="E185" s="1"/>
    </row>
    <row r="186" spans="3:5">
      <c r="C186" s="1"/>
      <c r="D186" s="1"/>
      <c r="E186" s="1"/>
    </row>
    <row r="187" spans="3:5">
      <c r="C187" s="1"/>
      <c r="D187" s="1"/>
      <c r="E187" s="1"/>
    </row>
    <row r="188" spans="3:5">
      <c r="C188" s="1"/>
      <c r="D188" s="1"/>
      <c r="E188" s="1"/>
    </row>
    <row r="189" spans="3:5">
      <c r="C189" s="1"/>
      <c r="D189" s="1"/>
      <c r="E189" s="1"/>
    </row>
    <row r="190" spans="3:5">
      <c r="C190" s="1"/>
      <c r="D190" s="1"/>
      <c r="E190" s="1"/>
    </row>
    <row r="191" spans="3:5">
      <c r="C191" s="1"/>
      <c r="D191" s="1"/>
      <c r="E191" s="1"/>
    </row>
    <row r="192" spans="3:5">
      <c r="C192" s="1"/>
      <c r="D192" s="1"/>
      <c r="E192" s="1"/>
    </row>
    <row r="193" spans="3:5">
      <c r="C193" s="1"/>
      <c r="D193" s="1"/>
      <c r="E193" s="1"/>
    </row>
    <row r="194" spans="3:5">
      <c r="C194" s="1"/>
      <c r="D194" s="1"/>
      <c r="E194" s="1"/>
    </row>
    <row r="195" spans="3:5">
      <c r="C195" s="1"/>
      <c r="D195" s="1"/>
      <c r="E195" s="1"/>
    </row>
    <row r="196" spans="3:5">
      <c r="C196" s="1"/>
      <c r="D196" s="1"/>
      <c r="E196" s="1"/>
    </row>
    <row r="197" spans="3:5">
      <c r="C197" s="1"/>
      <c r="D197" s="1"/>
      <c r="E197" s="1"/>
    </row>
    <row r="198" spans="3:5">
      <c r="C198" s="1"/>
      <c r="D198" s="1"/>
      <c r="E198" s="1"/>
    </row>
    <row r="199" spans="3:5">
      <c r="C199" s="1"/>
      <c r="D199" s="1"/>
      <c r="E199" s="1"/>
    </row>
    <row r="200" spans="3:5">
      <c r="C200" s="1"/>
      <c r="D200" s="1"/>
      <c r="E200" s="1"/>
    </row>
    <row r="201" spans="3:5">
      <c r="C201" s="1"/>
      <c r="D201" s="1"/>
      <c r="E201" s="1"/>
    </row>
    <row r="202" spans="3:5">
      <c r="C202" s="1"/>
      <c r="D202" s="1"/>
      <c r="E202" s="1"/>
    </row>
    <row r="203" spans="3:5">
      <c r="C203" s="1"/>
      <c r="D203" s="1"/>
      <c r="E203" s="1"/>
    </row>
    <row r="204" spans="3:5">
      <c r="C204" s="1"/>
      <c r="D204" s="1"/>
      <c r="E204" s="1"/>
    </row>
    <row r="205" spans="3:5">
      <c r="C205" s="1"/>
      <c r="D205" s="1"/>
      <c r="E205" s="1"/>
    </row>
    <row r="206" spans="3:5">
      <c r="C206" s="1"/>
      <c r="D206" s="1"/>
      <c r="E206" s="1"/>
    </row>
    <row r="207" spans="3:5">
      <c r="C207" s="1"/>
      <c r="D207" s="1"/>
      <c r="E207" s="1"/>
    </row>
    <row r="208" spans="3:5">
      <c r="C208" s="1"/>
      <c r="D208" s="1"/>
      <c r="E208" s="1"/>
    </row>
    <row r="209" spans="3:5">
      <c r="C209" s="1"/>
      <c r="D209" s="1"/>
      <c r="E209" s="1"/>
    </row>
    <row r="210" spans="3:5">
      <c r="C210" s="1"/>
      <c r="D210" s="1"/>
      <c r="E210" s="1"/>
    </row>
    <row r="211" spans="3:5">
      <c r="C211" s="1"/>
      <c r="D211" s="1"/>
      <c r="E211" s="1"/>
    </row>
    <row r="212" spans="3:5">
      <c r="C212" s="1"/>
      <c r="D212" s="1"/>
      <c r="E212" s="1"/>
    </row>
    <row r="213" spans="3:5">
      <c r="C213" s="1"/>
      <c r="D213" s="1"/>
      <c r="E213" s="1"/>
    </row>
    <row r="214" spans="3:5">
      <c r="C214" s="1"/>
      <c r="D214" s="1"/>
      <c r="E214" s="1"/>
    </row>
    <row r="215" spans="3:5">
      <c r="C215" s="1"/>
      <c r="D215" s="1"/>
      <c r="E215" s="1"/>
    </row>
    <row r="216" spans="3:5">
      <c r="C216" s="1"/>
      <c r="D216" s="1"/>
      <c r="E216" s="1"/>
    </row>
    <row r="217" spans="3:5">
      <c r="C217" s="1"/>
      <c r="D217" s="1"/>
      <c r="E217" s="1"/>
    </row>
    <row r="218" spans="3:5">
      <c r="C218" s="1"/>
      <c r="D218" s="1"/>
      <c r="E218" s="1"/>
    </row>
    <row r="219" spans="3:5">
      <c r="C219" s="1"/>
      <c r="D219" s="1"/>
      <c r="E219" s="1"/>
    </row>
    <row r="220" spans="3:5">
      <c r="C220" s="1"/>
      <c r="D220" s="1"/>
      <c r="E220" s="1"/>
    </row>
    <row r="221" spans="3:5">
      <c r="C221" s="1"/>
      <c r="D221" s="1"/>
      <c r="E221" s="1"/>
    </row>
    <row r="222" spans="3:5">
      <c r="C222" s="1"/>
      <c r="D222" s="1"/>
      <c r="E222" s="1"/>
    </row>
    <row r="223" spans="3:5">
      <c r="C223" s="1"/>
      <c r="D223" s="1"/>
      <c r="E223" s="1"/>
    </row>
    <row r="224" spans="3:5">
      <c r="C224" s="1"/>
      <c r="D224" s="1"/>
      <c r="E224" s="1"/>
    </row>
    <row r="225" spans="3:5">
      <c r="C225" s="1"/>
      <c r="D225" s="1"/>
      <c r="E225" s="1"/>
    </row>
    <row r="226" spans="3:5">
      <c r="C226" s="1"/>
      <c r="D226" s="1"/>
      <c r="E226" s="1"/>
    </row>
    <row r="227" spans="3:5">
      <c r="C227" s="1"/>
      <c r="D227" s="1"/>
      <c r="E227" s="1"/>
    </row>
    <row r="228" spans="3:5">
      <c r="C228" s="1"/>
      <c r="D228" s="1"/>
      <c r="E228" s="1"/>
    </row>
    <row r="229" spans="3:5">
      <c r="C229" s="1"/>
      <c r="D229" s="1"/>
      <c r="E229" s="1"/>
    </row>
    <row r="230" spans="3:5">
      <c r="C230" s="1"/>
      <c r="D230" s="1"/>
      <c r="E230" s="1"/>
    </row>
    <row r="231" spans="3:5">
      <c r="C231" s="1"/>
      <c r="D231" s="1"/>
      <c r="E231" s="1"/>
    </row>
    <row r="232" spans="3:5">
      <c r="C232" s="1"/>
      <c r="D232" s="1"/>
      <c r="E232" s="1"/>
    </row>
    <row r="233" spans="3:5">
      <c r="C233" s="1"/>
      <c r="D233" s="1"/>
      <c r="E233" s="1"/>
    </row>
    <row r="234" spans="3:5">
      <c r="C234" s="1"/>
      <c r="D234" s="1"/>
      <c r="E234" s="1"/>
    </row>
    <row r="235" spans="3:5">
      <c r="C235" s="1"/>
      <c r="D235" s="1"/>
      <c r="E235" s="1"/>
    </row>
    <row r="236" spans="3:5">
      <c r="C236" s="1"/>
      <c r="D236" s="1"/>
      <c r="E236" s="1"/>
    </row>
    <row r="237" spans="3:5">
      <c r="C237" s="1"/>
      <c r="D237" s="1"/>
      <c r="E237" s="1"/>
    </row>
    <row r="238" spans="3:5">
      <c r="C238" s="1"/>
      <c r="D238" s="1"/>
      <c r="E238" s="1"/>
    </row>
    <row r="239" spans="3:5">
      <c r="C239" s="1"/>
      <c r="D239" s="1"/>
      <c r="E239" s="1"/>
    </row>
    <row r="240" spans="3:5">
      <c r="C240" s="1"/>
      <c r="D240" s="1"/>
      <c r="E240" s="1"/>
    </row>
    <row r="241" spans="3:5">
      <c r="C241" s="1"/>
      <c r="D241" s="1"/>
      <c r="E241" s="1"/>
    </row>
    <row r="242" spans="3:5">
      <c r="C242" s="1"/>
      <c r="D242" s="1"/>
      <c r="E242" s="1"/>
    </row>
    <row r="243" spans="3:5">
      <c r="C243" s="1"/>
      <c r="D243" s="1"/>
      <c r="E243" s="1"/>
    </row>
    <row r="244" spans="3:5">
      <c r="C244" s="1"/>
      <c r="D244" s="1"/>
      <c r="E244" s="1"/>
    </row>
    <row r="245" spans="3:5">
      <c r="C245" s="1"/>
      <c r="D245" s="1"/>
      <c r="E245" s="1"/>
    </row>
    <row r="246" spans="3:5">
      <c r="C246" s="1"/>
      <c r="D246" s="1"/>
      <c r="E246" s="1"/>
    </row>
    <row r="247" spans="3:5">
      <c r="C247" s="1"/>
      <c r="D247" s="1"/>
      <c r="E247" s="1"/>
    </row>
    <row r="248" spans="3:5">
      <c r="C248" s="1"/>
      <c r="D248" s="1"/>
      <c r="E248" s="1"/>
    </row>
    <row r="249" spans="3:5">
      <c r="C249" s="1"/>
      <c r="D249" s="1"/>
      <c r="E249" s="1"/>
    </row>
    <row r="250" spans="3:5">
      <c r="C250" s="1"/>
      <c r="D250" s="1"/>
      <c r="E250" s="1"/>
    </row>
    <row r="251" spans="3:5">
      <c r="C251" s="1"/>
      <c r="D251" s="1"/>
      <c r="E251" s="1"/>
    </row>
    <row r="252" spans="3:5">
      <c r="C252" s="1"/>
      <c r="D252" s="1"/>
      <c r="E252" s="1"/>
    </row>
    <row r="253" spans="3:5">
      <c r="C253" s="1"/>
      <c r="D253" s="1"/>
      <c r="E253" s="1"/>
    </row>
    <row r="254" spans="3:5">
      <c r="C254" s="1"/>
      <c r="D254" s="1"/>
      <c r="E254" s="1"/>
    </row>
    <row r="255" spans="3:5">
      <c r="C255" s="1"/>
      <c r="D255" s="1"/>
      <c r="E255" s="1"/>
    </row>
    <row r="256" spans="3:5">
      <c r="C256" s="1"/>
      <c r="D256" s="1"/>
      <c r="E256" s="1"/>
    </row>
    <row r="257" spans="3:5">
      <c r="C257" s="1"/>
      <c r="D257" s="1"/>
      <c r="E257" s="1"/>
    </row>
    <row r="258" spans="3:5">
      <c r="C258" s="1"/>
      <c r="D258" s="1"/>
      <c r="E258" s="1"/>
    </row>
    <row r="259" spans="3:5">
      <c r="C259" s="1"/>
      <c r="D259" s="1"/>
      <c r="E259" s="1"/>
    </row>
    <row r="260" spans="3:5">
      <c r="C260" s="1"/>
      <c r="D260" s="1"/>
      <c r="E260" s="1"/>
    </row>
    <row r="261" spans="3:5">
      <c r="C261" s="1"/>
      <c r="D261" s="1"/>
      <c r="E261" s="1"/>
    </row>
    <row r="262" spans="3:5">
      <c r="C262" s="1"/>
      <c r="D262" s="1"/>
      <c r="E262" s="1"/>
    </row>
    <row r="263" spans="3:5">
      <c r="C263" s="1"/>
      <c r="D263" s="1"/>
      <c r="E263" s="1"/>
    </row>
    <row r="264" spans="3:5">
      <c r="C264" s="1"/>
      <c r="D264" s="1"/>
      <c r="E264" s="1"/>
    </row>
    <row r="265" spans="3:5">
      <c r="C265" s="1"/>
      <c r="D265" s="1"/>
      <c r="E265" s="1"/>
    </row>
    <row r="266" spans="3:5">
      <c r="C266" s="1"/>
      <c r="D266" s="1"/>
      <c r="E266" s="1"/>
    </row>
    <row r="267" spans="3:5">
      <c r="C267" s="1"/>
      <c r="D267" s="1"/>
      <c r="E267" s="1"/>
    </row>
    <row r="268" spans="3:5">
      <c r="C268" s="1"/>
      <c r="D268" s="1"/>
      <c r="E268" s="1"/>
    </row>
    <row r="269" spans="3:5">
      <c r="C269" s="1"/>
      <c r="D269" s="1"/>
      <c r="E269" s="1"/>
    </row>
    <row r="270" spans="3:5">
      <c r="C270" s="1"/>
      <c r="D270" s="1"/>
      <c r="E270" s="1"/>
    </row>
    <row r="271" spans="3:5">
      <c r="C271" s="1"/>
      <c r="D271" s="1"/>
      <c r="E271" s="1"/>
    </row>
    <row r="272" spans="3:5">
      <c r="C272" s="1"/>
      <c r="D272" s="1"/>
      <c r="E272" s="1"/>
    </row>
    <row r="273" spans="3:5">
      <c r="C273" s="1"/>
      <c r="D273" s="1"/>
      <c r="E273" s="1"/>
    </row>
    <row r="274" spans="3:5">
      <c r="C274" s="1"/>
      <c r="D274" s="1"/>
      <c r="E274" s="1"/>
    </row>
    <row r="275" spans="3:5">
      <c r="C275" s="1"/>
      <c r="D275" s="1"/>
      <c r="E275" s="1"/>
    </row>
    <row r="276" spans="3:5">
      <c r="C276" s="1"/>
      <c r="D276" s="1"/>
      <c r="E276" s="1"/>
    </row>
    <row r="277" spans="3:5">
      <c r="C277" s="1"/>
      <c r="D277" s="1"/>
      <c r="E277" s="1"/>
    </row>
    <row r="278" spans="3:5">
      <c r="C278" s="1"/>
      <c r="D278" s="1"/>
      <c r="E278" s="1"/>
    </row>
    <row r="279" spans="3:5">
      <c r="C279" s="1"/>
      <c r="D279" s="1"/>
      <c r="E279" s="1"/>
    </row>
    <row r="280" spans="3:5">
      <c r="C280" s="1"/>
      <c r="D280" s="1"/>
      <c r="E280" s="1"/>
    </row>
    <row r="281" spans="3:5">
      <c r="C281" s="1"/>
      <c r="D281" s="1"/>
      <c r="E281" s="1"/>
    </row>
    <row r="282" spans="3:5">
      <c r="C282" s="1"/>
      <c r="D282" s="1"/>
      <c r="E282" s="1"/>
    </row>
    <row r="283" spans="3:5">
      <c r="C283" s="1"/>
      <c r="D283" s="1"/>
      <c r="E283" s="1"/>
    </row>
    <row r="284" spans="3:5">
      <c r="C284" s="1"/>
      <c r="D284" s="1"/>
      <c r="E284" s="1"/>
    </row>
    <row r="285" spans="3:5">
      <c r="C285" s="1"/>
      <c r="D285" s="1"/>
      <c r="E285" s="1"/>
    </row>
    <row r="286" spans="3:5">
      <c r="C286" s="1"/>
      <c r="D286" s="1"/>
      <c r="E286" s="1"/>
    </row>
    <row r="287" spans="3:5">
      <c r="C287" s="1"/>
      <c r="D287" s="1"/>
      <c r="E287" s="1"/>
    </row>
    <row r="288" spans="3:5">
      <c r="C288" s="1"/>
      <c r="D288" s="1"/>
      <c r="E288" s="1"/>
    </row>
    <row r="289" spans="3:5">
      <c r="C289" s="1"/>
      <c r="D289" s="1"/>
      <c r="E289" s="1"/>
    </row>
    <row r="290" spans="3:5">
      <c r="C290" s="1"/>
      <c r="D290" s="1"/>
      <c r="E290" s="1"/>
    </row>
    <row r="291" spans="3:5">
      <c r="C291" s="1"/>
      <c r="D291" s="1"/>
      <c r="E291" s="1"/>
    </row>
    <row r="292" spans="3:5">
      <c r="C292" s="1"/>
      <c r="D292" s="1"/>
      <c r="E292" s="1"/>
    </row>
    <row r="293" spans="3:5">
      <c r="C293" s="1"/>
      <c r="D293" s="1"/>
      <c r="E293" s="1"/>
    </row>
    <row r="294" spans="3:5">
      <c r="C294" s="1"/>
      <c r="D294" s="1"/>
      <c r="E294" s="1"/>
    </row>
    <row r="295" spans="3:5">
      <c r="C295" s="1"/>
      <c r="D295" s="1"/>
      <c r="E295" s="1"/>
    </row>
    <row r="296" spans="3:5">
      <c r="C296" s="1"/>
      <c r="D296" s="1"/>
      <c r="E296" s="1"/>
    </row>
    <row r="297" spans="3:5">
      <c r="C297" s="1"/>
      <c r="D297" s="1"/>
      <c r="E297" s="1"/>
    </row>
    <row r="298" spans="3:5">
      <c r="C298" s="1"/>
      <c r="D298" s="1"/>
      <c r="E298" s="1"/>
    </row>
    <row r="299" spans="3:5">
      <c r="C299" s="1"/>
      <c r="D299" s="1"/>
      <c r="E299" s="1"/>
    </row>
    <row r="300" spans="3:5">
      <c r="C300" s="1"/>
      <c r="D300" s="1"/>
      <c r="E300" s="1"/>
    </row>
    <row r="301" spans="3:5">
      <c r="C301" s="1"/>
      <c r="D301" s="1"/>
      <c r="E301" s="1"/>
    </row>
    <row r="302" spans="3:5">
      <c r="C302" s="1"/>
      <c r="D302" s="1"/>
      <c r="E302" s="1"/>
    </row>
    <row r="303" spans="3:5">
      <c r="C303" s="1"/>
      <c r="D303" s="1"/>
      <c r="E303" s="1"/>
    </row>
    <row r="304" spans="3:5">
      <c r="C304" s="1"/>
      <c r="D304" s="1"/>
      <c r="E304" s="1"/>
    </row>
    <row r="305" spans="3:5">
      <c r="C305" s="1"/>
      <c r="D305" s="1"/>
      <c r="E305" s="1"/>
    </row>
    <row r="306" spans="3:5">
      <c r="C306" s="1"/>
      <c r="D306" s="1"/>
      <c r="E306" s="1"/>
    </row>
    <row r="307" spans="3:5">
      <c r="C307" s="1"/>
      <c r="D307" s="1"/>
      <c r="E307" s="1"/>
    </row>
    <row r="308" spans="3:5">
      <c r="C308" s="1"/>
      <c r="D308" s="1"/>
      <c r="E308" s="1"/>
    </row>
    <row r="309" spans="3:5">
      <c r="C309" s="1"/>
      <c r="D309" s="1"/>
      <c r="E309" s="1"/>
    </row>
    <row r="310" spans="3:5">
      <c r="C310" s="1"/>
      <c r="D310" s="1"/>
      <c r="E310" s="1"/>
    </row>
    <row r="311" spans="3:5">
      <c r="C311" s="1"/>
      <c r="D311" s="1"/>
      <c r="E311" s="1"/>
    </row>
    <row r="312" spans="3:5">
      <c r="C312" s="1"/>
      <c r="D312" s="1"/>
      <c r="E312" s="1"/>
    </row>
    <row r="313" spans="3:5">
      <c r="C313" s="1"/>
      <c r="D313" s="1"/>
      <c r="E313" s="1"/>
    </row>
    <row r="314" spans="3:5">
      <c r="C314" s="1"/>
      <c r="D314" s="1"/>
      <c r="E314" s="1"/>
    </row>
    <row r="315" spans="3:5">
      <c r="C315" s="1"/>
      <c r="D315" s="1"/>
      <c r="E315" s="1"/>
    </row>
    <row r="316" spans="3:5">
      <c r="C316" s="1"/>
      <c r="D316" s="1"/>
      <c r="E316" s="1"/>
    </row>
    <row r="317" spans="3:5">
      <c r="C317" s="1"/>
      <c r="D317" s="1"/>
      <c r="E317" s="1"/>
    </row>
    <row r="318" spans="3:5">
      <c r="C318" s="1"/>
      <c r="D318" s="1"/>
      <c r="E318" s="1"/>
    </row>
    <row r="319" spans="3:5">
      <c r="C319" s="1"/>
      <c r="D319" s="1"/>
      <c r="E319" s="1"/>
    </row>
    <row r="320" spans="3:5">
      <c r="C320" s="1"/>
      <c r="D320" s="1"/>
      <c r="E320" s="1"/>
    </row>
    <row r="321" spans="2:5">
      <c r="C321" s="1"/>
      <c r="D321" s="1"/>
      <c r="E321" s="1"/>
    </row>
    <row r="322" spans="2:5">
      <c r="C322" s="1"/>
      <c r="D322" s="1"/>
      <c r="E322" s="1"/>
    </row>
    <row r="323" spans="2:5">
      <c r="C323" s="1"/>
      <c r="D323" s="1"/>
      <c r="E323" s="1"/>
    </row>
    <row r="324" spans="2:5">
      <c r="C324" s="1"/>
      <c r="D324" s="1"/>
      <c r="E324" s="1"/>
    </row>
    <row r="325" spans="2:5">
      <c r="B325" s="42"/>
      <c r="C325" s="1"/>
      <c r="D325" s="1"/>
      <c r="E325" s="1"/>
    </row>
    <row r="326" spans="2:5">
      <c r="B326" s="42"/>
      <c r="C326" s="1"/>
      <c r="D326" s="1"/>
      <c r="E326" s="1"/>
    </row>
    <row r="327" spans="2:5">
      <c r="B327" s="3"/>
      <c r="C327" s="1"/>
      <c r="D327" s="1"/>
      <c r="E327" s="1"/>
    </row>
  </sheetData>
  <sheetProtection sheet="1" objects="1" scenarios="1"/>
  <mergeCells count="2">
    <mergeCell ref="B6:O6"/>
    <mergeCell ref="B7:O7"/>
  </mergeCells>
  <phoneticPr fontId="4" type="noConversion"/>
  <dataValidations count="1">
    <dataValidation allowBlank="1" showInputMessage="1" showErrorMessage="1" sqref="A1:A1048576 B1:B37 C5:C1048576 B39:B44 B46:B1048576 D1:XFD1048576"/>
  </dataValidations>
  <pageMargins left="0" right="0" top="0.5" bottom="0.5" header="0" footer="0.25"/>
  <pageSetup paperSize="9" scale="97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>
    <tabColor indexed="44"/>
    <pageSetUpPr fitToPage="1"/>
  </sheetPr>
  <dimension ref="B1:BE796"/>
  <sheetViews>
    <sheetView rightToLeft="1" workbookViewId="0">
      <selection activeCell="L11" sqref="K11:L12"/>
    </sheetView>
  </sheetViews>
  <sheetFormatPr defaultColWidth="9.140625" defaultRowHeight="18"/>
  <cols>
    <col min="1" max="1" width="6.28515625" style="1" customWidth="1"/>
    <col min="2" max="2" width="23.42578125" style="2" bestFit="1" customWidth="1"/>
    <col min="3" max="3" width="48.42578125" style="2" bestFit="1" customWidth="1"/>
    <col min="4" max="4" width="6.42578125" style="2" bestFit="1" customWidth="1"/>
    <col min="5" max="5" width="6.7109375" style="2" bestFit="1" customWidth="1"/>
    <col min="6" max="6" width="9" style="1" bestFit="1" customWidth="1"/>
    <col min="7" max="7" width="11.28515625" style="1" bestFit="1" customWidth="1"/>
    <col min="8" max="8" width="7.28515625" style="1" bestFit="1" customWidth="1"/>
    <col min="9" max="9" width="9" style="1" bestFit="1" customWidth="1"/>
    <col min="10" max="10" width="6.85546875" style="1" bestFit="1" customWidth="1"/>
    <col min="11" max="11" width="9.140625" style="1" bestFit="1" customWidth="1"/>
    <col min="12" max="12" width="9" style="1" bestFit="1" customWidth="1"/>
    <col min="13" max="13" width="7.85546875" style="1" customWidth="1"/>
    <col min="14" max="14" width="8.140625" style="1" customWidth="1"/>
    <col min="15" max="15" width="6.28515625" style="1" customWidth="1"/>
    <col min="16" max="16" width="8" style="1" customWidth="1"/>
    <col min="17" max="17" width="8.7109375" style="1" customWidth="1"/>
    <col min="18" max="18" width="10" style="1" customWidth="1"/>
    <col min="19" max="19" width="9.5703125" style="1" customWidth="1"/>
    <col min="20" max="20" width="6.140625" style="1" customWidth="1"/>
    <col min="21" max="22" width="5.7109375" style="1" customWidth="1"/>
    <col min="23" max="23" width="6.85546875" style="1" customWidth="1"/>
    <col min="24" max="24" width="6.42578125" style="1" customWidth="1"/>
    <col min="25" max="25" width="6.7109375" style="1" customWidth="1"/>
    <col min="26" max="26" width="7.28515625" style="1" customWidth="1"/>
    <col min="27" max="38" width="5.7109375" style="1" customWidth="1"/>
    <col min="39" max="16384" width="9.140625" style="1"/>
  </cols>
  <sheetData>
    <row r="1" spans="2:57">
      <c r="B1" s="47" t="s">
        <v>180</v>
      </c>
      <c r="C1" s="68" t="s" vm="1">
        <v>269</v>
      </c>
    </row>
    <row r="2" spans="2:57">
      <c r="B2" s="47" t="s">
        <v>179</v>
      </c>
      <c r="C2" s="68" t="s">
        <v>270</v>
      </c>
    </row>
    <row r="3" spans="2:57">
      <c r="B3" s="47" t="s">
        <v>181</v>
      </c>
      <c r="C3" s="68" t="s">
        <v>271</v>
      </c>
    </row>
    <row r="4" spans="2:57">
      <c r="B4" s="47" t="s">
        <v>182</v>
      </c>
      <c r="C4" s="68">
        <v>2102</v>
      </c>
    </row>
    <row r="6" spans="2:57" ht="26.25" customHeight="1">
      <c r="B6" s="169" t="s">
        <v>210</v>
      </c>
      <c r="C6" s="170"/>
      <c r="D6" s="170"/>
      <c r="E6" s="170"/>
      <c r="F6" s="170"/>
      <c r="G6" s="170"/>
      <c r="H6" s="170"/>
      <c r="I6" s="170"/>
      <c r="J6" s="170"/>
      <c r="K6" s="170"/>
      <c r="L6" s="171"/>
    </row>
    <row r="7" spans="2:57" ht="26.25" customHeight="1">
      <c r="B7" s="169" t="s">
        <v>97</v>
      </c>
      <c r="C7" s="170"/>
      <c r="D7" s="170"/>
      <c r="E7" s="170"/>
      <c r="F7" s="170"/>
      <c r="G7" s="170"/>
      <c r="H7" s="170"/>
      <c r="I7" s="170"/>
      <c r="J7" s="170"/>
      <c r="K7" s="170"/>
      <c r="L7" s="171"/>
      <c r="BE7" s="3"/>
    </row>
    <row r="8" spans="2:57" s="3" customFormat="1" ht="78.75">
      <c r="B8" s="22" t="s">
        <v>119</v>
      </c>
      <c r="C8" s="30" t="s">
        <v>47</v>
      </c>
      <c r="D8" s="30" t="s">
        <v>122</v>
      </c>
      <c r="E8" s="30" t="s">
        <v>68</v>
      </c>
      <c r="F8" s="30" t="s">
        <v>106</v>
      </c>
      <c r="G8" s="30" t="s">
        <v>245</v>
      </c>
      <c r="H8" s="30" t="s">
        <v>244</v>
      </c>
      <c r="I8" s="30" t="s">
        <v>64</v>
      </c>
      <c r="J8" s="30" t="s">
        <v>61</v>
      </c>
      <c r="K8" s="30" t="s">
        <v>183</v>
      </c>
      <c r="L8" s="66" t="s">
        <v>185</v>
      </c>
      <c r="BA8" s="1"/>
      <c r="BB8" s="1"/>
    </row>
    <row r="9" spans="2:57" s="3" customFormat="1" ht="20.25">
      <c r="B9" s="15"/>
      <c r="C9" s="16"/>
      <c r="D9" s="16"/>
      <c r="E9" s="16"/>
      <c r="F9" s="16"/>
      <c r="G9" s="16" t="s">
        <v>252</v>
      </c>
      <c r="H9" s="16"/>
      <c r="I9" s="16" t="s">
        <v>248</v>
      </c>
      <c r="J9" s="16" t="s">
        <v>19</v>
      </c>
      <c r="K9" s="32" t="s">
        <v>19</v>
      </c>
      <c r="L9" s="17" t="s">
        <v>19</v>
      </c>
      <c r="AZ9" s="1"/>
      <c r="BA9" s="1"/>
      <c r="BB9" s="1"/>
      <c r="BD9" s="4"/>
    </row>
    <row r="10" spans="2:57" s="4" customFormat="1" ht="18" customHeight="1">
      <c r="B10" s="18"/>
      <c r="C10" s="19" t="s">
        <v>0</v>
      </c>
      <c r="D10" s="19" t="s">
        <v>1</v>
      </c>
      <c r="E10" s="19" t="s">
        <v>2</v>
      </c>
      <c r="F10" s="19" t="s">
        <v>2</v>
      </c>
      <c r="G10" s="19" t="s">
        <v>3</v>
      </c>
      <c r="H10" s="19" t="s">
        <v>4</v>
      </c>
      <c r="I10" s="19" t="s">
        <v>5</v>
      </c>
      <c r="J10" s="19" t="s">
        <v>6</v>
      </c>
      <c r="K10" s="19" t="s">
        <v>7</v>
      </c>
      <c r="L10" s="20" t="s">
        <v>8</v>
      </c>
      <c r="AZ10" s="1"/>
      <c r="BA10" s="3"/>
      <c r="BB10" s="1"/>
    </row>
    <row r="11" spans="2:57" s="4" customFormat="1" ht="18" customHeight="1">
      <c r="B11" s="91" t="s">
        <v>50</v>
      </c>
      <c r="C11" s="74"/>
      <c r="D11" s="74"/>
      <c r="E11" s="74"/>
      <c r="F11" s="74"/>
      <c r="G11" s="84"/>
      <c r="H11" s="86"/>
      <c r="I11" s="84">
        <v>1788.7052949260003</v>
      </c>
      <c r="J11" s="74"/>
      <c r="K11" s="85">
        <f>I11/$I$11</f>
        <v>1</v>
      </c>
      <c r="L11" s="85">
        <f>I11/'סכום נכסי הקרן'!$C$42</f>
        <v>3.1796156249823828E-5</v>
      </c>
      <c r="AZ11" s="1"/>
      <c r="BA11" s="3"/>
      <c r="BB11" s="1"/>
      <c r="BD11" s="1"/>
    </row>
    <row r="12" spans="2:57" s="4" customFormat="1" ht="18" customHeight="1">
      <c r="B12" s="95" t="s">
        <v>26</v>
      </c>
      <c r="C12" s="74"/>
      <c r="D12" s="74"/>
      <c r="E12" s="74"/>
      <c r="F12" s="74"/>
      <c r="G12" s="84"/>
      <c r="H12" s="86"/>
      <c r="I12" s="84">
        <v>1788.7052949260003</v>
      </c>
      <c r="J12" s="74"/>
      <c r="K12" s="85">
        <f t="shared" ref="K12:K14" si="0">I12/$I$11</f>
        <v>1</v>
      </c>
      <c r="L12" s="85">
        <f>I12/'סכום נכסי הקרן'!$C$42</f>
        <v>3.1796156249823828E-5</v>
      </c>
      <c r="AZ12" s="1"/>
      <c r="BA12" s="3"/>
      <c r="BB12" s="1"/>
      <c r="BD12" s="1"/>
    </row>
    <row r="13" spans="2:57">
      <c r="B13" s="92" t="s">
        <v>1950</v>
      </c>
      <c r="C13" s="72"/>
      <c r="D13" s="72"/>
      <c r="E13" s="72"/>
      <c r="F13" s="72"/>
      <c r="G13" s="81"/>
      <c r="H13" s="83"/>
      <c r="I13" s="81">
        <v>1788.7052949260003</v>
      </c>
      <c r="J13" s="72"/>
      <c r="K13" s="82">
        <f t="shared" si="0"/>
        <v>1</v>
      </c>
      <c r="L13" s="82">
        <f>I13/'סכום נכסי הקרן'!$C$42</f>
        <v>3.1796156249823828E-5</v>
      </c>
      <c r="BA13" s="3"/>
    </row>
    <row r="14" spans="2:57" ht="20.25">
      <c r="B14" s="77" t="s">
        <v>1951</v>
      </c>
      <c r="C14" s="74" t="s">
        <v>1952</v>
      </c>
      <c r="D14" s="87" t="s">
        <v>123</v>
      </c>
      <c r="E14" s="87" t="s">
        <v>191</v>
      </c>
      <c r="F14" s="87" t="s">
        <v>165</v>
      </c>
      <c r="G14" s="84">
        <v>350177.23080000008</v>
      </c>
      <c r="H14" s="86">
        <v>510.8</v>
      </c>
      <c r="I14" s="84">
        <v>1788.7052949260003</v>
      </c>
      <c r="J14" s="85">
        <v>4.1657687729038509E-2</v>
      </c>
      <c r="K14" s="85">
        <f t="shared" si="0"/>
        <v>1</v>
      </c>
      <c r="L14" s="85">
        <f>I14/'סכום נכסי הקרן'!$C$42</f>
        <v>3.1796156249823828E-5</v>
      </c>
      <c r="BA14" s="4"/>
    </row>
    <row r="15" spans="2:57">
      <c r="B15" s="73"/>
      <c r="C15" s="74"/>
      <c r="D15" s="74"/>
      <c r="E15" s="74"/>
      <c r="F15" s="74"/>
      <c r="G15" s="84"/>
      <c r="H15" s="86"/>
      <c r="I15" s="74"/>
      <c r="J15" s="74"/>
      <c r="K15" s="85"/>
      <c r="L15" s="74"/>
    </row>
    <row r="16" spans="2:57"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</row>
    <row r="17" spans="2:53"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</row>
    <row r="18" spans="2:53">
      <c r="B18" s="89" t="s">
        <v>260</v>
      </c>
      <c r="C18" s="91"/>
      <c r="D18" s="91"/>
      <c r="E18" s="91"/>
      <c r="F18" s="91"/>
      <c r="G18" s="91"/>
      <c r="H18" s="91"/>
      <c r="I18" s="91"/>
      <c r="J18" s="91"/>
      <c r="K18" s="91"/>
      <c r="L18" s="91"/>
    </row>
    <row r="19" spans="2:53" ht="20.25">
      <c r="B19" s="89" t="s">
        <v>115</v>
      </c>
      <c r="C19" s="91"/>
      <c r="D19" s="91"/>
      <c r="E19" s="91"/>
      <c r="F19" s="91"/>
      <c r="G19" s="91"/>
      <c r="H19" s="91"/>
      <c r="I19" s="91"/>
      <c r="J19" s="91"/>
      <c r="K19" s="91"/>
      <c r="L19" s="91"/>
      <c r="AZ19" s="4"/>
    </row>
    <row r="20" spans="2:53">
      <c r="B20" s="89" t="s">
        <v>243</v>
      </c>
      <c r="C20" s="91"/>
      <c r="D20" s="91"/>
      <c r="E20" s="91"/>
      <c r="F20" s="91"/>
      <c r="G20" s="91"/>
      <c r="H20" s="91"/>
      <c r="I20" s="91"/>
      <c r="J20" s="91"/>
      <c r="K20" s="91"/>
      <c r="L20" s="91"/>
      <c r="BA20" s="3"/>
    </row>
    <row r="21" spans="2:53">
      <c r="B21" s="89" t="s">
        <v>251</v>
      </c>
      <c r="C21" s="91"/>
      <c r="D21" s="91"/>
      <c r="E21" s="91"/>
      <c r="F21" s="91"/>
      <c r="G21" s="91"/>
      <c r="H21" s="91"/>
      <c r="I21" s="91"/>
      <c r="J21" s="91"/>
      <c r="K21" s="91"/>
      <c r="L21" s="91"/>
    </row>
    <row r="22" spans="2:53"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</row>
    <row r="23" spans="2:53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</row>
    <row r="24" spans="2:53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</row>
    <row r="25" spans="2:53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2:53"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2:53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2:53"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2:53"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2:53"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2:53"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2:53"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2:12"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2:12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2:12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2:12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2:12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2:12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2:12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2:12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2:12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2:12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2:12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2:12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2:12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2:12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2:12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2:12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2:12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2:12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2:12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</row>
    <row r="52" spans="2:12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</row>
    <row r="53" spans="2:12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</row>
    <row r="54" spans="2:12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</row>
    <row r="55" spans="2:12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</row>
    <row r="56" spans="2:12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</row>
    <row r="57" spans="2:12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</row>
    <row r="58" spans="2:12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</row>
    <row r="59" spans="2:12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</row>
    <row r="60" spans="2:12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</row>
    <row r="61" spans="2:12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</row>
    <row r="62" spans="2:12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</row>
    <row r="63" spans="2:12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</row>
    <row r="64" spans="2:12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</row>
    <row r="65" spans="2:12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</row>
    <row r="66" spans="2:12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</row>
    <row r="67" spans="2:12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</row>
    <row r="68" spans="2:12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</row>
    <row r="69" spans="2:12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</row>
    <row r="70" spans="2:12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</row>
    <row r="71" spans="2:12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</row>
    <row r="72" spans="2:12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</row>
    <row r="73" spans="2:12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</row>
    <row r="74" spans="2:12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</row>
    <row r="75" spans="2:12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</row>
    <row r="76" spans="2:12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</row>
    <row r="77" spans="2:12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</row>
    <row r="78" spans="2:1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</row>
    <row r="79" spans="2:1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</row>
    <row r="80" spans="2:1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</row>
    <row r="81" spans="2:1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</row>
    <row r="82" spans="2:1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</row>
    <row r="83" spans="2:1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</row>
    <row r="84" spans="2:1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</row>
    <row r="85" spans="2:1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</row>
    <row r="86" spans="2:1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</row>
    <row r="87" spans="2:1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</row>
    <row r="88" spans="2:1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</row>
    <row r="89" spans="2:1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</row>
    <row r="90" spans="2:1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</row>
    <row r="91" spans="2:1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</row>
    <row r="92" spans="2:1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</row>
    <row r="93" spans="2:1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</row>
    <row r="94" spans="2:1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</row>
    <row r="95" spans="2:1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</row>
    <row r="96" spans="2:1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</row>
    <row r="97" spans="2:1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</row>
    <row r="98" spans="2:1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</row>
    <row r="99" spans="2:1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</row>
    <row r="100" spans="2:1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</row>
    <row r="101" spans="2:1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</row>
    <row r="102" spans="2:1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</row>
    <row r="103" spans="2:1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</row>
    <row r="104" spans="2:1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</row>
    <row r="105" spans="2:1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</row>
    <row r="106" spans="2:1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</row>
    <row r="107" spans="2:1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</row>
    <row r="108" spans="2:1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</row>
    <row r="109" spans="2:1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</row>
    <row r="110" spans="2:1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</row>
    <row r="111" spans="2:1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</row>
    <row r="112" spans="2:12"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</row>
    <row r="113" spans="2:12"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</row>
    <row r="114" spans="2:12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</row>
    <row r="115" spans="2:12">
      <c r="D115" s="1"/>
      <c r="E115" s="1"/>
    </row>
    <row r="116" spans="2:12">
      <c r="D116" s="1"/>
      <c r="E116" s="1"/>
    </row>
    <row r="117" spans="2:12">
      <c r="D117" s="1"/>
      <c r="E117" s="1"/>
    </row>
    <row r="118" spans="2:12">
      <c r="D118" s="1"/>
      <c r="E118" s="1"/>
    </row>
    <row r="119" spans="2:12">
      <c r="D119" s="1"/>
      <c r="E119" s="1"/>
    </row>
    <row r="120" spans="2:12">
      <c r="D120" s="1"/>
      <c r="E120" s="1"/>
    </row>
    <row r="121" spans="2:12">
      <c r="D121" s="1"/>
      <c r="E121" s="1"/>
    </row>
    <row r="122" spans="2:12">
      <c r="D122" s="1"/>
      <c r="E122" s="1"/>
    </row>
    <row r="123" spans="2:12">
      <c r="D123" s="1"/>
      <c r="E123" s="1"/>
    </row>
    <row r="124" spans="2:12">
      <c r="D124" s="1"/>
      <c r="E124" s="1"/>
    </row>
    <row r="125" spans="2:12">
      <c r="D125" s="1"/>
      <c r="E125" s="1"/>
    </row>
    <row r="126" spans="2:12">
      <c r="D126" s="1"/>
      <c r="E126" s="1"/>
    </row>
    <row r="127" spans="2:12">
      <c r="D127" s="1"/>
      <c r="E127" s="1"/>
    </row>
    <row r="128" spans="2:12">
      <c r="D128" s="1"/>
      <c r="E128" s="1"/>
    </row>
    <row r="129" spans="4:5">
      <c r="D129" s="1"/>
      <c r="E129" s="1"/>
    </row>
    <row r="130" spans="4:5">
      <c r="D130" s="1"/>
      <c r="E130" s="1"/>
    </row>
    <row r="131" spans="4:5">
      <c r="D131" s="1"/>
      <c r="E131" s="1"/>
    </row>
    <row r="132" spans="4:5">
      <c r="D132" s="1"/>
      <c r="E132" s="1"/>
    </row>
    <row r="133" spans="4:5">
      <c r="D133" s="1"/>
      <c r="E133" s="1"/>
    </row>
    <row r="134" spans="4:5">
      <c r="D134" s="1"/>
      <c r="E134" s="1"/>
    </row>
    <row r="135" spans="4:5">
      <c r="D135" s="1"/>
      <c r="E135" s="1"/>
    </row>
    <row r="136" spans="4:5">
      <c r="D136" s="1"/>
      <c r="E136" s="1"/>
    </row>
    <row r="137" spans="4:5">
      <c r="D137" s="1"/>
      <c r="E137" s="1"/>
    </row>
    <row r="138" spans="4:5">
      <c r="D138" s="1"/>
      <c r="E138" s="1"/>
    </row>
    <row r="139" spans="4:5">
      <c r="D139" s="1"/>
      <c r="E139" s="1"/>
    </row>
    <row r="140" spans="4:5">
      <c r="D140" s="1"/>
      <c r="E140" s="1"/>
    </row>
    <row r="141" spans="4:5">
      <c r="D141" s="1"/>
      <c r="E141" s="1"/>
    </row>
    <row r="142" spans="4:5">
      <c r="D142" s="1"/>
      <c r="E142" s="1"/>
    </row>
    <row r="143" spans="4:5">
      <c r="D143" s="1"/>
      <c r="E143" s="1"/>
    </row>
    <row r="144" spans="4:5">
      <c r="D144" s="1"/>
      <c r="E144" s="1"/>
    </row>
    <row r="145" spans="4:5">
      <c r="D145" s="1"/>
      <c r="E145" s="1"/>
    </row>
    <row r="146" spans="4:5">
      <c r="D146" s="1"/>
      <c r="E146" s="1"/>
    </row>
    <row r="147" spans="4:5">
      <c r="D147" s="1"/>
      <c r="E147" s="1"/>
    </row>
    <row r="148" spans="4:5">
      <c r="D148" s="1"/>
      <c r="E148" s="1"/>
    </row>
    <row r="149" spans="4:5">
      <c r="D149" s="1"/>
      <c r="E149" s="1"/>
    </row>
    <row r="150" spans="4:5">
      <c r="D150" s="1"/>
      <c r="E150" s="1"/>
    </row>
    <row r="151" spans="4:5">
      <c r="D151" s="1"/>
      <c r="E151" s="1"/>
    </row>
    <row r="152" spans="4:5">
      <c r="D152" s="1"/>
      <c r="E152" s="1"/>
    </row>
    <row r="153" spans="4:5">
      <c r="D153" s="1"/>
      <c r="E153" s="1"/>
    </row>
    <row r="154" spans="4:5">
      <c r="D154" s="1"/>
      <c r="E154" s="1"/>
    </row>
    <row r="155" spans="4:5">
      <c r="D155" s="1"/>
      <c r="E155" s="1"/>
    </row>
    <row r="156" spans="4:5">
      <c r="D156" s="1"/>
      <c r="E156" s="1"/>
    </row>
    <row r="157" spans="4:5">
      <c r="D157" s="1"/>
      <c r="E157" s="1"/>
    </row>
    <row r="158" spans="4:5">
      <c r="D158" s="1"/>
      <c r="E158" s="1"/>
    </row>
    <row r="159" spans="4:5">
      <c r="D159" s="1"/>
      <c r="E159" s="1"/>
    </row>
    <row r="160" spans="4:5">
      <c r="D160" s="1"/>
      <c r="E160" s="1"/>
    </row>
    <row r="161" spans="4:5">
      <c r="D161" s="1"/>
      <c r="E161" s="1"/>
    </row>
    <row r="162" spans="4:5">
      <c r="D162" s="1"/>
      <c r="E162" s="1"/>
    </row>
    <row r="163" spans="4:5">
      <c r="D163" s="1"/>
      <c r="E163" s="1"/>
    </row>
    <row r="164" spans="4:5">
      <c r="D164" s="1"/>
      <c r="E164" s="1"/>
    </row>
    <row r="165" spans="4:5">
      <c r="D165" s="1"/>
      <c r="E165" s="1"/>
    </row>
    <row r="166" spans="4:5">
      <c r="D166" s="1"/>
      <c r="E166" s="1"/>
    </row>
    <row r="167" spans="4:5">
      <c r="D167" s="1"/>
      <c r="E167" s="1"/>
    </row>
    <row r="168" spans="4:5">
      <c r="D168" s="1"/>
      <c r="E168" s="1"/>
    </row>
    <row r="169" spans="4:5">
      <c r="D169" s="1"/>
      <c r="E169" s="1"/>
    </row>
    <row r="170" spans="4:5">
      <c r="D170" s="1"/>
      <c r="E170" s="1"/>
    </row>
    <row r="171" spans="4:5">
      <c r="D171" s="1"/>
      <c r="E171" s="1"/>
    </row>
    <row r="172" spans="4:5">
      <c r="D172" s="1"/>
      <c r="E172" s="1"/>
    </row>
    <row r="173" spans="4:5">
      <c r="D173" s="1"/>
      <c r="E173" s="1"/>
    </row>
    <row r="174" spans="4:5">
      <c r="D174" s="1"/>
      <c r="E174" s="1"/>
    </row>
    <row r="175" spans="4:5">
      <c r="D175" s="1"/>
      <c r="E175" s="1"/>
    </row>
    <row r="176" spans="4:5">
      <c r="D176" s="1"/>
      <c r="E176" s="1"/>
    </row>
    <row r="177" spans="4:5">
      <c r="D177" s="1"/>
      <c r="E177" s="1"/>
    </row>
    <row r="178" spans="4:5">
      <c r="D178" s="1"/>
      <c r="E178" s="1"/>
    </row>
    <row r="179" spans="4:5">
      <c r="D179" s="1"/>
      <c r="E179" s="1"/>
    </row>
    <row r="180" spans="4:5">
      <c r="D180" s="1"/>
      <c r="E180" s="1"/>
    </row>
    <row r="181" spans="4:5">
      <c r="D181" s="1"/>
      <c r="E181" s="1"/>
    </row>
    <row r="182" spans="4:5">
      <c r="D182" s="1"/>
      <c r="E182" s="1"/>
    </row>
    <row r="183" spans="4:5">
      <c r="D183" s="1"/>
      <c r="E183" s="1"/>
    </row>
    <row r="184" spans="4:5">
      <c r="D184" s="1"/>
      <c r="E184" s="1"/>
    </row>
    <row r="185" spans="4:5">
      <c r="D185" s="1"/>
      <c r="E185" s="1"/>
    </row>
    <row r="186" spans="4:5">
      <c r="D186" s="1"/>
      <c r="E186" s="1"/>
    </row>
    <row r="187" spans="4:5">
      <c r="D187" s="1"/>
      <c r="E187" s="1"/>
    </row>
    <row r="188" spans="4:5">
      <c r="D188" s="1"/>
      <c r="E188" s="1"/>
    </row>
    <row r="189" spans="4:5">
      <c r="D189" s="1"/>
      <c r="E189" s="1"/>
    </row>
    <row r="190" spans="4:5">
      <c r="D190" s="1"/>
      <c r="E190" s="1"/>
    </row>
    <row r="191" spans="4:5">
      <c r="D191" s="1"/>
      <c r="E191" s="1"/>
    </row>
    <row r="192" spans="4:5">
      <c r="D192" s="1"/>
      <c r="E192" s="1"/>
    </row>
    <row r="193" spans="4:5">
      <c r="D193" s="1"/>
      <c r="E193" s="1"/>
    </row>
    <row r="194" spans="4:5">
      <c r="D194" s="1"/>
      <c r="E194" s="1"/>
    </row>
    <row r="195" spans="4:5">
      <c r="D195" s="1"/>
      <c r="E195" s="1"/>
    </row>
    <row r="196" spans="4:5">
      <c r="D196" s="1"/>
      <c r="E196" s="1"/>
    </row>
    <row r="197" spans="4:5">
      <c r="D197" s="1"/>
      <c r="E197" s="1"/>
    </row>
    <row r="198" spans="4:5">
      <c r="D198" s="1"/>
      <c r="E198" s="1"/>
    </row>
    <row r="199" spans="4:5">
      <c r="D199" s="1"/>
      <c r="E199" s="1"/>
    </row>
    <row r="200" spans="4:5">
      <c r="D200" s="1"/>
      <c r="E200" s="1"/>
    </row>
    <row r="201" spans="4:5">
      <c r="D201" s="1"/>
      <c r="E201" s="1"/>
    </row>
    <row r="202" spans="4:5">
      <c r="D202" s="1"/>
      <c r="E202" s="1"/>
    </row>
    <row r="203" spans="4:5">
      <c r="D203" s="1"/>
      <c r="E203" s="1"/>
    </row>
    <row r="204" spans="4:5">
      <c r="D204" s="1"/>
      <c r="E204" s="1"/>
    </row>
    <row r="205" spans="4:5">
      <c r="D205" s="1"/>
      <c r="E205" s="1"/>
    </row>
    <row r="206" spans="4:5">
      <c r="D206" s="1"/>
      <c r="E206" s="1"/>
    </row>
    <row r="207" spans="4:5">
      <c r="D207" s="1"/>
      <c r="E207" s="1"/>
    </row>
    <row r="208" spans="4:5">
      <c r="D208" s="1"/>
      <c r="E208" s="1"/>
    </row>
    <row r="209" spans="4:5">
      <c r="D209" s="1"/>
      <c r="E209" s="1"/>
    </row>
    <row r="210" spans="4:5">
      <c r="D210" s="1"/>
      <c r="E210" s="1"/>
    </row>
    <row r="211" spans="4:5">
      <c r="D211" s="1"/>
      <c r="E211" s="1"/>
    </row>
    <row r="212" spans="4:5">
      <c r="D212" s="1"/>
      <c r="E212" s="1"/>
    </row>
    <row r="213" spans="4:5">
      <c r="D213" s="1"/>
      <c r="E213" s="1"/>
    </row>
    <row r="214" spans="4:5">
      <c r="D214" s="1"/>
      <c r="E214" s="1"/>
    </row>
    <row r="215" spans="4:5">
      <c r="D215" s="1"/>
      <c r="E215" s="1"/>
    </row>
    <row r="216" spans="4:5">
      <c r="D216" s="1"/>
      <c r="E216" s="1"/>
    </row>
    <row r="217" spans="4:5">
      <c r="D217" s="1"/>
      <c r="E217" s="1"/>
    </row>
    <row r="218" spans="4:5">
      <c r="D218" s="1"/>
      <c r="E218" s="1"/>
    </row>
    <row r="219" spans="4:5">
      <c r="D219" s="1"/>
      <c r="E219" s="1"/>
    </row>
    <row r="220" spans="4:5">
      <c r="D220" s="1"/>
      <c r="E220" s="1"/>
    </row>
    <row r="221" spans="4:5">
      <c r="D221" s="1"/>
      <c r="E221" s="1"/>
    </row>
    <row r="222" spans="4:5">
      <c r="D222" s="1"/>
      <c r="E222" s="1"/>
    </row>
    <row r="223" spans="4:5">
      <c r="D223" s="1"/>
      <c r="E223" s="1"/>
    </row>
    <row r="224" spans="4:5">
      <c r="D224" s="1"/>
      <c r="E224" s="1"/>
    </row>
    <row r="225" spans="4:5">
      <c r="D225" s="1"/>
      <c r="E225" s="1"/>
    </row>
    <row r="226" spans="4:5">
      <c r="D226" s="1"/>
      <c r="E226" s="1"/>
    </row>
    <row r="227" spans="4:5">
      <c r="D227" s="1"/>
      <c r="E227" s="1"/>
    </row>
    <row r="228" spans="4:5">
      <c r="D228" s="1"/>
      <c r="E228" s="1"/>
    </row>
    <row r="229" spans="4:5">
      <c r="D229" s="1"/>
      <c r="E229" s="1"/>
    </row>
    <row r="230" spans="4:5">
      <c r="D230" s="1"/>
      <c r="E230" s="1"/>
    </row>
    <row r="231" spans="4:5">
      <c r="D231" s="1"/>
      <c r="E231" s="1"/>
    </row>
    <row r="232" spans="4:5">
      <c r="D232" s="1"/>
      <c r="E232" s="1"/>
    </row>
    <row r="233" spans="4:5">
      <c r="D233" s="1"/>
      <c r="E233" s="1"/>
    </row>
    <row r="234" spans="4:5">
      <c r="D234" s="1"/>
      <c r="E234" s="1"/>
    </row>
    <row r="235" spans="4:5">
      <c r="D235" s="1"/>
      <c r="E235" s="1"/>
    </row>
    <row r="236" spans="4:5">
      <c r="D236" s="1"/>
      <c r="E236" s="1"/>
    </row>
    <row r="237" spans="4:5">
      <c r="D237" s="1"/>
      <c r="E237" s="1"/>
    </row>
    <row r="238" spans="4:5">
      <c r="D238" s="1"/>
      <c r="E238" s="1"/>
    </row>
    <row r="239" spans="4:5">
      <c r="D239" s="1"/>
      <c r="E239" s="1"/>
    </row>
    <row r="240" spans="4:5">
      <c r="D240" s="1"/>
      <c r="E240" s="1"/>
    </row>
    <row r="241" spans="4:5">
      <c r="D241" s="1"/>
      <c r="E241" s="1"/>
    </row>
    <row r="242" spans="4:5">
      <c r="D242" s="1"/>
      <c r="E242" s="1"/>
    </row>
    <row r="243" spans="4:5">
      <c r="D243" s="1"/>
      <c r="E243" s="1"/>
    </row>
    <row r="244" spans="4:5">
      <c r="D244" s="1"/>
      <c r="E244" s="1"/>
    </row>
    <row r="245" spans="4:5">
      <c r="D245" s="1"/>
      <c r="E245" s="1"/>
    </row>
    <row r="246" spans="4:5">
      <c r="D246" s="1"/>
      <c r="E246" s="1"/>
    </row>
    <row r="247" spans="4:5">
      <c r="D247" s="1"/>
      <c r="E247" s="1"/>
    </row>
    <row r="248" spans="4:5">
      <c r="D248" s="1"/>
      <c r="E248" s="1"/>
    </row>
    <row r="249" spans="4:5">
      <c r="D249" s="1"/>
      <c r="E249" s="1"/>
    </row>
    <row r="250" spans="4:5">
      <c r="D250" s="1"/>
      <c r="E250" s="1"/>
    </row>
    <row r="251" spans="4:5">
      <c r="D251" s="1"/>
      <c r="E251" s="1"/>
    </row>
    <row r="252" spans="4:5">
      <c r="D252" s="1"/>
      <c r="E252" s="1"/>
    </row>
    <row r="253" spans="4:5">
      <c r="D253" s="1"/>
      <c r="E253" s="1"/>
    </row>
    <row r="254" spans="4:5">
      <c r="D254" s="1"/>
      <c r="E254" s="1"/>
    </row>
    <row r="255" spans="4:5">
      <c r="D255" s="1"/>
      <c r="E255" s="1"/>
    </row>
    <row r="256" spans="4:5">
      <c r="D256" s="1"/>
      <c r="E256" s="1"/>
    </row>
    <row r="257" spans="4:5">
      <c r="D257" s="1"/>
      <c r="E257" s="1"/>
    </row>
    <row r="258" spans="4:5">
      <c r="D258" s="1"/>
      <c r="E258" s="1"/>
    </row>
    <row r="259" spans="4:5">
      <c r="D259" s="1"/>
      <c r="E259" s="1"/>
    </row>
    <row r="260" spans="4:5">
      <c r="D260" s="1"/>
      <c r="E260" s="1"/>
    </row>
    <row r="261" spans="4:5">
      <c r="D261" s="1"/>
      <c r="E261" s="1"/>
    </row>
    <row r="262" spans="4:5">
      <c r="D262" s="1"/>
      <c r="E262" s="1"/>
    </row>
    <row r="263" spans="4:5">
      <c r="D263" s="1"/>
      <c r="E263" s="1"/>
    </row>
    <row r="264" spans="4:5">
      <c r="D264" s="1"/>
      <c r="E264" s="1"/>
    </row>
    <row r="265" spans="4:5">
      <c r="D265" s="1"/>
      <c r="E265" s="1"/>
    </row>
    <row r="266" spans="4:5">
      <c r="D266" s="1"/>
      <c r="E266" s="1"/>
    </row>
    <row r="267" spans="4:5">
      <c r="D267" s="1"/>
      <c r="E267" s="1"/>
    </row>
    <row r="268" spans="4:5">
      <c r="D268" s="1"/>
      <c r="E268" s="1"/>
    </row>
    <row r="269" spans="4:5">
      <c r="D269" s="1"/>
      <c r="E269" s="1"/>
    </row>
    <row r="270" spans="4:5">
      <c r="D270" s="1"/>
      <c r="E270" s="1"/>
    </row>
    <row r="271" spans="4:5">
      <c r="D271" s="1"/>
      <c r="E271" s="1"/>
    </row>
    <row r="272" spans="4:5">
      <c r="D272" s="1"/>
      <c r="E272" s="1"/>
    </row>
    <row r="273" spans="4:5">
      <c r="D273" s="1"/>
      <c r="E273" s="1"/>
    </row>
    <row r="274" spans="4:5">
      <c r="D274" s="1"/>
      <c r="E274" s="1"/>
    </row>
    <row r="275" spans="4:5">
      <c r="D275" s="1"/>
      <c r="E275" s="1"/>
    </row>
    <row r="276" spans="4:5">
      <c r="D276" s="1"/>
      <c r="E276" s="1"/>
    </row>
    <row r="277" spans="4:5">
      <c r="D277" s="1"/>
      <c r="E277" s="1"/>
    </row>
    <row r="278" spans="4:5">
      <c r="D278" s="1"/>
      <c r="E278" s="1"/>
    </row>
    <row r="279" spans="4:5">
      <c r="D279" s="1"/>
      <c r="E279" s="1"/>
    </row>
    <row r="280" spans="4:5">
      <c r="D280" s="1"/>
      <c r="E280" s="1"/>
    </row>
    <row r="281" spans="4:5">
      <c r="D281" s="1"/>
      <c r="E281" s="1"/>
    </row>
    <row r="282" spans="4:5">
      <c r="D282" s="1"/>
      <c r="E282" s="1"/>
    </row>
    <row r="283" spans="4:5">
      <c r="D283" s="1"/>
      <c r="E283" s="1"/>
    </row>
    <row r="284" spans="4:5">
      <c r="D284" s="1"/>
      <c r="E284" s="1"/>
    </row>
    <row r="285" spans="4:5">
      <c r="D285" s="1"/>
      <c r="E285" s="1"/>
    </row>
    <row r="286" spans="4:5">
      <c r="D286" s="1"/>
      <c r="E286" s="1"/>
    </row>
    <row r="287" spans="4:5">
      <c r="D287" s="1"/>
      <c r="E287" s="1"/>
    </row>
    <row r="288" spans="4:5">
      <c r="D288" s="1"/>
      <c r="E288" s="1"/>
    </row>
    <row r="289" spans="4:5">
      <c r="D289" s="1"/>
      <c r="E289" s="1"/>
    </row>
    <row r="290" spans="4:5">
      <c r="D290" s="1"/>
      <c r="E290" s="1"/>
    </row>
    <row r="291" spans="4:5">
      <c r="D291" s="1"/>
      <c r="E291" s="1"/>
    </row>
    <row r="292" spans="4:5">
      <c r="D292" s="1"/>
      <c r="E292" s="1"/>
    </row>
    <row r="293" spans="4:5">
      <c r="D293" s="1"/>
      <c r="E293" s="1"/>
    </row>
    <row r="294" spans="4:5">
      <c r="D294" s="1"/>
      <c r="E294" s="1"/>
    </row>
    <row r="295" spans="4:5">
      <c r="D295" s="1"/>
      <c r="E295" s="1"/>
    </row>
    <row r="296" spans="4:5">
      <c r="D296" s="1"/>
      <c r="E296" s="1"/>
    </row>
    <row r="297" spans="4:5">
      <c r="D297" s="1"/>
      <c r="E297" s="1"/>
    </row>
    <row r="298" spans="4:5">
      <c r="D298" s="1"/>
      <c r="E298" s="1"/>
    </row>
    <row r="299" spans="4:5">
      <c r="D299" s="1"/>
      <c r="E299" s="1"/>
    </row>
    <row r="300" spans="4:5">
      <c r="D300" s="1"/>
      <c r="E300" s="1"/>
    </row>
    <row r="301" spans="4:5">
      <c r="D301" s="1"/>
      <c r="E301" s="1"/>
    </row>
    <row r="302" spans="4:5">
      <c r="D302" s="1"/>
      <c r="E302" s="1"/>
    </row>
    <row r="303" spans="4:5">
      <c r="D303" s="1"/>
      <c r="E303" s="1"/>
    </row>
    <row r="304" spans="4:5">
      <c r="D304" s="1"/>
      <c r="E304" s="1"/>
    </row>
    <row r="305" spans="4:5">
      <c r="D305" s="1"/>
      <c r="E305" s="1"/>
    </row>
    <row r="306" spans="4:5">
      <c r="D306" s="1"/>
      <c r="E306" s="1"/>
    </row>
    <row r="307" spans="4:5">
      <c r="D307" s="1"/>
      <c r="E307" s="1"/>
    </row>
    <row r="308" spans="4:5">
      <c r="D308" s="1"/>
      <c r="E308" s="1"/>
    </row>
    <row r="309" spans="4:5">
      <c r="D309" s="1"/>
      <c r="E309" s="1"/>
    </row>
    <row r="310" spans="4:5">
      <c r="D310" s="1"/>
      <c r="E310" s="1"/>
    </row>
    <row r="311" spans="4:5">
      <c r="D311" s="1"/>
      <c r="E311" s="1"/>
    </row>
    <row r="312" spans="4:5">
      <c r="D312" s="1"/>
      <c r="E312" s="1"/>
    </row>
    <row r="313" spans="4:5">
      <c r="D313" s="1"/>
      <c r="E313" s="1"/>
    </row>
    <row r="314" spans="4:5">
      <c r="D314" s="1"/>
      <c r="E314" s="1"/>
    </row>
    <row r="315" spans="4:5">
      <c r="D315" s="1"/>
      <c r="E315" s="1"/>
    </row>
    <row r="316" spans="4:5">
      <c r="D316" s="1"/>
      <c r="E316" s="1"/>
    </row>
    <row r="317" spans="4:5">
      <c r="D317" s="1"/>
      <c r="E317" s="1"/>
    </row>
    <row r="318" spans="4:5">
      <c r="D318" s="1"/>
      <c r="E318" s="1"/>
    </row>
    <row r="319" spans="4:5">
      <c r="D319" s="1"/>
      <c r="E319" s="1"/>
    </row>
    <row r="320" spans="4:5">
      <c r="D320" s="1"/>
      <c r="E320" s="1"/>
    </row>
    <row r="321" spans="4:5">
      <c r="D321" s="1"/>
      <c r="E321" s="1"/>
    </row>
    <row r="322" spans="4:5">
      <c r="D322" s="1"/>
      <c r="E322" s="1"/>
    </row>
    <row r="323" spans="4:5">
      <c r="D323" s="1"/>
      <c r="E323" s="1"/>
    </row>
    <row r="324" spans="4:5">
      <c r="D324" s="1"/>
      <c r="E324" s="1"/>
    </row>
    <row r="325" spans="4:5">
      <c r="D325" s="1"/>
      <c r="E325" s="1"/>
    </row>
    <row r="326" spans="4:5">
      <c r="D326" s="1"/>
      <c r="E326" s="1"/>
    </row>
    <row r="327" spans="4:5">
      <c r="D327" s="1"/>
      <c r="E327" s="1"/>
    </row>
    <row r="328" spans="4:5">
      <c r="D328" s="1"/>
      <c r="E328" s="1"/>
    </row>
    <row r="329" spans="4:5">
      <c r="D329" s="1"/>
      <c r="E329" s="1"/>
    </row>
    <row r="330" spans="4:5">
      <c r="D330" s="1"/>
      <c r="E330" s="1"/>
    </row>
    <row r="331" spans="4:5">
      <c r="D331" s="1"/>
      <c r="E331" s="1"/>
    </row>
    <row r="332" spans="4:5">
      <c r="D332" s="1"/>
      <c r="E332" s="1"/>
    </row>
    <row r="333" spans="4:5">
      <c r="D333" s="1"/>
      <c r="E333" s="1"/>
    </row>
    <row r="334" spans="4:5">
      <c r="D334" s="1"/>
      <c r="E334" s="1"/>
    </row>
    <row r="335" spans="4:5">
      <c r="D335" s="1"/>
      <c r="E335" s="1"/>
    </row>
    <row r="336" spans="4:5">
      <c r="D336" s="1"/>
      <c r="E336" s="1"/>
    </row>
    <row r="337" spans="4:5">
      <c r="D337" s="1"/>
      <c r="E337" s="1"/>
    </row>
    <row r="338" spans="4:5">
      <c r="D338" s="1"/>
      <c r="E338" s="1"/>
    </row>
    <row r="339" spans="4:5">
      <c r="D339" s="1"/>
      <c r="E339" s="1"/>
    </row>
    <row r="340" spans="4:5">
      <c r="D340" s="1"/>
      <c r="E340" s="1"/>
    </row>
    <row r="341" spans="4:5">
      <c r="D341" s="1"/>
      <c r="E341" s="1"/>
    </row>
    <row r="342" spans="4:5">
      <c r="D342" s="1"/>
      <c r="E342" s="1"/>
    </row>
    <row r="343" spans="4:5">
      <c r="D343" s="1"/>
      <c r="E343" s="1"/>
    </row>
    <row r="344" spans="4:5">
      <c r="D344" s="1"/>
      <c r="E344" s="1"/>
    </row>
    <row r="345" spans="4:5">
      <c r="D345" s="1"/>
      <c r="E345" s="1"/>
    </row>
    <row r="346" spans="4:5">
      <c r="D346" s="1"/>
      <c r="E346" s="1"/>
    </row>
    <row r="347" spans="4:5">
      <c r="D347" s="1"/>
      <c r="E347" s="1"/>
    </row>
    <row r="348" spans="4:5">
      <c r="D348" s="1"/>
      <c r="E348" s="1"/>
    </row>
    <row r="349" spans="4:5">
      <c r="D349" s="1"/>
      <c r="E349" s="1"/>
    </row>
    <row r="350" spans="4:5">
      <c r="D350" s="1"/>
      <c r="E350" s="1"/>
    </row>
    <row r="351" spans="4:5">
      <c r="D351" s="1"/>
      <c r="E351" s="1"/>
    </row>
    <row r="352" spans="4:5">
      <c r="D352" s="1"/>
      <c r="E352" s="1"/>
    </row>
    <row r="353" spans="4:5">
      <c r="D353" s="1"/>
      <c r="E353" s="1"/>
    </row>
    <row r="354" spans="4:5">
      <c r="D354" s="1"/>
      <c r="E354" s="1"/>
    </row>
    <row r="355" spans="4:5">
      <c r="D355" s="1"/>
      <c r="E355" s="1"/>
    </row>
    <row r="356" spans="4:5">
      <c r="D356" s="1"/>
      <c r="E356" s="1"/>
    </row>
    <row r="357" spans="4:5">
      <c r="D357" s="1"/>
      <c r="E357" s="1"/>
    </row>
    <row r="358" spans="4:5">
      <c r="D358" s="1"/>
      <c r="E358" s="1"/>
    </row>
    <row r="359" spans="4:5">
      <c r="D359" s="1"/>
      <c r="E359" s="1"/>
    </row>
    <row r="360" spans="4:5">
      <c r="D360" s="1"/>
      <c r="E360" s="1"/>
    </row>
    <row r="361" spans="4:5">
      <c r="D361" s="1"/>
      <c r="E361" s="1"/>
    </row>
    <row r="362" spans="4:5">
      <c r="D362" s="1"/>
      <c r="E362" s="1"/>
    </row>
    <row r="363" spans="4:5">
      <c r="D363" s="1"/>
      <c r="E363" s="1"/>
    </row>
    <row r="364" spans="4:5">
      <c r="D364" s="1"/>
      <c r="E364" s="1"/>
    </row>
    <row r="365" spans="4:5">
      <c r="D365" s="1"/>
      <c r="E365" s="1"/>
    </row>
    <row r="366" spans="4:5">
      <c r="D366" s="1"/>
      <c r="E366" s="1"/>
    </row>
    <row r="367" spans="4:5">
      <c r="D367" s="1"/>
      <c r="E367" s="1"/>
    </row>
    <row r="368" spans="4:5">
      <c r="D368" s="1"/>
      <c r="E368" s="1"/>
    </row>
    <row r="369" spans="4:5">
      <c r="D369" s="1"/>
      <c r="E369" s="1"/>
    </row>
    <row r="370" spans="4:5">
      <c r="D370" s="1"/>
      <c r="E370" s="1"/>
    </row>
    <row r="371" spans="4:5">
      <c r="D371" s="1"/>
      <c r="E371" s="1"/>
    </row>
    <row r="372" spans="4:5">
      <c r="D372" s="1"/>
      <c r="E372" s="1"/>
    </row>
    <row r="373" spans="4:5">
      <c r="D373" s="1"/>
      <c r="E373" s="1"/>
    </row>
    <row r="374" spans="4:5">
      <c r="D374" s="1"/>
      <c r="E374" s="1"/>
    </row>
    <row r="375" spans="4:5">
      <c r="D375" s="1"/>
      <c r="E375" s="1"/>
    </row>
    <row r="376" spans="4:5">
      <c r="D376" s="1"/>
      <c r="E376" s="1"/>
    </row>
    <row r="377" spans="4:5">
      <c r="D377" s="1"/>
      <c r="E377" s="1"/>
    </row>
    <row r="378" spans="4:5">
      <c r="D378" s="1"/>
      <c r="E378" s="1"/>
    </row>
    <row r="379" spans="4:5">
      <c r="D379" s="1"/>
      <c r="E379" s="1"/>
    </row>
    <row r="380" spans="4:5">
      <c r="D380" s="1"/>
      <c r="E380" s="1"/>
    </row>
    <row r="381" spans="4:5">
      <c r="D381" s="1"/>
      <c r="E381" s="1"/>
    </row>
    <row r="382" spans="4:5">
      <c r="D382" s="1"/>
      <c r="E382" s="1"/>
    </row>
    <row r="383" spans="4:5">
      <c r="D383" s="1"/>
      <c r="E383" s="1"/>
    </row>
    <row r="384" spans="4:5">
      <c r="D384" s="1"/>
      <c r="E384" s="1"/>
    </row>
    <row r="385" spans="4:5">
      <c r="D385" s="1"/>
      <c r="E385" s="1"/>
    </row>
    <row r="386" spans="4:5">
      <c r="D386" s="1"/>
      <c r="E386" s="1"/>
    </row>
    <row r="387" spans="4:5">
      <c r="D387" s="1"/>
      <c r="E387" s="1"/>
    </row>
    <row r="388" spans="4:5">
      <c r="D388" s="1"/>
      <c r="E388" s="1"/>
    </row>
    <row r="389" spans="4:5">
      <c r="D389" s="1"/>
      <c r="E389" s="1"/>
    </row>
    <row r="390" spans="4:5">
      <c r="D390" s="1"/>
      <c r="E390" s="1"/>
    </row>
    <row r="391" spans="4:5">
      <c r="D391" s="1"/>
      <c r="E391" s="1"/>
    </row>
    <row r="392" spans="4:5">
      <c r="D392" s="1"/>
      <c r="E392" s="1"/>
    </row>
    <row r="393" spans="4:5">
      <c r="D393" s="1"/>
      <c r="E393" s="1"/>
    </row>
    <row r="394" spans="4:5">
      <c r="D394" s="1"/>
      <c r="E394" s="1"/>
    </row>
    <row r="395" spans="4:5">
      <c r="D395" s="1"/>
      <c r="E395" s="1"/>
    </row>
    <row r="396" spans="4:5">
      <c r="D396" s="1"/>
      <c r="E396" s="1"/>
    </row>
    <row r="397" spans="4:5">
      <c r="D397" s="1"/>
      <c r="E397" s="1"/>
    </row>
    <row r="398" spans="4:5">
      <c r="D398" s="1"/>
      <c r="E398" s="1"/>
    </row>
    <row r="399" spans="4:5">
      <c r="D399" s="1"/>
      <c r="E399" s="1"/>
    </row>
    <row r="400" spans="4:5">
      <c r="D400" s="1"/>
      <c r="E400" s="1"/>
    </row>
    <row r="401" spans="4:5">
      <c r="D401" s="1"/>
      <c r="E401" s="1"/>
    </row>
    <row r="402" spans="4:5">
      <c r="D402" s="1"/>
      <c r="E402" s="1"/>
    </row>
    <row r="403" spans="4:5">
      <c r="D403" s="1"/>
      <c r="E403" s="1"/>
    </row>
    <row r="404" spans="4:5">
      <c r="D404" s="1"/>
      <c r="E404" s="1"/>
    </row>
    <row r="405" spans="4:5">
      <c r="D405" s="1"/>
      <c r="E405" s="1"/>
    </row>
    <row r="406" spans="4:5">
      <c r="D406" s="1"/>
      <c r="E406" s="1"/>
    </row>
    <row r="407" spans="4:5">
      <c r="D407" s="1"/>
      <c r="E407" s="1"/>
    </row>
    <row r="408" spans="4:5">
      <c r="D408" s="1"/>
      <c r="E408" s="1"/>
    </row>
    <row r="409" spans="4:5">
      <c r="D409" s="1"/>
      <c r="E409" s="1"/>
    </row>
    <row r="410" spans="4:5">
      <c r="D410" s="1"/>
      <c r="E410" s="1"/>
    </row>
    <row r="411" spans="4:5">
      <c r="D411" s="1"/>
      <c r="E411" s="1"/>
    </row>
    <row r="412" spans="4:5">
      <c r="D412" s="1"/>
      <c r="E412" s="1"/>
    </row>
    <row r="413" spans="4:5">
      <c r="D413" s="1"/>
      <c r="E413" s="1"/>
    </row>
    <row r="414" spans="4:5">
      <c r="D414" s="1"/>
      <c r="E414" s="1"/>
    </row>
    <row r="415" spans="4:5">
      <c r="D415" s="1"/>
      <c r="E415" s="1"/>
    </row>
    <row r="416" spans="4:5">
      <c r="D416" s="1"/>
      <c r="E416" s="1"/>
    </row>
    <row r="417" spans="4:5">
      <c r="D417" s="1"/>
      <c r="E417" s="1"/>
    </row>
    <row r="418" spans="4:5">
      <c r="D418" s="1"/>
      <c r="E418" s="1"/>
    </row>
    <row r="419" spans="4:5">
      <c r="D419" s="1"/>
      <c r="E419" s="1"/>
    </row>
    <row r="420" spans="4:5">
      <c r="D420" s="1"/>
      <c r="E420" s="1"/>
    </row>
    <row r="421" spans="4:5">
      <c r="D421" s="1"/>
      <c r="E421" s="1"/>
    </row>
    <row r="422" spans="4:5">
      <c r="D422" s="1"/>
      <c r="E422" s="1"/>
    </row>
    <row r="423" spans="4:5">
      <c r="D423" s="1"/>
      <c r="E423" s="1"/>
    </row>
    <row r="424" spans="4:5">
      <c r="D424" s="1"/>
      <c r="E424" s="1"/>
    </row>
    <row r="425" spans="4:5">
      <c r="D425" s="1"/>
      <c r="E425" s="1"/>
    </row>
    <row r="426" spans="4:5">
      <c r="D426" s="1"/>
      <c r="E426" s="1"/>
    </row>
    <row r="427" spans="4:5">
      <c r="D427" s="1"/>
      <c r="E427" s="1"/>
    </row>
    <row r="428" spans="4:5">
      <c r="D428" s="1"/>
      <c r="E428" s="1"/>
    </row>
    <row r="429" spans="4:5">
      <c r="D429" s="1"/>
      <c r="E429" s="1"/>
    </row>
    <row r="430" spans="4:5">
      <c r="D430" s="1"/>
      <c r="E430" s="1"/>
    </row>
    <row r="431" spans="4:5">
      <c r="D431" s="1"/>
      <c r="E431" s="1"/>
    </row>
    <row r="432" spans="4:5">
      <c r="D432" s="1"/>
      <c r="E432" s="1"/>
    </row>
    <row r="433" spans="4:5">
      <c r="D433" s="1"/>
      <c r="E433" s="1"/>
    </row>
    <row r="434" spans="4:5">
      <c r="D434" s="1"/>
      <c r="E434" s="1"/>
    </row>
    <row r="435" spans="4:5">
      <c r="D435" s="1"/>
      <c r="E435" s="1"/>
    </row>
    <row r="436" spans="4:5">
      <c r="D436" s="1"/>
      <c r="E436" s="1"/>
    </row>
    <row r="437" spans="4:5">
      <c r="D437" s="1"/>
      <c r="E437" s="1"/>
    </row>
    <row r="438" spans="4:5">
      <c r="D438" s="1"/>
      <c r="E438" s="1"/>
    </row>
    <row r="439" spans="4:5">
      <c r="D439" s="1"/>
      <c r="E439" s="1"/>
    </row>
    <row r="440" spans="4:5">
      <c r="D440" s="1"/>
      <c r="E440" s="1"/>
    </row>
    <row r="441" spans="4:5">
      <c r="D441" s="1"/>
      <c r="E441" s="1"/>
    </row>
    <row r="442" spans="4:5">
      <c r="D442" s="1"/>
      <c r="E442" s="1"/>
    </row>
    <row r="443" spans="4:5">
      <c r="D443" s="1"/>
      <c r="E443" s="1"/>
    </row>
    <row r="444" spans="4:5">
      <c r="D444" s="1"/>
      <c r="E444" s="1"/>
    </row>
    <row r="445" spans="4:5">
      <c r="D445" s="1"/>
      <c r="E445" s="1"/>
    </row>
    <row r="446" spans="4:5">
      <c r="D446" s="1"/>
      <c r="E446" s="1"/>
    </row>
    <row r="447" spans="4:5">
      <c r="D447" s="1"/>
      <c r="E447" s="1"/>
    </row>
    <row r="448" spans="4:5">
      <c r="D448" s="1"/>
      <c r="E448" s="1"/>
    </row>
    <row r="449" spans="4:5">
      <c r="D449" s="1"/>
      <c r="E449" s="1"/>
    </row>
    <row r="450" spans="4:5">
      <c r="D450" s="1"/>
      <c r="E450" s="1"/>
    </row>
    <row r="451" spans="4:5">
      <c r="D451" s="1"/>
      <c r="E451" s="1"/>
    </row>
    <row r="452" spans="4:5">
      <c r="D452" s="1"/>
      <c r="E452" s="1"/>
    </row>
    <row r="453" spans="4:5">
      <c r="D453" s="1"/>
      <c r="E453" s="1"/>
    </row>
    <row r="454" spans="4:5">
      <c r="D454" s="1"/>
      <c r="E454" s="1"/>
    </row>
    <row r="455" spans="4:5">
      <c r="D455" s="1"/>
      <c r="E455" s="1"/>
    </row>
    <row r="456" spans="4:5">
      <c r="D456" s="1"/>
      <c r="E456" s="1"/>
    </row>
    <row r="457" spans="4:5">
      <c r="D457" s="1"/>
      <c r="E457" s="1"/>
    </row>
    <row r="458" spans="4:5">
      <c r="D458" s="1"/>
      <c r="E458" s="1"/>
    </row>
    <row r="459" spans="4:5">
      <c r="D459" s="1"/>
      <c r="E459" s="1"/>
    </row>
    <row r="460" spans="4:5">
      <c r="D460" s="1"/>
      <c r="E460" s="1"/>
    </row>
    <row r="461" spans="4:5">
      <c r="D461" s="1"/>
      <c r="E461" s="1"/>
    </row>
    <row r="462" spans="4:5">
      <c r="D462" s="1"/>
      <c r="E462" s="1"/>
    </row>
    <row r="463" spans="4:5">
      <c r="D463" s="1"/>
      <c r="E463" s="1"/>
    </row>
    <row r="464" spans="4:5">
      <c r="D464" s="1"/>
      <c r="E464" s="1"/>
    </row>
    <row r="465" spans="4:5">
      <c r="D465" s="1"/>
      <c r="E465" s="1"/>
    </row>
    <row r="466" spans="4:5">
      <c r="D466" s="1"/>
      <c r="E466" s="1"/>
    </row>
    <row r="467" spans="4:5">
      <c r="D467" s="1"/>
      <c r="E467" s="1"/>
    </row>
    <row r="468" spans="4:5">
      <c r="D468" s="1"/>
      <c r="E468" s="1"/>
    </row>
    <row r="469" spans="4:5">
      <c r="D469" s="1"/>
      <c r="E469" s="1"/>
    </row>
    <row r="470" spans="4:5">
      <c r="D470" s="1"/>
      <c r="E470" s="1"/>
    </row>
    <row r="471" spans="4:5">
      <c r="D471" s="1"/>
      <c r="E471" s="1"/>
    </row>
    <row r="472" spans="4:5">
      <c r="D472" s="1"/>
      <c r="E472" s="1"/>
    </row>
    <row r="473" spans="4:5">
      <c r="D473" s="1"/>
      <c r="E473" s="1"/>
    </row>
    <row r="474" spans="4:5">
      <c r="D474" s="1"/>
      <c r="E474" s="1"/>
    </row>
    <row r="475" spans="4:5">
      <c r="D475" s="1"/>
      <c r="E475" s="1"/>
    </row>
    <row r="476" spans="4:5">
      <c r="D476" s="1"/>
      <c r="E476" s="1"/>
    </row>
    <row r="477" spans="4:5">
      <c r="D477" s="1"/>
      <c r="E477" s="1"/>
    </row>
    <row r="478" spans="4:5">
      <c r="D478" s="1"/>
      <c r="E478" s="1"/>
    </row>
    <row r="479" spans="4:5">
      <c r="D479" s="1"/>
      <c r="E479" s="1"/>
    </row>
    <row r="480" spans="4:5">
      <c r="D480" s="1"/>
      <c r="E480" s="1"/>
    </row>
    <row r="481" spans="4:5">
      <c r="D481" s="1"/>
      <c r="E481" s="1"/>
    </row>
    <row r="482" spans="4:5">
      <c r="D482" s="1"/>
      <c r="E482" s="1"/>
    </row>
    <row r="483" spans="4:5">
      <c r="D483" s="1"/>
      <c r="E483" s="1"/>
    </row>
    <row r="484" spans="4:5">
      <c r="D484" s="1"/>
      <c r="E484" s="1"/>
    </row>
    <row r="485" spans="4:5">
      <c r="D485" s="1"/>
      <c r="E485" s="1"/>
    </row>
    <row r="486" spans="4:5">
      <c r="D486" s="1"/>
      <c r="E486" s="1"/>
    </row>
    <row r="487" spans="4:5">
      <c r="D487" s="1"/>
      <c r="E487" s="1"/>
    </row>
    <row r="488" spans="4:5">
      <c r="D488" s="1"/>
      <c r="E488" s="1"/>
    </row>
    <row r="489" spans="4:5">
      <c r="D489" s="1"/>
      <c r="E489" s="1"/>
    </row>
    <row r="490" spans="4:5">
      <c r="D490" s="1"/>
      <c r="E490" s="1"/>
    </row>
    <row r="491" spans="4:5">
      <c r="D491" s="1"/>
      <c r="E491" s="1"/>
    </row>
    <row r="492" spans="4:5">
      <c r="D492" s="1"/>
      <c r="E492" s="1"/>
    </row>
    <row r="493" spans="4:5">
      <c r="D493" s="1"/>
      <c r="E493" s="1"/>
    </row>
    <row r="494" spans="4:5">
      <c r="D494" s="1"/>
      <c r="E494" s="1"/>
    </row>
    <row r="495" spans="4:5">
      <c r="D495" s="1"/>
      <c r="E495" s="1"/>
    </row>
    <row r="496" spans="4:5">
      <c r="D496" s="1"/>
      <c r="E496" s="1"/>
    </row>
    <row r="497" spans="4:5">
      <c r="D497" s="1"/>
      <c r="E497" s="1"/>
    </row>
    <row r="498" spans="4:5">
      <c r="D498" s="1"/>
      <c r="E498" s="1"/>
    </row>
    <row r="499" spans="4:5">
      <c r="D499" s="1"/>
      <c r="E499" s="1"/>
    </row>
    <row r="500" spans="4:5">
      <c r="D500" s="1"/>
      <c r="E500" s="1"/>
    </row>
    <row r="501" spans="4:5">
      <c r="D501" s="1"/>
      <c r="E501" s="1"/>
    </row>
    <row r="502" spans="4:5">
      <c r="D502" s="1"/>
      <c r="E502" s="1"/>
    </row>
    <row r="503" spans="4:5">
      <c r="D503" s="1"/>
      <c r="E503" s="1"/>
    </row>
    <row r="504" spans="4:5">
      <c r="D504" s="1"/>
      <c r="E504" s="1"/>
    </row>
    <row r="505" spans="4:5">
      <c r="D505" s="1"/>
      <c r="E505" s="1"/>
    </row>
    <row r="506" spans="4:5">
      <c r="D506" s="1"/>
      <c r="E506" s="1"/>
    </row>
    <row r="507" spans="4:5">
      <c r="D507" s="1"/>
      <c r="E507" s="1"/>
    </row>
    <row r="508" spans="4:5">
      <c r="D508" s="1"/>
      <c r="E508" s="1"/>
    </row>
    <row r="509" spans="4:5">
      <c r="D509" s="1"/>
      <c r="E509" s="1"/>
    </row>
    <row r="510" spans="4:5">
      <c r="D510" s="1"/>
      <c r="E510" s="1"/>
    </row>
    <row r="511" spans="4:5">
      <c r="D511" s="1"/>
      <c r="E511" s="1"/>
    </row>
    <row r="512" spans="4:5">
      <c r="D512" s="1"/>
      <c r="E512" s="1"/>
    </row>
    <row r="513" spans="4:5">
      <c r="D513" s="1"/>
      <c r="E513" s="1"/>
    </row>
    <row r="514" spans="4:5">
      <c r="D514" s="1"/>
      <c r="E514" s="1"/>
    </row>
    <row r="515" spans="4:5">
      <c r="D515" s="1"/>
      <c r="E515" s="1"/>
    </row>
    <row r="516" spans="4:5">
      <c r="D516" s="1"/>
      <c r="E516" s="1"/>
    </row>
    <row r="517" spans="4:5">
      <c r="D517" s="1"/>
      <c r="E517" s="1"/>
    </row>
    <row r="518" spans="4:5">
      <c r="D518" s="1"/>
      <c r="E518" s="1"/>
    </row>
    <row r="519" spans="4:5">
      <c r="D519" s="1"/>
      <c r="E519" s="1"/>
    </row>
    <row r="520" spans="4:5">
      <c r="D520" s="1"/>
      <c r="E520" s="1"/>
    </row>
    <row r="521" spans="4:5">
      <c r="D521" s="1"/>
      <c r="E521" s="1"/>
    </row>
    <row r="522" spans="4:5">
      <c r="D522" s="1"/>
      <c r="E522" s="1"/>
    </row>
    <row r="523" spans="4:5">
      <c r="D523" s="1"/>
      <c r="E523" s="1"/>
    </row>
    <row r="524" spans="4:5">
      <c r="D524" s="1"/>
      <c r="E524" s="1"/>
    </row>
    <row r="525" spans="4:5">
      <c r="D525" s="1"/>
      <c r="E525" s="1"/>
    </row>
    <row r="526" spans="4:5">
      <c r="D526" s="1"/>
      <c r="E526" s="1"/>
    </row>
    <row r="527" spans="4:5">
      <c r="D527" s="1"/>
      <c r="E527" s="1"/>
    </row>
    <row r="528" spans="4:5">
      <c r="D528" s="1"/>
      <c r="E528" s="1"/>
    </row>
    <row r="529" spans="4:5">
      <c r="D529" s="1"/>
      <c r="E529" s="1"/>
    </row>
    <row r="530" spans="4:5">
      <c r="D530" s="1"/>
      <c r="E530" s="1"/>
    </row>
    <row r="531" spans="4:5">
      <c r="D531" s="1"/>
      <c r="E531" s="1"/>
    </row>
    <row r="532" spans="4:5">
      <c r="D532" s="1"/>
      <c r="E532" s="1"/>
    </row>
    <row r="533" spans="4:5">
      <c r="D533" s="1"/>
      <c r="E533" s="1"/>
    </row>
    <row r="534" spans="4:5">
      <c r="D534" s="1"/>
      <c r="E534" s="1"/>
    </row>
    <row r="535" spans="4:5">
      <c r="D535" s="1"/>
      <c r="E535" s="1"/>
    </row>
    <row r="536" spans="4:5">
      <c r="D536" s="1"/>
      <c r="E536" s="1"/>
    </row>
    <row r="537" spans="4:5">
      <c r="D537" s="1"/>
      <c r="E537" s="1"/>
    </row>
    <row r="538" spans="4:5">
      <c r="D538" s="1"/>
      <c r="E538" s="1"/>
    </row>
    <row r="539" spans="4:5">
      <c r="D539" s="1"/>
      <c r="E539" s="1"/>
    </row>
    <row r="540" spans="4:5">
      <c r="D540" s="1"/>
      <c r="E540" s="1"/>
    </row>
    <row r="541" spans="4:5">
      <c r="D541" s="1"/>
      <c r="E541" s="1"/>
    </row>
    <row r="542" spans="4:5">
      <c r="D542" s="1"/>
      <c r="E542" s="1"/>
    </row>
    <row r="543" spans="4:5">
      <c r="D543" s="1"/>
      <c r="E543" s="1"/>
    </row>
    <row r="544" spans="4:5">
      <c r="D544" s="1"/>
      <c r="E544" s="1"/>
    </row>
    <row r="545" spans="4:5">
      <c r="D545" s="1"/>
      <c r="E545" s="1"/>
    </row>
    <row r="546" spans="4:5">
      <c r="D546" s="1"/>
      <c r="E546" s="1"/>
    </row>
    <row r="547" spans="4:5">
      <c r="D547" s="1"/>
      <c r="E547" s="1"/>
    </row>
    <row r="548" spans="4:5">
      <c r="D548" s="1"/>
      <c r="E548" s="1"/>
    </row>
    <row r="549" spans="4:5">
      <c r="D549" s="1"/>
      <c r="E549" s="1"/>
    </row>
    <row r="550" spans="4:5">
      <c r="D550" s="1"/>
      <c r="E550" s="1"/>
    </row>
    <row r="551" spans="4:5">
      <c r="D551" s="1"/>
      <c r="E551" s="1"/>
    </row>
    <row r="552" spans="4:5">
      <c r="D552" s="1"/>
      <c r="E552" s="1"/>
    </row>
    <row r="553" spans="4:5">
      <c r="D553" s="1"/>
      <c r="E553" s="1"/>
    </row>
    <row r="554" spans="4:5">
      <c r="D554" s="1"/>
      <c r="E554" s="1"/>
    </row>
    <row r="555" spans="4:5">
      <c r="D555" s="1"/>
      <c r="E555" s="1"/>
    </row>
    <row r="556" spans="4:5">
      <c r="D556" s="1"/>
      <c r="E556" s="1"/>
    </row>
    <row r="557" spans="4:5">
      <c r="D557" s="1"/>
      <c r="E557" s="1"/>
    </row>
    <row r="558" spans="4:5">
      <c r="D558" s="1"/>
      <c r="E558" s="1"/>
    </row>
    <row r="559" spans="4:5">
      <c r="D559" s="1"/>
      <c r="E559" s="1"/>
    </row>
    <row r="560" spans="4:5">
      <c r="D560" s="1"/>
      <c r="E560" s="1"/>
    </row>
    <row r="561" spans="4:5">
      <c r="D561" s="1"/>
      <c r="E561" s="1"/>
    </row>
    <row r="562" spans="4:5">
      <c r="D562" s="1"/>
      <c r="E562" s="1"/>
    </row>
    <row r="563" spans="4:5">
      <c r="D563" s="1"/>
      <c r="E563" s="1"/>
    </row>
    <row r="564" spans="4:5">
      <c r="D564" s="1"/>
      <c r="E564" s="1"/>
    </row>
    <row r="565" spans="4:5">
      <c r="D565" s="1"/>
      <c r="E565" s="1"/>
    </row>
    <row r="566" spans="4:5">
      <c r="D566" s="1"/>
      <c r="E566" s="1"/>
    </row>
    <row r="567" spans="4:5">
      <c r="D567" s="1"/>
      <c r="E567" s="1"/>
    </row>
    <row r="568" spans="4:5">
      <c r="D568" s="1"/>
      <c r="E568" s="1"/>
    </row>
    <row r="569" spans="4:5">
      <c r="D569" s="1"/>
      <c r="E569" s="1"/>
    </row>
    <row r="570" spans="4:5">
      <c r="D570" s="1"/>
      <c r="E570" s="1"/>
    </row>
    <row r="571" spans="4:5">
      <c r="D571" s="1"/>
      <c r="E571" s="1"/>
    </row>
    <row r="572" spans="4:5">
      <c r="D572" s="1"/>
      <c r="E572" s="1"/>
    </row>
    <row r="573" spans="4:5">
      <c r="D573" s="1"/>
      <c r="E573" s="1"/>
    </row>
    <row r="574" spans="4:5">
      <c r="D574" s="1"/>
      <c r="E574" s="1"/>
    </row>
    <row r="575" spans="4:5">
      <c r="D575" s="1"/>
      <c r="E575" s="1"/>
    </row>
    <row r="576" spans="4:5">
      <c r="D576" s="1"/>
      <c r="E576" s="1"/>
    </row>
    <row r="577" spans="4:5">
      <c r="D577" s="1"/>
      <c r="E577" s="1"/>
    </row>
    <row r="578" spans="4:5">
      <c r="D578" s="1"/>
      <c r="E578" s="1"/>
    </row>
    <row r="579" spans="4:5">
      <c r="D579" s="1"/>
      <c r="E579" s="1"/>
    </row>
    <row r="580" spans="4:5">
      <c r="D580" s="1"/>
      <c r="E580" s="1"/>
    </row>
    <row r="581" spans="4:5">
      <c r="D581" s="1"/>
      <c r="E581" s="1"/>
    </row>
    <row r="582" spans="4:5">
      <c r="D582" s="1"/>
      <c r="E582" s="1"/>
    </row>
    <row r="583" spans="4:5">
      <c r="D583" s="1"/>
      <c r="E583" s="1"/>
    </row>
    <row r="584" spans="4:5">
      <c r="D584" s="1"/>
      <c r="E584" s="1"/>
    </row>
    <row r="585" spans="4:5">
      <c r="D585" s="1"/>
      <c r="E585" s="1"/>
    </row>
    <row r="586" spans="4:5">
      <c r="D586" s="1"/>
      <c r="E586" s="1"/>
    </row>
    <row r="587" spans="4:5">
      <c r="D587" s="1"/>
      <c r="E587" s="1"/>
    </row>
    <row r="588" spans="4:5">
      <c r="D588" s="1"/>
      <c r="E588" s="1"/>
    </row>
    <row r="589" spans="4:5">
      <c r="D589" s="1"/>
      <c r="E589" s="1"/>
    </row>
    <row r="590" spans="4:5">
      <c r="D590" s="1"/>
      <c r="E590" s="1"/>
    </row>
    <row r="591" spans="4:5">
      <c r="D591" s="1"/>
      <c r="E591" s="1"/>
    </row>
    <row r="592" spans="4:5">
      <c r="D592" s="1"/>
      <c r="E592" s="1"/>
    </row>
    <row r="593" spans="4:5">
      <c r="D593" s="1"/>
      <c r="E593" s="1"/>
    </row>
    <row r="594" spans="4:5">
      <c r="D594" s="1"/>
      <c r="E594" s="1"/>
    </row>
    <row r="595" spans="4:5">
      <c r="D595" s="1"/>
      <c r="E595" s="1"/>
    </row>
    <row r="596" spans="4:5">
      <c r="D596" s="1"/>
      <c r="E596" s="1"/>
    </row>
    <row r="597" spans="4:5">
      <c r="D597" s="1"/>
      <c r="E597" s="1"/>
    </row>
    <row r="598" spans="4:5">
      <c r="D598" s="1"/>
      <c r="E598" s="1"/>
    </row>
    <row r="599" spans="4:5">
      <c r="D599" s="1"/>
      <c r="E599" s="1"/>
    </row>
    <row r="600" spans="4:5">
      <c r="D600" s="1"/>
      <c r="E600" s="1"/>
    </row>
    <row r="601" spans="4:5">
      <c r="D601" s="1"/>
      <c r="E601" s="1"/>
    </row>
    <row r="602" spans="4:5">
      <c r="D602" s="1"/>
      <c r="E602" s="1"/>
    </row>
    <row r="603" spans="4:5">
      <c r="D603" s="1"/>
      <c r="E603" s="1"/>
    </row>
    <row r="604" spans="4:5">
      <c r="D604" s="1"/>
      <c r="E604" s="1"/>
    </row>
    <row r="605" spans="4:5">
      <c r="D605" s="1"/>
      <c r="E605" s="1"/>
    </row>
    <row r="606" spans="4:5">
      <c r="D606" s="1"/>
      <c r="E606" s="1"/>
    </row>
    <row r="607" spans="4:5">
      <c r="D607" s="1"/>
      <c r="E607" s="1"/>
    </row>
    <row r="608" spans="4:5">
      <c r="D608" s="1"/>
      <c r="E608" s="1"/>
    </row>
    <row r="609" spans="4:5">
      <c r="D609" s="1"/>
      <c r="E609" s="1"/>
    </row>
    <row r="610" spans="4:5">
      <c r="D610" s="1"/>
      <c r="E610" s="1"/>
    </row>
    <row r="611" spans="4:5">
      <c r="D611" s="1"/>
      <c r="E611" s="1"/>
    </row>
    <row r="612" spans="4:5">
      <c r="D612" s="1"/>
      <c r="E612" s="1"/>
    </row>
    <row r="613" spans="4:5">
      <c r="D613" s="1"/>
      <c r="E613" s="1"/>
    </row>
    <row r="614" spans="4:5">
      <c r="D614" s="1"/>
      <c r="E614" s="1"/>
    </row>
    <row r="615" spans="4:5">
      <c r="D615" s="1"/>
      <c r="E615" s="1"/>
    </row>
    <row r="616" spans="4:5">
      <c r="D616" s="1"/>
      <c r="E616" s="1"/>
    </row>
    <row r="617" spans="4:5">
      <c r="D617" s="1"/>
      <c r="E617" s="1"/>
    </row>
    <row r="618" spans="4:5">
      <c r="D618" s="1"/>
      <c r="E618" s="1"/>
    </row>
    <row r="619" spans="4:5">
      <c r="D619" s="1"/>
      <c r="E619" s="1"/>
    </row>
    <row r="620" spans="4:5">
      <c r="D620" s="1"/>
      <c r="E620" s="1"/>
    </row>
    <row r="621" spans="4:5">
      <c r="D621" s="1"/>
      <c r="E621" s="1"/>
    </row>
    <row r="622" spans="4:5">
      <c r="D622" s="1"/>
      <c r="E622" s="1"/>
    </row>
    <row r="623" spans="4:5">
      <c r="D623" s="1"/>
      <c r="E623" s="1"/>
    </row>
    <row r="624" spans="4:5">
      <c r="D624" s="1"/>
      <c r="E624" s="1"/>
    </row>
    <row r="625" spans="4:5">
      <c r="D625" s="1"/>
      <c r="E625" s="1"/>
    </row>
    <row r="626" spans="4:5">
      <c r="D626" s="1"/>
      <c r="E626" s="1"/>
    </row>
    <row r="627" spans="4:5">
      <c r="D627" s="1"/>
      <c r="E627" s="1"/>
    </row>
    <row r="628" spans="4:5">
      <c r="D628" s="1"/>
      <c r="E628" s="1"/>
    </row>
    <row r="629" spans="4:5">
      <c r="D629" s="1"/>
      <c r="E629" s="1"/>
    </row>
    <row r="630" spans="4:5">
      <c r="D630" s="1"/>
      <c r="E630" s="1"/>
    </row>
    <row r="631" spans="4:5">
      <c r="D631" s="1"/>
      <c r="E631" s="1"/>
    </row>
    <row r="632" spans="4:5">
      <c r="D632" s="1"/>
      <c r="E632" s="1"/>
    </row>
    <row r="633" spans="4:5">
      <c r="D633" s="1"/>
      <c r="E633" s="1"/>
    </row>
    <row r="634" spans="4:5">
      <c r="D634" s="1"/>
      <c r="E634" s="1"/>
    </row>
    <row r="635" spans="4:5">
      <c r="D635" s="1"/>
      <c r="E635" s="1"/>
    </row>
    <row r="636" spans="4:5">
      <c r="D636" s="1"/>
      <c r="E636" s="1"/>
    </row>
    <row r="637" spans="4:5">
      <c r="D637" s="1"/>
      <c r="E637" s="1"/>
    </row>
    <row r="638" spans="4:5">
      <c r="D638" s="1"/>
      <c r="E638" s="1"/>
    </row>
    <row r="639" spans="4:5">
      <c r="D639" s="1"/>
      <c r="E639" s="1"/>
    </row>
    <row r="640" spans="4:5">
      <c r="D640" s="1"/>
      <c r="E640" s="1"/>
    </row>
    <row r="641" spans="4:5">
      <c r="D641" s="1"/>
      <c r="E641" s="1"/>
    </row>
    <row r="642" spans="4:5">
      <c r="D642" s="1"/>
      <c r="E642" s="1"/>
    </row>
    <row r="643" spans="4:5">
      <c r="D643" s="1"/>
      <c r="E643" s="1"/>
    </row>
    <row r="644" spans="4:5">
      <c r="D644" s="1"/>
      <c r="E644" s="1"/>
    </row>
    <row r="645" spans="4:5">
      <c r="D645" s="1"/>
      <c r="E645" s="1"/>
    </row>
    <row r="646" spans="4:5">
      <c r="D646" s="1"/>
      <c r="E646" s="1"/>
    </row>
    <row r="647" spans="4:5">
      <c r="D647" s="1"/>
      <c r="E647" s="1"/>
    </row>
    <row r="648" spans="4:5">
      <c r="D648" s="1"/>
      <c r="E648" s="1"/>
    </row>
    <row r="649" spans="4:5">
      <c r="D649" s="1"/>
      <c r="E649" s="1"/>
    </row>
    <row r="650" spans="4:5">
      <c r="D650" s="1"/>
      <c r="E650" s="1"/>
    </row>
    <row r="651" spans="4:5">
      <c r="D651" s="1"/>
      <c r="E651" s="1"/>
    </row>
    <row r="652" spans="4:5">
      <c r="D652" s="1"/>
      <c r="E652" s="1"/>
    </row>
    <row r="653" spans="4:5">
      <c r="D653" s="1"/>
      <c r="E653" s="1"/>
    </row>
    <row r="654" spans="4:5">
      <c r="D654" s="1"/>
      <c r="E654" s="1"/>
    </row>
    <row r="655" spans="4:5">
      <c r="D655" s="1"/>
      <c r="E655" s="1"/>
    </row>
    <row r="656" spans="4:5">
      <c r="D656" s="1"/>
      <c r="E656" s="1"/>
    </row>
    <row r="657" spans="4:5">
      <c r="D657" s="1"/>
      <c r="E657" s="1"/>
    </row>
    <row r="658" spans="4:5">
      <c r="D658" s="1"/>
      <c r="E658" s="1"/>
    </row>
    <row r="659" spans="4:5">
      <c r="D659" s="1"/>
      <c r="E659" s="1"/>
    </row>
    <row r="660" spans="4:5">
      <c r="D660" s="1"/>
      <c r="E660" s="1"/>
    </row>
    <row r="661" spans="4:5">
      <c r="D661" s="1"/>
      <c r="E661" s="1"/>
    </row>
    <row r="662" spans="4:5">
      <c r="D662" s="1"/>
      <c r="E662" s="1"/>
    </row>
    <row r="663" spans="4:5">
      <c r="D663" s="1"/>
      <c r="E663" s="1"/>
    </row>
    <row r="664" spans="4:5">
      <c r="D664" s="1"/>
      <c r="E664" s="1"/>
    </row>
    <row r="665" spans="4:5">
      <c r="D665" s="1"/>
      <c r="E665" s="1"/>
    </row>
    <row r="666" spans="4:5">
      <c r="D666" s="1"/>
      <c r="E666" s="1"/>
    </row>
    <row r="667" spans="4:5">
      <c r="D667" s="1"/>
      <c r="E667" s="1"/>
    </row>
    <row r="668" spans="4:5">
      <c r="D668" s="1"/>
      <c r="E668" s="1"/>
    </row>
    <row r="669" spans="4:5">
      <c r="D669" s="1"/>
      <c r="E669" s="1"/>
    </row>
    <row r="670" spans="4:5">
      <c r="D670" s="1"/>
      <c r="E670" s="1"/>
    </row>
    <row r="671" spans="4:5">
      <c r="D671" s="1"/>
      <c r="E671" s="1"/>
    </row>
    <row r="672" spans="4:5">
      <c r="D672" s="1"/>
      <c r="E672" s="1"/>
    </row>
    <row r="673" spans="4:5">
      <c r="D673" s="1"/>
      <c r="E673" s="1"/>
    </row>
    <row r="674" spans="4:5">
      <c r="D674" s="1"/>
      <c r="E674" s="1"/>
    </row>
    <row r="675" spans="4:5">
      <c r="D675" s="1"/>
      <c r="E675" s="1"/>
    </row>
    <row r="676" spans="4:5">
      <c r="D676" s="1"/>
      <c r="E676" s="1"/>
    </row>
    <row r="677" spans="4:5">
      <c r="D677" s="1"/>
      <c r="E677" s="1"/>
    </row>
    <row r="678" spans="4:5">
      <c r="D678" s="1"/>
      <c r="E678" s="1"/>
    </row>
    <row r="679" spans="4:5">
      <c r="D679" s="1"/>
      <c r="E679" s="1"/>
    </row>
    <row r="680" spans="4:5">
      <c r="D680" s="1"/>
      <c r="E680" s="1"/>
    </row>
    <row r="681" spans="4:5">
      <c r="D681" s="1"/>
      <c r="E681" s="1"/>
    </row>
    <row r="682" spans="4:5">
      <c r="D682" s="1"/>
      <c r="E682" s="1"/>
    </row>
    <row r="683" spans="4:5">
      <c r="D683" s="1"/>
      <c r="E683" s="1"/>
    </row>
    <row r="684" spans="4:5">
      <c r="D684" s="1"/>
      <c r="E684" s="1"/>
    </row>
    <row r="685" spans="4:5">
      <c r="D685" s="1"/>
      <c r="E685" s="1"/>
    </row>
    <row r="686" spans="4:5">
      <c r="D686" s="1"/>
      <c r="E686" s="1"/>
    </row>
    <row r="687" spans="4:5">
      <c r="D687" s="1"/>
      <c r="E687" s="1"/>
    </row>
    <row r="688" spans="4:5">
      <c r="D688" s="1"/>
      <c r="E688" s="1"/>
    </row>
    <row r="689" spans="4:5">
      <c r="D689" s="1"/>
      <c r="E689" s="1"/>
    </row>
    <row r="690" spans="4:5">
      <c r="D690" s="1"/>
      <c r="E690" s="1"/>
    </row>
    <row r="691" spans="4:5">
      <c r="D691" s="1"/>
      <c r="E691" s="1"/>
    </row>
    <row r="692" spans="4:5">
      <c r="D692" s="1"/>
      <c r="E692" s="1"/>
    </row>
    <row r="693" spans="4:5">
      <c r="D693" s="1"/>
      <c r="E693" s="1"/>
    </row>
    <row r="694" spans="4:5">
      <c r="D694" s="1"/>
      <c r="E694" s="1"/>
    </row>
    <row r="695" spans="4:5">
      <c r="D695" s="1"/>
      <c r="E695" s="1"/>
    </row>
    <row r="696" spans="4:5">
      <c r="D696" s="1"/>
      <c r="E696" s="1"/>
    </row>
    <row r="697" spans="4:5">
      <c r="D697" s="1"/>
      <c r="E697" s="1"/>
    </row>
    <row r="698" spans="4:5">
      <c r="D698" s="1"/>
      <c r="E698" s="1"/>
    </row>
    <row r="699" spans="4:5">
      <c r="D699" s="1"/>
      <c r="E699" s="1"/>
    </row>
    <row r="700" spans="4:5">
      <c r="D700" s="1"/>
      <c r="E700" s="1"/>
    </row>
    <row r="701" spans="4:5">
      <c r="D701" s="1"/>
      <c r="E701" s="1"/>
    </row>
    <row r="702" spans="4:5">
      <c r="D702" s="1"/>
      <c r="E702" s="1"/>
    </row>
    <row r="703" spans="4:5">
      <c r="D703" s="1"/>
      <c r="E703" s="1"/>
    </row>
    <row r="704" spans="4:5">
      <c r="D704" s="1"/>
      <c r="E704" s="1"/>
    </row>
    <row r="705" spans="4:5">
      <c r="D705" s="1"/>
      <c r="E705" s="1"/>
    </row>
    <row r="706" spans="4:5">
      <c r="D706" s="1"/>
      <c r="E706" s="1"/>
    </row>
    <row r="707" spans="4:5">
      <c r="D707" s="1"/>
      <c r="E707" s="1"/>
    </row>
    <row r="708" spans="4:5">
      <c r="D708" s="1"/>
      <c r="E708" s="1"/>
    </row>
    <row r="709" spans="4:5">
      <c r="D709" s="1"/>
      <c r="E709" s="1"/>
    </row>
    <row r="710" spans="4:5">
      <c r="D710" s="1"/>
      <c r="E710" s="1"/>
    </row>
    <row r="711" spans="4:5">
      <c r="D711" s="1"/>
      <c r="E711" s="1"/>
    </row>
    <row r="712" spans="4:5">
      <c r="D712" s="1"/>
      <c r="E712" s="1"/>
    </row>
    <row r="713" spans="4:5">
      <c r="D713" s="1"/>
      <c r="E713" s="1"/>
    </row>
    <row r="714" spans="4:5">
      <c r="D714" s="1"/>
      <c r="E714" s="1"/>
    </row>
    <row r="715" spans="4:5">
      <c r="D715" s="1"/>
      <c r="E715" s="1"/>
    </row>
    <row r="716" spans="4:5">
      <c r="D716" s="1"/>
      <c r="E716" s="1"/>
    </row>
    <row r="717" spans="4:5">
      <c r="D717" s="1"/>
      <c r="E717" s="1"/>
    </row>
    <row r="718" spans="4:5">
      <c r="D718" s="1"/>
      <c r="E718" s="1"/>
    </row>
    <row r="719" spans="4:5">
      <c r="D719" s="1"/>
      <c r="E719" s="1"/>
    </row>
    <row r="720" spans="4:5">
      <c r="D720" s="1"/>
      <c r="E720" s="1"/>
    </row>
    <row r="721" spans="4:5">
      <c r="D721" s="1"/>
      <c r="E721" s="1"/>
    </row>
    <row r="722" spans="4:5">
      <c r="D722" s="1"/>
      <c r="E722" s="1"/>
    </row>
    <row r="723" spans="4:5">
      <c r="D723" s="1"/>
      <c r="E723" s="1"/>
    </row>
    <row r="724" spans="4:5">
      <c r="D724" s="1"/>
      <c r="E724" s="1"/>
    </row>
    <row r="725" spans="4:5">
      <c r="D725" s="1"/>
      <c r="E725" s="1"/>
    </row>
    <row r="726" spans="4:5">
      <c r="D726" s="1"/>
      <c r="E726" s="1"/>
    </row>
    <row r="727" spans="4:5">
      <c r="D727" s="1"/>
      <c r="E727" s="1"/>
    </row>
    <row r="728" spans="4:5">
      <c r="D728" s="1"/>
      <c r="E728" s="1"/>
    </row>
    <row r="729" spans="4:5">
      <c r="D729" s="1"/>
      <c r="E729" s="1"/>
    </row>
    <row r="730" spans="4:5">
      <c r="D730" s="1"/>
      <c r="E730" s="1"/>
    </row>
    <row r="731" spans="4:5">
      <c r="D731" s="1"/>
      <c r="E731" s="1"/>
    </row>
    <row r="732" spans="4:5">
      <c r="D732" s="1"/>
      <c r="E732" s="1"/>
    </row>
    <row r="733" spans="4:5">
      <c r="D733" s="1"/>
      <c r="E733" s="1"/>
    </row>
    <row r="734" spans="4:5">
      <c r="D734" s="1"/>
      <c r="E734" s="1"/>
    </row>
    <row r="735" spans="4:5">
      <c r="D735" s="1"/>
      <c r="E735" s="1"/>
    </row>
    <row r="736" spans="4:5">
      <c r="D736" s="1"/>
      <c r="E736" s="1"/>
    </row>
    <row r="737" spans="4:5">
      <c r="D737" s="1"/>
      <c r="E737" s="1"/>
    </row>
    <row r="738" spans="4:5">
      <c r="D738" s="1"/>
      <c r="E738" s="1"/>
    </row>
    <row r="739" spans="4:5">
      <c r="D739" s="1"/>
      <c r="E739" s="1"/>
    </row>
    <row r="740" spans="4:5">
      <c r="D740" s="1"/>
      <c r="E740" s="1"/>
    </row>
    <row r="741" spans="4:5">
      <c r="D741" s="1"/>
      <c r="E741" s="1"/>
    </row>
    <row r="742" spans="4:5">
      <c r="D742" s="1"/>
      <c r="E742" s="1"/>
    </row>
    <row r="743" spans="4:5">
      <c r="D743" s="1"/>
      <c r="E743" s="1"/>
    </row>
    <row r="744" spans="4:5">
      <c r="D744" s="1"/>
      <c r="E744" s="1"/>
    </row>
    <row r="745" spans="4:5">
      <c r="D745" s="1"/>
      <c r="E745" s="1"/>
    </row>
    <row r="746" spans="4:5">
      <c r="D746" s="1"/>
      <c r="E746" s="1"/>
    </row>
    <row r="747" spans="4:5">
      <c r="D747" s="1"/>
      <c r="E747" s="1"/>
    </row>
    <row r="748" spans="4:5">
      <c r="D748" s="1"/>
      <c r="E748" s="1"/>
    </row>
    <row r="749" spans="4:5">
      <c r="D749" s="1"/>
      <c r="E749" s="1"/>
    </row>
    <row r="750" spans="4:5">
      <c r="D750" s="1"/>
      <c r="E750" s="1"/>
    </row>
    <row r="751" spans="4:5">
      <c r="D751" s="1"/>
      <c r="E751" s="1"/>
    </row>
    <row r="752" spans="4:5">
      <c r="D752" s="1"/>
      <c r="E752" s="1"/>
    </row>
    <row r="753" spans="4:5">
      <c r="D753" s="1"/>
      <c r="E753" s="1"/>
    </row>
    <row r="754" spans="4:5">
      <c r="D754" s="1"/>
      <c r="E754" s="1"/>
    </row>
    <row r="755" spans="4:5">
      <c r="D755" s="1"/>
      <c r="E755" s="1"/>
    </row>
    <row r="756" spans="4:5">
      <c r="D756" s="1"/>
      <c r="E756" s="1"/>
    </row>
    <row r="757" spans="4:5">
      <c r="D757" s="1"/>
      <c r="E757" s="1"/>
    </row>
    <row r="758" spans="4:5">
      <c r="D758" s="1"/>
      <c r="E758" s="1"/>
    </row>
    <row r="759" spans="4:5">
      <c r="D759" s="1"/>
      <c r="E759" s="1"/>
    </row>
    <row r="760" spans="4:5">
      <c r="D760" s="1"/>
      <c r="E760" s="1"/>
    </row>
    <row r="761" spans="4:5">
      <c r="D761" s="1"/>
      <c r="E761" s="1"/>
    </row>
    <row r="762" spans="4:5">
      <c r="D762" s="1"/>
      <c r="E762" s="1"/>
    </row>
    <row r="763" spans="4:5">
      <c r="D763" s="1"/>
      <c r="E763" s="1"/>
    </row>
    <row r="764" spans="4:5">
      <c r="D764" s="1"/>
      <c r="E764" s="1"/>
    </row>
    <row r="765" spans="4:5">
      <c r="D765" s="1"/>
      <c r="E765" s="1"/>
    </row>
    <row r="766" spans="4:5">
      <c r="D766" s="1"/>
      <c r="E766" s="1"/>
    </row>
    <row r="767" spans="4:5">
      <c r="D767" s="1"/>
      <c r="E767" s="1"/>
    </row>
    <row r="768" spans="4:5">
      <c r="D768" s="1"/>
      <c r="E768" s="1"/>
    </row>
    <row r="769" spans="4:5">
      <c r="D769" s="1"/>
      <c r="E769" s="1"/>
    </row>
    <row r="770" spans="4:5">
      <c r="D770" s="1"/>
      <c r="E770" s="1"/>
    </row>
    <row r="771" spans="4:5">
      <c r="D771" s="1"/>
      <c r="E771" s="1"/>
    </row>
    <row r="772" spans="4:5">
      <c r="D772" s="1"/>
      <c r="E772" s="1"/>
    </row>
    <row r="773" spans="4:5">
      <c r="D773" s="1"/>
      <c r="E773" s="1"/>
    </row>
    <row r="774" spans="4:5">
      <c r="D774" s="1"/>
      <c r="E774" s="1"/>
    </row>
    <row r="775" spans="4:5">
      <c r="D775" s="1"/>
      <c r="E775" s="1"/>
    </row>
    <row r="776" spans="4:5">
      <c r="D776" s="1"/>
      <c r="E776" s="1"/>
    </row>
    <row r="777" spans="4:5">
      <c r="D777" s="1"/>
      <c r="E777" s="1"/>
    </row>
    <row r="778" spans="4:5">
      <c r="D778" s="1"/>
      <c r="E778" s="1"/>
    </row>
    <row r="779" spans="4:5">
      <c r="D779" s="1"/>
      <c r="E779" s="1"/>
    </row>
    <row r="780" spans="4:5">
      <c r="D780" s="1"/>
      <c r="E780" s="1"/>
    </row>
    <row r="781" spans="4:5">
      <c r="D781" s="1"/>
      <c r="E781" s="1"/>
    </row>
    <row r="782" spans="4:5">
      <c r="D782" s="1"/>
      <c r="E782" s="1"/>
    </row>
    <row r="783" spans="4:5">
      <c r="D783" s="1"/>
      <c r="E783" s="1"/>
    </row>
    <row r="784" spans="4:5">
      <c r="D784" s="1"/>
      <c r="E784" s="1"/>
    </row>
    <row r="785" spans="4:5">
      <c r="D785" s="1"/>
      <c r="E785" s="1"/>
    </row>
    <row r="786" spans="4:5">
      <c r="D786" s="1"/>
      <c r="E786" s="1"/>
    </row>
    <row r="787" spans="4:5">
      <c r="D787" s="1"/>
      <c r="E787" s="1"/>
    </row>
    <row r="788" spans="4:5">
      <c r="D788" s="1"/>
      <c r="E788" s="1"/>
    </row>
    <row r="789" spans="4:5">
      <c r="D789" s="1"/>
      <c r="E789" s="1"/>
    </row>
    <row r="790" spans="4:5">
      <c r="D790" s="1"/>
      <c r="E790" s="1"/>
    </row>
    <row r="791" spans="4:5">
      <c r="D791" s="1"/>
      <c r="E791" s="1"/>
    </row>
    <row r="792" spans="4:5">
      <c r="D792" s="1"/>
      <c r="E792" s="1"/>
    </row>
    <row r="793" spans="4:5">
      <c r="D793" s="1"/>
      <c r="E793" s="1"/>
    </row>
    <row r="794" spans="4:5">
      <c r="D794" s="1"/>
      <c r="E794" s="1"/>
    </row>
    <row r="795" spans="4:5">
      <c r="D795" s="1"/>
      <c r="E795" s="1"/>
    </row>
    <row r="796" spans="4:5">
      <c r="D796" s="1"/>
      <c r="E796" s="1"/>
    </row>
  </sheetData>
  <sheetProtection sheet="1" objects="1" scenarios="1"/>
  <mergeCells count="2">
    <mergeCell ref="B6:L6"/>
    <mergeCell ref="B7:L7"/>
  </mergeCells>
  <phoneticPr fontId="4" type="noConversion"/>
  <dataValidations count="1">
    <dataValidation allowBlank="1" showInputMessage="1" showErrorMessage="1" sqref="A1:A1048576 B1:B17 C5:C1048576 AD24:AD1048576 AE1:XFD1048576 AD1:AD19 B19:B1048576 D1:L1048576 M1:AC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1" ma:contentTypeDescription="צור מסמך חדש." ma:contentTypeScope="" ma:versionID="68643beecda18b4e09cff41c83e0ce36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8146b315fa2ac31dd02d04e15b67ed9e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fals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C070A1-B1B4-443C-95AE-F1F3DD5ABB3F}">
  <ds:schemaRefs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  <ds:schemaRef ds:uri="http://purl.org/dc/terms/"/>
    <ds:schemaRef ds:uri="http://schemas.microsoft.com/office/2006/documentManagement/types"/>
    <ds:schemaRef ds:uri="a46656d4-8850-49b3-aebd-68bd05f7f43d"/>
    <ds:schemaRef ds:uri="http://schemas.microsoft.com/sharepoint/v3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12FD428-5E9A-4679-88D1-26C8D65AEF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30</vt:i4>
      </vt:variant>
      <vt:variant>
        <vt:lpstr>טווחים בעלי שם</vt:lpstr>
      </vt:variant>
      <vt:variant>
        <vt:i4>29</vt:i4>
      </vt:variant>
    </vt:vector>
  </HeadingPairs>
  <TitlesOfParts>
    <vt:vector size="59" baseType="lpstr">
      <vt:lpstr>סכום נכסי הקרן</vt:lpstr>
      <vt:lpstr>מזומנים</vt:lpstr>
      <vt:lpstr>תעודות התחייבות ממשלתיות</vt:lpstr>
      <vt:lpstr>תעודות חוב מסחריות </vt:lpstr>
      <vt:lpstr>אג"ח קונצרני</vt:lpstr>
      <vt:lpstr>מניות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סחיר- תעודות התחייבות ממשלתי</vt:lpstr>
      <vt:lpstr>לא סחיר - תעודות חוב מסחריות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זכויות מקרקעין</vt:lpstr>
      <vt:lpstr>השקעה בחברות מוחזקות</vt:lpstr>
      <vt:lpstr>השקעות אחרות </vt:lpstr>
      <vt:lpstr>יתרת התחייבות להשקעה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'תעודות התחייבות ממשלתיות'!adi_1212</vt:lpstr>
      <vt:lpstr>'לא סחיר - אופציות'!print_adi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'זכויות מקרקעין'!Print_Area</vt:lpstr>
      <vt:lpstr>'חוזים עתידיים'!Print_Area</vt:lpstr>
      <vt:lpstr>'יתרת התחייבות להשקעה'!Print_Area</vt:lpstr>
      <vt:lpstr>'כתבי אופציה'!Print_Area</vt:lpstr>
      <vt:lpstr>'לא סחיר- תעודות התחייבות ממשלתי'!Print_Area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 מסחריות'!Print_Area</vt:lpstr>
      <vt:lpstr>'מוצרים מובנים'!Print_Area</vt:lpstr>
      <vt:lpstr>מזומנים!Print_Area</vt:lpstr>
      <vt:lpstr>מניות!Print_Area</vt:lpstr>
      <vt:lpstr>'סכום נכסי הקרן'!Print_Area</vt:lpstr>
      <vt:lpstr>'פקדונות מעל 3 חודשים'!Print_Area</vt:lpstr>
      <vt:lpstr>'קרנות נאמנות'!Print_Area</vt:lpstr>
      <vt:lpstr>'קרנות סל'!Print_Area</vt:lpstr>
      <vt:lpstr>'תעודות התחייבות ממשלתיות'!Print_Area</vt:lpstr>
      <vt:lpstr>'תעודות חוב מסחריות '!Print_Area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ב- עמיתים או מבוטחים-תאריך עדכון 3.9.2017- החל מדיווח בגין רבעון רביעי 2017</dc:title>
  <dc:creator>גיא</dc:creator>
  <cp:lastModifiedBy>אולה קלוקוב</cp:lastModifiedBy>
  <cp:lastPrinted>2017-05-01T10:11:51Z</cp:lastPrinted>
  <dcterms:created xsi:type="dcterms:W3CDTF">2005-07-19T07:39:38Z</dcterms:created>
  <dcterms:modified xsi:type="dcterms:W3CDTF">2020-12-02T14:46:45Z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