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קונצרני'!$B$9:$U$440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מניות'!$B$6:$M$16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P33" i="78" l="1"/>
  <c r="P12" i="78"/>
  <c r="C43" i="88"/>
  <c r="P11" i="78" l="1"/>
  <c r="P10" i="78" s="1"/>
  <c r="Q11" i="78" s="1"/>
  <c r="I11" i="81"/>
  <c r="I10" i="81" s="1"/>
  <c r="J211" i="76"/>
  <c r="J210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4" i="76"/>
  <c r="J193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12" i="81" l="1"/>
  <c r="J11" i="81"/>
  <c r="J14" i="81"/>
  <c r="J10" i="81"/>
  <c r="J13" i="81"/>
  <c r="C37" i="88"/>
  <c r="C33" i="88"/>
  <c r="Q241" i="78"/>
  <c r="Q237" i="78"/>
  <c r="Q233" i="78"/>
  <c r="Q229" i="78"/>
  <c r="Q225" i="78"/>
  <c r="Q221" i="78"/>
  <c r="Q217" i="78"/>
  <c r="Q213" i="78"/>
  <c r="Q209" i="78"/>
  <c r="Q205" i="78"/>
  <c r="Q201" i="78"/>
  <c r="Q197" i="78"/>
  <c r="Q193" i="78"/>
  <c r="Q189" i="78"/>
  <c r="Q185" i="78"/>
  <c r="Q181" i="78"/>
  <c r="Q177" i="78"/>
  <c r="Q173" i="78"/>
  <c r="Q169" i="78"/>
  <c r="Q165" i="78"/>
  <c r="Q161" i="78"/>
  <c r="Q157" i="78"/>
  <c r="Q153" i="78"/>
  <c r="Q149" i="78"/>
  <c r="Q145" i="78"/>
  <c r="Q141" i="78"/>
  <c r="Q137" i="78"/>
  <c r="Q133" i="78"/>
  <c r="Q129" i="78"/>
  <c r="Q125" i="78"/>
  <c r="Q121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0" i="78"/>
  <c r="Q26" i="78"/>
  <c r="Q22" i="78"/>
  <c r="Q18" i="78"/>
  <c r="Q14" i="78"/>
  <c r="Q10" i="78"/>
  <c r="Q21" i="78"/>
  <c r="Q13" i="78"/>
  <c r="Q19" i="78"/>
  <c r="Q240" i="78"/>
  <c r="Q236" i="78"/>
  <c r="Q232" i="78"/>
  <c r="Q228" i="78"/>
  <c r="Q224" i="78"/>
  <c r="Q220" i="78"/>
  <c r="Q216" i="78"/>
  <c r="Q212" i="78"/>
  <c r="Q208" i="78"/>
  <c r="Q204" i="78"/>
  <c r="Q200" i="78"/>
  <c r="Q196" i="78"/>
  <c r="Q192" i="78"/>
  <c r="Q188" i="78"/>
  <c r="Q184" i="78"/>
  <c r="Q180" i="78"/>
  <c r="Q176" i="78"/>
  <c r="Q172" i="78"/>
  <c r="Q168" i="78"/>
  <c r="Q164" i="78"/>
  <c r="Q160" i="78"/>
  <c r="Q156" i="78"/>
  <c r="Q152" i="78"/>
  <c r="Q148" i="78"/>
  <c r="Q144" i="78"/>
  <c r="Q140" i="78"/>
  <c r="Q136" i="78"/>
  <c r="Q132" i="78"/>
  <c r="Q128" i="78"/>
  <c r="Q124" i="78"/>
  <c r="Q119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29" i="78"/>
  <c r="Q25" i="78"/>
  <c r="Q17" i="78"/>
  <c r="Q239" i="78"/>
  <c r="Q235" i="78"/>
  <c r="Q231" i="78"/>
  <c r="Q227" i="78"/>
  <c r="Q223" i="78"/>
  <c r="Q219" i="78"/>
  <c r="Q215" i="78"/>
  <c r="Q211" i="78"/>
  <c r="Q207" i="78"/>
  <c r="Q203" i="78"/>
  <c r="Q199" i="78"/>
  <c r="Q195" i="78"/>
  <c r="Q191" i="78"/>
  <c r="Q187" i="78"/>
  <c r="Q183" i="78"/>
  <c r="Q179" i="78"/>
  <c r="Q175" i="78"/>
  <c r="Q171" i="78"/>
  <c r="Q167" i="78"/>
  <c r="Q163" i="78"/>
  <c r="Q159" i="78"/>
  <c r="Q155" i="78"/>
  <c r="Q151" i="78"/>
  <c r="Q147" i="78"/>
  <c r="Q143" i="78"/>
  <c r="Q139" i="78"/>
  <c r="Q135" i="78"/>
  <c r="Q131" i="78"/>
  <c r="Q127" i="78"/>
  <c r="Q123" i="78"/>
  <c r="Q117" i="78"/>
  <c r="Q113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8" i="78"/>
  <c r="Q24" i="78"/>
  <c r="Q20" i="78"/>
  <c r="Q16" i="78"/>
  <c r="Q12" i="78"/>
  <c r="Q238" i="78"/>
  <c r="Q234" i="78"/>
  <c r="Q230" i="78"/>
  <c r="Q226" i="78"/>
  <c r="Q222" i="78"/>
  <c r="Q218" i="78"/>
  <c r="Q214" i="78"/>
  <c r="Q210" i="78"/>
  <c r="Q206" i="78"/>
  <c r="Q202" i="78"/>
  <c r="Q198" i="78"/>
  <c r="Q194" i="78"/>
  <c r="Q190" i="78"/>
  <c r="Q186" i="78"/>
  <c r="Q182" i="78"/>
  <c r="Q178" i="78"/>
  <c r="Q174" i="78"/>
  <c r="Q170" i="78"/>
  <c r="Q166" i="78"/>
  <c r="Q162" i="78"/>
  <c r="Q158" i="78"/>
  <c r="Q154" i="78"/>
  <c r="Q150" i="78"/>
  <c r="Q146" i="78"/>
  <c r="Q142" i="78"/>
  <c r="Q138" i="78"/>
  <c r="Q134" i="78"/>
  <c r="Q130" i="78"/>
  <c r="Q126" i="78"/>
  <c r="Q122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1" i="78"/>
  <c r="Q27" i="78"/>
  <c r="Q23" i="78"/>
  <c r="Q15" i="78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K39" i="64"/>
  <c r="K36" i="64"/>
  <c r="N40" i="64"/>
  <c r="N39" i="64"/>
  <c r="N38" i="64"/>
  <c r="N37" i="64"/>
  <c r="N36" i="64"/>
  <c r="N35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I73" i="63"/>
  <c r="I57" i="63"/>
  <c r="I46" i="63"/>
  <c r="M90" i="63"/>
  <c r="M89" i="63"/>
  <c r="M88" i="63"/>
  <c r="M87" i="63"/>
  <c r="M86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K165" i="62"/>
  <c r="L165" i="62"/>
  <c r="K137" i="62"/>
  <c r="L137" i="62"/>
  <c r="K12" i="62"/>
  <c r="L94" i="62"/>
  <c r="L12" i="62" s="1"/>
  <c r="Q152" i="61"/>
  <c r="R152" i="61"/>
  <c r="L136" i="62" l="1"/>
  <c r="L11" i="62" s="1"/>
  <c r="K136" i="62"/>
  <c r="K11" i="62" s="1"/>
  <c r="N136" i="62" l="1"/>
  <c r="N12" i="62"/>
  <c r="N94" i="62"/>
  <c r="C16" i="88"/>
  <c r="N257" i="62"/>
  <c r="N253" i="62"/>
  <c r="N249" i="62"/>
  <c r="N245" i="62"/>
  <c r="N241" i="62"/>
  <c r="N237" i="62"/>
  <c r="N232" i="62"/>
  <c r="N227" i="62"/>
  <c r="N223" i="62"/>
  <c r="N219" i="62"/>
  <c r="N215" i="62"/>
  <c r="N210" i="62"/>
  <c r="N205" i="62"/>
  <c r="N201" i="62"/>
  <c r="N197" i="62"/>
  <c r="N192" i="62"/>
  <c r="N188" i="62"/>
  <c r="N184" i="62"/>
  <c r="N180" i="62"/>
  <c r="N176" i="62"/>
  <c r="N172" i="62"/>
  <c r="N168" i="62"/>
  <c r="N163" i="62"/>
  <c r="N159" i="62"/>
  <c r="N155" i="62"/>
  <c r="N229" i="62"/>
  <c r="N211" i="62"/>
  <c r="N146" i="62"/>
  <c r="N144" i="62"/>
  <c r="N140" i="62"/>
  <c r="N131" i="62"/>
  <c r="N127" i="62"/>
  <c r="N123" i="62"/>
  <c r="N119" i="62"/>
  <c r="N116" i="62"/>
  <c r="N112" i="62"/>
  <c r="N108" i="62"/>
  <c r="N104" i="62"/>
  <c r="N100" i="62"/>
  <c r="N96" i="62"/>
  <c r="N90" i="62"/>
  <c r="N86" i="62"/>
  <c r="N82" i="62"/>
  <c r="N78" i="62"/>
  <c r="N74" i="62"/>
  <c r="N70" i="62"/>
  <c r="N66" i="62"/>
  <c r="N62" i="62"/>
  <c r="N58" i="62"/>
  <c r="N54" i="62"/>
  <c r="N50" i="62"/>
  <c r="N46" i="62"/>
  <c r="N41" i="62"/>
  <c r="N37" i="62"/>
  <c r="N33" i="62"/>
  <c r="N29" i="62"/>
  <c r="N25" i="62"/>
  <c r="N21" i="62"/>
  <c r="N17" i="62"/>
  <c r="N13" i="62"/>
  <c r="N256" i="62"/>
  <c r="N252" i="62"/>
  <c r="N248" i="62"/>
  <c r="N244" i="62"/>
  <c r="N240" i="62"/>
  <c r="N236" i="62"/>
  <c r="N231" i="62"/>
  <c r="N226" i="62"/>
  <c r="N222" i="62"/>
  <c r="N218" i="62"/>
  <c r="N214" i="62"/>
  <c r="N209" i="62"/>
  <c r="N204" i="62"/>
  <c r="N200" i="62"/>
  <c r="N196" i="62"/>
  <c r="N191" i="62"/>
  <c r="N187" i="62"/>
  <c r="N183" i="62"/>
  <c r="N179" i="62"/>
  <c r="N175" i="62"/>
  <c r="N259" i="62"/>
  <c r="N255" i="62"/>
  <c r="N251" i="62"/>
  <c r="N247" i="62"/>
  <c r="N243" i="62"/>
  <c r="N239" i="62"/>
  <c r="N235" i="62"/>
  <c r="N230" i="62"/>
  <c r="N225" i="62"/>
  <c r="N221" i="62"/>
  <c r="N217" i="62"/>
  <c r="N213" i="62"/>
  <c r="N208" i="62"/>
  <c r="N203" i="62"/>
  <c r="N199" i="62"/>
  <c r="N195" i="62"/>
  <c r="N190" i="62"/>
  <c r="N186" i="62"/>
  <c r="N182" i="62"/>
  <c r="N178" i="62"/>
  <c r="N174" i="62"/>
  <c r="N170" i="62"/>
  <c r="N166" i="62"/>
  <c r="N161" i="62"/>
  <c r="N157" i="62"/>
  <c r="N233" i="62"/>
  <c r="N151" i="62"/>
  <c r="N148" i="62"/>
  <c r="N145" i="62"/>
  <c r="N142" i="62"/>
  <c r="N138" i="62"/>
  <c r="N133" i="62"/>
  <c r="N129" i="62"/>
  <c r="N125" i="62"/>
  <c r="N121" i="62"/>
  <c r="N117" i="62"/>
  <c r="N114" i="62"/>
  <c r="N110" i="62"/>
  <c r="N106" i="62"/>
  <c r="N102" i="62"/>
  <c r="N98" i="62"/>
  <c r="N92" i="62"/>
  <c r="N88" i="62"/>
  <c r="N84" i="62"/>
  <c r="N80" i="62"/>
  <c r="N76" i="62"/>
  <c r="N72" i="62"/>
  <c r="N68" i="62"/>
  <c r="N64" i="62"/>
  <c r="N60" i="62"/>
  <c r="N56" i="62"/>
  <c r="N52" i="62"/>
  <c r="N48" i="62"/>
  <c r="N43" i="62"/>
  <c r="N39" i="62"/>
  <c r="N35" i="62"/>
  <c r="N31" i="62"/>
  <c r="N27" i="62"/>
  <c r="N23" i="62"/>
  <c r="N19" i="62"/>
  <c r="N15" i="62"/>
  <c r="N11" i="62"/>
  <c r="N258" i="62"/>
  <c r="N254" i="62"/>
  <c r="N250" i="62"/>
  <c r="N246" i="62"/>
  <c r="N242" i="62"/>
  <c r="N238" i="62"/>
  <c r="N234" i="62"/>
  <c r="N228" i="62"/>
  <c r="N224" i="62"/>
  <c r="N220" i="62"/>
  <c r="N216" i="62"/>
  <c r="N212" i="62"/>
  <c r="N207" i="62"/>
  <c r="N202" i="62"/>
  <c r="N198" i="62"/>
  <c r="N194" i="62"/>
  <c r="N189" i="62"/>
  <c r="N185" i="62"/>
  <c r="N171" i="62"/>
  <c r="N162" i="62"/>
  <c r="N154" i="62"/>
  <c r="N149" i="62"/>
  <c r="N143" i="62"/>
  <c r="N134" i="62"/>
  <c r="N126" i="62"/>
  <c r="N118" i="62"/>
  <c r="N111" i="62"/>
  <c r="N103" i="62"/>
  <c r="N95" i="62"/>
  <c r="N85" i="62"/>
  <c r="N77" i="62"/>
  <c r="N69" i="62"/>
  <c r="N61" i="62"/>
  <c r="N53" i="62"/>
  <c r="N44" i="62"/>
  <c r="N36" i="62"/>
  <c r="N28" i="62"/>
  <c r="N20" i="62"/>
  <c r="N181" i="62"/>
  <c r="N169" i="62"/>
  <c r="N160" i="62"/>
  <c r="N153" i="62"/>
  <c r="N147" i="62"/>
  <c r="N141" i="62"/>
  <c r="N132" i="62"/>
  <c r="N124" i="62"/>
  <c r="N109" i="62"/>
  <c r="N101" i="62"/>
  <c r="N91" i="62"/>
  <c r="N83" i="62"/>
  <c r="N75" i="62"/>
  <c r="N67" i="62"/>
  <c r="N59" i="62"/>
  <c r="N51" i="62"/>
  <c r="N42" i="62"/>
  <c r="N34" i="62"/>
  <c r="N26" i="62"/>
  <c r="N177" i="62"/>
  <c r="N167" i="62"/>
  <c r="N158" i="62"/>
  <c r="N152" i="62"/>
  <c r="N206" i="62"/>
  <c r="N139" i="62"/>
  <c r="N130" i="62"/>
  <c r="N122" i="62"/>
  <c r="N115" i="62"/>
  <c r="N107" i="62"/>
  <c r="N99" i="62"/>
  <c r="N89" i="62"/>
  <c r="N81" i="62"/>
  <c r="N73" i="62"/>
  <c r="N65" i="62"/>
  <c r="N57" i="62"/>
  <c r="N49" i="62"/>
  <c r="N40" i="62"/>
  <c r="N32" i="62"/>
  <c r="N24" i="62"/>
  <c r="N16" i="62"/>
  <c r="N173" i="62"/>
  <c r="N165" i="62"/>
  <c r="N156" i="62"/>
  <c r="N150" i="62"/>
  <c r="N193" i="62"/>
  <c r="N137" i="62"/>
  <c r="N128" i="62"/>
  <c r="N120" i="62"/>
  <c r="N113" i="62"/>
  <c r="N105" i="62"/>
  <c r="N97" i="62"/>
  <c r="N87" i="62"/>
  <c r="N79" i="62"/>
  <c r="N71" i="62"/>
  <c r="N63" i="62"/>
  <c r="N55" i="62"/>
  <c r="N47" i="62"/>
  <c r="N38" i="62"/>
  <c r="N30" i="62"/>
  <c r="N22" i="62"/>
  <c r="N14" i="62"/>
  <c r="N18" i="62"/>
  <c r="J21" i="58" l="1"/>
  <c r="Q13" i="61"/>
  <c r="Q12" i="61" s="1"/>
  <c r="Q11" i="61" s="1"/>
  <c r="R13" i="61"/>
  <c r="R12" i="61" s="1"/>
  <c r="Q60" i="59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/>
  <c r="J10" i="58" s="1"/>
  <c r="K49" i="58" s="1"/>
  <c r="C23" i="88"/>
  <c r="K13" i="58" l="1"/>
  <c r="C11" i="88"/>
  <c r="K10" i="58"/>
  <c r="K14" i="58"/>
  <c r="K18" i="58"/>
  <c r="K23" i="58"/>
  <c r="K27" i="58"/>
  <c r="K31" i="58"/>
  <c r="K35" i="58"/>
  <c r="K39" i="58"/>
  <c r="K43" i="58"/>
  <c r="K47" i="58"/>
  <c r="K22" i="58"/>
  <c r="K30" i="58"/>
  <c r="K38" i="58"/>
  <c r="K50" i="58"/>
  <c r="K15" i="58"/>
  <c r="K19" i="58"/>
  <c r="K24" i="58"/>
  <c r="K28" i="58"/>
  <c r="K32" i="58"/>
  <c r="K36" i="58"/>
  <c r="K40" i="58"/>
  <c r="K44" i="58"/>
  <c r="K48" i="58"/>
  <c r="K17" i="58"/>
  <c r="K26" i="58"/>
  <c r="K34" i="58"/>
  <c r="K42" i="58"/>
  <c r="K46" i="58"/>
  <c r="K11" i="58"/>
  <c r="K12" i="58"/>
  <c r="K16" i="58"/>
  <c r="K21" i="58"/>
  <c r="K25" i="58"/>
  <c r="K29" i="58"/>
  <c r="K33" i="58"/>
  <c r="K37" i="58"/>
  <c r="K41" i="58"/>
  <c r="K45" i="58"/>
  <c r="R11" i="61"/>
  <c r="T349" i="61" s="1"/>
  <c r="C15" i="88"/>
  <c r="C12" i="88" s="1"/>
  <c r="C10" i="88" s="1"/>
  <c r="T345" i="61"/>
  <c r="T342" i="61"/>
  <c r="T338" i="61"/>
  <c r="T334" i="61"/>
  <c r="T330" i="61"/>
  <c r="T326" i="61"/>
  <c r="T322" i="61"/>
  <c r="T318" i="61"/>
  <c r="T314" i="61"/>
  <c r="T310" i="61"/>
  <c r="T306" i="61"/>
  <c r="T302" i="61"/>
  <c r="T298" i="61"/>
  <c r="T294" i="61"/>
  <c r="T290" i="61"/>
  <c r="T286" i="61"/>
  <c r="T282" i="61"/>
  <c r="T278" i="61"/>
  <c r="T274" i="61"/>
  <c r="T270" i="61"/>
  <c r="T266" i="61"/>
  <c r="T262" i="61"/>
  <c r="T258" i="61"/>
  <c r="T254" i="61"/>
  <c r="T249" i="61"/>
  <c r="T245" i="61"/>
  <c r="T240" i="61"/>
  <c r="T236" i="61"/>
  <c r="T231" i="61"/>
  <c r="T227" i="61"/>
  <c r="T223" i="61"/>
  <c r="T219" i="61"/>
  <c r="T215" i="61"/>
  <c r="T211" i="61"/>
  <c r="T207" i="61"/>
  <c r="T203" i="61"/>
  <c r="T199" i="61"/>
  <c r="T195" i="61"/>
  <c r="T191" i="61"/>
  <c r="T187" i="61"/>
  <c r="T183" i="61"/>
  <c r="T179" i="61"/>
  <c r="T175" i="61"/>
  <c r="T171" i="61"/>
  <c r="T167" i="61"/>
  <c r="T163" i="61"/>
  <c r="T159" i="61"/>
  <c r="T155" i="61"/>
  <c r="T150" i="61"/>
  <c r="T146" i="61"/>
  <c r="T143" i="61"/>
  <c r="T139" i="61"/>
  <c r="T135" i="61"/>
  <c r="T131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63" i="61"/>
  <c r="T59" i="61"/>
  <c r="T55" i="61"/>
  <c r="T51" i="61"/>
  <c r="T47" i="61"/>
  <c r="T347" i="61"/>
  <c r="T344" i="61"/>
  <c r="T340" i="61"/>
  <c r="T336" i="61"/>
  <c r="T332" i="61"/>
  <c r="T328" i="61"/>
  <c r="T324" i="61"/>
  <c r="T320" i="61"/>
  <c r="T316" i="61"/>
  <c r="T312" i="61"/>
  <c r="T308" i="61"/>
  <c r="T304" i="61"/>
  <c r="T300" i="61"/>
  <c r="T296" i="61"/>
  <c r="T292" i="61"/>
  <c r="T288" i="61"/>
  <c r="T284" i="61"/>
  <c r="T280" i="61"/>
  <c r="T276" i="61"/>
  <c r="T272" i="61"/>
  <c r="T268" i="61"/>
  <c r="T264" i="61"/>
  <c r="T260" i="61"/>
  <c r="T256" i="61"/>
  <c r="T252" i="61"/>
  <c r="T247" i="61"/>
  <c r="T243" i="61"/>
  <c r="T238" i="61"/>
  <c r="T234" i="61"/>
  <c r="T229" i="61"/>
  <c r="T225" i="6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3" i="61"/>
  <c r="T169" i="61"/>
  <c r="T165" i="61"/>
  <c r="T161" i="61"/>
  <c r="T157" i="61"/>
  <c r="T153" i="61"/>
  <c r="T148" i="61"/>
  <c r="T145" i="61"/>
  <c r="T141" i="61"/>
  <c r="T137" i="61"/>
  <c r="T133" i="61"/>
  <c r="T129" i="61"/>
  <c r="T125" i="61"/>
  <c r="T121" i="61"/>
  <c r="T117" i="61"/>
  <c r="T113" i="61"/>
  <c r="T109" i="61"/>
  <c r="T105" i="61"/>
  <c r="T101" i="61"/>
  <c r="T97" i="61"/>
  <c r="T93" i="61"/>
  <c r="T89" i="61"/>
  <c r="T85" i="61"/>
  <c r="T81" i="61"/>
  <c r="T77" i="61"/>
  <c r="T73" i="61"/>
  <c r="T69" i="61"/>
  <c r="T65" i="61"/>
  <c r="T61" i="61"/>
  <c r="T57" i="61"/>
  <c r="T53" i="61"/>
  <c r="T49" i="61"/>
  <c r="T45" i="61"/>
  <c r="T41" i="61"/>
  <c r="T37" i="61"/>
  <c r="T33" i="61"/>
  <c r="T29" i="61"/>
  <c r="T25" i="61"/>
  <c r="T21" i="61"/>
  <c r="T17" i="61"/>
  <c r="T13" i="61"/>
  <c r="T11" i="61"/>
  <c r="T16" i="61"/>
  <c r="T22" i="61"/>
  <c r="T27" i="61"/>
  <c r="T32" i="61"/>
  <c r="T38" i="61"/>
  <c r="T43" i="61"/>
  <c r="T50" i="61"/>
  <c r="T58" i="61"/>
  <c r="T66" i="61"/>
  <c r="T74" i="61"/>
  <c r="T82" i="61"/>
  <c r="T90" i="61"/>
  <c r="T98" i="61"/>
  <c r="T106" i="61"/>
  <c r="T114" i="61"/>
  <c r="T122" i="61"/>
  <c r="T130" i="61"/>
  <c r="T138" i="61"/>
  <c r="T154" i="61"/>
  <c r="T162" i="61"/>
  <c r="T170" i="61"/>
  <c r="T178" i="61"/>
  <c r="T186" i="61"/>
  <c r="T194" i="61"/>
  <c r="T202" i="61"/>
  <c r="T210" i="61"/>
  <c r="T218" i="61"/>
  <c r="T226" i="61"/>
  <c r="T235" i="61"/>
  <c r="T244" i="61"/>
  <c r="T253" i="61"/>
  <c r="T261" i="61"/>
  <c r="T269" i="61"/>
  <c r="T277" i="61"/>
  <c r="T285" i="61"/>
  <c r="T293" i="61"/>
  <c r="T301" i="61"/>
  <c r="T309" i="61"/>
  <c r="T317" i="61"/>
  <c r="T325" i="61"/>
  <c r="T333" i="61"/>
  <c r="T341" i="61"/>
  <c r="T348" i="61"/>
  <c r="T60" i="61"/>
  <c r="T68" i="61"/>
  <c r="T76" i="61"/>
  <c r="T84" i="61"/>
  <c r="T92" i="61"/>
  <c r="T100" i="61"/>
  <c r="T108" i="61"/>
  <c r="T116" i="61"/>
  <c r="T124" i="61"/>
  <c r="T132" i="61"/>
  <c r="T140" i="61"/>
  <c r="T147" i="61"/>
  <c r="T156" i="61"/>
  <c r="T164" i="61"/>
  <c r="T172" i="61"/>
  <c r="T180" i="61"/>
  <c r="T188" i="61"/>
  <c r="T196" i="61"/>
  <c r="T204" i="61"/>
  <c r="T212" i="61"/>
  <c r="T220" i="61"/>
  <c r="T228" i="61"/>
  <c r="T237" i="61"/>
  <c r="T246" i="61"/>
  <c r="T255" i="61"/>
  <c r="T263" i="61"/>
  <c r="T271" i="61"/>
  <c r="T279" i="61"/>
  <c r="T287" i="61"/>
  <c r="T295" i="61"/>
  <c r="T303" i="61"/>
  <c r="T311" i="61"/>
  <c r="T319" i="61"/>
  <c r="T327" i="61"/>
  <c r="T335" i="61"/>
  <c r="T343" i="61"/>
  <c r="T350" i="61"/>
  <c r="T12" i="61" l="1"/>
  <c r="C42" i="88"/>
  <c r="U122" i="61" s="1"/>
  <c r="T329" i="61"/>
  <c r="T313" i="61"/>
  <c r="T297" i="61"/>
  <c r="T281" i="61"/>
  <c r="T265" i="61"/>
  <c r="T248" i="61"/>
  <c r="T230" i="61"/>
  <c r="T214" i="61"/>
  <c r="T198" i="61"/>
  <c r="T182" i="61"/>
  <c r="T166" i="61"/>
  <c r="T149" i="61"/>
  <c r="T134" i="61"/>
  <c r="T118" i="61"/>
  <c r="T102" i="61"/>
  <c r="T86" i="61"/>
  <c r="T70" i="61"/>
  <c r="T54" i="61"/>
  <c r="T44" i="61"/>
  <c r="T36" i="61"/>
  <c r="T30" i="61"/>
  <c r="T23" i="61"/>
  <c r="T15" i="61"/>
  <c r="T339" i="61"/>
  <c r="T323" i="61"/>
  <c r="T307" i="61"/>
  <c r="T291" i="61"/>
  <c r="T275" i="61"/>
  <c r="T259" i="61"/>
  <c r="T242" i="61"/>
  <c r="T224" i="61"/>
  <c r="T208" i="61"/>
  <c r="T192" i="61"/>
  <c r="T176" i="61"/>
  <c r="T160" i="61"/>
  <c r="T144" i="61"/>
  <c r="T128" i="61"/>
  <c r="T112" i="61"/>
  <c r="T96" i="61"/>
  <c r="T80" i="61"/>
  <c r="T64" i="61"/>
  <c r="T52" i="61"/>
  <c r="T42" i="61"/>
  <c r="T35" i="61"/>
  <c r="T28" i="61"/>
  <c r="T20" i="61"/>
  <c r="T14" i="61"/>
  <c r="T337" i="61"/>
  <c r="T321" i="61"/>
  <c r="T305" i="61"/>
  <c r="T289" i="61"/>
  <c r="T273" i="61"/>
  <c r="T257" i="61"/>
  <c r="T239" i="61"/>
  <c r="T222" i="61"/>
  <c r="T206" i="61"/>
  <c r="T190" i="61"/>
  <c r="T174" i="61"/>
  <c r="T158" i="61"/>
  <c r="T142" i="61"/>
  <c r="T126" i="61"/>
  <c r="T110" i="61"/>
  <c r="T94" i="61"/>
  <c r="T78" i="61"/>
  <c r="T62" i="61"/>
  <c r="T48" i="61"/>
  <c r="T40" i="61"/>
  <c r="T34" i="61"/>
  <c r="T26" i="61"/>
  <c r="T19" i="61"/>
  <c r="T346" i="61"/>
  <c r="T331" i="61"/>
  <c r="T315" i="61"/>
  <c r="T299" i="61"/>
  <c r="T283" i="61"/>
  <c r="T267" i="61"/>
  <c r="T250" i="61"/>
  <c r="T232" i="61"/>
  <c r="T216" i="61"/>
  <c r="T200" i="61"/>
  <c r="T184" i="61"/>
  <c r="T168" i="61"/>
  <c r="T152" i="61"/>
  <c r="T136" i="61"/>
  <c r="T120" i="61"/>
  <c r="T104" i="61"/>
  <c r="T88" i="61"/>
  <c r="T72" i="61"/>
  <c r="T56" i="61"/>
  <c r="T46" i="61"/>
  <c r="T39" i="61"/>
  <c r="T31" i="61"/>
  <c r="T24" i="61"/>
  <c r="T18" i="61"/>
  <c r="U212" i="61" l="1"/>
  <c r="R47" i="59"/>
  <c r="D12" i="88"/>
  <c r="U57" i="61"/>
  <c r="U184" i="61"/>
  <c r="U30" i="61"/>
  <c r="U269" i="61"/>
  <c r="L34" i="58"/>
  <c r="L28" i="58"/>
  <c r="U25" i="61"/>
  <c r="U155" i="61"/>
  <c r="R10" i="78"/>
  <c r="R218" i="78"/>
  <c r="R204" i="78"/>
  <c r="R200" i="78"/>
  <c r="R196" i="78"/>
  <c r="R192" i="78"/>
  <c r="R188" i="78"/>
  <c r="R184" i="78"/>
  <c r="R180" i="78"/>
  <c r="R176" i="78"/>
  <c r="R172" i="78"/>
  <c r="R168" i="78"/>
  <c r="R164" i="78"/>
  <c r="R158" i="78"/>
  <c r="R154" i="78"/>
  <c r="R152" i="78"/>
  <c r="R150" i="78"/>
  <c r="R146" i="78"/>
  <c r="R142" i="78"/>
  <c r="R140" i="78"/>
  <c r="R136" i="78"/>
  <c r="R134" i="78"/>
  <c r="R130" i="78"/>
  <c r="R126" i="78"/>
  <c r="R124" i="78"/>
  <c r="R119" i="78"/>
  <c r="R118" i="78"/>
  <c r="R116" i="78"/>
  <c r="R112" i="78"/>
  <c r="R108" i="78"/>
  <c r="R104" i="78"/>
  <c r="R98" i="78"/>
  <c r="R94" i="78"/>
  <c r="R92" i="78"/>
  <c r="R86" i="78"/>
  <c r="R82" i="78"/>
  <c r="R78" i="78"/>
  <c r="R74" i="78"/>
  <c r="R72" i="78"/>
  <c r="R68" i="78"/>
  <c r="R64" i="78"/>
  <c r="R60" i="78"/>
  <c r="R56" i="78"/>
  <c r="R54" i="78"/>
  <c r="R50" i="78"/>
  <c r="R46" i="78"/>
  <c r="R42" i="78"/>
  <c r="R38" i="78"/>
  <c r="R34" i="78"/>
  <c r="R29" i="78"/>
  <c r="R25" i="78"/>
  <c r="R21" i="78"/>
  <c r="R17" i="78"/>
  <c r="R13" i="78"/>
  <c r="R11" i="78"/>
  <c r="R91" i="78"/>
  <c r="R85" i="78"/>
  <c r="R73" i="78"/>
  <c r="R69" i="78"/>
  <c r="R63" i="78"/>
  <c r="R57" i="78"/>
  <c r="R49" i="78"/>
  <c r="R240" i="78"/>
  <c r="R238" i="78"/>
  <c r="R236" i="78"/>
  <c r="R234" i="78"/>
  <c r="R232" i="78"/>
  <c r="R230" i="78"/>
  <c r="R228" i="78"/>
  <c r="R226" i="78"/>
  <c r="R224" i="78"/>
  <c r="R222" i="78"/>
  <c r="R220" i="78"/>
  <c r="R216" i="78"/>
  <c r="R214" i="78"/>
  <c r="R212" i="78"/>
  <c r="R210" i="78"/>
  <c r="R208" i="78"/>
  <c r="R206" i="78"/>
  <c r="R202" i="78"/>
  <c r="R198" i="78"/>
  <c r="R194" i="78"/>
  <c r="R190" i="78"/>
  <c r="R186" i="78"/>
  <c r="R182" i="78"/>
  <c r="R178" i="78"/>
  <c r="R174" i="78"/>
  <c r="R170" i="78"/>
  <c r="R166" i="78"/>
  <c r="R162" i="78"/>
  <c r="R160" i="78"/>
  <c r="R156" i="78"/>
  <c r="R148" i="78"/>
  <c r="R144" i="78"/>
  <c r="R138" i="78"/>
  <c r="R132" i="78"/>
  <c r="R128" i="78"/>
  <c r="R122" i="78"/>
  <c r="R114" i="78"/>
  <c r="R110" i="78"/>
  <c r="R106" i="78"/>
  <c r="R102" i="78"/>
  <c r="R100" i="78"/>
  <c r="R96" i="78"/>
  <c r="R90" i="78"/>
  <c r="R88" i="78"/>
  <c r="R84" i="78"/>
  <c r="R80" i="78"/>
  <c r="R76" i="78"/>
  <c r="R70" i="78"/>
  <c r="R66" i="78"/>
  <c r="R62" i="78"/>
  <c r="R58" i="78"/>
  <c r="R52" i="78"/>
  <c r="R48" i="78"/>
  <c r="R44" i="78"/>
  <c r="R40" i="78"/>
  <c r="R36" i="78"/>
  <c r="R31" i="78"/>
  <c r="R27" i="78"/>
  <c r="R23" i="78"/>
  <c r="R19" i="78"/>
  <c r="R15" i="78"/>
  <c r="R95" i="78"/>
  <c r="R87" i="78"/>
  <c r="R81" i="78"/>
  <c r="R77" i="78"/>
  <c r="R71" i="78"/>
  <c r="R65" i="78"/>
  <c r="R61" i="78"/>
  <c r="R55" i="78"/>
  <c r="R51" i="78"/>
  <c r="R241" i="78"/>
  <c r="R239" i="78"/>
  <c r="R237" i="78"/>
  <c r="R235" i="78"/>
  <c r="R233" i="78"/>
  <c r="R231" i="78"/>
  <c r="R229" i="78"/>
  <c r="R227" i="78"/>
  <c r="R225" i="78"/>
  <c r="R223" i="78"/>
  <c r="R221" i="78"/>
  <c r="R219" i="78"/>
  <c r="R217" i="78"/>
  <c r="R215" i="78"/>
  <c r="R213" i="78"/>
  <c r="R211" i="78"/>
  <c r="R209" i="78"/>
  <c r="R207" i="78"/>
  <c r="R205" i="78"/>
  <c r="R203" i="78"/>
  <c r="R201" i="78"/>
  <c r="R199" i="78"/>
  <c r="R197" i="78"/>
  <c r="R195" i="78"/>
  <c r="R193" i="78"/>
  <c r="R191" i="78"/>
  <c r="R189" i="78"/>
  <c r="R187" i="78"/>
  <c r="R185" i="78"/>
  <c r="R183" i="78"/>
  <c r="R181" i="78"/>
  <c r="R179" i="78"/>
  <c r="R177" i="78"/>
  <c r="R175" i="78"/>
  <c r="R173" i="78"/>
  <c r="R171" i="78"/>
  <c r="R169" i="78"/>
  <c r="R167" i="78"/>
  <c r="R165" i="78"/>
  <c r="R163" i="78"/>
  <c r="R161" i="78"/>
  <c r="R159" i="78"/>
  <c r="R157" i="78"/>
  <c r="R155" i="78"/>
  <c r="R153" i="78"/>
  <c r="R151" i="78"/>
  <c r="R149" i="78"/>
  <c r="R147" i="78"/>
  <c r="R145" i="78"/>
  <c r="R143" i="78"/>
  <c r="R141" i="78"/>
  <c r="R139" i="78"/>
  <c r="R137" i="78"/>
  <c r="R135" i="78"/>
  <c r="R133" i="78"/>
  <c r="R131" i="78"/>
  <c r="R129" i="78"/>
  <c r="R127" i="78"/>
  <c r="R125" i="78"/>
  <c r="R123" i="78"/>
  <c r="R121" i="78"/>
  <c r="R117" i="78"/>
  <c r="R115" i="78"/>
  <c r="R113" i="78"/>
  <c r="R111" i="78"/>
  <c r="R109" i="78"/>
  <c r="R107" i="78"/>
  <c r="R105" i="78"/>
  <c r="R103" i="78"/>
  <c r="R101" i="78"/>
  <c r="R99" i="78"/>
  <c r="R97" i="78"/>
  <c r="R93" i="78"/>
  <c r="R89" i="78"/>
  <c r="R83" i="78"/>
  <c r="R79" i="78"/>
  <c r="R75" i="78"/>
  <c r="R67" i="78"/>
  <c r="R59" i="78"/>
  <c r="R53" i="78"/>
  <c r="R45" i="78"/>
  <c r="R37" i="78"/>
  <c r="R28" i="78"/>
  <c r="R20" i="78"/>
  <c r="R12" i="78"/>
  <c r="R39" i="78"/>
  <c r="R22" i="78"/>
  <c r="R26" i="78"/>
  <c r="R47" i="78"/>
  <c r="R30" i="78"/>
  <c r="R14" i="78"/>
  <c r="R43" i="78"/>
  <c r="R18" i="78"/>
  <c r="R41" i="78"/>
  <c r="R33" i="78"/>
  <c r="R24" i="78"/>
  <c r="R16" i="78"/>
  <c r="R35" i="78"/>
  <c r="U107" i="61"/>
  <c r="L50" i="58"/>
  <c r="U62" i="61"/>
  <c r="U89" i="61"/>
  <c r="U303" i="61"/>
  <c r="U250" i="61"/>
  <c r="L11" i="58"/>
  <c r="L43" i="58"/>
  <c r="R13" i="59"/>
  <c r="U94" i="61"/>
  <c r="U147" i="61"/>
  <c r="U335" i="61"/>
  <c r="K14" i="81"/>
  <c r="K12" i="81"/>
  <c r="K10" i="81"/>
  <c r="K13" i="81"/>
  <c r="K11" i="81"/>
  <c r="U240" i="61"/>
  <c r="D10" i="88"/>
  <c r="L38" i="58"/>
  <c r="L15" i="58"/>
  <c r="L48" i="58"/>
  <c r="L32" i="58"/>
  <c r="D21" i="88"/>
  <c r="R14" i="59"/>
  <c r="R15" i="59"/>
  <c r="R49" i="59"/>
  <c r="U32" i="61"/>
  <c r="U64" i="61"/>
  <c r="R12" i="59"/>
  <c r="U27" i="61"/>
  <c r="U59" i="61"/>
  <c r="U91" i="61"/>
  <c r="U154" i="61"/>
  <c r="U216" i="61"/>
  <c r="U271" i="61"/>
  <c r="U305" i="61"/>
  <c r="U337" i="61"/>
  <c r="U130" i="61"/>
  <c r="U188" i="61"/>
  <c r="U255" i="61"/>
  <c r="U163" i="61"/>
  <c r="U249" i="61"/>
  <c r="U115" i="61"/>
  <c r="L18" i="58"/>
  <c r="D15" i="88"/>
  <c r="L27" i="58"/>
  <c r="L12" i="58"/>
  <c r="L44" i="58"/>
  <c r="L17" i="58"/>
  <c r="R38" i="59"/>
  <c r="R30" i="59"/>
  <c r="U14" i="61"/>
  <c r="U46" i="61"/>
  <c r="U78" i="61"/>
  <c r="R52" i="59"/>
  <c r="U41" i="61"/>
  <c r="U73" i="61"/>
  <c r="U116" i="61"/>
  <c r="U180" i="61"/>
  <c r="U248" i="61"/>
  <c r="U287" i="61"/>
  <c r="U319" i="61"/>
  <c r="U350" i="61"/>
  <c r="U152" i="61"/>
  <c r="U218" i="61"/>
  <c r="U113" i="61"/>
  <c r="U195" i="61"/>
  <c r="U306" i="61"/>
  <c r="U197" i="61"/>
  <c r="L22" i="58"/>
  <c r="D16" i="88"/>
  <c r="L31" i="58"/>
  <c r="L16" i="58"/>
  <c r="L49" i="58"/>
  <c r="L47" i="58"/>
  <c r="R40" i="59"/>
  <c r="R32" i="59"/>
  <c r="U16" i="61"/>
  <c r="U48" i="61"/>
  <c r="U80" i="61"/>
  <c r="R60" i="59"/>
  <c r="U43" i="61"/>
  <c r="U75" i="61"/>
  <c r="U120" i="61"/>
  <c r="U186" i="61"/>
  <c r="U253" i="61"/>
  <c r="U289" i="61"/>
  <c r="U321" i="61"/>
  <c r="U96" i="61"/>
  <c r="U156" i="61"/>
  <c r="U222" i="61"/>
  <c r="U119" i="61"/>
  <c r="U199" i="61"/>
  <c r="U314" i="61"/>
  <c r="U312" i="61"/>
  <c r="U179" i="61"/>
  <c r="K210" i="76"/>
  <c r="K207" i="76"/>
  <c r="K205" i="76"/>
  <c r="K203" i="76"/>
  <c r="K201" i="76"/>
  <c r="K199" i="76"/>
  <c r="K197" i="76"/>
  <c r="K194" i="76"/>
  <c r="K191" i="76"/>
  <c r="K189" i="76"/>
  <c r="K187" i="76"/>
  <c r="K185" i="76"/>
  <c r="K183" i="76"/>
  <c r="K181" i="76"/>
  <c r="K179" i="76"/>
  <c r="K177" i="76"/>
  <c r="K175" i="76"/>
  <c r="K173" i="76"/>
  <c r="K171" i="76"/>
  <c r="K169" i="76"/>
  <c r="K167" i="76"/>
  <c r="K165" i="76"/>
  <c r="K163" i="76"/>
  <c r="K161" i="76"/>
  <c r="K159" i="76"/>
  <c r="K157" i="76"/>
  <c r="K155" i="76"/>
  <c r="K153" i="76"/>
  <c r="K151" i="76"/>
  <c r="K149" i="76"/>
  <c r="K147" i="76"/>
  <c r="K145" i="76"/>
  <c r="K142" i="76"/>
  <c r="K140" i="76"/>
  <c r="K138" i="76"/>
  <c r="K136" i="76"/>
  <c r="K134" i="76"/>
  <c r="K132" i="76"/>
  <c r="K130" i="76"/>
  <c r="K128" i="76"/>
  <c r="K126" i="76"/>
  <c r="K124" i="76"/>
  <c r="K122" i="76"/>
  <c r="K120" i="76"/>
  <c r="K118" i="76"/>
  <c r="K116" i="76"/>
  <c r="K114" i="76"/>
  <c r="K112" i="76"/>
  <c r="K110" i="76"/>
  <c r="K108" i="76"/>
  <c r="K106" i="76"/>
  <c r="K104" i="76"/>
  <c r="K102" i="76"/>
  <c r="K100" i="76"/>
  <c r="K98" i="76"/>
  <c r="K96" i="76"/>
  <c r="K94" i="76"/>
  <c r="K92" i="76"/>
  <c r="K90" i="76"/>
  <c r="K88" i="76"/>
  <c r="K84" i="76"/>
  <c r="K82" i="76"/>
  <c r="K80" i="76"/>
  <c r="K76" i="76"/>
  <c r="K74" i="76"/>
  <c r="K70" i="76"/>
  <c r="K66" i="76"/>
  <c r="K62" i="76"/>
  <c r="K60" i="76"/>
  <c r="K56" i="76"/>
  <c r="K52" i="76"/>
  <c r="K48" i="76"/>
  <c r="K42" i="76"/>
  <c r="K38" i="76"/>
  <c r="K30" i="76"/>
  <c r="K26" i="76"/>
  <c r="K22" i="76"/>
  <c r="K18" i="76"/>
  <c r="K12" i="76"/>
  <c r="K81" i="76"/>
  <c r="K75" i="76"/>
  <c r="K69" i="76"/>
  <c r="K63" i="76"/>
  <c r="K57" i="76"/>
  <c r="L11" i="74"/>
  <c r="K211" i="76"/>
  <c r="K208" i="76"/>
  <c r="K206" i="76"/>
  <c r="K204" i="76"/>
  <c r="K202" i="76"/>
  <c r="K200" i="76"/>
  <c r="K198" i="76"/>
  <c r="K196" i="76"/>
  <c r="K193" i="76"/>
  <c r="K190" i="76"/>
  <c r="K188" i="76"/>
  <c r="K186" i="76"/>
  <c r="K184" i="76"/>
  <c r="K182" i="76"/>
  <c r="K180" i="76"/>
  <c r="K178" i="76"/>
  <c r="K176" i="76"/>
  <c r="K174" i="76"/>
  <c r="K172" i="76"/>
  <c r="K170" i="76"/>
  <c r="K168" i="76"/>
  <c r="K166" i="76"/>
  <c r="K164" i="76"/>
  <c r="K162" i="76"/>
  <c r="K160" i="76"/>
  <c r="K158" i="76"/>
  <c r="K156" i="76"/>
  <c r="K154" i="76"/>
  <c r="K152" i="76"/>
  <c r="K150" i="76"/>
  <c r="K148" i="76"/>
  <c r="K146" i="76"/>
  <c r="K144" i="76"/>
  <c r="K141" i="76"/>
  <c r="K139" i="76"/>
  <c r="K137" i="76"/>
  <c r="K135" i="76"/>
  <c r="K133" i="76"/>
  <c r="K131" i="76"/>
  <c r="K129" i="76"/>
  <c r="K127" i="76"/>
  <c r="K125" i="76"/>
  <c r="K123" i="76"/>
  <c r="K121" i="76"/>
  <c r="K119" i="76"/>
  <c r="K117" i="76"/>
  <c r="K115" i="76"/>
  <c r="K113" i="76"/>
  <c r="K111" i="76"/>
  <c r="K109" i="76"/>
  <c r="K107" i="76"/>
  <c r="K105" i="76"/>
  <c r="K103" i="76"/>
  <c r="K101" i="76"/>
  <c r="K99" i="76"/>
  <c r="K97" i="76"/>
  <c r="K95" i="76"/>
  <c r="K93" i="76"/>
  <c r="K91" i="76"/>
  <c r="K89" i="76"/>
  <c r="K87" i="76"/>
  <c r="K85" i="76"/>
  <c r="K83" i="76"/>
  <c r="K79" i="76"/>
  <c r="K73" i="76"/>
  <c r="K67" i="76"/>
  <c r="K61" i="76"/>
  <c r="K55" i="76"/>
  <c r="K11" i="76"/>
  <c r="K86" i="76"/>
  <c r="K78" i="76"/>
  <c r="K72" i="76"/>
  <c r="K68" i="76"/>
  <c r="K64" i="76"/>
  <c r="K58" i="76"/>
  <c r="K54" i="76"/>
  <c r="K50" i="76"/>
  <c r="K46" i="76"/>
  <c r="K44" i="76"/>
  <c r="K40" i="76"/>
  <c r="K36" i="76"/>
  <c r="K34" i="76"/>
  <c r="K32" i="76"/>
  <c r="K28" i="76"/>
  <c r="K24" i="76"/>
  <c r="K20" i="76"/>
  <c r="K16" i="76"/>
  <c r="K14" i="76"/>
  <c r="L15" i="74"/>
  <c r="L13" i="74"/>
  <c r="K77" i="76"/>
  <c r="K71" i="76"/>
  <c r="K65" i="76"/>
  <c r="K59" i="76"/>
  <c r="K53" i="76"/>
  <c r="K51" i="76"/>
  <c r="K43" i="76"/>
  <c r="K35" i="76"/>
  <c r="K27" i="76"/>
  <c r="K19" i="76"/>
  <c r="K13" i="76"/>
  <c r="K31" i="76"/>
  <c r="L14" i="74"/>
  <c r="K45" i="76"/>
  <c r="K37" i="76"/>
  <c r="K29" i="76"/>
  <c r="K39" i="76"/>
  <c r="K23" i="76"/>
  <c r="K49" i="76"/>
  <c r="K41" i="76"/>
  <c r="K33" i="76"/>
  <c r="K25" i="76"/>
  <c r="K17" i="76"/>
  <c r="K21" i="76"/>
  <c r="L12" i="74"/>
  <c r="K47" i="76"/>
  <c r="K15" i="76"/>
  <c r="S34" i="71"/>
  <c r="S32" i="71"/>
  <c r="S30" i="71"/>
  <c r="S28" i="71"/>
  <c r="S25" i="71"/>
  <c r="S23" i="71"/>
  <c r="S21" i="71"/>
  <c r="S19" i="71"/>
  <c r="S17" i="71"/>
  <c r="S15" i="71"/>
  <c r="S13" i="71"/>
  <c r="K15" i="67"/>
  <c r="K13" i="67"/>
  <c r="L21" i="66"/>
  <c r="L19" i="66"/>
  <c r="L17" i="66"/>
  <c r="L14" i="66"/>
  <c r="L12" i="66"/>
  <c r="L14" i="65"/>
  <c r="L12" i="65"/>
  <c r="O39" i="64"/>
  <c r="O37" i="64"/>
  <c r="O35" i="64"/>
  <c r="O33" i="64"/>
  <c r="O30" i="64"/>
  <c r="O28" i="64"/>
  <c r="O26" i="64"/>
  <c r="O24" i="64"/>
  <c r="O22" i="64"/>
  <c r="O20" i="64"/>
  <c r="O18" i="64"/>
  <c r="O16" i="64"/>
  <c r="O14" i="64"/>
  <c r="O12" i="64"/>
  <c r="N11" i="63"/>
  <c r="N12" i="63"/>
  <c r="S33" i="71"/>
  <c r="S29" i="71"/>
  <c r="S27" i="71"/>
  <c r="S24" i="71"/>
  <c r="S20" i="71"/>
  <c r="S16" i="71"/>
  <c r="S12" i="71"/>
  <c r="K14" i="67"/>
  <c r="K12" i="67"/>
  <c r="L18" i="66"/>
  <c r="L13" i="66"/>
  <c r="O38" i="64"/>
  <c r="O34" i="64"/>
  <c r="O31" i="64"/>
  <c r="O27" i="64"/>
  <c r="O23" i="64"/>
  <c r="O19" i="64"/>
  <c r="O13" i="64"/>
  <c r="S11" i="71"/>
  <c r="K11" i="67"/>
  <c r="N89" i="63"/>
  <c r="N87" i="63"/>
  <c r="N84" i="63"/>
  <c r="N82" i="63"/>
  <c r="N80" i="63"/>
  <c r="N78" i="63"/>
  <c r="N76" i="63"/>
  <c r="N74" i="63"/>
  <c r="N72" i="63"/>
  <c r="N70" i="63"/>
  <c r="N68" i="63"/>
  <c r="N66" i="63"/>
  <c r="N64" i="63"/>
  <c r="N62" i="63"/>
  <c r="N60" i="63"/>
  <c r="N58" i="63"/>
  <c r="N56" i="63"/>
  <c r="N54" i="63"/>
  <c r="N52" i="63"/>
  <c r="N50" i="63"/>
  <c r="N48" i="63"/>
  <c r="N46" i="63"/>
  <c r="N44" i="63"/>
  <c r="N42" i="63"/>
  <c r="N40" i="63"/>
  <c r="N38" i="63"/>
  <c r="N35" i="63"/>
  <c r="N33" i="63"/>
  <c r="N31" i="63"/>
  <c r="N29" i="63"/>
  <c r="N27" i="63"/>
  <c r="N25" i="63"/>
  <c r="N22" i="63"/>
  <c r="N20" i="63"/>
  <c r="N18" i="63"/>
  <c r="N16" i="63"/>
  <c r="N14" i="63"/>
  <c r="L22" i="66"/>
  <c r="O40" i="64"/>
  <c r="O25" i="64"/>
  <c r="O17" i="64"/>
  <c r="L11" i="66"/>
  <c r="L11" i="65"/>
  <c r="O11" i="64"/>
  <c r="N90" i="63"/>
  <c r="N88" i="63"/>
  <c r="N86" i="63"/>
  <c r="N83" i="63"/>
  <c r="N81" i="63"/>
  <c r="N79" i="63"/>
  <c r="N77" i="63"/>
  <c r="N75" i="63"/>
  <c r="N73" i="63"/>
  <c r="N71" i="63"/>
  <c r="N69" i="63"/>
  <c r="N67" i="63"/>
  <c r="N65" i="63"/>
  <c r="N63" i="63"/>
  <c r="N61" i="63"/>
  <c r="N59" i="63"/>
  <c r="N57" i="63"/>
  <c r="N55" i="63"/>
  <c r="N53" i="63"/>
  <c r="N51" i="63"/>
  <c r="N49" i="63"/>
  <c r="N47" i="63"/>
  <c r="N45" i="63"/>
  <c r="N43" i="63"/>
  <c r="N41" i="63"/>
  <c r="N39" i="63"/>
  <c r="N37" i="63"/>
  <c r="N34" i="63"/>
  <c r="N32" i="63"/>
  <c r="N30" i="63"/>
  <c r="N28" i="63"/>
  <c r="N26" i="63"/>
  <c r="N23" i="63"/>
  <c r="N21" i="63"/>
  <c r="N19" i="63"/>
  <c r="N17" i="63"/>
  <c r="N15" i="63"/>
  <c r="N13" i="63"/>
  <c r="S31" i="71"/>
  <c r="S22" i="71"/>
  <c r="S18" i="71"/>
  <c r="S14" i="71"/>
  <c r="K16" i="67"/>
  <c r="L20" i="66"/>
  <c r="L15" i="66"/>
  <c r="L13" i="65"/>
  <c r="O36" i="64"/>
  <c r="O29" i="64"/>
  <c r="O21" i="64"/>
  <c r="O15" i="64"/>
  <c r="U324" i="61"/>
  <c r="U278" i="61"/>
  <c r="U213" i="61"/>
  <c r="U153" i="61"/>
  <c r="U121" i="61"/>
  <c r="U345" i="61"/>
  <c r="U322" i="61"/>
  <c r="U292" i="61"/>
  <c r="U258" i="61"/>
  <c r="U229" i="61"/>
  <c r="U207" i="61"/>
  <c r="U185" i="61"/>
  <c r="U167" i="61"/>
  <c r="U145" i="61"/>
  <c r="U123" i="61"/>
  <c r="U101" i="61"/>
  <c r="U275" i="61"/>
  <c r="U242" i="61"/>
  <c r="U226" i="61"/>
  <c r="U210" i="61"/>
  <c r="U192" i="61"/>
  <c r="U178" i="61"/>
  <c r="U160" i="61"/>
  <c r="U132" i="61"/>
  <c r="U114" i="61"/>
  <c r="U100" i="61"/>
  <c r="U346" i="61"/>
  <c r="U339" i="61"/>
  <c r="U331" i="61"/>
  <c r="U323" i="61"/>
  <c r="U315" i="61"/>
  <c r="U307" i="61"/>
  <c r="U299" i="61"/>
  <c r="U291" i="61"/>
  <c r="U283" i="61"/>
  <c r="U273" i="61"/>
  <c r="U265" i="61"/>
  <c r="U257" i="61"/>
  <c r="U237" i="61"/>
  <c r="U220" i="61"/>
  <c r="U204" i="61"/>
  <c r="U190" i="61"/>
  <c r="U172" i="61"/>
  <c r="U158" i="61"/>
  <c r="U138" i="61"/>
  <c r="U124" i="61"/>
  <c r="U108" i="61"/>
  <c r="U93" i="61"/>
  <c r="U85" i="61"/>
  <c r="U77" i="61"/>
  <c r="U69" i="61"/>
  <c r="U61" i="61"/>
  <c r="U53" i="61"/>
  <c r="U45" i="61"/>
  <c r="U37" i="61"/>
  <c r="U29" i="61"/>
  <c r="U21" i="61"/>
  <c r="U13" i="61"/>
  <c r="R42" i="59"/>
  <c r="R18" i="59"/>
  <c r="U90" i="61"/>
  <c r="U82" i="61"/>
  <c r="U74" i="61"/>
  <c r="U66" i="61"/>
  <c r="U58" i="61"/>
  <c r="U50" i="61"/>
  <c r="U42" i="61"/>
  <c r="U34" i="61"/>
  <c r="U26" i="61"/>
  <c r="U18" i="61"/>
  <c r="R59" i="59"/>
  <c r="R51" i="59"/>
  <c r="R43" i="59"/>
  <c r="R34" i="59"/>
  <c r="R25" i="59"/>
  <c r="R17" i="59"/>
  <c r="R44" i="59"/>
  <c r="R29" i="59"/>
  <c r="R16" i="59"/>
  <c r="L41" i="58"/>
  <c r="L25" i="58"/>
  <c r="D33" i="88"/>
  <c r="D31" i="88"/>
  <c r="D11" i="88"/>
  <c r="U294" i="61"/>
  <c r="U227" i="61"/>
  <c r="U161" i="61"/>
  <c r="U129" i="61"/>
  <c r="U99" i="61"/>
  <c r="U330" i="61"/>
  <c r="U300" i="61"/>
  <c r="U266" i="61"/>
  <c r="U234" i="61"/>
  <c r="U211" i="61"/>
  <c r="U191" i="61"/>
  <c r="U171" i="61"/>
  <c r="U150" i="61"/>
  <c r="U131" i="61"/>
  <c r="U105" i="61"/>
  <c r="R11" i="59"/>
  <c r="U246" i="61"/>
  <c r="U230" i="61"/>
  <c r="U214" i="61"/>
  <c r="U196" i="61"/>
  <c r="U182" i="61"/>
  <c r="U166" i="61"/>
  <c r="U149" i="61"/>
  <c r="U136" i="61"/>
  <c r="U118" i="61"/>
  <c r="U104" i="61"/>
  <c r="U348" i="61"/>
  <c r="U341" i="61"/>
  <c r="U333" i="61"/>
  <c r="U325" i="61"/>
  <c r="U317" i="61"/>
  <c r="U309" i="61"/>
  <c r="U301" i="61"/>
  <c r="U293" i="61"/>
  <c r="U285" i="61"/>
  <c r="U277" i="61"/>
  <c r="U267" i="61"/>
  <c r="U259" i="61"/>
  <c r="U244" i="61"/>
  <c r="U224" i="61"/>
  <c r="U208" i="61"/>
  <c r="U194" i="61"/>
  <c r="U176" i="61"/>
  <c r="U162" i="61"/>
  <c r="U144" i="61"/>
  <c r="U126" i="61"/>
  <c r="U112" i="61"/>
  <c r="U95" i="61"/>
  <c r="U87" i="61"/>
  <c r="U79" i="61"/>
  <c r="U71" i="61"/>
  <c r="U63" i="61"/>
  <c r="U55" i="61"/>
  <c r="U47" i="61"/>
  <c r="U39" i="61"/>
  <c r="U31" i="61"/>
  <c r="U23" i="61"/>
  <c r="U15" i="61"/>
  <c r="R48" i="59"/>
  <c r="R27" i="59"/>
  <c r="U92" i="61"/>
  <c r="U84" i="61"/>
  <c r="U76" i="61"/>
  <c r="U68" i="61"/>
  <c r="U60" i="61"/>
  <c r="U52" i="61"/>
  <c r="U44" i="61"/>
  <c r="U36" i="61"/>
  <c r="U28" i="61"/>
  <c r="U20" i="61"/>
  <c r="U12" i="61"/>
  <c r="R53" i="59"/>
  <c r="R45" i="59"/>
  <c r="R37" i="59"/>
  <c r="R28" i="59"/>
  <c r="R19" i="59"/>
  <c r="R58" i="59"/>
  <c r="R46" i="59"/>
  <c r="R33" i="59"/>
  <c r="R20" i="59"/>
  <c r="L45" i="58"/>
  <c r="L29" i="58"/>
  <c r="L13" i="58"/>
  <c r="D13" i="88"/>
  <c r="D20" i="88"/>
  <c r="L26" i="58"/>
  <c r="D29" i="88"/>
  <c r="L35" i="58"/>
  <c r="D26" i="88"/>
  <c r="L36" i="58"/>
  <c r="D19" i="88"/>
  <c r="D18" i="88"/>
  <c r="R22" i="59"/>
  <c r="R50" i="59"/>
  <c r="R39" i="59"/>
  <c r="U22" i="61"/>
  <c r="U54" i="61"/>
  <c r="L14" i="58"/>
  <c r="L30" i="58"/>
  <c r="L46" i="58"/>
  <c r="D38" i="88"/>
  <c r="L23" i="58"/>
  <c r="L39" i="58"/>
  <c r="D17" i="88"/>
  <c r="L24" i="58"/>
  <c r="L40" i="58"/>
  <c r="D37" i="88"/>
  <c r="D23" i="88"/>
  <c r="L37" i="58"/>
  <c r="R24" i="59"/>
  <c r="R54" i="59"/>
  <c r="R23" i="59"/>
  <c r="R41" i="59"/>
  <c r="R57" i="59"/>
  <c r="U24" i="61"/>
  <c r="U40" i="61"/>
  <c r="U56" i="61"/>
  <c r="U72" i="61"/>
  <c r="U88" i="61"/>
  <c r="R35" i="59"/>
  <c r="U19" i="61"/>
  <c r="U35" i="61"/>
  <c r="U51" i="61"/>
  <c r="U67" i="61"/>
  <c r="U83" i="61"/>
  <c r="U102" i="61"/>
  <c r="U134" i="61"/>
  <c r="U168" i="61"/>
  <c r="U200" i="61"/>
  <c r="U235" i="61"/>
  <c r="U263" i="61"/>
  <c r="U281" i="61"/>
  <c r="U297" i="61"/>
  <c r="U313" i="61"/>
  <c r="U329" i="61"/>
  <c r="U110" i="61"/>
  <c r="U142" i="61"/>
  <c r="U174" i="61"/>
  <c r="U206" i="61"/>
  <c r="U239" i="61"/>
  <c r="U97" i="61"/>
  <c r="U139" i="61"/>
  <c r="U181" i="61"/>
  <c r="U225" i="61"/>
  <c r="U284" i="61"/>
  <c r="U342" i="61"/>
  <c r="U146" i="61"/>
  <c r="U264" i="61"/>
  <c r="L10" i="58"/>
  <c r="L42" i="58"/>
  <c r="L19" i="58"/>
  <c r="L21" i="58"/>
  <c r="L33" i="58"/>
  <c r="R21" i="59"/>
  <c r="R56" i="59"/>
  <c r="U38" i="61"/>
  <c r="U70" i="61"/>
  <c r="U86" i="61"/>
  <c r="R31" i="59"/>
  <c r="U17" i="61"/>
  <c r="U33" i="61"/>
  <c r="U49" i="61"/>
  <c r="U65" i="61"/>
  <c r="U81" i="61"/>
  <c r="U98" i="61"/>
  <c r="U128" i="61"/>
  <c r="U164" i="61"/>
  <c r="U198" i="61"/>
  <c r="U228" i="61"/>
  <c r="U261" i="61"/>
  <c r="U279" i="61"/>
  <c r="U295" i="61"/>
  <c r="U311" i="61"/>
  <c r="U327" i="61"/>
  <c r="U343" i="61"/>
  <c r="U106" i="61"/>
  <c r="U140" i="61"/>
  <c r="U170" i="61"/>
  <c r="U202" i="61"/>
  <c r="U232" i="61"/>
  <c r="U11" i="61"/>
  <c r="U135" i="61"/>
  <c r="U177" i="61"/>
  <c r="U217" i="61"/>
  <c r="U276" i="61"/>
  <c r="U338" i="61"/>
  <c r="U137" i="61"/>
  <c r="U247" i="61"/>
  <c r="U169" i="61"/>
  <c r="U189" i="61"/>
  <c r="U205" i="61"/>
  <c r="U219" i="61"/>
  <c r="U236" i="61"/>
  <c r="U256" i="61"/>
  <c r="U272" i="61"/>
  <c r="U286" i="61"/>
  <c r="U302" i="61"/>
  <c r="U347" i="61"/>
  <c r="U245" i="61"/>
  <c r="U262" i="61"/>
  <c r="U280" i="61"/>
  <c r="U296" i="61"/>
  <c r="U310" i="61"/>
  <c r="U326" i="61"/>
  <c r="U340" i="61"/>
  <c r="U349" i="61"/>
  <c r="U111" i="61"/>
  <c r="U125" i="61"/>
  <c r="U143" i="61"/>
  <c r="U157" i="61"/>
  <c r="U173" i="61"/>
  <c r="U193" i="61"/>
  <c r="U209" i="61"/>
  <c r="U223" i="61"/>
  <c r="U243" i="61"/>
  <c r="U260" i="61"/>
  <c r="U274" i="61"/>
  <c r="U290" i="61"/>
  <c r="U308" i="61"/>
  <c r="U109" i="61"/>
  <c r="U127" i="61"/>
  <c r="U141" i="61"/>
  <c r="U159" i="61"/>
  <c r="U175" i="61"/>
  <c r="U187" i="61"/>
  <c r="U203" i="61"/>
  <c r="U221" i="61"/>
  <c r="U238" i="61"/>
  <c r="U254" i="61"/>
  <c r="U270" i="61"/>
  <c r="U288" i="61"/>
  <c r="U304" i="61"/>
  <c r="U318" i="61"/>
  <c r="U334" i="61"/>
  <c r="U344" i="61"/>
  <c r="U103" i="61"/>
  <c r="U117" i="61"/>
  <c r="U133" i="61"/>
  <c r="U148" i="61"/>
  <c r="U165" i="61"/>
  <c r="U183" i="61"/>
  <c r="U201" i="61"/>
  <c r="U215" i="61"/>
  <c r="U231" i="61"/>
  <c r="U252" i="61"/>
  <c r="U268" i="61"/>
  <c r="U282" i="61"/>
  <c r="U298" i="61"/>
  <c r="U320" i="61"/>
  <c r="U336" i="61"/>
  <c r="O258" i="62"/>
  <c r="O256" i="62"/>
  <c r="O254" i="62"/>
  <c r="O252" i="62"/>
  <c r="O250" i="62"/>
  <c r="O248" i="62"/>
  <c r="O246" i="62"/>
  <c r="O244" i="62"/>
  <c r="O240" i="62"/>
  <c r="O238" i="62"/>
  <c r="O236" i="62"/>
  <c r="O234" i="62"/>
  <c r="O228" i="62"/>
  <c r="O224" i="62"/>
  <c r="O220" i="62"/>
  <c r="O216" i="62"/>
  <c r="O214" i="62"/>
  <c r="O207" i="62"/>
  <c r="O200" i="62"/>
  <c r="O196" i="62"/>
  <c r="O191" i="62"/>
  <c r="O185" i="62"/>
  <c r="O181" i="62"/>
  <c r="O177" i="62"/>
  <c r="O171" i="62"/>
  <c r="O167" i="62"/>
  <c r="O162" i="62"/>
  <c r="O158" i="62"/>
  <c r="O154" i="62"/>
  <c r="O153" i="62"/>
  <c r="O149" i="62"/>
  <c r="O206" i="62"/>
  <c r="O143" i="62"/>
  <c r="O134" i="62"/>
  <c r="O124" i="62"/>
  <c r="O118" i="62"/>
  <c r="O113" i="62"/>
  <c r="O109" i="62"/>
  <c r="O101" i="62"/>
  <c r="O95" i="62"/>
  <c r="O89" i="62"/>
  <c r="O83" i="62"/>
  <c r="O79" i="62"/>
  <c r="O73" i="62"/>
  <c r="O69" i="62"/>
  <c r="O63" i="62"/>
  <c r="O59" i="62"/>
  <c r="O55" i="62"/>
  <c r="O49" i="62"/>
  <c r="O42" i="62"/>
  <c r="O34" i="62"/>
  <c r="O30" i="62"/>
  <c r="O22" i="62"/>
  <c r="O18" i="62"/>
  <c r="O12" i="62"/>
  <c r="O259" i="62"/>
  <c r="O257" i="62"/>
  <c r="O255" i="62"/>
  <c r="O253" i="62"/>
  <c r="O251" i="62"/>
  <c r="O249" i="62"/>
  <c r="O247" i="62"/>
  <c r="O245" i="62"/>
  <c r="O243" i="62"/>
  <c r="O241" i="62"/>
  <c r="O239" i="62"/>
  <c r="O237" i="62"/>
  <c r="O235" i="62"/>
  <c r="O232" i="62"/>
  <c r="O230" i="62"/>
  <c r="O227" i="62"/>
  <c r="O225" i="62"/>
  <c r="O223" i="62"/>
  <c r="O221" i="62"/>
  <c r="O219" i="62"/>
  <c r="O217" i="62"/>
  <c r="O215" i="62"/>
  <c r="O213" i="62"/>
  <c r="O210" i="62"/>
  <c r="O208" i="62"/>
  <c r="O205" i="62"/>
  <c r="O203" i="62"/>
  <c r="O201" i="62"/>
  <c r="O199" i="62"/>
  <c r="O197" i="62"/>
  <c r="O195" i="62"/>
  <c r="O192" i="62"/>
  <c r="O190" i="62"/>
  <c r="O188" i="62"/>
  <c r="O186" i="62"/>
  <c r="O184" i="62"/>
  <c r="O182" i="62"/>
  <c r="O180" i="62"/>
  <c r="O178" i="62"/>
  <c r="O176" i="62"/>
  <c r="O174" i="62"/>
  <c r="O172" i="62"/>
  <c r="O170" i="62"/>
  <c r="O168" i="62"/>
  <c r="O166" i="62"/>
  <c r="O163" i="62"/>
  <c r="O161" i="62"/>
  <c r="O159" i="62"/>
  <c r="O157" i="62"/>
  <c r="O155" i="62"/>
  <c r="O233" i="62"/>
  <c r="O229" i="62"/>
  <c r="O151" i="62"/>
  <c r="O211" i="62"/>
  <c r="O148" i="62"/>
  <c r="O146" i="62"/>
  <c r="O145" i="62"/>
  <c r="O144" i="62"/>
  <c r="O142" i="62"/>
  <c r="O140" i="62"/>
  <c r="O138" i="62"/>
  <c r="O136" i="62"/>
  <c r="O133" i="62"/>
  <c r="O131" i="62"/>
  <c r="O129" i="62"/>
  <c r="O127" i="62"/>
  <c r="O125" i="62"/>
  <c r="O123" i="62"/>
  <c r="O121" i="62"/>
  <c r="O119" i="62"/>
  <c r="O117" i="62"/>
  <c r="O116" i="62"/>
  <c r="O114" i="62"/>
  <c r="O112" i="62"/>
  <c r="O110" i="62"/>
  <c r="O108" i="62"/>
  <c r="O106" i="62"/>
  <c r="O104" i="62"/>
  <c r="O102" i="62"/>
  <c r="O100" i="62"/>
  <c r="O98" i="62"/>
  <c r="O96" i="62"/>
  <c r="O92" i="62"/>
  <c r="O90" i="62"/>
  <c r="O11" i="62"/>
  <c r="O242" i="62"/>
  <c r="O231" i="62"/>
  <c r="O226" i="62"/>
  <c r="O222" i="62"/>
  <c r="O218" i="62"/>
  <c r="O212" i="62"/>
  <c r="O209" i="62"/>
  <c r="O204" i="62"/>
  <c r="O202" i="62"/>
  <c r="O198" i="62"/>
  <c r="O194" i="62"/>
  <c r="O189" i="62"/>
  <c r="O187" i="62"/>
  <c r="O183" i="62"/>
  <c r="O179" i="62"/>
  <c r="O175" i="62"/>
  <c r="O173" i="62"/>
  <c r="O169" i="62"/>
  <c r="O165" i="62"/>
  <c r="O160" i="62"/>
  <c r="O156" i="62"/>
  <c r="O152" i="62"/>
  <c r="O150" i="62"/>
  <c r="O147" i="62"/>
  <c r="O193" i="62"/>
  <c r="O141" i="62"/>
  <c r="O139" i="62"/>
  <c r="O137" i="62"/>
  <c r="O132" i="62"/>
  <c r="O130" i="62"/>
  <c r="O128" i="62"/>
  <c r="O126" i="62"/>
  <c r="O122" i="62"/>
  <c r="O120" i="62"/>
  <c r="O115" i="62"/>
  <c r="O111" i="62"/>
  <c r="O107" i="62"/>
  <c r="O105" i="62"/>
  <c r="O103" i="62"/>
  <c r="O99" i="62"/>
  <c r="O97" i="62"/>
  <c r="O91" i="62"/>
  <c r="O87" i="62"/>
  <c r="O85" i="62"/>
  <c r="O81" i="62"/>
  <c r="O77" i="62"/>
  <c r="O75" i="62"/>
  <c r="O71" i="62"/>
  <c r="O67" i="62"/>
  <c r="O65" i="62"/>
  <c r="O61" i="62"/>
  <c r="O57" i="62"/>
  <c r="O53" i="62"/>
  <c r="O51" i="62"/>
  <c r="O47" i="62"/>
  <c r="O44" i="62"/>
  <c r="O40" i="62"/>
  <c r="O38" i="62"/>
  <c r="O36" i="62"/>
  <c r="O32" i="62"/>
  <c r="O28" i="62"/>
  <c r="O26" i="62"/>
  <c r="O24" i="62"/>
  <c r="O20" i="62"/>
  <c r="O16" i="62"/>
  <c r="O14" i="62"/>
  <c r="O84" i="62"/>
  <c r="O76" i="62"/>
  <c r="O68" i="62"/>
  <c r="O60" i="62"/>
  <c r="O52" i="62"/>
  <c r="O43" i="62"/>
  <c r="O35" i="62"/>
  <c r="O27" i="62"/>
  <c r="O19" i="62"/>
  <c r="O86" i="62"/>
  <c r="O78" i="62"/>
  <c r="O70" i="62"/>
  <c r="O62" i="62"/>
  <c r="O46" i="62"/>
  <c r="O29" i="62"/>
  <c r="O13" i="62"/>
  <c r="O80" i="62"/>
  <c r="O64" i="62"/>
  <c r="O54" i="62"/>
  <c r="O88" i="62"/>
  <c r="O56" i="62"/>
  <c r="O39" i="62"/>
  <c r="O23" i="62"/>
  <c r="O82" i="62"/>
  <c r="O74" i="62"/>
  <c r="O66" i="62"/>
  <c r="O58" i="62"/>
  <c r="O50" i="62"/>
  <c r="O41" i="62"/>
  <c r="O33" i="62"/>
  <c r="O25" i="62"/>
  <c r="O17" i="62"/>
  <c r="O37" i="62"/>
  <c r="O21" i="62"/>
  <c r="O72" i="62"/>
  <c r="O48" i="62"/>
  <c r="O31" i="62"/>
  <c r="O15" i="62"/>
  <c r="O94" i="62"/>
  <c r="U328" i="61"/>
  <c r="U316" i="61"/>
  <c r="U332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Chodesh].&amp;[202009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0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<sst xmlns="http://schemas.openxmlformats.org/spreadsheetml/2006/main" count="9026" uniqueCount="2461">
  <si>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</si>
  <si>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</si>
  <si>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</si>
  <si>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</si>
  <si>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</si>
  <si>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</si>
  <si>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</si>
  <si>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</si>
  <si>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</si>
  <si>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</si>
  <si>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</si>
  <si>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</si>
  <si>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</si>
  <si>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</si>
  <si>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</si>
  <si>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</si>
  <si>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</si>
  <si>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</si>
  <si>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</si>
  <si>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</si>
  <si>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</si>
  <si>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</si>
  <si>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</si>
  <si>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</si>
  <si>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</si>
  <si>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</si>
  <si>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</si>
  <si>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</si>
  <si>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</si>
  <si>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</si>
  <si>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</si>
  <si>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</si>
  <si>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</si>
  <si>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</si>
  <si>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</si>
  <si>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</si>
  <si>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</si>
  <si>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</si>
  <si>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</si>
  <si>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</si>
  <si>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</si>
  <si>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</si>
  <si>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</si>
  <si>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</si>
  <si>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</si>
  <si>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</si>
  <si>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</si>
  <si>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</si>
  <si>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</si>
  <si>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</si>
  <si>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</si>
  <si>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</si>
  <si>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</si>
  <si>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</si>
  <si>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</si>
  <si>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</si>
  <si>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</si>
  <si>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</si>
  <si>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</si>
  <si>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</si>
  <si>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</si>
  <si>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</si>
  <si>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</si>
  <si>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</si>
  <si>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</si>
  <si>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</si>
  <si>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</si>
  <si>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</si>
  <si>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</si>
  <si>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</si>
  <si>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</si>
  <si>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</si>
  <si>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</si>
  <si>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</si>
  <si>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</si>
  <si>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</si>
  <si>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</si>
  <si>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</si>
  <si>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</si>
  <si>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</si>
  <si>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</si>
  <si>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</si>
  <si>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</si>
  <si>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</si>
  <si>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</si>
  <si>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</si>
  <si>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</si>
  <si>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</si>
  <si>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</si>
  <si>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</si>
  <si>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</si>
  <si>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</si>
  <si>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</si>
  <si>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</si>
  <si>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</si>
  <si>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</si>
  <si>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</si>
  <si>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</si>
  <si>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</si>
  <si>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</si>
  <si>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</si>
  <si>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</si>
  <si>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</si>
  <si>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</si>
  <si>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</si>
  <si>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</si>
  <si>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</si>
  <si>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</si>
  <si>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</si>
  <si>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</si>
  <si>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</si>
  <si>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</si>
  <si>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</si>
  <si>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</si>
  <si>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</si>
  <si>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</si>
  <si>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</si>
  <si>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</si>
  <si>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</si>
  <si>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</si>
  <si>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</si>
  <si>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</si>
  <si>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</si>
  <si>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</si>
  <si>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</si>
  <si>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</si>
  <si>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</si>
  <si>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</si>
  <si>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</si>
  <si>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</si>
  <si>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</si>
  <si>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</si>
  <si>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</si>
  <si>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</si>
  <si>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</si>
  <si>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</si>
  <si>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</si>
  <si>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</si>
  <si>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</si>
  <si>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</si>
  <si>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</si>
  <si>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</si>
  <si>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</si>
  <si>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</si>
  <si>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</si>
  <si>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</si>
  <si>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</si>
  <si>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</si>
  <si>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</si>
  <si>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</si>
  <si>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</si>
  <si>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</si>
  <si>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</si>
  <si>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</si>
  <si>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</si>
  <si>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</si>
  <si>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</si>
  <si>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</si>
  <si>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</si>
  <si>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</si>
  <si>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</si>
  <si>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</si>
  <si>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</si>
  <si>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</si>
  <si>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</si>
  <si>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</si>
  <si>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</si>
  <si>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</si>
  <si>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</si>
  <si>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</si>
  <si>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</si>
  <si>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</si>
  <si>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</si>
  <si>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</si>
  <si>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</si>
  <si>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</si>
  <si>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</si>
  <si>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</si>
  <si>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</si>
  <si>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</si>
  <si>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</si>
  <si>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</si>
  <si>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</si>
  <si>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</si>
  <si>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</si>
  <si>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</si>
  <si>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</si>
  <si>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</si>
  <si>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</si>
  <si>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</si>
  <si>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</si>
  <si>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</si>
  <si>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</si>
  <si>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</si>
  <si>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</si>
  <si>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</si>
  <si>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</si>
  <si>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</si>
  <si>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</si>
  <si>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</si>
  <si>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</si>
  <si>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</si>
  <si>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</si>
  <si>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</si>
  <si>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</si>
  <si>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</si>
  <si>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</si>
  <si>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</si>
  <si>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</si>
  <si>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</si>
  <si>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</si>
  <si>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</si>
  <si>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</si>
  <si>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</si>
  <si>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</si>
  <si>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</si>
  <si>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</si>
  <si>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</si>
  <si>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</si>
  <si>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</si>
  <si>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</si>
  <si>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09/2020</t>
  </si>
  <si>
    <t>מגדל מקפת קרנות פנסיה וקופות גמל בע"מ</t>
  </si>
  <si>
    <t>מגדל מקפת משלימה (מספר אוצר 659)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</si>
  <si>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</si>
  <si>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</si>
  <si>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</si>
  <si>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</si>
  <si>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</si>
  <si>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</si>
  <si>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</si>
  <si>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</si>
  <si>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</si>
  <si>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</si>
  <si>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</si>
  <si>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</si>
  <si>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</si>
  <si>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</si>
  <si>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</si>
  <si>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</si>
  <si>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</si>
  <si>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</si>
  <si>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</si>
  <si>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</si>
  <si>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</si>
  <si>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</si>
  <si>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</si>
  <si>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</si>
  <si>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</si>
  <si>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</si>
  <si>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</si>
  <si>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</si>
  <si>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</si>
  <si>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</si>
  <si>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</si>
  <si>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</si>
  <si>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</si>
  <si>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</si>
  <si>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</si>
  <si>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</si>
  <si>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</si>
  <si>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</si>
  <si>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</si>
  <si>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</si>
  <si>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</si>
  <si>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</si>
  <si>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</si>
  <si>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</si>
  <si>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</si>
  <si>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</si>
  <si>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</si>
  <si>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</si>
  <si>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</si>
  <si>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</si>
  <si>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</si>
  <si>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</si>
  <si>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</si>
  <si>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</si>
  <si>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</si>
  <si>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</si>
  <si>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</si>
  <si>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</si>
  <si>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</si>
  <si>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</si>
  <si>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</si>
  <si>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</si>
  <si>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</si>
  <si>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</si>
  <si>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</si>
  <si>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</si>
  <si>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</si>
  <si>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</si>
  <si>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</si>
  <si>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</si>
  <si>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</si>
  <si>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</si>
  <si>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</si>
  <si>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</si>
  <si>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</si>
  <si>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</si>
  <si>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</si>
  <si>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</si>
  <si>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</si>
  <si>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</si>
  <si>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</si>
  <si>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</si>
  <si>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</si>
  <si>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</si>
  <si>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</si>
  <si>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</si>
  <si>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</si>
  <si>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</si>
  <si>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</si>
  <si>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</si>
  <si>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</si>
  <si>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</si>
  <si>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</si>
  <si>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</si>
  <si>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</si>
  <si>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</si>
  <si>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</si>
  <si>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</si>
  <si>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</si>
  <si>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</si>
  <si>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</si>
  <si>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</si>
  <si>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</si>
  <si>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</si>
  <si>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</si>
  <si>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</si>
  <si>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</si>
  <si>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</si>
  <si>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</si>
  <si>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</si>
  <si>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</si>
  <si>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</si>
  <si>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</si>
  <si>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</si>
  <si>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</si>
  <si>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</si>
  <si>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</si>
  <si>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</si>
  <si>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</si>
  <si>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</si>
  <si>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</si>
  <si>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</si>
  <si>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</si>
  <si>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</si>
  <si>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</si>
  <si>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</si>
  <si>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</si>
  <si>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</si>
  <si>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</si>
  <si>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</si>
  <si>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</si>
  <si>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</si>
  <si>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</si>
  <si>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</si>
  <si>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</si>
  <si>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</si>
  <si>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</si>
  <si>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</si>
  <si>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</si>
  <si>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</si>
  <si>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</si>
  <si>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</si>
  <si>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</si>
  <si>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</si>
  <si>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</si>
  <si>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</si>
  <si>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</si>
  <si>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</si>
  <si>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</si>
  <si>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</si>
  <si>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</si>
  <si>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</si>
  <si>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</si>
  <si>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</si>
  <si>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</si>
  <si>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</si>
  <si>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</si>
  <si>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</si>
  <si>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</si>
  <si>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</si>
  <si>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</si>
  <si>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</si>
  <si>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</si>
  <si>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</si>
  <si>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</si>
  <si>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</si>
  <si>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</si>
  <si>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</si>
  <si>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</si>
  <si>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</si>
  <si>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</si>
  <si>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</si>
  <si>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</si>
  <si>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</si>
  <si>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</si>
  <si>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</si>
  <si>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</si>
  <si>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</si>
  <si>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</si>
  <si>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</si>
  <si>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</si>
  <si>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</si>
  <si>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</si>
  <si>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</si>
  <si>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</si>
  <si>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</si>
  <si>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</si>
  <si>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</si>
  <si>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</si>
  <si>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</si>
  <si>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</si>
  <si>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</si>
  <si>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</si>
  <si>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</si>
  <si>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</si>
  <si>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</si>
  <si>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</si>
  <si>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</si>
  <si>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</si>
  <si>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</si>
  <si>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</si>
  <si>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</si>
  <si>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</si>
  <si>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</si>
  <si>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</si>
  <si>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</si>
  <si>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</si>
  <si>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</si>
  <si>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</si>
  <si>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</si>
  <si>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</si>
  <si>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</si>
  <si>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</si>
  <si>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</si>
  <si>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</si>
  <si>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</si>
  <si>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</si>
  <si>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</si>
  <si>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</si>
  <si>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</si>
  <si>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</si>
  <si>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</si>
  <si>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</si>
  <si>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</si>
  <si>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</si>
  <si>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</si>
  <si>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</si>
  <si>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</si>
  <si>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</si>
  <si>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</si>
  <si>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</si>
  <si>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</si>
  <si>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</si>
  <si>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</si>
  <si>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</si>
  <si>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</si>
  <si>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</si>
  <si>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</si>
  <si>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</si>
  <si>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</si>
  <si>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</si>
  <si>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</si>
  <si>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</si>
  <si>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</si>
  <si>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</si>
  <si>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</si>
  <si>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</si>
  <si>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</si>
  <si>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</si>
  <si>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</si>
  <si>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</si>
  <si>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</si>
  <si>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</si>
  <si>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</si>
  <si>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</si>
  <si>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</si>
  <si>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</si>
  <si>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</si>
  <si>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</si>
  <si>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</si>
  <si>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</si>
  <si>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</si>
  <si>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</si>
  <si>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</si>
  <si>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</si>
  <si>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</si>
  <si>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</si>
  <si>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</si>
  <si>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</si>
  <si>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</si>
  <si>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</si>
  <si>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</si>
  <si>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</si>
  <si>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</si>
  <si>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</si>
  <si>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</si>
  <si>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</si>
  <si>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</si>
  <si>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</si>
  <si>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</si>
  <si>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</si>
  <si>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</si>
  <si>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</si>
  <si>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</si>
  <si>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</si>
  <si>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</si>
  <si>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</si>
  <si>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</si>
  <si>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</si>
  <si>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</si>
  <si>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</si>
  <si>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</si>
  <si>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</si>
  <si>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</si>
  <si>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</si>
  <si>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</si>
  <si>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</si>
  <si>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</si>
  <si>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</si>
  <si>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</si>
  <si>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</si>
  <si>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</si>
  <si>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</si>
  <si>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</si>
  <si>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</si>
  <si>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</si>
  <si>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</si>
  <si>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</si>
  <si>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</si>
  <si>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</si>
  <si>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</si>
  <si>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</si>
  <si>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</si>
  <si>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</si>
  <si>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</si>
  <si>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</si>
  <si>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</si>
  <si>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</si>
  <si>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</si>
  <si>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</si>
  <si>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</si>
  <si>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</si>
  <si>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</si>
  <si>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</si>
  <si>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</si>
  <si>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</si>
  <si>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</si>
  <si>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</si>
  <si>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</si>
  <si>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</si>
  <si>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</si>
  <si>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</si>
  <si>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</si>
  <si>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</si>
  <si>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</si>
  <si>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</si>
  <si>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</si>
  <si>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</si>
  <si>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</si>
  <si>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</si>
  <si>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</si>
  <si>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</si>
  <si>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</si>
  <si>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</si>
  <si>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</si>
  <si>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</si>
  <si>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</si>
  <si>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</si>
  <si>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</si>
  <si>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</si>
  <si>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</si>
  <si>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</si>
  <si>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</si>
  <si>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</si>
  <si>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</si>
  <si>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</si>
  <si>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</si>
  <si>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</si>
  <si>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</si>
  <si>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</si>
  <si>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</si>
  <si>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</si>
  <si>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</si>
  <si>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</si>
  <si>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</si>
  <si>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</si>
  <si>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</si>
  <si>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</si>
  <si>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</si>
  <si>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</si>
  <si>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</si>
  <si>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</si>
  <si>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</si>
  <si>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</si>
  <si>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</si>
  <si>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</si>
  <si>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</si>
  <si>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</si>
  <si>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</si>
  <si>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</si>
  <si>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</si>
  <si>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</si>
  <si>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</si>
  <si>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</si>
  <si>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</si>
  <si>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</si>
  <si>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</si>
  <si>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</si>
  <si>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</si>
  <si>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</si>
  <si>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</si>
  <si>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</si>
  <si>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</si>
  <si>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</si>
  <si>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</si>
  <si>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</si>
  <si>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</si>
  <si>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</si>
  <si>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</si>
  <si>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</si>
  <si>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</si>
  <si>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</si>
  <si>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</si>
  <si>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</si>
  <si>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</si>
  <si>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</si>
  <si>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</si>
  <si>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</si>
  <si>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</si>
  <si>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</si>
  <si>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</si>
  <si>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</si>
  <si>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</si>
  <si>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</si>
  <si>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</si>
  <si>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</si>
  <si>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</si>
  <si>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</si>
  <si>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</si>
  <si>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</si>
  <si>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</si>
  <si>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</si>
  <si>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</si>
  <si>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</si>
  <si>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</si>
  <si>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</si>
  <si>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</si>
  <si>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</si>
  <si>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</si>
  <si>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</si>
  <si>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</si>
  <si>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</si>
  <si>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</si>
  <si>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</si>
  <si>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</si>
  <si>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</si>
  <si>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</si>
  <si>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</si>
  <si>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</si>
  <si>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</si>
  <si>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</si>
  <si>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</si>
  <si>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</si>
  <si>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</si>
  <si>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</si>
  <si>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</si>
  <si>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</si>
  <si>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</si>
  <si>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</si>
  <si>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</si>
  <si>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</si>
  <si>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</si>
  <si>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</si>
  <si>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</si>
  <si>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</si>
  <si>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</si>
  <si>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</si>
  <si>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</si>
  <si>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</si>
  <si>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</si>
  <si>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</si>
  <si>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</si>
  <si>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</si>
  <si>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</si>
  <si>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</si>
  <si>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</si>
  <si>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</si>
  <si>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</si>
  <si>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</si>
  <si>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</si>
  <si>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</si>
  <si>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</si>
  <si>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</si>
  <si>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</si>
  <si>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</si>
  <si>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</si>
  <si>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</si>
  <si>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</si>
  <si>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</si>
  <si>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</si>
  <si>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</si>
  <si>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</si>
  <si>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</si>
  <si>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</si>
  <si>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</si>
  <si>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</si>
  <si>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</si>
  <si>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</si>
  <si>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</si>
  <si>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</si>
  <si>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</si>
  <si>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</si>
  <si>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</si>
  <si>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</si>
  <si>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</si>
  <si>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</si>
  <si>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</si>
  <si>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</si>
  <si>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</si>
  <si>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</si>
  <si>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</si>
  <si>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</si>
  <si>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</si>
  <si>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</si>
  <si>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</si>
  <si>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</si>
  <si>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</si>
  <si>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</si>
  <si>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</si>
  <si>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</si>
  <si>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</si>
  <si>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</si>
  <si>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</si>
  <si>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</si>
  <si>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</si>
  <si>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</si>
  <si>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</si>
  <si>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</si>
  <si>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</si>
  <si>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</si>
  <si>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</si>
  <si>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</si>
  <si>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</si>
  <si>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</si>
  <si>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</si>
  <si>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</si>
  <si>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</si>
  <si>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</si>
  <si>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</si>
  <si>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</si>
  <si>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</si>
  <si>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</si>
  <si>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</si>
  <si>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</si>
  <si>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</si>
  <si>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</si>
  <si>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</si>
  <si>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</si>
  <si>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</si>
  <si>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</si>
  <si>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</si>
  <si>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</si>
  <si>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</si>
  <si>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</si>
  <si>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</si>
  <si>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</si>
  <si>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</si>
  <si>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</si>
  <si>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</si>
  <si>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</si>
  <si>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</si>
  <si>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</si>
  <si>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</si>
  <si>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</si>
  <si>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</si>
  <si>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</si>
  <si>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</si>
  <si>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</si>
  <si>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</si>
  <si>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</si>
  <si>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</si>
  <si>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</si>
  <si>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</si>
  <si>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</si>
  <si>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</si>
  <si>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</si>
  <si>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</si>
  <si>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</si>
  <si>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</si>
  <si>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</si>
  <si>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</si>
  <si>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</si>
  <si>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</si>
  <si>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</si>
  <si>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</si>
  <si>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</si>
  <si>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</si>
  <si>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</si>
  <si>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</si>
  <si>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</si>
  <si>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</si>
  <si>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</si>
  <si>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</si>
  <si>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</si>
  <si>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</si>
  <si>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</si>
  <si>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</si>
  <si>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</si>
  <si>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</si>
  <si>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</si>
  <si>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</si>
  <si>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</si>
  <si>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</si>
  <si>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</si>
  <si>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</si>
  <si>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</si>
  <si>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</si>
  <si>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</si>
  <si>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</si>
  <si>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</si>
  <si>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</si>
  <si>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</si>
  <si>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</si>
  <si>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</si>
  <si>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</si>
  <si>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</si>
  <si>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</si>
  <si>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</si>
  <si>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</si>
  <si>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</si>
  <si>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</si>
  <si>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</si>
  <si>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</si>
  <si>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</si>
  <si>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</si>
  <si>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</si>
  <si>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</si>
  <si>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</si>
  <si>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</si>
  <si>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</si>
  <si>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</si>
  <si>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</si>
  <si>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</si>
  <si>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</si>
  <si>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</si>
  <si>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</si>
  <si>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</si>
  <si>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</si>
  <si>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</si>
  <si>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</si>
  <si>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</si>
  <si>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</si>
  <si>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</si>
  <si>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</si>
  <si>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</si>
  <si>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</si>
  <si>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</si>
  <si>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</si>
  <si>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</si>
  <si>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</si>
  <si>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</si>
  <si>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</si>
  <si>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</si>
  <si>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</si>
  <si>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</si>
  <si>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</si>
  <si>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</si>
  <si>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</si>
  <si>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</si>
  <si>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</si>
  <si>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</si>
  <si>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</si>
  <si>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</si>
  <si>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</si>
  <si>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</si>
  <si>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</si>
  <si>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</si>
  <si>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</si>
  <si>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</si>
  <si>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</si>
  <si>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</si>
  <si>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</si>
  <si>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</si>
  <si>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</si>
  <si>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</si>
  <si>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</si>
  <si>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</si>
  <si>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</si>
  <si>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</si>
  <si>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</si>
  <si>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</si>
  <si>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</si>
  <si>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</si>
  <si>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</si>
  <si>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</si>
  <si>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</si>
  <si>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</si>
  <si>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</si>
  <si>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</si>
  <si>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</si>
  <si>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</si>
  <si>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</si>
  <si>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</si>
  <si>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</si>
  <si>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</si>
  <si>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</si>
  <si>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</si>
  <si>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</si>
  <si>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</si>
  <si>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</si>
  <si>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</si>
  <si>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</si>
  <si>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</si>
  <si>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</si>
  <si>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</si>
  <si>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</si>
  <si>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</si>
  <si>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</si>
  <si>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</si>
  <si>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</si>
  <si>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</si>
  <si>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</si>
  <si>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</si>
  <si>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</si>
  <si>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</si>
  <si>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</si>
  <si>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</si>
  <si>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</si>
  <si>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</si>
  <si>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</si>
  <si>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</si>
  <si>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</si>
  <si>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</si>
  <si>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</si>
  <si>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</si>
  <si>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</si>
  <si>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</si>
  <si>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</si>
  <si>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</si>
  <si>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</si>
  <si>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</si>
  <si>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</si>
  <si>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</si>
  <si>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</si>
  <si>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</si>
  <si>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</si>
  <si>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</si>
  <si>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</si>
  <si>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</si>
  <si>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</si>
  <si>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</si>
  <si>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</si>
  <si>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</si>
  <si>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</si>
  <si>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</si>
  <si>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</si>
  <si>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</si>
  <si>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</si>
  <si>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</si>
  <si>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</si>
  <si>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</si>
  <si>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</si>
  <si>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</si>
  <si>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</si>
  <si>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</si>
  <si>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</si>
  <si>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</si>
  <si>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</si>
  <si>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</si>
  <si>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</si>
  <si>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</si>
  <si>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</si>
  <si>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</si>
  <si>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</si>
  <si>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</si>
  <si>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</si>
  <si>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</si>
  <si>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</si>
  <si>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</si>
  <si>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</si>
  <si>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</si>
  <si>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</si>
  <si>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</si>
  <si>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</si>
  <si>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</si>
  <si>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</si>
  <si>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</si>
  <si>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</si>
  <si>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</si>
  <si>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</si>
  <si>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</si>
  <si>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</si>
  <si>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</si>
  <si>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</si>
  <si>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</si>
  <si>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</si>
  <si>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</si>
  <si>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</si>
  <si>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</si>
  <si>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</si>
  <si>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</si>
  <si>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</si>
  <si>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</si>
  <si>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</si>
  <si>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</si>
  <si>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</si>
  <si>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</si>
  <si>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</si>
  <si>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</si>
  <si>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</si>
  <si>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</si>
  <si>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</si>
  <si>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</si>
  <si>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</si>
  <si>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</si>
  <si>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</si>
  <si>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</si>
  <si>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</si>
  <si>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</si>
  <si>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</si>
  <si>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</si>
  <si>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</si>
  <si>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</si>
  <si>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</si>
  <si>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</si>
  <si>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</si>
  <si>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</si>
  <si>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</si>
  <si>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</si>
  <si>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</si>
  <si>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</si>
  <si>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</si>
  <si>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</si>
  <si>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</si>
  <si>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</si>
  <si>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</si>
  <si>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</si>
  <si>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</si>
  <si>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</si>
  <si>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</si>
  <si>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</si>
  <si>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</si>
  <si>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</si>
  <si>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</si>
  <si>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</si>
  <si>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</si>
  <si>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</si>
  <si>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</si>
  <si>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</si>
  <si>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</si>
  <si>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</si>
  <si>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</si>
  <si>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</si>
  <si>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</si>
  <si>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</si>
  <si>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</si>
  <si>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</si>
  <si>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</si>
  <si>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</si>
  <si>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</si>
  <si>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</si>
  <si>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</si>
  <si>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</si>
  <si>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</si>
  <si>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</si>
  <si>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</si>
  <si>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</si>
  <si>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</si>
  <si>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</si>
  <si>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</si>
  <si>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</si>
  <si>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</si>
  <si>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</si>
  <si>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</si>
  <si>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</si>
  <si>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</si>
  <si>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</si>
  <si>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</si>
  <si>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</si>
  <si>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</si>
  <si>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</si>
  <si>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</si>
  <si>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</si>
  <si>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</si>
  <si>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</si>
  <si>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</si>
  <si>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</si>
  <si>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</si>
  <si>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</si>
  <si>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</si>
  <si>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</si>
  <si>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</si>
  <si>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</si>
  <si>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</si>
  <si>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</si>
  <si>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</si>
  <si>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</si>
  <si>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</si>
  <si>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</si>
  <si>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</si>
  <si>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</si>
  <si>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</si>
  <si>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</si>
  <si>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</si>
  <si>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</si>
  <si>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</si>
  <si>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</si>
  <si>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</si>
  <si>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</si>
  <si>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</si>
  <si>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</si>
  <si>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</si>
  <si>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</si>
  <si>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</si>
  <si>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</si>
  <si>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</si>
  <si>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</si>
  <si>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</si>
  <si>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</si>
  <si>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</si>
  <si>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</si>
  <si>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</si>
  <si>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</si>
  <si>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</si>
  <si>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</si>
  <si>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</si>
  <si>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</si>
  <si>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</si>
  <si>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</si>
  <si>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</si>
  <si>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</si>
  <si>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</si>
  <si>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</si>
  <si>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</si>
  <si>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</si>
  <si>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</si>
  <si>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</si>
  <si>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</si>
  <si>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</si>
  <si>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</si>
  <si>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</si>
  <si>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</si>
  <si>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</si>
  <si>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</si>
  <si>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</si>
  <si>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</si>
  <si>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</si>
  <si>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</si>
  <si>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</si>
  <si>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</si>
  <si>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</si>
  <si>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</si>
  <si>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</si>
  <si>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</si>
  <si>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</si>
  <si>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</si>
  <si>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</si>
  <si>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</si>
  <si>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</si>
  <si>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</si>
  <si>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</si>
  <si>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</si>
  <si>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</si>
  <si>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</si>
  <si>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</si>
  <si>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</si>
  <si>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</si>
  <si>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</si>
  <si>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</si>
  <si>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</si>
  <si>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</si>
  <si>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</si>
  <si>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</si>
  <si>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</si>
  <si>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</si>
  <si>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</si>
  <si>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</si>
  <si>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</si>
  <si>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</si>
  <si>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</si>
  <si>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</si>
  <si>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</si>
  <si>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</si>
  <si>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</si>
  <si>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</si>
  <si>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</si>
  <si>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</si>
  <si>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</si>
  <si>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</si>
  <si>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</si>
  <si>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</si>
  <si>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</si>
  <si>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</si>
  <si>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</si>
  <si>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</si>
  <si>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</si>
  <si>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</si>
  <si>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</si>
  <si>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</si>
  <si>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</si>
  <si>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</si>
  <si>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</si>
  <si>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</si>
  <si>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</si>
  <si>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</si>
  <si>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</si>
  <si>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</si>
  <si>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</si>
  <si>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</si>
  <si>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</si>
  <si>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</si>
  <si>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</si>
  <si>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</si>
  <si>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</si>
  <si>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</si>
  <si>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</si>
  <si>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</si>
  <si>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</si>
  <si>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</si>
  <si>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</si>
  <si>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</si>
  <si>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</si>
  <si>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</si>
  <si>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</si>
  <si>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</si>
  <si>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</si>
  <si>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</si>
  <si>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</si>
  <si>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</si>
  <si>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</si>
  <si>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</si>
  <si>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</si>
  <si>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</si>
  <si>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</si>
  <si>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</si>
  <si>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</si>
  <si>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</si>
  <si>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</si>
  <si>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</si>
  <si>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</si>
  <si>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</si>
  <si>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</si>
  <si>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</si>
  <si>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</si>
  <si>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</si>
  <si>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</si>
  <si>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</si>
  <si>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</si>
  <si>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</si>
  <si>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</si>
  <si>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</si>
  <si>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</si>
  <si>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</si>
  <si>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</si>
  <si>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</si>
  <si>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</si>
  <si>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</si>
  <si>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</si>
  <si>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</si>
  <si>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</si>
  <si>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</si>
  <si>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</si>
  <si>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</si>
  <si>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</si>
  <si>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</si>
  <si>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</si>
  <si>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</si>
  <si>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</si>
  <si>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</si>
  <si>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</si>
  <si>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</si>
  <si>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</si>
  <si>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</si>
  <si>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</si>
  <si>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</si>
  <si>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</si>
  <si>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</si>
  <si>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</si>
  <si>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</si>
  <si>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</si>
  <si>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</si>
  <si>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</si>
  <si>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</si>
  <si>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</si>
  <si>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</si>
  <si>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</si>
  <si>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</si>
  <si>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</si>
  <si>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</si>
  <si>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</si>
  <si>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</si>
  <si>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</si>
  <si>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</si>
  <si>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</si>
  <si>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</si>
  <si>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</si>
  <si>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</si>
  <si>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</si>
  <si>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</si>
  <si>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</si>
  <si>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</si>
  <si>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</si>
  <si>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</si>
  <si>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</si>
  <si>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</si>
  <si>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</si>
  <si>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</si>
  <si>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</si>
  <si>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</si>
  <si>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</si>
  <si>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</si>
  <si>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</si>
  <si>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</si>
  <si>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</si>
  <si>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</si>
  <si>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</si>
  <si>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</si>
  <si>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</si>
  <si>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</si>
  <si>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</si>
  <si>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</si>
  <si>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</si>
  <si>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</si>
  <si>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</si>
  <si>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</si>
  <si>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</si>
  <si>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</si>
  <si>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</si>
  <si>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</si>
  <si>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</si>
  <si>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</si>
  <si>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</si>
  <si>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</si>
  <si>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</si>
  <si>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</si>
  <si>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</si>
  <si>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</si>
  <si>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</si>
  <si>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</si>
  <si>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</si>
  <si>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</si>
  <si>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</si>
  <si>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</si>
  <si>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</si>
  <si>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</si>
  <si>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</si>
  <si>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</si>
  <si>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</si>
  <si>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</si>
  <si>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</si>
  <si>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</si>
  <si>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</si>
  <si>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</si>
  <si>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</si>
  <si>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</si>
  <si>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</si>
  <si>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</si>
  <si>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</si>
  <si>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</si>
  <si>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</si>
  <si>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</si>
  <si>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</si>
  <si>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</si>
  <si>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</si>
  <si>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</si>
  <si>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</si>
  <si>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</si>
  <si>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</si>
  <si>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</si>
  <si>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</si>
  <si>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</si>
  <si>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</si>
  <si>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</si>
  <si>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</si>
  <si>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</si>
  <si>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</si>
  <si>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</si>
  <si>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</si>
  <si>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</si>
  <si>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</si>
  <si>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</si>
  <si>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</si>
  <si>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</si>
  <si>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</si>
  <si>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</si>
  <si>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</si>
  <si>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</si>
  <si>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</si>
  <si>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</si>
  <si>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</si>
  <si>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</si>
  <si>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</si>
  <si>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</si>
  <si>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</si>
  <si>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</si>
  <si>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</si>
  <si>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</si>
  <si>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</si>
  <si>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</si>
  <si>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</si>
  <si>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</si>
  <si>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</si>
  <si>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</si>
  <si>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</si>
  <si>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</si>
  <si>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</si>
  <si>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</si>
  <si>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</si>
  <si>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</si>
  <si>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</si>
  <si>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</si>
  <si>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</si>
  <si>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</si>
  <si>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</si>
  <si>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</si>
  <si>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</si>
  <si>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</si>
  <si>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</si>
  <si>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</si>
  <si>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</si>
  <si>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</si>
  <si>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</si>
  <si>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</si>
  <si>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</si>
  <si>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</si>
  <si>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</si>
  <si>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</si>
  <si>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</si>
  <si>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</si>
  <si>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</si>
  <si>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</si>
  <si>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</si>
  <si>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</si>
  <si>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</si>
  <si>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</si>
  <si>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</si>
  <si>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</si>
  <si>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</si>
  <si>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</si>
  <si>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</si>
  <si>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</si>
  <si>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</si>
  <si>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</si>
  <si>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</si>
  <si>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</si>
  <si>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</si>
  <si>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</si>
  <si>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</si>
  <si>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</si>
  <si>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</si>
  <si>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</si>
  <si>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</si>
  <si>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</si>
  <si>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</si>
  <si>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</si>
  <si>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</si>
  <si>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</si>
  <si>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</si>
  <si>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</si>
  <si>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</si>
  <si>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</si>
  <si>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</si>
  <si>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</si>
  <si>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</si>
  <si>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</si>
  <si>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</si>
  <si>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</si>
  <si>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</si>
  <si>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</si>
  <si>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</si>
  <si>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</si>
  <si>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</si>
  <si>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</si>
  <si>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</si>
  <si>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</si>
  <si>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</si>
  <si>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</si>
  <si>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</si>
  <si>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</si>
  <si>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</si>
  <si>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</si>
  <si>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</si>
  <si>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</si>
  <si>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</si>
  <si>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</si>
  <si>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</si>
  <si>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</si>
  <si>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</si>
  <si>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</si>
  <si>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</si>
  <si>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</si>
  <si>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</si>
  <si>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</si>
  <si>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</si>
  <si>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</si>
  <si>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</si>
  <si>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</si>
  <si>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</si>
  <si>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</si>
  <si>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</si>
  <si>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</si>
  <si>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</si>
  <si>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</si>
  <si>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</si>
  <si>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</si>
  <si>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</si>
  <si>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</si>
  <si>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</si>
  <si>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</si>
  <si>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</si>
  <si>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</si>
  <si>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</si>
  <si>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</si>
  <si>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</si>
  <si>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</si>
  <si>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</si>
  <si>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</si>
  <si>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</si>
  <si>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</si>
  <si>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</si>
  <si>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</si>
  <si>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</si>
  <si>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</si>
  <si>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</si>
  <si>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</si>
  <si>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</si>
  <si>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</si>
  <si>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</si>
  <si>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</si>
  <si>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</si>
  <si>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</si>
  <si>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</si>
  <si>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</si>
  <si>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</si>
  <si>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</si>
  <si>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</si>
  <si>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</si>
  <si>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</si>
  <si>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</si>
  <si>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</si>
  <si>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</si>
  <si>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</si>
  <si>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</si>
  <si>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</si>
  <si>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</si>
  <si>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</si>
  <si>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</si>
  <si>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</si>
  <si>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</si>
  <si>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</si>
  <si>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</si>
  <si>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</si>
  <si>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</si>
  <si>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</si>
  <si>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</si>
  <si>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</si>
  <si>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</si>
  <si>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</si>
  <si>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</si>
  <si>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</si>
  <si>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</si>
  <si>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</si>
  <si>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</si>
  <si>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</si>
  <si>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</si>
  <si>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</si>
  <si>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</si>
  <si>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</si>
  <si>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</si>
  <si>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</si>
  <si>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</si>
  <si>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</si>
  <si>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</si>
  <si>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</si>
  <si>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</si>
  <si>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</si>
  <si>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</si>
  <si>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</si>
  <si>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</si>
  <si>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</si>
  <si>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</si>
  <si>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</si>
  <si>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</si>
  <si>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</si>
  <si>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</si>
  <si>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</si>
  <si>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</si>
  <si>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</si>
  <si>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</si>
  <si>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</si>
  <si>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</si>
  <si>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</si>
  <si>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</si>
  <si>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</si>
  <si>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</si>
  <si>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</si>
  <si>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</si>
  <si>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</si>
  <si>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</si>
  <si>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</si>
  <si>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</si>
  <si>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</si>
  <si>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</si>
  <si>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</si>
  <si>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</si>
  <si>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</si>
  <si>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</si>
  <si>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</si>
  <si>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</si>
  <si>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</si>
  <si>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</si>
  <si>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</si>
  <si>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</si>
  <si>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</si>
  <si>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</si>
  <si>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</si>
  <si>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</si>
  <si>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</si>
  <si>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</si>
  <si>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</si>
  <si>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</si>
  <si>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</si>
  <si>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</si>
  <si>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</si>
  <si>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</si>
  <si>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</si>
  <si>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</si>
  <si>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</si>
  <si>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</si>
  <si>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</si>
  <si>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</si>
  <si>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</si>
  <si>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</si>
  <si>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</si>
  <si>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</si>
  <si>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</si>
  <si>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</si>
  <si>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</si>
  <si>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</si>
  <si>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</si>
  <si>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</si>
  <si>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</si>
  <si>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</si>
  <si>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</si>
  <si>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</si>
  <si>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</si>
  <si>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</si>
  <si>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</si>
  <si>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</si>
  <si>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</si>
  <si>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</si>
  <si>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</si>
  <si>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</si>
  <si>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</si>
  <si>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</si>
  <si>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</si>
  <si>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</si>
  <si>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</si>
  <si>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</si>
  <si>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</si>
  <si>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</si>
  <si>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</si>
  <si>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</si>
  <si>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</si>
  <si>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</si>
  <si>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</si>
  <si>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</si>
  <si>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</si>
  <si>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</si>
  <si>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</si>
  <si>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</si>
  <si>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</si>
  <si>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</si>
  <si>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</si>
  <si>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</si>
  <si>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</si>
  <si>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</si>
  <si>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</si>
  <si>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</si>
  <si>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</si>
  <si>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</si>
  <si>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</si>
  <si>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</si>
  <si>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</si>
  <si>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</si>
  <si>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</si>
  <si>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</si>
  <si>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</si>
  <si>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</si>
  <si>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</si>
  <si>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</si>
  <si>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</si>
  <si>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</si>
  <si>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</si>
  <si>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</si>
  <si>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</si>
  <si>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</si>
  <si>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</si>
  <si>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</si>
  <si>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</si>
  <si>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</si>
  <si>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</si>
  <si>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</si>
  <si>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</si>
  <si>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</si>
  <si>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</si>
  <si>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</si>
  <si>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</si>
  <si>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</si>
  <si>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</si>
  <si>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</si>
  <si>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</si>
  <si>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</si>
  <si>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</si>
  <si>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</si>
  <si>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</si>
  <si>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</si>
  <si>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</si>
  <si>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</si>
  <si>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</si>
  <si>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</si>
  <si>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</si>
  <si>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</si>
  <si>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</si>
  <si>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</si>
  <si>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</si>
  <si>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</si>
  <si>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</si>
  <si>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</si>
  <si>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</si>
  <si>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</si>
  <si>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</si>
  <si>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</si>
  <si>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</si>
  <si>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</si>
  <si>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</si>
  <si>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</si>
  <si>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</si>
  <si>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</si>
  <si>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</si>
  <si>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</si>
  <si>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</si>
  <si>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</si>
  <si>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</si>
  <si>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</si>
  <si>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</si>
  <si>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</si>
  <si>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</si>
  <si>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</si>
  <si>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</si>
  <si>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</si>
  <si>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</si>
  <si>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</si>
  <si>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</si>
  <si>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</si>
  <si>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</si>
  <si>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</si>
  <si>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</si>
  <si>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</si>
  <si>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</si>
  <si>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</si>
  <si>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</si>
  <si>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</si>
  <si>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</si>
  <si>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</si>
  <si>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</si>
  <si>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</si>
  <si>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</si>
  <si>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</si>
  <si>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</si>
  <si>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</si>
  <si>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</si>
  <si>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</si>
  <si>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</si>
  <si>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</si>
  <si>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</si>
  <si>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</si>
  <si>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</si>
  <si>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</si>
  <si>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</si>
  <si>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</si>
  <si>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</si>
  <si>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</si>
  <si>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</si>
  <si>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</si>
  <si>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</si>
  <si>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</si>
  <si>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</si>
  <si>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</si>
  <si>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</si>
  <si>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</si>
  <si>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</si>
  <si>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</si>
  <si>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</si>
  <si>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</si>
  <si>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</si>
  <si>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</si>
  <si>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</si>
  <si>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</si>
  <si>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</si>
  <si>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</si>
  <si>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</si>
  <si>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</si>
  <si>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</si>
  <si>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</si>
  <si>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</si>
  <si>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</si>
  <si>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</si>
  <si>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</si>
  <si>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</si>
  <si>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</si>
  <si>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</si>
  <si>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</si>
  <si>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</si>
  <si>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</si>
  <si>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</si>
  <si>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</si>
  <si>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</si>
  <si>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</si>
  <si>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</si>
  <si>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</si>
  <si>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</si>
  <si>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</si>
  <si>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</si>
  <si>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</si>
  <si>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</si>
  <si>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</si>
  <si>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</si>
  <si>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</si>
  <si>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</si>
  <si>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</si>
  <si>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</si>
  <si>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</si>
  <si>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</si>
  <si>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</si>
  <si>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</si>
  <si>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</si>
  <si>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</si>
  <si>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</si>
  <si>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</si>
  <si>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</si>
  <si>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</si>
  <si>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</si>
  <si>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</si>
  <si>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</si>
  <si>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</si>
  <si>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</si>
  <si>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</si>
  <si>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</si>
  <si>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</si>
  <si>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</si>
  <si>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</si>
  <si>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</si>
  <si>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</si>
  <si>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</si>
  <si>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</si>
  <si>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</si>
  <si>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</si>
  <si>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</si>
  <si>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</si>
  <si>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</si>
  <si>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</si>
  <si>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</si>
  <si>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</si>
  <si>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</si>
  <si>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</si>
  <si>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</si>
  <si>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</si>
  <si>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</si>
  <si>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</si>
  <si>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</si>
  <si>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</si>
  <si>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</si>
  <si>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</si>
  <si>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</si>
  <si>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</si>
  <si>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</si>
  <si>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</si>
  <si>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</si>
  <si>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</si>
  <si>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</si>
  <si>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</si>
  <si>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</si>
  <si>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</si>
  <si>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</si>
  <si>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</si>
  <si>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</si>
  <si>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</si>
  <si>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</si>
  <si>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</si>
  <si>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</si>
  <si>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</si>
  <si>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</si>
  <si>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</si>
  <si>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</si>
  <si>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</si>
  <si>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</si>
  <si>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</si>
  <si>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</si>
  <si>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</si>
  <si>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</si>
  <si>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</si>
  <si>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</si>
  <si>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</si>
  <si>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</si>
  <si>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</si>
  <si>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</si>
  <si>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</si>
  <si>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</si>
  <si>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</si>
  <si>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</si>
  <si>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</si>
  <si>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</si>
  <si>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</si>
  <si>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</si>
  <si>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</si>
  <si>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</si>
  <si>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</si>
  <si>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</si>
  <si>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</si>
  <si>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</si>
  <si>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</si>
  <si>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</si>
  <si>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</si>
  <si>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</si>
  <si>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</si>
  <si>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</si>
  <si>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</si>
  <si>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</si>
  <si>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</si>
  <si>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</si>
  <si>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</si>
  <si>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</si>
  <si>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</si>
  <si>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</si>
  <si>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</si>
  <si>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</si>
  <si>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</si>
  <si>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</si>
  <si>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</si>
  <si>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</si>
  <si>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</si>
  <si>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</si>
  <si>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</si>
  <si>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</si>
  <si>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</si>
  <si>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</si>
  <si>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</si>
  <si>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</si>
  <si>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</si>
  <si>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</si>
  <si>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</si>
  <si>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</si>
  <si>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</si>
  <si>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</si>
  <si>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</si>
  <si>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</si>
  <si>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</si>
  <si>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</si>
  <si>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</si>
  <si>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</si>
  <si>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</si>
  <si>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</si>
  <si>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</si>
  <si>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</si>
  <si>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</si>
  <si>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</si>
  <si>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</si>
  <si>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</si>
  <si>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</si>
  <si>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</si>
  <si>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</si>
  <si>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</si>
  <si>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3.5021 10-11-20 (10) -904</t>
  </si>
  <si>
    <t>10000454</t>
  </si>
  <si>
    <t>+ILS/-USD 3.452 10-11-20 (10) -800</t>
  </si>
  <si>
    <t>10000460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</si>
  <si>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</si>
  <si>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</si>
  <si>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</si>
  <si>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</si>
  <si>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</si>
  <si>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</si>
  <si>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</si>
  <si>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</si>
  <si>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</si>
  <si>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</si>
  <si>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</si>
  <si>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</si>
  <si>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</si>
  <si>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</si>
  <si>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</si>
  <si>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</si>
  <si>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</si>
  <si>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</si>
  <si>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</si>
  <si>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</si>
  <si>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</si>
  <si>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</si>
  <si>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</si>
  <si>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3.4206 04-11-20 (10) -124</t>
  </si>
  <si>
    <t>10000370</t>
  </si>
  <si>
    <t>+ILS/-USD 3.427 15-12-20 (10) -440</t>
  </si>
  <si>
    <t>10000162</t>
  </si>
  <si>
    <t>+ILS/-USD 3.4305 04-11-20 (20) -125</t>
  </si>
  <si>
    <t>10000141</t>
  </si>
  <si>
    <t>+ILS/-USD 3.4315 01-12-20 (10) -395</t>
  </si>
  <si>
    <t>10000168</t>
  </si>
  <si>
    <t>+ILS/-USD 3.437 27-10-20 (12) -120</t>
  </si>
  <si>
    <t>10000393</t>
  </si>
  <si>
    <t>+ILS/-USD 3.4379 04-11-20 (11) -126</t>
  </si>
  <si>
    <t>10000138</t>
  </si>
  <si>
    <t>+ILS/-USD 3.4457 18-11-20 (20) -143</t>
  </si>
  <si>
    <t>10000025</t>
  </si>
  <si>
    <t>+ILS/-USD 3.4498 18-11-20 (11) -142</t>
  </si>
  <si>
    <t>+ILS/-USD 3.4506 19-11-20 (20) -144</t>
  </si>
  <si>
    <t>10000027</t>
  </si>
  <si>
    <t>+ILS/-USD 3.466 10-11-20 (10) -145</t>
  </si>
  <si>
    <t>10000510</t>
  </si>
  <si>
    <t>+ILS/-USD 3.51765 15-03-21 (12) -418.5</t>
  </si>
  <si>
    <t>10000103</t>
  </si>
  <si>
    <t>+ILS/-USD 3.5185 25-03-21 (10) -535</t>
  </si>
  <si>
    <t>10000503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</si>
  <si>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</si>
  <si>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</si>
  <si>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</si>
  <si>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</si>
  <si>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</si>
  <si>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</si>
  <si>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</si>
  <si>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</si>
  <si>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</si>
  <si>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</si>
  <si>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</si>
  <si>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</si>
  <si>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</si>
  <si>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</si>
  <si>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</si>
  <si>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</si>
  <si>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</si>
  <si>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</si>
  <si>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</si>
  <si>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</si>
  <si>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</si>
  <si>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</si>
  <si>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</si>
  <si>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</si>
  <si>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</si>
  <si>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</si>
  <si>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</si>
  <si>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</si>
  <si>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</si>
  <si>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</si>
  <si>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</si>
  <si>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</si>
  <si>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</si>
  <si>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3.3626 10-11-20 (10) -29</t>
  </si>
  <si>
    <t>10000528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</si>
  <si>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</si>
  <si>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</si>
  <si>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</si>
  <si>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</si>
  <si>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</si>
  <si>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</si>
  <si>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</si>
  <si>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</si>
  <si>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</si>
  <si>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</si>
  <si>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</si>
  <si>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</si>
  <si>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</si>
  <si>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</si>
  <si>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</si>
  <si>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</si>
  <si>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</si>
  <si>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</si>
  <si>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</si>
  <si>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</si>
  <si>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</si>
  <si>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</si>
  <si>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</si>
  <si>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</si>
  <si>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</si>
  <si>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</si>
  <si>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</si>
  <si>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</si>
  <si>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</si>
  <si>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</si>
  <si>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</si>
  <si>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</si>
  <si>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</si>
  <si>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</si>
  <si>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</si>
  <si>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</si>
  <si>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</si>
  <si>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</si>
  <si>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</si>
  <si>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</si>
  <si>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</si>
  <si>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</si>
  <si>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3.3977 10-11-20 (10) -38</t>
  </si>
  <si>
    <t>10000527</t>
  </si>
  <si>
    <t>+ILS/-USD 3.3988 29-06-21 (10) -212</t>
  </si>
  <si>
    <t>10000530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</si>
  <si>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</si>
  <si>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</si>
  <si>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</si>
  <si>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</si>
  <si>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</si>
  <si>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</si>
  <si>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</si>
  <si>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</si>
  <si>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</si>
  <si>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</si>
  <si>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</si>
  <si>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</si>
  <si>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</si>
  <si>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</si>
  <si>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</si>
  <si>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</si>
  <si>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</si>
  <si>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</si>
  <si>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</si>
  <si>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</si>
  <si>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</si>
  <si>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</si>
  <si>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</si>
  <si>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</si>
  <si>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</si>
  <si>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</si>
  <si>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</si>
  <si>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</si>
  <si>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</si>
  <si>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</si>
  <si>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</si>
  <si>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</si>
  <si>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</si>
  <si>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</si>
  <si>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</si>
  <si>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</si>
  <si>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</si>
  <si>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</si>
  <si>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</si>
  <si>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</si>
  <si>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</si>
  <si>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</si>
  <si>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</si>
  <si>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</si>
  <si>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</si>
  <si>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</si>
  <si>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3.4137 06-10-20 (20) -53</t>
  </si>
  <si>
    <t>10000453</t>
  </si>
  <si>
    <t>+ILS/-USD 3.4147 09-02-21 (10) -103</t>
  </si>
  <si>
    <t>10000529</t>
  </si>
  <si>
    <t>+ILS/-USD 3.4148 08-10-20 (11) -52</t>
  </si>
  <si>
    <t>+ILS/-USD 3.4148 09-02-21 (12) -102</t>
  </si>
  <si>
    <t>10000035</t>
  </si>
  <si>
    <t>+ILS/-USD 3.4158 09-02-21 (11) -102</t>
  </si>
  <si>
    <t>10000207</t>
  </si>
  <si>
    <t>+ILS/-USD 3.42 16-02-21 (11) -102</t>
  </si>
  <si>
    <t>10000210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</si>
  <si>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</si>
  <si>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</si>
  <si>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</si>
  <si>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</si>
  <si>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</si>
  <si>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</si>
  <si>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</si>
  <si>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</si>
  <si>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</si>
  <si>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</si>
  <si>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</si>
  <si>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</si>
  <si>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</si>
  <si>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3.4312 23-06-21 (11) -218</t>
  </si>
  <si>
    <t>10000214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</si>
  <si>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</si>
  <si>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</si>
  <si>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</si>
  <si>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</si>
  <si>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</si>
  <si>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</si>
  <si>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</si>
  <si>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</si>
  <si>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</si>
  <si>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</si>
  <si>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</si>
  <si>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</si>
  <si>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</si>
  <si>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</si>
  <si>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</si>
  <si>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</si>
  <si>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</si>
  <si>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</si>
  <si>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</si>
  <si>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</si>
  <si>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</si>
  <si>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</si>
  <si>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</si>
  <si>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</si>
  <si>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</si>
  <si>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</si>
  <si>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3.449 26-10-20 (20) -90</t>
  </si>
  <si>
    <t>10000159</t>
  </si>
  <si>
    <t>+ILS/-USD 3.45 26-10-20 (12) -89</t>
  </si>
  <si>
    <t>10000152</t>
  </si>
  <si>
    <t>10000427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</si>
  <si>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</si>
  <si>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</si>
  <si>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</si>
  <si>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</si>
  <si>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</si>
  <si>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</si>
  <si>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</si>
  <si>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</si>
  <si>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</si>
  <si>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</si>
  <si>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פורוורד ש"ח-מט"ח</t>
  </si>
  <si>
    <t>10000036</t>
  </si>
  <si>
    <t>+GBP/-USD 1.24585 09-11-20 (10) +8.5</t>
  </si>
  <si>
    <t>10000348</t>
  </si>
  <si>
    <t>+USD/-AUD 0.68741 10-12-20 (10) +0.1</t>
  </si>
  <si>
    <t>10000517</t>
  </si>
  <si>
    <t>+USD/-EUR 1.08331 19-10-20 (12) +37.1</t>
  </si>
  <si>
    <t>10000315</t>
  </si>
  <si>
    <t>+USD/-EUR 1.09445 05-10-20 (10) +53.5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</si>
  <si>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</si>
  <si>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</si>
  <si>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</si>
  <si>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</si>
  <si>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</si>
  <si>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</si>
  <si>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</si>
  <si>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</si>
  <si>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</si>
  <si>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</si>
  <si>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</si>
  <si>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</si>
  <si>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</si>
  <si>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</si>
  <si>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</si>
  <si>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</si>
  <si>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</si>
  <si>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</si>
  <si>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</si>
  <si>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1.2117 09-11-20 (10) +7</t>
  </si>
  <si>
    <t>10000124</t>
  </si>
  <si>
    <t>10000328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</si>
  <si>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</si>
  <si>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</si>
  <si>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</si>
  <si>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</si>
  <si>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</si>
  <si>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</si>
  <si>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1.171472 05-10-20 (10) +0.72</t>
  </si>
  <si>
    <t>+EUR/-USD 1.18555 21-10-20 (12) +18.5</t>
  </si>
  <si>
    <t>10000467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</si>
  <si>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</si>
  <si>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</si>
  <si>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</si>
  <si>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</si>
  <si>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</si>
  <si>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</si>
  <si>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1.13659 25-11-20 (10) +33.9</t>
  </si>
  <si>
    <t>10000425</t>
  </si>
  <si>
    <t>+USD/-EUR 1.14587 11-01-21 (10) +46.7</t>
  </si>
  <si>
    <t>10000438</t>
  </si>
  <si>
    <t>+USD/-EUR 1.16199 30-11-20 (10) +30.9</t>
  </si>
  <si>
    <t>10000523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</si>
  <si>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</si>
  <si>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</si>
  <si>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</si>
  <si>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</si>
  <si>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</si>
  <si>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</si>
  <si>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1.19048 11-02-21 (12) +44.8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</si>
  <si>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</si>
  <si>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</si>
  <si>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</si>
  <si>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</si>
  <si>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</si>
  <si>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</si>
  <si>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</si>
  <si>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</si>
  <si>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</si>
  <si>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</si>
  <si>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</si>
  <si>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</si>
  <si>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</si>
  <si>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</si>
  <si>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</si>
  <si>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</si>
  <si>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</si>
  <si>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</si>
  <si>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</si>
  <si>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</si>
  <si>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</si>
  <si>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+USD/-JPY 105.84 21-01-21 (10) -24</t>
  </si>
  <si>
    <t>10000520</t>
  </si>
  <si>
    <t>+USD/-JPY 106.835 09-12-20 (10) -19.5</t>
  </si>
  <si>
    <t>10000440</t>
  </si>
  <si>
    <t>+USD/-JPY 107.067 16-11-20 (10) -18.3</t>
  </si>
  <si>
    <t>+USD/-JPY 107.083 15-10-20 (10) -11.7</t>
  </si>
  <si>
    <t>10000445</t>
  </si>
  <si>
    <t>+USD/-JPY 107.446 09-12-20 (10) -22.4</t>
  </si>
  <si>
    <t>10000420</t>
  </si>
  <si>
    <t>IRS</t>
  </si>
  <si>
    <t>10000002</t>
  </si>
  <si>
    <t>TRS</t>
  </si>
  <si>
    <t>10000311</t>
  </si>
  <si>
    <t>10000321</t>
  </si>
  <si>
    <t>10000330</t>
  </si>
  <si>
    <t>10000334</t>
  </si>
  <si>
    <t>10000312</t>
  </si>
  <si>
    <t>10000349</t>
  </si>
  <si>
    <t>10000415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</si>
  <si>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</si>
  <si>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</si>
  <si>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</si>
  <si>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</si>
  <si>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</si>
  <si>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</si>
  <si>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</si>
  <si>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</si>
  <si>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</si>
  <si>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</si>
  <si>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34810000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</si>
  <si>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</si>
  <si>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</si>
  <si>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</si>
  <si>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</si>
  <si>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</si>
  <si>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</si>
  <si>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</si>
  <si>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</si>
  <si>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</si>
  <si>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</si>
  <si>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</si>
  <si>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31212000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</si>
  <si>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</si>
  <si>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</si>
  <si>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</si>
  <si>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</si>
  <si>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</si>
  <si>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</si>
  <si>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</si>
  <si>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</si>
  <si>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</si>
  <si>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</si>
  <si>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</si>
  <si>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</si>
  <si>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</si>
  <si>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</si>
  <si>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</si>
  <si>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</si>
  <si>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</si>
  <si>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</si>
  <si>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</si>
  <si>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</si>
  <si>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</si>
  <si>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</si>
  <si>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30820000</t>
  </si>
  <si>
    <t>34020000</t>
  </si>
  <si>
    <t>30211000</t>
  </si>
  <si>
    <t>32011000</t>
  </si>
  <si>
    <t>30311000</t>
  </si>
  <si>
    <t>דירוג פנימי</t>
  </si>
  <si>
    <t>כן</t>
  </si>
  <si>
    <t>לא</t>
  </si>
  <si>
    <t>AA-</t>
  </si>
  <si>
    <t>A</t>
  </si>
  <si>
    <t>Other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</si>
  <si>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</si>
  <si>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</si>
  <si>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</si>
  <si>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</si>
  <si>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</si>
  <si>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</si>
  <si>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</si>
  <si>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</si>
  <si>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</si>
  <si>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</si>
  <si>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</si>
  <si>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</si>
  <si>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בחו"ל</t>
  </si>
  <si>
    <t>גורם 155</t>
  </si>
  <si>
    <t>גורם 111</t>
  </si>
  <si>
    <t>גורם 154</t>
  </si>
  <si>
    <t>גורם 158</t>
  </si>
  <si>
    <t>גורם 105</t>
  </si>
  <si>
    <t>גורם 156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</si>
  <si>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</si>
  <si>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</si>
  <si>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</si>
  <si>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</si>
  <si>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</si>
  <si>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</si>
  <si>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</si>
  <si>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138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</si>
  <si>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</si>
  <si>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</si>
  <si>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</si>
  <si>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</si>
  <si>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</si>
  <si>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</si>
  <si>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</si>
  <si>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</si>
  <si>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</si>
  <si>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</si>
  <si>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</si>
  <si>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</si>
  <si>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</si>
  <si>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</si>
  <si>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</si>
  <si>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</si>
  <si>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</si>
  <si>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</si>
  <si>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</si>
  <si>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</si>
  <si>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</si>
  <si>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</si>
  <si>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</si>
  <si>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96</t>
  </si>
  <si>
    <t>בבטחונות אחרים - גורם 147</t>
  </si>
  <si>
    <t>בבטחונות אחרים - גורם 129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</si>
  <si>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</si>
  <si>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</si>
  <si>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</si>
  <si>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</si>
  <si>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</si>
  <si>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</si>
  <si>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</si>
  <si>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</si>
  <si>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</si>
  <si>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</si>
  <si>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</si>
  <si>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</si>
  <si>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</si>
  <si>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</si>
  <si>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</si>
  <si>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</si>
  <si>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</si>
  <si>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</si>
  <si>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</si>
  <si>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</si>
  <si>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</si>
  <si>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</si>
  <si>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</si>
  <si>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</si>
  <si>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</si>
  <si>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</si>
  <si>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</si>
  <si>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</si>
  <si>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</si>
  <si>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</si>
  <si>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השקעות בהייטק</t>
  </si>
  <si>
    <t>Food,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</si>
</sst>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4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8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64" fontId="0" fillId="0" borderId="0" xfId="0" applyNumberForma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0" fontId="26" fillId="0" borderId="0" xfId="15" applyFont="1" applyFill="1" applyBorder="1" applyAlignment="1">
      <alignment horizontal="right" indent="3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221</v>
      </c>
    </row>
    <row r="2" spans="1:4">
      <c r="B2" s="46" t="s">
        <v>140</v>
      </c>
      <c r="C2" s="67" t="s">
        <v>222</v>
      </c>
    </row>
    <row r="3" spans="1:4">
      <c r="B3" s="46" t="s">
        <v>142</v>
      </c>
      <c r="C3" s="67" t="s">
        <v>223</v>
      </c>
    </row>
    <row r="4" spans="1:4">
      <c r="B4" s="46" t="s">
        <v>143</v>
      </c>
      <c r="C4" s="67">
        <v>9455</v>
      </c>
    </row>
    <row r="6" spans="1:4" ht="26.25" customHeight="1">
      <c r="B6" s="124" t="s">
        <v>155</v>
      </c>
      <c r="C6" s="125"/>
      <c r="D6" s="126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06">
        <f>C11+C12+C23+C33+C37</f>
        <v>47278.735061132007</v>
      </c>
      <c r="D10" s="107">
        <f>C10/$C$42</f>
        <v>1</v>
      </c>
    </row>
    <row r="11" spans="1:4">
      <c r="A11" s="42" t="s">
        <v>121</v>
      </c>
      <c r="B11" s="27" t="s">
        <v>156</v>
      </c>
      <c r="C11" s="106">
        <f>מזומנים!J10</f>
        <v>5092.0501214170008</v>
      </c>
      <c r="D11" s="107">
        <f t="shared" ref="D11:D13" si="0">C11/$C$42</f>
        <v>0.1077027571662591</v>
      </c>
    </row>
    <row r="12" spans="1:4">
      <c r="B12" s="27" t="s">
        <v>157</v>
      </c>
      <c r="C12" s="106">
        <f>SUM(C13:C21)</f>
        <v>40228.010741296006</v>
      </c>
      <c r="D12" s="107">
        <f t="shared" si="0"/>
        <v>0.85086901519849623</v>
      </c>
    </row>
    <row r="13" spans="1:4">
      <c r="A13" s="44" t="s">
        <v>121</v>
      </c>
      <c r="B13" s="28" t="s">
        <v>67</v>
      </c>
      <c r="C13" s="106" vm="2">
        <v>11632.299835829999</v>
      </c>
      <c r="D13" s="107">
        <f t="shared" si="0"/>
        <v>0.24603661288292267</v>
      </c>
    </row>
    <row r="14" spans="1:4">
      <c r="A14" s="44" t="s">
        <v>121</v>
      </c>
      <c r="B14" s="28" t="s">
        <v>68</v>
      </c>
      <c r="C14" s="106" t="s" vm="3">
        <v>2325</v>
      </c>
      <c r="D14" s="107" t="s" vm="4">
        <v>2325</v>
      </c>
    </row>
    <row r="15" spans="1:4">
      <c r="A15" s="44" t="s">
        <v>121</v>
      </c>
      <c r="B15" s="28" t="s">
        <v>69</v>
      </c>
      <c r="C15" s="106">
        <f>'אג"ח קונצרני'!R11</f>
        <v>15666.632300696008</v>
      </c>
      <c r="D15" s="107">
        <f t="shared" ref="D15:D21" si="1">C15/$C$42</f>
        <v>0.33136741667133973</v>
      </c>
    </row>
    <row r="16" spans="1:4">
      <c r="A16" s="44" t="s">
        <v>121</v>
      </c>
      <c r="B16" s="28" t="s">
        <v>70</v>
      </c>
      <c r="C16" s="106">
        <f>מניות!L11</f>
        <v>4799.3080258990003</v>
      </c>
      <c r="D16" s="107">
        <f t="shared" si="1"/>
        <v>0.1015109228217175</v>
      </c>
    </row>
    <row r="17" spans="1:4">
      <c r="A17" s="44" t="s">
        <v>121</v>
      </c>
      <c r="B17" s="28" t="s">
        <v>213</v>
      </c>
      <c r="C17" s="106" vm="5">
        <v>6541.0350595820009</v>
      </c>
      <c r="D17" s="107">
        <f t="shared" si="1"/>
        <v>0.13835046667649545</v>
      </c>
    </row>
    <row r="18" spans="1:4">
      <c r="A18" s="44" t="s">
        <v>121</v>
      </c>
      <c r="B18" s="28" t="s">
        <v>71</v>
      </c>
      <c r="C18" s="106" vm="6">
        <v>1657.5944741890005</v>
      </c>
      <c r="D18" s="107">
        <f t="shared" si="1"/>
        <v>3.5060042787644588E-2</v>
      </c>
    </row>
    <row r="19" spans="1:4">
      <c r="A19" s="44" t="s">
        <v>121</v>
      </c>
      <c r="B19" s="28" t="s">
        <v>72</v>
      </c>
      <c r="C19" s="106" vm="7">
        <v>0.80450387000000012</v>
      </c>
      <c r="D19" s="107">
        <f t="shared" si="1"/>
        <v>1.7016188545648828E-5</v>
      </c>
    </row>
    <row r="20" spans="1:4">
      <c r="A20" s="44" t="s">
        <v>121</v>
      </c>
      <c r="B20" s="28" t="s">
        <v>73</v>
      </c>
      <c r="C20" s="106" vm="8">
        <v>-52.651003312000007</v>
      </c>
      <c r="D20" s="107">
        <f t="shared" si="1"/>
        <v>-1.1136296951244908E-3</v>
      </c>
    </row>
    <row r="21" spans="1:4">
      <c r="A21" s="44" t="s">
        <v>121</v>
      </c>
      <c r="B21" s="28" t="s">
        <v>74</v>
      </c>
      <c r="C21" s="106" vm="9">
        <v>-17.012455458000002</v>
      </c>
      <c r="D21" s="107">
        <f t="shared" si="1"/>
        <v>-3.598331350448078E-4</v>
      </c>
    </row>
    <row r="22" spans="1:4">
      <c r="A22" s="44" t="s">
        <v>121</v>
      </c>
      <c r="B22" s="28" t="s">
        <v>75</v>
      </c>
      <c r="C22" s="106" t="s" vm="10">
        <v>2325</v>
      </c>
      <c r="D22" s="107" t="s" vm="11">
        <v>2325</v>
      </c>
    </row>
    <row r="23" spans="1:4">
      <c r="B23" s="27" t="s">
        <v>158</v>
      </c>
      <c r="C23" s="106">
        <f>SUM(C26:C31)</f>
        <v>242.70950002199999</v>
      </c>
      <c r="D23" s="107">
        <f>C23/$C$42</f>
        <v>5.1335870071010465E-3</v>
      </c>
    </row>
    <row r="24" spans="1:4">
      <c r="A24" s="44" t="s">
        <v>121</v>
      </c>
      <c r="B24" s="28" t="s">
        <v>76</v>
      </c>
      <c r="C24" s="106" t="s" vm="12">
        <v>2325</v>
      </c>
      <c r="D24" s="107" t="s" vm="13">
        <v>2325</v>
      </c>
    </row>
    <row r="25" spans="1:4">
      <c r="A25" s="44" t="s">
        <v>121</v>
      </c>
      <c r="B25" s="28" t="s">
        <v>77</v>
      </c>
      <c r="C25" s="106" t="s" vm="14">
        <v>2325</v>
      </c>
      <c r="D25" s="107" t="s" vm="15">
        <v>2325</v>
      </c>
    </row>
    <row r="26" spans="1:4">
      <c r="A26" s="44" t="s">
        <v>121</v>
      </c>
      <c r="B26" s="28" t="s">
        <v>69</v>
      </c>
      <c r="C26" s="106" vm="16">
        <v>285.52304824300001</v>
      </c>
      <c r="D26" s="107">
        <f>C26/$C$42</f>
        <v>6.0391431343037212E-3</v>
      </c>
    </row>
    <row r="27" spans="1:4">
      <c r="A27" s="44" t="s">
        <v>121</v>
      </c>
      <c r="B27" s="28" t="s">
        <v>78</v>
      </c>
      <c r="C27" s="106" t="s" vm="17">
        <v>2325</v>
      </c>
      <c r="D27" s="107" t="s" vm="18">
        <v>2325</v>
      </c>
    </row>
    <row r="28" spans="1:4">
      <c r="A28" s="44" t="s">
        <v>121</v>
      </c>
      <c r="B28" s="28" t="s">
        <v>79</v>
      </c>
      <c r="C28" s="106" t="s" vm="19">
        <v>2325</v>
      </c>
      <c r="D28" s="107" t="s" vm="20">
        <v>2325</v>
      </c>
    </row>
    <row r="29" spans="1:4">
      <c r="A29" s="44" t="s">
        <v>121</v>
      </c>
      <c r="B29" s="28" t="s">
        <v>80</v>
      </c>
      <c r="C29" s="106" vm="21">
        <v>1.6877036250000006</v>
      </c>
      <c r="D29" s="107">
        <f>C29/$C$42</f>
        <v>3.5696886196675489E-5</v>
      </c>
    </row>
    <row r="30" spans="1:4">
      <c r="A30" s="44" t="s">
        <v>121</v>
      </c>
      <c r="B30" s="28" t="s">
        <v>181</v>
      </c>
      <c r="C30" s="106" t="s" vm="22">
        <v>2325</v>
      </c>
      <c r="D30" s="107" t="s" vm="23">
        <v>2325</v>
      </c>
    </row>
    <row r="31" spans="1:4">
      <c r="A31" s="44" t="s">
        <v>121</v>
      </c>
      <c r="B31" s="28" t="s">
        <v>101</v>
      </c>
      <c r="C31" s="106" vm="24">
        <v>-44.501251846000002</v>
      </c>
      <c r="D31" s="107">
        <f>C31/$C$42</f>
        <v>-9.4125301339934996E-4</v>
      </c>
    </row>
    <row r="32" spans="1:4">
      <c r="A32" s="44" t="s">
        <v>121</v>
      </c>
      <c r="B32" s="28" t="s">
        <v>81</v>
      </c>
      <c r="C32" s="106" t="s" vm="25">
        <v>2325</v>
      </c>
      <c r="D32" s="107" t="s" vm="26">
        <v>2325</v>
      </c>
    </row>
    <row r="33" spans="1:4">
      <c r="A33" s="44" t="s">
        <v>121</v>
      </c>
      <c r="B33" s="27" t="s">
        <v>159</v>
      </c>
      <c r="C33" s="106">
        <f>הלוואות!P10</f>
        <v>1724.7781462290004</v>
      </c>
      <c r="D33" s="107">
        <f>C33/$C$42</f>
        <v>3.6481055256635787E-2</v>
      </c>
    </row>
    <row r="34" spans="1:4">
      <c r="A34" s="44" t="s">
        <v>121</v>
      </c>
      <c r="B34" s="27" t="s">
        <v>160</v>
      </c>
      <c r="C34" s="106" t="s" vm="27">
        <v>2325</v>
      </c>
      <c r="D34" s="107" t="s" vm="28">
        <v>2325</v>
      </c>
    </row>
    <row r="35" spans="1:4">
      <c r="A35" s="44" t="s">
        <v>121</v>
      </c>
      <c r="B35" s="27" t="s">
        <v>161</v>
      </c>
      <c r="C35" s="106" t="s" vm="29">
        <v>2325</v>
      </c>
      <c r="D35" s="107" t="s" vm="30">
        <v>2325</v>
      </c>
    </row>
    <row r="36" spans="1:4">
      <c r="A36" s="44" t="s">
        <v>121</v>
      </c>
      <c r="B36" s="45" t="s">
        <v>162</v>
      </c>
      <c r="C36" s="106" t="s" vm="31">
        <v>2325</v>
      </c>
      <c r="D36" s="107" t="s" vm="32">
        <v>2325</v>
      </c>
    </row>
    <row r="37" spans="1:4">
      <c r="A37" s="44" t="s">
        <v>121</v>
      </c>
      <c r="B37" s="27" t="s">
        <v>163</v>
      </c>
      <c r="C37" s="106">
        <f>'השקעות אחרות '!I10</f>
        <v>-8.8134478320000014</v>
      </c>
      <c r="D37" s="107">
        <f t="shared" ref="D37:D38" si="2">C37/$C$42</f>
        <v>-1.8641462849215617E-4</v>
      </c>
    </row>
    <row r="38" spans="1:4">
      <c r="A38" s="44"/>
      <c r="B38" s="55" t="s">
        <v>165</v>
      </c>
      <c r="C38" s="106">
        <v>0</v>
      </c>
      <c r="D38" s="107">
        <f t="shared" si="2"/>
        <v>0</v>
      </c>
    </row>
    <row r="39" spans="1:4">
      <c r="A39" s="44" t="s">
        <v>121</v>
      </c>
      <c r="B39" s="56" t="s">
        <v>166</v>
      </c>
      <c r="C39" s="106" t="s" vm="33">
        <v>2325</v>
      </c>
      <c r="D39" s="107" t="s" vm="34">
        <v>2325</v>
      </c>
    </row>
    <row r="40" spans="1:4">
      <c r="A40" s="44" t="s">
        <v>121</v>
      </c>
      <c r="B40" s="56" t="s">
        <v>198</v>
      </c>
      <c r="C40" s="106" t="s" vm="35">
        <v>2325</v>
      </c>
      <c r="D40" s="107" t="s" vm="36">
        <v>2325</v>
      </c>
    </row>
    <row r="41" spans="1:4">
      <c r="A41" s="44" t="s">
        <v>121</v>
      </c>
      <c r="B41" s="56" t="s">
        <v>167</v>
      </c>
      <c r="C41" s="106" t="s" vm="37">
        <v>2325</v>
      </c>
      <c r="D41" s="107" t="s" vm="38">
        <v>2325</v>
      </c>
    </row>
    <row r="42" spans="1:4">
      <c r="B42" s="56" t="s">
        <v>82</v>
      </c>
      <c r="C42" s="106">
        <f>C10</f>
        <v>47278.735061132007</v>
      </c>
      <c r="D42" s="107" vm="39">
        <v>0.99999999999999989</v>
      </c>
    </row>
    <row r="43" spans="1:4">
      <c r="A43" s="44" t="s">
        <v>121</v>
      </c>
      <c r="B43" s="56" t="s">
        <v>164</v>
      </c>
      <c r="C43" s="106">
        <f>'יתרת התחייבות להשקעה'!C10</f>
        <v>609.31228758913778</v>
      </c>
      <c r="D43" s="107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08" t="s">
        <v>131</v>
      </c>
      <c r="D47" s="109" vm="40">
        <v>2.4483000000000001</v>
      </c>
    </row>
    <row r="48" spans="1:4">
      <c r="C48" s="108" t="s">
        <v>138</v>
      </c>
      <c r="D48" s="109">
        <v>0.61248464783467715</v>
      </c>
    </row>
    <row r="49" spans="2:4">
      <c r="C49" s="108" t="s">
        <v>135</v>
      </c>
      <c r="D49" s="109" vm="41">
        <v>2.5697000000000001</v>
      </c>
    </row>
    <row r="50" spans="2:4">
      <c r="B50" s="11"/>
      <c r="C50" s="108" t="s">
        <v>1522</v>
      </c>
      <c r="D50" s="109" vm="42">
        <v>3.726</v>
      </c>
    </row>
    <row r="51" spans="2:4">
      <c r="C51" s="108" t="s">
        <v>129</v>
      </c>
      <c r="D51" s="109" vm="43">
        <v>4.0258000000000003</v>
      </c>
    </row>
    <row r="52" spans="2:4">
      <c r="C52" s="108" t="s">
        <v>130</v>
      </c>
      <c r="D52" s="109" vm="44">
        <v>4.4108000000000001</v>
      </c>
    </row>
    <row r="53" spans="2:4">
      <c r="C53" s="108" t="s">
        <v>132</v>
      </c>
      <c r="D53" s="109">
        <v>0.44400000000000001</v>
      </c>
    </row>
    <row r="54" spans="2:4">
      <c r="C54" s="108" t="s">
        <v>136</v>
      </c>
      <c r="D54" s="109" vm="45">
        <v>3.2545999999999999</v>
      </c>
    </row>
    <row r="55" spans="2:4">
      <c r="C55" s="108" t="s">
        <v>137</v>
      </c>
      <c r="D55" s="109">
        <v>0.15553456248276734</v>
      </c>
    </row>
    <row r="56" spans="2:4">
      <c r="C56" s="108" t="s">
        <v>134</v>
      </c>
      <c r="D56" s="109" vm="46">
        <v>0.54069999999999996</v>
      </c>
    </row>
    <row r="57" spans="2:4">
      <c r="C57" s="108" t="s">
        <v>2326</v>
      </c>
      <c r="D57" s="109">
        <v>2.2755332999999998</v>
      </c>
    </row>
    <row r="58" spans="2:4">
      <c r="C58" s="108" t="s">
        <v>133</v>
      </c>
      <c r="D58" s="109" vm="47">
        <v>0.38080000000000003</v>
      </c>
    </row>
    <row r="59" spans="2:4">
      <c r="C59" s="108" t="s">
        <v>127</v>
      </c>
      <c r="D59" s="109" vm="48">
        <v>3.4409999999999998</v>
      </c>
    </row>
    <row r="60" spans="2:4">
      <c r="C60" s="108" t="s">
        <v>139</v>
      </c>
      <c r="D60" s="109" vm="49">
        <v>0.20399999999999999</v>
      </c>
    </row>
    <row r="61" spans="2:4">
      <c r="C61" s="108" t="s">
        <v>2327</v>
      </c>
      <c r="D61" s="109" vm="50">
        <v>0.36259999999999998</v>
      </c>
    </row>
    <row r="62" spans="2:4">
      <c r="C62" s="108" t="s">
        <v>2328</v>
      </c>
      <c r="D62" s="109">
        <v>4.4234363711624342E-2</v>
      </c>
    </row>
    <row r="63" spans="2:4">
      <c r="C63" s="108" t="s">
        <v>2329</v>
      </c>
      <c r="D63" s="109">
        <v>0.50670004417611536</v>
      </c>
    </row>
    <row r="64" spans="2:4">
      <c r="C64" s="108" t="s">
        <v>128</v>
      </c>
      <c r="D64" s="109">
        <v>1</v>
      </c>
    </row>
    <row r="65" spans="3:4">
      <c r="C65" s="110"/>
      <c r="D65" s="110"/>
    </row>
    <row r="66" spans="3:4">
      <c r="C66" s="110"/>
      <c r="D66" s="110"/>
    </row>
    <row r="67" spans="3:4">
      <c r="C67" s="111"/>
      <c r="D67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0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221</v>
      </c>
    </row>
    <row r="2" spans="2:13">
      <c r="B2" s="46" t="s">
        <v>140</v>
      </c>
      <c r="C2" s="67" t="s">
        <v>222</v>
      </c>
    </row>
    <row r="3" spans="2:13">
      <c r="B3" s="46" t="s">
        <v>142</v>
      </c>
      <c r="C3" s="67" t="s">
        <v>223</v>
      </c>
    </row>
    <row r="4" spans="2:13">
      <c r="B4" s="46" t="s">
        <v>143</v>
      </c>
      <c r="C4" s="67">
        <v>9455</v>
      </c>
    </row>
    <row r="6" spans="2:13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90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-52.651003312000007</v>
      </c>
      <c r="J11" s="71"/>
      <c r="K11" s="81">
        <f>I11/$I$11</f>
        <v>1</v>
      </c>
      <c r="L11" s="81">
        <f>I11/'סכום נכסי הקרן'!$C$42</f>
        <v>-1.1136296951244908E-3</v>
      </c>
    </row>
    <row r="12" spans="2:13">
      <c r="B12" s="92" t="s">
        <v>191</v>
      </c>
      <c r="C12" s="73"/>
      <c r="D12" s="73"/>
      <c r="E12" s="73"/>
      <c r="F12" s="73"/>
      <c r="G12" s="83"/>
      <c r="H12" s="85"/>
      <c r="I12" s="83">
        <v>7.3616199110000009</v>
      </c>
      <c r="J12" s="73"/>
      <c r="K12" s="84">
        <f t="shared" ref="K12:K15" si="0">I12/$I$11</f>
        <v>-0.13981917623442838</v>
      </c>
      <c r="L12" s="84">
        <f>I12/'סכום נכסי הקרן'!$C$42</f>
        <v>1.5570678660250389E-4</v>
      </c>
    </row>
    <row r="13" spans="2:13">
      <c r="B13" s="89" t="s">
        <v>187</v>
      </c>
      <c r="C13" s="71"/>
      <c r="D13" s="71"/>
      <c r="E13" s="71"/>
      <c r="F13" s="71"/>
      <c r="G13" s="80"/>
      <c r="H13" s="82"/>
      <c r="I13" s="80">
        <v>7.3616199110000009</v>
      </c>
      <c r="J13" s="71"/>
      <c r="K13" s="81">
        <f t="shared" si="0"/>
        <v>-0.13981917623442838</v>
      </c>
      <c r="L13" s="81">
        <f>I13/'סכום נכסי הקרן'!$C$42</f>
        <v>1.5570678660250389E-4</v>
      </c>
    </row>
    <row r="14" spans="2:13">
      <c r="B14" s="76" t="s">
        <v>1904</v>
      </c>
      <c r="C14" s="73" t="s">
        <v>1905</v>
      </c>
      <c r="D14" s="86" t="s">
        <v>115</v>
      </c>
      <c r="E14" s="86" t="s">
        <v>638</v>
      </c>
      <c r="F14" s="86" t="s">
        <v>128</v>
      </c>
      <c r="G14" s="83">
        <v>1.031617</v>
      </c>
      <c r="H14" s="85">
        <v>714000</v>
      </c>
      <c r="I14" s="83">
        <v>7.3657463800000009</v>
      </c>
      <c r="J14" s="73"/>
      <c r="K14" s="84">
        <f t="shared" si="0"/>
        <v>-0.1398975502204956</v>
      </c>
      <c r="L14" s="84">
        <f>I14/'סכום נכסי הקרן'!$C$42</f>
        <v>1.5579406620071365E-4</v>
      </c>
    </row>
    <row r="15" spans="2:13">
      <c r="B15" s="76" t="s">
        <v>1906</v>
      </c>
      <c r="C15" s="73" t="s">
        <v>1907</v>
      </c>
      <c r="D15" s="86" t="s">
        <v>115</v>
      </c>
      <c r="E15" s="86" t="s">
        <v>638</v>
      </c>
      <c r="F15" s="86" t="s">
        <v>128</v>
      </c>
      <c r="G15" s="83">
        <v>-1.031617</v>
      </c>
      <c r="H15" s="85">
        <v>400</v>
      </c>
      <c r="I15" s="83">
        <v>-4.1264690000000007E-3</v>
      </c>
      <c r="J15" s="73"/>
      <c r="K15" s="84">
        <f t="shared" si="0"/>
        <v>7.8373986067222995E-5</v>
      </c>
      <c r="L15" s="84">
        <f>I15/'סכום נכסי הקרן'!$C$42</f>
        <v>-8.7279598209732633E-8</v>
      </c>
    </row>
    <row r="16" spans="2:13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190</v>
      </c>
      <c r="C17" s="73"/>
      <c r="D17" s="73"/>
      <c r="E17" s="73"/>
      <c r="F17" s="73"/>
      <c r="G17" s="83"/>
      <c r="H17" s="85"/>
      <c r="I17" s="83">
        <v>-60.012623223000013</v>
      </c>
      <c r="J17" s="73"/>
      <c r="K17" s="84">
        <f t="shared" ref="K17:K22" si="1">I17/$I$11</f>
        <v>1.1398191762344285</v>
      </c>
      <c r="L17" s="84">
        <f>I17/'סכום נכסי הקרן'!$C$42</f>
        <v>-1.2693364817269947E-3</v>
      </c>
    </row>
    <row r="18" spans="2:12">
      <c r="B18" s="89" t="s">
        <v>187</v>
      </c>
      <c r="C18" s="71"/>
      <c r="D18" s="71"/>
      <c r="E18" s="71"/>
      <c r="F18" s="71"/>
      <c r="G18" s="80"/>
      <c r="H18" s="82"/>
      <c r="I18" s="80">
        <v>-60.012623223000013</v>
      </c>
      <c r="J18" s="71"/>
      <c r="K18" s="81">
        <f t="shared" si="1"/>
        <v>1.1398191762344285</v>
      </c>
      <c r="L18" s="81">
        <f>I18/'סכום נכסי הקרן'!$C$42</f>
        <v>-1.2693364817269947E-3</v>
      </c>
    </row>
    <row r="19" spans="2:12">
      <c r="B19" s="76" t="s">
        <v>1908</v>
      </c>
      <c r="C19" s="73" t="s">
        <v>1909</v>
      </c>
      <c r="D19" s="86" t="s">
        <v>28</v>
      </c>
      <c r="E19" s="86" t="s">
        <v>638</v>
      </c>
      <c r="F19" s="86" t="s">
        <v>127</v>
      </c>
      <c r="G19" s="83">
        <v>-0.34775400000000006</v>
      </c>
      <c r="H19" s="85">
        <v>40350</v>
      </c>
      <c r="I19" s="83">
        <v>-48.28364615600001</v>
      </c>
      <c r="J19" s="73"/>
      <c r="K19" s="84">
        <f t="shared" si="1"/>
        <v>0.91705082750047795</v>
      </c>
      <c r="L19" s="84">
        <f>I19/'סכום נכסי הקרן'!$C$42</f>
        <v>-1.0212550334430192E-3</v>
      </c>
    </row>
    <row r="20" spans="2:12">
      <c r="B20" s="76" t="s">
        <v>1910</v>
      </c>
      <c r="C20" s="73" t="s">
        <v>1911</v>
      </c>
      <c r="D20" s="86" t="s">
        <v>28</v>
      </c>
      <c r="E20" s="86" t="s">
        <v>638</v>
      </c>
      <c r="F20" s="86" t="s">
        <v>127</v>
      </c>
      <c r="G20" s="83">
        <v>0.34775400000000006</v>
      </c>
      <c r="H20" s="85">
        <v>5593</v>
      </c>
      <c r="I20" s="83">
        <v>6.6926997010000004</v>
      </c>
      <c r="J20" s="73"/>
      <c r="K20" s="84">
        <f t="shared" si="1"/>
        <v>-0.12711438111331541</v>
      </c>
      <c r="L20" s="84">
        <f>I20/'סכום נכסי הקרן'!$C$42</f>
        <v>1.4155834948515974E-4</v>
      </c>
    </row>
    <row r="21" spans="2:12">
      <c r="B21" s="76" t="s">
        <v>1912</v>
      </c>
      <c r="C21" s="73" t="s">
        <v>1913</v>
      </c>
      <c r="D21" s="86" t="s">
        <v>28</v>
      </c>
      <c r="E21" s="86" t="s">
        <v>638</v>
      </c>
      <c r="F21" s="86" t="s">
        <v>129</v>
      </c>
      <c r="G21" s="83">
        <v>-1.6050170000000004</v>
      </c>
      <c r="H21" s="85">
        <v>31520</v>
      </c>
      <c r="I21" s="83">
        <v>-20.366581962000005</v>
      </c>
      <c r="J21" s="73"/>
      <c r="K21" s="84">
        <f t="shared" si="1"/>
        <v>0.38682229550900382</v>
      </c>
      <c r="L21" s="84">
        <f>I21/'סכום נכסי הקרן'!$C$42</f>
        <v>-4.3077679501504757E-4</v>
      </c>
    </row>
    <row r="22" spans="2:12">
      <c r="B22" s="76" t="s">
        <v>1914</v>
      </c>
      <c r="C22" s="73" t="s">
        <v>1915</v>
      </c>
      <c r="D22" s="86" t="s">
        <v>28</v>
      </c>
      <c r="E22" s="86" t="s">
        <v>638</v>
      </c>
      <c r="F22" s="86" t="s">
        <v>129</v>
      </c>
      <c r="G22" s="83">
        <v>1.6050170000000004</v>
      </c>
      <c r="H22" s="85">
        <v>3010</v>
      </c>
      <c r="I22" s="83">
        <v>1.9449051940000002</v>
      </c>
      <c r="J22" s="73"/>
      <c r="K22" s="84">
        <f t="shared" si="1"/>
        <v>-3.6939565661737832E-2</v>
      </c>
      <c r="L22" s="84">
        <f>I22/'סכום נכסי הקרן'!$C$42</f>
        <v>4.1136997245912206E-5</v>
      </c>
    </row>
    <row r="23" spans="2:12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4" t="s">
        <v>212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4" t="s">
        <v>107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4" t="s">
        <v>195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4" t="s">
        <v>203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</row>
    <row r="531" spans="2:12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</row>
    <row r="532" spans="2:12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</row>
    <row r="533" spans="2:12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</row>
    <row r="534" spans="2:12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</row>
    <row r="535" spans="2:12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</row>
    <row r="536" spans="2:12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</row>
    <row r="537" spans="2:12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</row>
    <row r="538" spans="2:12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</row>
    <row r="539" spans="2:12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</row>
    <row r="540" spans="2:12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</row>
    <row r="541" spans="2:12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</row>
    <row r="542" spans="2:12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</row>
    <row r="543" spans="2:12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</row>
    <row r="544" spans="2:12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</row>
    <row r="545" spans="2:12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</row>
    <row r="546" spans="2:12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</row>
    <row r="547" spans="2:12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</row>
    <row r="548" spans="2:12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</row>
    <row r="549" spans="2:12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</row>
    <row r="550" spans="2:12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</row>
    <row r="551" spans="2:12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</row>
    <row r="552" spans="2:12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</row>
    <row r="553" spans="2:12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</row>
    <row r="554" spans="2:12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</row>
    <row r="555" spans="2:12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</row>
    <row r="556" spans="2:12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</row>
    <row r="557" spans="2:12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</row>
    <row r="558" spans="2:12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</row>
    <row r="559" spans="2:12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</row>
    <row r="560" spans="2:12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</row>
    <row r="561" spans="2:12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</row>
    <row r="562" spans="2:12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</row>
    <row r="563" spans="2:12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</row>
    <row r="564" spans="2:12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</row>
    <row r="565" spans="2:12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</row>
    <row r="566" spans="2:12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</row>
    <row r="567" spans="2:12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</row>
    <row r="568" spans="2:12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</row>
    <row r="569" spans="2:12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</row>
    <row r="570" spans="2:12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</row>
    <row r="571" spans="2:12">
      <c r="B571" s="112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</row>
    <row r="572" spans="2:12">
      <c r="B572" s="112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</row>
    <row r="573" spans="2:12">
      <c r="B573" s="112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</row>
    <row r="574" spans="2:12">
      <c r="B574" s="112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</row>
    <row r="575" spans="2:12">
      <c r="B575" s="112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</row>
    <row r="576" spans="2:12">
      <c r="B576" s="112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</row>
    <row r="577" spans="2:12">
      <c r="B577" s="112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</row>
    <row r="578" spans="2:12">
      <c r="B578" s="112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</row>
    <row r="579" spans="2:12">
      <c r="B579" s="112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</row>
    <row r="580" spans="2:12">
      <c r="B580" s="112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</row>
    <row r="581" spans="2:12">
      <c r="B581" s="112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</row>
    <row r="582" spans="2:12">
      <c r="B582" s="112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</row>
    <row r="583" spans="2:12">
      <c r="B583" s="112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</row>
    <row r="584" spans="2:12">
      <c r="B584" s="112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</row>
    <row r="585" spans="2:12">
      <c r="B585" s="112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</row>
    <row r="586" spans="2:12">
      <c r="B586" s="112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221</v>
      </c>
    </row>
    <row r="2" spans="1:11">
      <c r="B2" s="46" t="s">
        <v>140</v>
      </c>
      <c r="C2" s="67" t="s">
        <v>222</v>
      </c>
    </row>
    <row r="3" spans="1:11">
      <c r="B3" s="46" t="s">
        <v>142</v>
      </c>
      <c r="C3" s="67" t="s">
        <v>223</v>
      </c>
    </row>
    <row r="4" spans="1:11">
      <c r="B4" s="46" t="s">
        <v>143</v>
      </c>
      <c r="C4" s="67">
        <v>9455</v>
      </c>
    </row>
    <row r="6" spans="1:11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-17.012455458000002</v>
      </c>
      <c r="J11" s="84">
        <f>I11/$I$11</f>
        <v>1</v>
      </c>
      <c r="K11" s="84">
        <f>I11/'סכום נכסי הקרן'!$C$42</f>
        <v>-3.598331350448078E-4</v>
      </c>
    </row>
    <row r="12" spans="1:11">
      <c r="B12" s="92" t="s">
        <v>193</v>
      </c>
      <c r="C12" s="73"/>
      <c r="D12" s="73"/>
      <c r="E12" s="73"/>
      <c r="F12" s="73"/>
      <c r="G12" s="83"/>
      <c r="H12" s="85"/>
      <c r="I12" s="83">
        <v>-17.012455458000002</v>
      </c>
      <c r="J12" s="84">
        <f t="shared" ref="J12:J16" si="0">I12/$I$11</f>
        <v>1</v>
      </c>
      <c r="K12" s="84">
        <f>I12/'סכום נכסי הקרן'!$C$42</f>
        <v>-3.598331350448078E-4</v>
      </c>
    </row>
    <row r="13" spans="1:11">
      <c r="B13" s="72" t="s">
        <v>1916</v>
      </c>
      <c r="C13" s="73" t="s">
        <v>1917</v>
      </c>
      <c r="D13" s="86" t="s">
        <v>28</v>
      </c>
      <c r="E13" s="86" t="s">
        <v>638</v>
      </c>
      <c r="F13" s="86" t="s">
        <v>129</v>
      </c>
      <c r="G13" s="83">
        <v>0.68987600000000016</v>
      </c>
      <c r="H13" s="85">
        <v>319400</v>
      </c>
      <c r="I13" s="83">
        <v>-3.4706309470000005</v>
      </c>
      <c r="J13" s="84">
        <f t="shared" si="0"/>
        <v>0.20400529221476715</v>
      </c>
      <c r="K13" s="84">
        <f>I13/'סכום נכסי הקרן'!$C$42</f>
        <v>-7.3407863863371784E-5</v>
      </c>
    </row>
    <row r="14" spans="1:11">
      <c r="B14" s="72" t="s">
        <v>1918</v>
      </c>
      <c r="C14" s="73" t="s">
        <v>1919</v>
      </c>
      <c r="D14" s="86" t="s">
        <v>28</v>
      </c>
      <c r="E14" s="86" t="s">
        <v>638</v>
      </c>
      <c r="F14" s="86" t="s">
        <v>127</v>
      </c>
      <c r="G14" s="83">
        <v>0.62652000000000008</v>
      </c>
      <c r="H14" s="85">
        <v>5205</v>
      </c>
      <c r="I14" s="83">
        <v>0.68902583900000014</v>
      </c>
      <c r="J14" s="84">
        <f t="shared" si="0"/>
        <v>-4.050125748755392E-2</v>
      </c>
      <c r="K14" s="84">
        <f>I14/'סכום נכסי הקרן'!$C$42</f>
        <v>1.4573694455003522E-5</v>
      </c>
    </row>
    <row r="15" spans="1:11">
      <c r="B15" s="72" t="s">
        <v>1920</v>
      </c>
      <c r="C15" s="73" t="s">
        <v>1921</v>
      </c>
      <c r="D15" s="86" t="s">
        <v>28</v>
      </c>
      <c r="E15" s="86" t="s">
        <v>638</v>
      </c>
      <c r="F15" s="86" t="s">
        <v>127</v>
      </c>
      <c r="G15" s="83">
        <v>2.5785870000000006</v>
      </c>
      <c r="H15" s="85">
        <v>335200</v>
      </c>
      <c r="I15" s="83">
        <v>-12.666308055</v>
      </c>
      <c r="J15" s="84">
        <f t="shared" si="0"/>
        <v>0.7445314455794062</v>
      </c>
      <c r="K15" s="84">
        <f>I15/'סכום נכסי הקרן'!$C$42</f>
        <v>-2.6790708420228041E-4</v>
      </c>
    </row>
    <row r="16" spans="1:11">
      <c r="B16" s="72" t="s">
        <v>1922</v>
      </c>
      <c r="C16" s="73" t="s">
        <v>1923</v>
      </c>
      <c r="D16" s="86" t="s">
        <v>28</v>
      </c>
      <c r="E16" s="86" t="s">
        <v>638</v>
      </c>
      <c r="F16" s="86" t="s">
        <v>129</v>
      </c>
      <c r="G16" s="83">
        <v>1.0625500000000003</v>
      </c>
      <c r="H16" s="85">
        <v>36010</v>
      </c>
      <c r="I16" s="83">
        <v>-1.5645422950000003</v>
      </c>
      <c r="J16" s="84">
        <f t="shared" si="0"/>
        <v>9.1964519693380528E-2</v>
      </c>
      <c r="K16" s="84">
        <f>I16/'סכום נכסי הקרן'!$C$42</f>
        <v>-3.3091881434159079E-5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4" t="s">
        <v>212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4" t="s">
        <v>107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14" t="s">
        <v>195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14" t="s">
        <v>203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12"/>
      <c r="C117" s="121"/>
      <c r="D117" s="121"/>
      <c r="E117" s="121"/>
      <c r="F117" s="121"/>
      <c r="G117" s="121"/>
      <c r="H117" s="121"/>
      <c r="I117" s="113"/>
      <c r="J117" s="113"/>
      <c r="K117" s="121"/>
    </row>
    <row r="118" spans="2:11">
      <c r="B118" s="112"/>
      <c r="C118" s="121"/>
      <c r="D118" s="121"/>
      <c r="E118" s="121"/>
      <c r="F118" s="121"/>
      <c r="G118" s="121"/>
      <c r="H118" s="121"/>
      <c r="I118" s="113"/>
      <c r="J118" s="113"/>
      <c r="K118" s="121"/>
    </row>
    <row r="119" spans="2:11">
      <c r="B119" s="112"/>
      <c r="C119" s="121"/>
      <c r="D119" s="121"/>
      <c r="E119" s="121"/>
      <c r="F119" s="121"/>
      <c r="G119" s="121"/>
      <c r="H119" s="121"/>
      <c r="I119" s="113"/>
      <c r="J119" s="113"/>
      <c r="K119" s="121"/>
    </row>
    <row r="120" spans="2:11">
      <c r="B120" s="112"/>
      <c r="C120" s="121"/>
      <c r="D120" s="121"/>
      <c r="E120" s="121"/>
      <c r="F120" s="121"/>
      <c r="G120" s="121"/>
      <c r="H120" s="121"/>
      <c r="I120" s="113"/>
      <c r="J120" s="113"/>
      <c r="K120" s="121"/>
    </row>
    <row r="121" spans="2:11">
      <c r="B121" s="112"/>
      <c r="C121" s="121"/>
      <c r="D121" s="121"/>
      <c r="E121" s="121"/>
      <c r="F121" s="121"/>
      <c r="G121" s="121"/>
      <c r="H121" s="121"/>
      <c r="I121" s="113"/>
      <c r="J121" s="113"/>
      <c r="K121" s="121"/>
    </row>
    <row r="122" spans="2:11">
      <c r="B122" s="112"/>
      <c r="C122" s="121"/>
      <c r="D122" s="121"/>
      <c r="E122" s="121"/>
      <c r="F122" s="121"/>
      <c r="G122" s="121"/>
      <c r="H122" s="121"/>
      <c r="I122" s="113"/>
      <c r="J122" s="113"/>
      <c r="K122" s="121"/>
    </row>
    <row r="123" spans="2:11">
      <c r="B123" s="112"/>
      <c r="C123" s="121"/>
      <c r="D123" s="121"/>
      <c r="E123" s="121"/>
      <c r="F123" s="121"/>
      <c r="G123" s="121"/>
      <c r="H123" s="121"/>
      <c r="I123" s="113"/>
      <c r="J123" s="113"/>
      <c r="K123" s="121"/>
    </row>
    <row r="124" spans="2:11">
      <c r="B124" s="112"/>
      <c r="C124" s="121"/>
      <c r="D124" s="121"/>
      <c r="E124" s="121"/>
      <c r="F124" s="121"/>
      <c r="G124" s="121"/>
      <c r="H124" s="121"/>
      <c r="I124" s="113"/>
      <c r="J124" s="113"/>
      <c r="K124" s="121"/>
    </row>
    <row r="125" spans="2:11">
      <c r="B125" s="112"/>
      <c r="C125" s="121"/>
      <c r="D125" s="121"/>
      <c r="E125" s="121"/>
      <c r="F125" s="121"/>
      <c r="G125" s="121"/>
      <c r="H125" s="121"/>
      <c r="I125" s="113"/>
      <c r="J125" s="113"/>
      <c r="K125" s="121"/>
    </row>
    <row r="126" spans="2:11">
      <c r="B126" s="112"/>
      <c r="C126" s="121"/>
      <c r="D126" s="121"/>
      <c r="E126" s="121"/>
      <c r="F126" s="121"/>
      <c r="G126" s="121"/>
      <c r="H126" s="121"/>
      <c r="I126" s="113"/>
      <c r="J126" s="113"/>
      <c r="K126" s="121"/>
    </row>
    <row r="127" spans="2:11">
      <c r="B127" s="112"/>
      <c r="C127" s="121"/>
      <c r="D127" s="121"/>
      <c r="E127" s="121"/>
      <c r="F127" s="121"/>
      <c r="G127" s="121"/>
      <c r="H127" s="121"/>
      <c r="I127" s="113"/>
      <c r="J127" s="113"/>
      <c r="K127" s="121"/>
    </row>
    <row r="128" spans="2:11">
      <c r="B128" s="112"/>
      <c r="C128" s="121"/>
      <c r="D128" s="121"/>
      <c r="E128" s="121"/>
      <c r="F128" s="121"/>
      <c r="G128" s="121"/>
      <c r="H128" s="121"/>
      <c r="I128" s="113"/>
      <c r="J128" s="113"/>
      <c r="K128" s="121"/>
    </row>
    <row r="129" spans="2:11">
      <c r="B129" s="112"/>
      <c r="C129" s="121"/>
      <c r="D129" s="121"/>
      <c r="E129" s="121"/>
      <c r="F129" s="121"/>
      <c r="G129" s="121"/>
      <c r="H129" s="121"/>
      <c r="I129" s="113"/>
      <c r="J129" s="113"/>
      <c r="K129" s="121"/>
    </row>
    <row r="130" spans="2:11">
      <c r="B130" s="112"/>
      <c r="C130" s="121"/>
      <c r="D130" s="121"/>
      <c r="E130" s="121"/>
      <c r="F130" s="121"/>
      <c r="G130" s="121"/>
      <c r="H130" s="121"/>
      <c r="I130" s="113"/>
      <c r="J130" s="113"/>
      <c r="K130" s="121"/>
    </row>
    <row r="131" spans="2:11">
      <c r="B131" s="112"/>
      <c r="C131" s="121"/>
      <c r="D131" s="121"/>
      <c r="E131" s="121"/>
      <c r="F131" s="121"/>
      <c r="G131" s="121"/>
      <c r="H131" s="121"/>
      <c r="I131" s="113"/>
      <c r="J131" s="113"/>
      <c r="K131" s="121"/>
    </row>
    <row r="132" spans="2:11">
      <c r="B132" s="112"/>
      <c r="C132" s="121"/>
      <c r="D132" s="121"/>
      <c r="E132" s="121"/>
      <c r="F132" s="121"/>
      <c r="G132" s="121"/>
      <c r="H132" s="121"/>
      <c r="I132" s="113"/>
      <c r="J132" s="113"/>
      <c r="K132" s="121"/>
    </row>
    <row r="133" spans="2:11">
      <c r="B133" s="112"/>
      <c r="C133" s="121"/>
      <c r="D133" s="121"/>
      <c r="E133" s="121"/>
      <c r="F133" s="121"/>
      <c r="G133" s="121"/>
      <c r="H133" s="121"/>
      <c r="I133" s="113"/>
      <c r="J133" s="113"/>
      <c r="K133" s="121"/>
    </row>
    <row r="134" spans="2:11">
      <c r="B134" s="112"/>
      <c r="C134" s="121"/>
      <c r="D134" s="121"/>
      <c r="E134" s="121"/>
      <c r="F134" s="121"/>
      <c r="G134" s="121"/>
      <c r="H134" s="121"/>
      <c r="I134" s="113"/>
      <c r="J134" s="113"/>
      <c r="K134" s="121"/>
    </row>
    <row r="135" spans="2:11">
      <c r="B135" s="112"/>
      <c r="C135" s="121"/>
      <c r="D135" s="121"/>
      <c r="E135" s="121"/>
      <c r="F135" s="121"/>
      <c r="G135" s="121"/>
      <c r="H135" s="121"/>
      <c r="I135" s="113"/>
      <c r="J135" s="113"/>
      <c r="K135" s="121"/>
    </row>
    <row r="136" spans="2:11">
      <c r="B136" s="112"/>
      <c r="C136" s="121"/>
      <c r="D136" s="121"/>
      <c r="E136" s="121"/>
      <c r="F136" s="121"/>
      <c r="G136" s="121"/>
      <c r="H136" s="121"/>
      <c r="I136" s="113"/>
      <c r="J136" s="113"/>
      <c r="K136" s="121"/>
    </row>
    <row r="137" spans="2:11">
      <c r="B137" s="112"/>
      <c r="C137" s="121"/>
      <c r="D137" s="121"/>
      <c r="E137" s="121"/>
      <c r="F137" s="121"/>
      <c r="G137" s="121"/>
      <c r="H137" s="121"/>
      <c r="I137" s="113"/>
      <c r="J137" s="113"/>
      <c r="K137" s="121"/>
    </row>
    <row r="138" spans="2:11">
      <c r="B138" s="112"/>
      <c r="C138" s="121"/>
      <c r="D138" s="121"/>
      <c r="E138" s="121"/>
      <c r="F138" s="121"/>
      <c r="G138" s="121"/>
      <c r="H138" s="121"/>
      <c r="I138" s="113"/>
      <c r="J138" s="113"/>
      <c r="K138" s="121"/>
    </row>
    <row r="139" spans="2:11">
      <c r="B139" s="112"/>
      <c r="C139" s="121"/>
      <c r="D139" s="121"/>
      <c r="E139" s="121"/>
      <c r="F139" s="121"/>
      <c r="G139" s="121"/>
      <c r="H139" s="121"/>
      <c r="I139" s="113"/>
      <c r="J139" s="113"/>
      <c r="K139" s="121"/>
    </row>
    <row r="140" spans="2:11">
      <c r="B140" s="112"/>
      <c r="C140" s="121"/>
      <c r="D140" s="121"/>
      <c r="E140" s="121"/>
      <c r="F140" s="121"/>
      <c r="G140" s="121"/>
      <c r="H140" s="121"/>
      <c r="I140" s="113"/>
      <c r="J140" s="113"/>
      <c r="K140" s="121"/>
    </row>
    <row r="141" spans="2:11">
      <c r="B141" s="112"/>
      <c r="C141" s="121"/>
      <c r="D141" s="121"/>
      <c r="E141" s="121"/>
      <c r="F141" s="121"/>
      <c r="G141" s="121"/>
      <c r="H141" s="121"/>
      <c r="I141" s="113"/>
      <c r="J141" s="113"/>
      <c r="K141" s="121"/>
    </row>
    <row r="142" spans="2:11">
      <c r="B142" s="112"/>
      <c r="C142" s="121"/>
      <c r="D142" s="121"/>
      <c r="E142" s="121"/>
      <c r="F142" s="121"/>
      <c r="G142" s="121"/>
      <c r="H142" s="121"/>
      <c r="I142" s="113"/>
      <c r="J142" s="113"/>
      <c r="K142" s="121"/>
    </row>
    <row r="143" spans="2:11">
      <c r="B143" s="112"/>
      <c r="C143" s="121"/>
      <c r="D143" s="121"/>
      <c r="E143" s="121"/>
      <c r="F143" s="121"/>
      <c r="G143" s="121"/>
      <c r="H143" s="121"/>
      <c r="I143" s="113"/>
      <c r="J143" s="113"/>
      <c r="K143" s="121"/>
    </row>
    <row r="144" spans="2:11">
      <c r="B144" s="112"/>
      <c r="C144" s="121"/>
      <c r="D144" s="121"/>
      <c r="E144" s="121"/>
      <c r="F144" s="121"/>
      <c r="G144" s="121"/>
      <c r="H144" s="121"/>
      <c r="I144" s="113"/>
      <c r="J144" s="113"/>
      <c r="K144" s="121"/>
    </row>
    <row r="145" spans="2:11">
      <c r="B145" s="112"/>
      <c r="C145" s="121"/>
      <c r="D145" s="121"/>
      <c r="E145" s="121"/>
      <c r="F145" s="121"/>
      <c r="G145" s="121"/>
      <c r="H145" s="121"/>
      <c r="I145" s="113"/>
      <c r="J145" s="113"/>
      <c r="K145" s="121"/>
    </row>
    <row r="146" spans="2:11">
      <c r="B146" s="112"/>
      <c r="C146" s="121"/>
      <c r="D146" s="121"/>
      <c r="E146" s="121"/>
      <c r="F146" s="121"/>
      <c r="G146" s="121"/>
      <c r="H146" s="121"/>
      <c r="I146" s="113"/>
      <c r="J146" s="113"/>
      <c r="K146" s="121"/>
    </row>
    <row r="147" spans="2:11">
      <c r="B147" s="112"/>
      <c r="C147" s="121"/>
      <c r="D147" s="121"/>
      <c r="E147" s="121"/>
      <c r="F147" s="121"/>
      <c r="G147" s="121"/>
      <c r="H147" s="121"/>
      <c r="I147" s="113"/>
      <c r="J147" s="113"/>
      <c r="K147" s="121"/>
    </row>
    <row r="148" spans="2:11">
      <c r="B148" s="112"/>
      <c r="C148" s="121"/>
      <c r="D148" s="121"/>
      <c r="E148" s="121"/>
      <c r="F148" s="121"/>
      <c r="G148" s="121"/>
      <c r="H148" s="121"/>
      <c r="I148" s="113"/>
      <c r="J148" s="113"/>
      <c r="K148" s="121"/>
    </row>
    <row r="149" spans="2:11">
      <c r="B149" s="112"/>
      <c r="C149" s="121"/>
      <c r="D149" s="121"/>
      <c r="E149" s="121"/>
      <c r="F149" s="121"/>
      <c r="G149" s="121"/>
      <c r="H149" s="121"/>
      <c r="I149" s="113"/>
      <c r="J149" s="113"/>
      <c r="K149" s="121"/>
    </row>
    <row r="150" spans="2:11">
      <c r="B150" s="112"/>
      <c r="C150" s="121"/>
      <c r="D150" s="121"/>
      <c r="E150" s="121"/>
      <c r="F150" s="121"/>
      <c r="G150" s="121"/>
      <c r="H150" s="121"/>
      <c r="I150" s="113"/>
      <c r="J150" s="113"/>
      <c r="K150" s="121"/>
    </row>
    <row r="151" spans="2:11">
      <c r="B151" s="112"/>
      <c r="C151" s="121"/>
      <c r="D151" s="121"/>
      <c r="E151" s="121"/>
      <c r="F151" s="121"/>
      <c r="G151" s="121"/>
      <c r="H151" s="121"/>
      <c r="I151" s="113"/>
      <c r="J151" s="113"/>
      <c r="K151" s="121"/>
    </row>
    <row r="152" spans="2:11">
      <c r="B152" s="112"/>
      <c r="C152" s="121"/>
      <c r="D152" s="121"/>
      <c r="E152" s="121"/>
      <c r="F152" s="121"/>
      <c r="G152" s="121"/>
      <c r="H152" s="121"/>
      <c r="I152" s="113"/>
      <c r="J152" s="113"/>
      <c r="K152" s="121"/>
    </row>
    <row r="153" spans="2:11">
      <c r="B153" s="112"/>
      <c r="C153" s="121"/>
      <c r="D153" s="121"/>
      <c r="E153" s="121"/>
      <c r="F153" s="121"/>
      <c r="G153" s="121"/>
      <c r="H153" s="121"/>
      <c r="I153" s="113"/>
      <c r="J153" s="113"/>
      <c r="K153" s="121"/>
    </row>
    <row r="154" spans="2:11">
      <c r="B154" s="112"/>
      <c r="C154" s="121"/>
      <c r="D154" s="121"/>
      <c r="E154" s="121"/>
      <c r="F154" s="121"/>
      <c r="G154" s="121"/>
      <c r="H154" s="121"/>
      <c r="I154" s="113"/>
      <c r="J154" s="113"/>
      <c r="K154" s="121"/>
    </row>
    <row r="155" spans="2:11">
      <c r="B155" s="112"/>
      <c r="C155" s="121"/>
      <c r="D155" s="121"/>
      <c r="E155" s="121"/>
      <c r="F155" s="121"/>
      <c r="G155" s="121"/>
      <c r="H155" s="121"/>
      <c r="I155" s="113"/>
      <c r="J155" s="113"/>
      <c r="K155" s="121"/>
    </row>
    <row r="156" spans="2:11">
      <c r="B156" s="112"/>
      <c r="C156" s="121"/>
      <c r="D156" s="121"/>
      <c r="E156" s="121"/>
      <c r="F156" s="121"/>
      <c r="G156" s="121"/>
      <c r="H156" s="121"/>
      <c r="I156" s="113"/>
      <c r="J156" s="113"/>
      <c r="K156" s="121"/>
    </row>
    <row r="157" spans="2:11">
      <c r="B157" s="112"/>
      <c r="C157" s="121"/>
      <c r="D157" s="121"/>
      <c r="E157" s="121"/>
      <c r="F157" s="121"/>
      <c r="G157" s="121"/>
      <c r="H157" s="121"/>
      <c r="I157" s="113"/>
      <c r="J157" s="113"/>
      <c r="K157" s="121"/>
    </row>
    <row r="158" spans="2:11">
      <c r="B158" s="112"/>
      <c r="C158" s="121"/>
      <c r="D158" s="121"/>
      <c r="E158" s="121"/>
      <c r="F158" s="121"/>
      <c r="G158" s="121"/>
      <c r="H158" s="121"/>
      <c r="I158" s="113"/>
      <c r="J158" s="113"/>
      <c r="K158" s="121"/>
    </row>
    <row r="159" spans="2:11">
      <c r="B159" s="112"/>
      <c r="C159" s="121"/>
      <c r="D159" s="121"/>
      <c r="E159" s="121"/>
      <c r="F159" s="121"/>
      <c r="G159" s="121"/>
      <c r="H159" s="121"/>
      <c r="I159" s="113"/>
      <c r="J159" s="113"/>
      <c r="K159" s="121"/>
    </row>
    <row r="160" spans="2:11">
      <c r="B160" s="112"/>
      <c r="C160" s="121"/>
      <c r="D160" s="121"/>
      <c r="E160" s="121"/>
      <c r="F160" s="121"/>
      <c r="G160" s="121"/>
      <c r="H160" s="121"/>
      <c r="I160" s="113"/>
      <c r="J160" s="113"/>
      <c r="K160" s="121"/>
    </row>
    <row r="161" spans="2:11">
      <c r="B161" s="112"/>
      <c r="C161" s="121"/>
      <c r="D161" s="121"/>
      <c r="E161" s="121"/>
      <c r="F161" s="121"/>
      <c r="G161" s="121"/>
      <c r="H161" s="121"/>
      <c r="I161" s="113"/>
      <c r="J161" s="113"/>
      <c r="K161" s="121"/>
    </row>
    <row r="162" spans="2:11">
      <c r="B162" s="112"/>
      <c r="C162" s="121"/>
      <c r="D162" s="121"/>
      <c r="E162" s="121"/>
      <c r="F162" s="121"/>
      <c r="G162" s="121"/>
      <c r="H162" s="121"/>
      <c r="I162" s="113"/>
      <c r="J162" s="113"/>
      <c r="K162" s="121"/>
    </row>
    <row r="163" spans="2:11">
      <c r="B163" s="112"/>
      <c r="C163" s="121"/>
      <c r="D163" s="121"/>
      <c r="E163" s="121"/>
      <c r="F163" s="121"/>
      <c r="G163" s="121"/>
      <c r="H163" s="121"/>
      <c r="I163" s="113"/>
      <c r="J163" s="113"/>
      <c r="K163" s="121"/>
    </row>
    <row r="164" spans="2:11">
      <c r="B164" s="112"/>
      <c r="C164" s="121"/>
      <c r="D164" s="121"/>
      <c r="E164" s="121"/>
      <c r="F164" s="121"/>
      <c r="G164" s="121"/>
      <c r="H164" s="121"/>
      <c r="I164" s="113"/>
      <c r="J164" s="113"/>
      <c r="K164" s="121"/>
    </row>
    <row r="165" spans="2:11">
      <c r="B165" s="112"/>
      <c r="C165" s="121"/>
      <c r="D165" s="121"/>
      <c r="E165" s="121"/>
      <c r="F165" s="121"/>
      <c r="G165" s="121"/>
      <c r="H165" s="121"/>
      <c r="I165" s="113"/>
      <c r="J165" s="113"/>
      <c r="K165" s="121"/>
    </row>
    <row r="166" spans="2:11">
      <c r="B166" s="112"/>
      <c r="C166" s="121"/>
      <c r="D166" s="121"/>
      <c r="E166" s="121"/>
      <c r="F166" s="121"/>
      <c r="G166" s="121"/>
      <c r="H166" s="121"/>
      <c r="I166" s="113"/>
      <c r="J166" s="113"/>
      <c r="K166" s="121"/>
    </row>
    <row r="167" spans="2:11">
      <c r="B167" s="112"/>
      <c r="C167" s="121"/>
      <c r="D167" s="121"/>
      <c r="E167" s="121"/>
      <c r="F167" s="121"/>
      <c r="G167" s="121"/>
      <c r="H167" s="121"/>
      <c r="I167" s="113"/>
      <c r="J167" s="113"/>
      <c r="K167" s="121"/>
    </row>
    <row r="168" spans="2:11">
      <c r="B168" s="112"/>
      <c r="C168" s="121"/>
      <c r="D168" s="121"/>
      <c r="E168" s="121"/>
      <c r="F168" s="121"/>
      <c r="G168" s="121"/>
      <c r="H168" s="121"/>
      <c r="I168" s="113"/>
      <c r="J168" s="113"/>
      <c r="K168" s="121"/>
    </row>
    <row r="169" spans="2:11">
      <c r="B169" s="112"/>
      <c r="C169" s="121"/>
      <c r="D169" s="121"/>
      <c r="E169" s="121"/>
      <c r="F169" s="121"/>
      <c r="G169" s="121"/>
      <c r="H169" s="121"/>
      <c r="I169" s="113"/>
      <c r="J169" s="113"/>
      <c r="K169" s="121"/>
    </row>
    <row r="170" spans="2:11">
      <c r="B170" s="112"/>
      <c r="C170" s="121"/>
      <c r="D170" s="121"/>
      <c r="E170" s="121"/>
      <c r="F170" s="121"/>
      <c r="G170" s="121"/>
      <c r="H170" s="121"/>
      <c r="I170" s="113"/>
      <c r="J170" s="113"/>
      <c r="K170" s="121"/>
    </row>
    <row r="171" spans="2:11">
      <c r="B171" s="112"/>
      <c r="C171" s="121"/>
      <c r="D171" s="121"/>
      <c r="E171" s="121"/>
      <c r="F171" s="121"/>
      <c r="G171" s="121"/>
      <c r="H171" s="121"/>
      <c r="I171" s="113"/>
      <c r="J171" s="113"/>
      <c r="K171" s="121"/>
    </row>
    <row r="172" spans="2:11">
      <c r="B172" s="112"/>
      <c r="C172" s="121"/>
      <c r="D172" s="121"/>
      <c r="E172" s="121"/>
      <c r="F172" s="121"/>
      <c r="G172" s="121"/>
      <c r="H172" s="121"/>
      <c r="I172" s="113"/>
      <c r="J172" s="113"/>
      <c r="K172" s="121"/>
    </row>
    <row r="173" spans="2:11">
      <c r="B173" s="112"/>
      <c r="C173" s="121"/>
      <c r="D173" s="121"/>
      <c r="E173" s="121"/>
      <c r="F173" s="121"/>
      <c r="G173" s="121"/>
      <c r="H173" s="121"/>
      <c r="I173" s="113"/>
      <c r="J173" s="113"/>
      <c r="K173" s="121"/>
    </row>
    <row r="174" spans="2:11">
      <c r="B174" s="112"/>
      <c r="C174" s="121"/>
      <c r="D174" s="121"/>
      <c r="E174" s="121"/>
      <c r="F174" s="121"/>
      <c r="G174" s="121"/>
      <c r="H174" s="121"/>
      <c r="I174" s="113"/>
      <c r="J174" s="113"/>
      <c r="K174" s="121"/>
    </row>
    <row r="175" spans="2:11">
      <c r="B175" s="112"/>
      <c r="C175" s="121"/>
      <c r="D175" s="121"/>
      <c r="E175" s="121"/>
      <c r="F175" s="121"/>
      <c r="G175" s="121"/>
      <c r="H175" s="121"/>
      <c r="I175" s="113"/>
      <c r="J175" s="113"/>
      <c r="K175" s="121"/>
    </row>
    <row r="176" spans="2:11">
      <c r="B176" s="112"/>
      <c r="C176" s="121"/>
      <c r="D176" s="121"/>
      <c r="E176" s="121"/>
      <c r="F176" s="121"/>
      <c r="G176" s="121"/>
      <c r="H176" s="121"/>
      <c r="I176" s="113"/>
      <c r="J176" s="113"/>
      <c r="K176" s="121"/>
    </row>
    <row r="177" spans="2:11">
      <c r="B177" s="112"/>
      <c r="C177" s="121"/>
      <c r="D177" s="121"/>
      <c r="E177" s="121"/>
      <c r="F177" s="121"/>
      <c r="G177" s="121"/>
      <c r="H177" s="121"/>
      <c r="I177" s="113"/>
      <c r="J177" s="113"/>
      <c r="K177" s="121"/>
    </row>
    <row r="178" spans="2:11">
      <c r="B178" s="112"/>
      <c r="C178" s="121"/>
      <c r="D178" s="121"/>
      <c r="E178" s="121"/>
      <c r="F178" s="121"/>
      <c r="G178" s="121"/>
      <c r="H178" s="121"/>
      <c r="I178" s="113"/>
      <c r="J178" s="113"/>
      <c r="K178" s="121"/>
    </row>
    <row r="179" spans="2:11">
      <c r="B179" s="112"/>
      <c r="C179" s="121"/>
      <c r="D179" s="121"/>
      <c r="E179" s="121"/>
      <c r="F179" s="121"/>
      <c r="G179" s="121"/>
      <c r="H179" s="121"/>
      <c r="I179" s="113"/>
      <c r="J179" s="113"/>
      <c r="K179" s="121"/>
    </row>
    <row r="180" spans="2:11">
      <c r="B180" s="112"/>
      <c r="C180" s="121"/>
      <c r="D180" s="121"/>
      <c r="E180" s="121"/>
      <c r="F180" s="121"/>
      <c r="G180" s="121"/>
      <c r="H180" s="121"/>
      <c r="I180" s="113"/>
      <c r="J180" s="113"/>
      <c r="K180" s="121"/>
    </row>
    <row r="181" spans="2:11">
      <c r="B181" s="112"/>
      <c r="C181" s="121"/>
      <c r="D181" s="121"/>
      <c r="E181" s="121"/>
      <c r="F181" s="121"/>
      <c r="G181" s="121"/>
      <c r="H181" s="121"/>
      <c r="I181" s="113"/>
      <c r="J181" s="113"/>
      <c r="K181" s="121"/>
    </row>
    <row r="182" spans="2:11">
      <c r="B182" s="112"/>
      <c r="C182" s="121"/>
      <c r="D182" s="121"/>
      <c r="E182" s="121"/>
      <c r="F182" s="121"/>
      <c r="G182" s="121"/>
      <c r="H182" s="121"/>
      <c r="I182" s="113"/>
      <c r="J182" s="113"/>
      <c r="K182" s="121"/>
    </row>
    <row r="183" spans="2:11">
      <c r="B183" s="112"/>
      <c r="C183" s="121"/>
      <c r="D183" s="121"/>
      <c r="E183" s="121"/>
      <c r="F183" s="121"/>
      <c r="G183" s="121"/>
      <c r="H183" s="121"/>
      <c r="I183" s="113"/>
      <c r="J183" s="113"/>
      <c r="K183" s="121"/>
    </row>
    <row r="184" spans="2:11">
      <c r="B184" s="112"/>
      <c r="C184" s="121"/>
      <c r="D184" s="121"/>
      <c r="E184" s="121"/>
      <c r="F184" s="121"/>
      <c r="G184" s="121"/>
      <c r="H184" s="121"/>
      <c r="I184" s="113"/>
      <c r="J184" s="113"/>
      <c r="K184" s="121"/>
    </row>
    <row r="185" spans="2:11">
      <c r="B185" s="112"/>
      <c r="C185" s="121"/>
      <c r="D185" s="121"/>
      <c r="E185" s="121"/>
      <c r="F185" s="121"/>
      <c r="G185" s="121"/>
      <c r="H185" s="121"/>
      <c r="I185" s="113"/>
      <c r="J185" s="113"/>
      <c r="K185" s="121"/>
    </row>
    <row r="186" spans="2:11">
      <c r="B186" s="112"/>
      <c r="C186" s="121"/>
      <c r="D186" s="121"/>
      <c r="E186" s="121"/>
      <c r="F186" s="121"/>
      <c r="G186" s="121"/>
      <c r="H186" s="121"/>
      <c r="I186" s="113"/>
      <c r="J186" s="113"/>
      <c r="K186" s="121"/>
    </row>
    <row r="187" spans="2:11">
      <c r="B187" s="112"/>
      <c r="C187" s="121"/>
      <c r="D187" s="121"/>
      <c r="E187" s="121"/>
      <c r="F187" s="121"/>
      <c r="G187" s="121"/>
      <c r="H187" s="121"/>
      <c r="I187" s="113"/>
      <c r="J187" s="113"/>
      <c r="K187" s="121"/>
    </row>
    <row r="188" spans="2:11">
      <c r="B188" s="112"/>
      <c r="C188" s="121"/>
      <c r="D188" s="121"/>
      <c r="E188" s="121"/>
      <c r="F188" s="121"/>
      <c r="G188" s="121"/>
      <c r="H188" s="121"/>
      <c r="I188" s="113"/>
      <c r="J188" s="113"/>
      <c r="K188" s="121"/>
    </row>
    <row r="189" spans="2:11">
      <c r="B189" s="112"/>
      <c r="C189" s="121"/>
      <c r="D189" s="121"/>
      <c r="E189" s="121"/>
      <c r="F189" s="121"/>
      <c r="G189" s="121"/>
      <c r="H189" s="121"/>
      <c r="I189" s="113"/>
      <c r="J189" s="113"/>
      <c r="K189" s="121"/>
    </row>
    <row r="190" spans="2:11">
      <c r="B190" s="112"/>
      <c r="C190" s="121"/>
      <c r="D190" s="121"/>
      <c r="E190" s="121"/>
      <c r="F190" s="121"/>
      <c r="G190" s="121"/>
      <c r="H190" s="121"/>
      <c r="I190" s="113"/>
      <c r="J190" s="113"/>
      <c r="K190" s="121"/>
    </row>
    <row r="191" spans="2:11">
      <c r="B191" s="112"/>
      <c r="C191" s="121"/>
      <c r="D191" s="121"/>
      <c r="E191" s="121"/>
      <c r="F191" s="121"/>
      <c r="G191" s="121"/>
      <c r="H191" s="121"/>
      <c r="I191" s="113"/>
      <c r="J191" s="113"/>
      <c r="K191" s="121"/>
    </row>
    <row r="192" spans="2:11">
      <c r="B192" s="112"/>
      <c r="C192" s="121"/>
      <c r="D192" s="121"/>
      <c r="E192" s="121"/>
      <c r="F192" s="121"/>
      <c r="G192" s="121"/>
      <c r="H192" s="121"/>
      <c r="I192" s="113"/>
      <c r="J192" s="113"/>
      <c r="K192" s="121"/>
    </row>
    <row r="193" spans="2:11">
      <c r="B193" s="112"/>
      <c r="C193" s="121"/>
      <c r="D193" s="121"/>
      <c r="E193" s="121"/>
      <c r="F193" s="121"/>
      <c r="G193" s="121"/>
      <c r="H193" s="121"/>
      <c r="I193" s="113"/>
      <c r="J193" s="113"/>
      <c r="K193" s="121"/>
    </row>
    <row r="194" spans="2:11">
      <c r="B194" s="112"/>
      <c r="C194" s="121"/>
      <c r="D194" s="121"/>
      <c r="E194" s="121"/>
      <c r="F194" s="121"/>
      <c r="G194" s="121"/>
      <c r="H194" s="121"/>
      <c r="I194" s="113"/>
      <c r="J194" s="113"/>
      <c r="K194" s="121"/>
    </row>
    <row r="195" spans="2:11">
      <c r="B195" s="112"/>
      <c r="C195" s="121"/>
      <c r="D195" s="121"/>
      <c r="E195" s="121"/>
      <c r="F195" s="121"/>
      <c r="G195" s="121"/>
      <c r="H195" s="121"/>
      <c r="I195" s="113"/>
      <c r="J195" s="113"/>
      <c r="K195" s="121"/>
    </row>
    <row r="196" spans="2:11">
      <c r="B196" s="112"/>
      <c r="C196" s="121"/>
      <c r="D196" s="121"/>
      <c r="E196" s="121"/>
      <c r="F196" s="121"/>
      <c r="G196" s="121"/>
      <c r="H196" s="121"/>
      <c r="I196" s="113"/>
      <c r="J196" s="113"/>
      <c r="K196" s="121"/>
    </row>
    <row r="197" spans="2:11">
      <c r="B197" s="112"/>
      <c r="C197" s="121"/>
      <c r="D197" s="121"/>
      <c r="E197" s="121"/>
      <c r="F197" s="121"/>
      <c r="G197" s="121"/>
      <c r="H197" s="121"/>
      <c r="I197" s="113"/>
      <c r="J197" s="113"/>
      <c r="K197" s="121"/>
    </row>
    <row r="198" spans="2:11">
      <c r="B198" s="112"/>
      <c r="C198" s="121"/>
      <c r="D198" s="121"/>
      <c r="E198" s="121"/>
      <c r="F198" s="121"/>
      <c r="G198" s="121"/>
      <c r="H198" s="121"/>
      <c r="I198" s="113"/>
      <c r="J198" s="113"/>
      <c r="K198" s="121"/>
    </row>
    <row r="199" spans="2:11">
      <c r="B199" s="112"/>
      <c r="C199" s="121"/>
      <c r="D199" s="121"/>
      <c r="E199" s="121"/>
      <c r="F199" s="121"/>
      <c r="G199" s="121"/>
      <c r="H199" s="121"/>
      <c r="I199" s="113"/>
      <c r="J199" s="113"/>
      <c r="K199" s="121"/>
    </row>
    <row r="200" spans="2:11">
      <c r="B200" s="112"/>
      <c r="C200" s="121"/>
      <c r="D200" s="121"/>
      <c r="E200" s="121"/>
      <c r="F200" s="121"/>
      <c r="G200" s="121"/>
      <c r="H200" s="121"/>
      <c r="I200" s="113"/>
      <c r="J200" s="113"/>
      <c r="K200" s="121"/>
    </row>
    <row r="201" spans="2:11">
      <c r="B201" s="112"/>
      <c r="C201" s="121"/>
      <c r="D201" s="121"/>
      <c r="E201" s="121"/>
      <c r="F201" s="121"/>
      <c r="G201" s="121"/>
      <c r="H201" s="121"/>
      <c r="I201" s="113"/>
      <c r="J201" s="113"/>
      <c r="K201" s="121"/>
    </row>
    <row r="202" spans="2:11">
      <c r="B202" s="112"/>
      <c r="C202" s="121"/>
      <c r="D202" s="121"/>
      <c r="E202" s="121"/>
      <c r="F202" s="121"/>
      <c r="G202" s="121"/>
      <c r="H202" s="121"/>
      <c r="I202" s="113"/>
      <c r="J202" s="113"/>
      <c r="K202" s="121"/>
    </row>
    <row r="203" spans="2:11">
      <c r="B203" s="112"/>
      <c r="C203" s="121"/>
      <c r="D203" s="121"/>
      <c r="E203" s="121"/>
      <c r="F203" s="121"/>
      <c r="G203" s="121"/>
      <c r="H203" s="121"/>
      <c r="I203" s="113"/>
      <c r="J203" s="113"/>
      <c r="K203" s="121"/>
    </row>
    <row r="204" spans="2:11">
      <c r="B204" s="112"/>
      <c r="C204" s="121"/>
      <c r="D204" s="121"/>
      <c r="E204" s="121"/>
      <c r="F204" s="121"/>
      <c r="G204" s="121"/>
      <c r="H204" s="121"/>
      <c r="I204" s="113"/>
      <c r="J204" s="113"/>
      <c r="K204" s="121"/>
    </row>
    <row r="205" spans="2:11">
      <c r="B205" s="112"/>
      <c r="C205" s="121"/>
      <c r="D205" s="121"/>
      <c r="E205" s="121"/>
      <c r="F205" s="121"/>
      <c r="G205" s="121"/>
      <c r="H205" s="121"/>
      <c r="I205" s="113"/>
      <c r="J205" s="113"/>
      <c r="K205" s="121"/>
    </row>
    <row r="206" spans="2:11">
      <c r="B206" s="112"/>
      <c r="C206" s="121"/>
      <c r="D206" s="121"/>
      <c r="E206" s="121"/>
      <c r="F206" s="121"/>
      <c r="G206" s="121"/>
      <c r="H206" s="121"/>
      <c r="I206" s="113"/>
      <c r="J206" s="113"/>
      <c r="K206" s="121"/>
    </row>
    <row r="207" spans="2:11">
      <c r="B207" s="112"/>
      <c r="C207" s="121"/>
      <c r="D207" s="121"/>
      <c r="E207" s="121"/>
      <c r="F207" s="121"/>
      <c r="G207" s="121"/>
      <c r="H207" s="121"/>
      <c r="I207" s="113"/>
      <c r="J207" s="113"/>
      <c r="K207" s="121"/>
    </row>
    <row r="208" spans="2:11">
      <c r="B208" s="112"/>
      <c r="C208" s="121"/>
      <c r="D208" s="121"/>
      <c r="E208" s="121"/>
      <c r="F208" s="121"/>
      <c r="G208" s="121"/>
      <c r="H208" s="121"/>
      <c r="I208" s="113"/>
      <c r="J208" s="113"/>
      <c r="K208" s="121"/>
    </row>
    <row r="209" spans="2:11">
      <c r="B209" s="112"/>
      <c r="C209" s="121"/>
      <c r="D209" s="121"/>
      <c r="E209" s="121"/>
      <c r="F209" s="121"/>
      <c r="G209" s="121"/>
      <c r="H209" s="121"/>
      <c r="I209" s="113"/>
      <c r="J209" s="113"/>
      <c r="K209" s="121"/>
    </row>
    <row r="210" spans="2:11">
      <c r="B210" s="112"/>
      <c r="C210" s="121"/>
      <c r="D210" s="121"/>
      <c r="E210" s="121"/>
      <c r="F210" s="121"/>
      <c r="G210" s="121"/>
      <c r="H210" s="121"/>
      <c r="I210" s="113"/>
      <c r="J210" s="113"/>
      <c r="K210" s="121"/>
    </row>
    <row r="211" spans="2:11">
      <c r="B211" s="112"/>
      <c r="C211" s="121"/>
      <c r="D211" s="121"/>
      <c r="E211" s="121"/>
      <c r="F211" s="121"/>
      <c r="G211" s="121"/>
      <c r="H211" s="121"/>
      <c r="I211" s="113"/>
      <c r="J211" s="113"/>
      <c r="K211" s="121"/>
    </row>
    <row r="212" spans="2:11">
      <c r="B212" s="112"/>
      <c r="C212" s="121"/>
      <c r="D212" s="121"/>
      <c r="E212" s="121"/>
      <c r="F212" s="121"/>
      <c r="G212" s="121"/>
      <c r="H212" s="121"/>
      <c r="I212" s="113"/>
      <c r="J212" s="113"/>
      <c r="K212" s="121"/>
    </row>
    <row r="213" spans="2:11">
      <c r="B213" s="112"/>
      <c r="C213" s="121"/>
      <c r="D213" s="121"/>
      <c r="E213" s="121"/>
      <c r="F213" s="121"/>
      <c r="G213" s="121"/>
      <c r="H213" s="121"/>
      <c r="I213" s="113"/>
      <c r="J213" s="113"/>
      <c r="K213" s="121"/>
    </row>
    <row r="214" spans="2:11">
      <c r="B214" s="112"/>
      <c r="C214" s="121"/>
      <c r="D214" s="121"/>
      <c r="E214" s="121"/>
      <c r="F214" s="121"/>
      <c r="G214" s="121"/>
      <c r="H214" s="121"/>
      <c r="I214" s="113"/>
      <c r="J214" s="113"/>
      <c r="K214" s="121"/>
    </row>
    <row r="215" spans="2:11">
      <c r="B215" s="112"/>
      <c r="C215" s="121"/>
      <c r="D215" s="121"/>
      <c r="E215" s="121"/>
      <c r="F215" s="121"/>
      <c r="G215" s="121"/>
      <c r="H215" s="121"/>
      <c r="I215" s="113"/>
      <c r="J215" s="113"/>
      <c r="K215" s="121"/>
    </row>
    <row r="216" spans="2:11">
      <c r="B216" s="112"/>
      <c r="C216" s="121"/>
      <c r="D216" s="121"/>
      <c r="E216" s="121"/>
      <c r="F216" s="121"/>
      <c r="G216" s="121"/>
      <c r="H216" s="121"/>
      <c r="I216" s="113"/>
      <c r="J216" s="113"/>
      <c r="K216" s="121"/>
    </row>
    <row r="217" spans="2:11">
      <c r="B217" s="112"/>
      <c r="C217" s="121"/>
      <c r="D217" s="121"/>
      <c r="E217" s="121"/>
      <c r="F217" s="121"/>
      <c r="G217" s="121"/>
      <c r="H217" s="121"/>
      <c r="I217" s="113"/>
      <c r="J217" s="113"/>
      <c r="K217" s="121"/>
    </row>
    <row r="218" spans="2:11">
      <c r="B218" s="112"/>
      <c r="C218" s="121"/>
      <c r="D218" s="121"/>
      <c r="E218" s="121"/>
      <c r="F218" s="121"/>
      <c r="G218" s="121"/>
      <c r="H218" s="121"/>
      <c r="I218" s="113"/>
      <c r="J218" s="113"/>
      <c r="K218" s="121"/>
    </row>
    <row r="219" spans="2:11">
      <c r="B219" s="112"/>
      <c r="C219" s="121"/>
      <c r="D219" s="121"/>
      <c r="E219" s="121"/>
      <c r="F219" s="121"/>
      <c r="G219" s="121"/>
      <c r="H219" s="121"/>
      <c r="I219" s="113"/>
      <c r="J219" s="113"/>
      <c r="K219" s="121"/>
    </row>
    <row r="220" spans="2:11">
      <c r="B220" s="112"/>
      <c r="C220" s="121"/>
      <c r="D220" s="121"/>
      <c r="E220" s="121"/>
      <c r="F220" s="121"/>
      <c r="G220" s="121"/>
      <c r="H220" s="121"/>
      <c r="I220" s="113"/>
      <c r="J220" s="113"/>
      <c r="K220" s="121"/>
    </row>
    <row r="221" spans="2:11">
      <c r="B221" s="112"/>
      <c r="C221" s="121"/>
      <c r="D221" s="121"/>
      <c r="E221" s="121"/>
      <c r="F221" s="121"/>
      <c r="G221" s="121"/>
      <c r="H221" s="121"/>
      <c r="I221" s="113"/>
      <c r="J221" s="113"/>
      <c r="K221" s="121"/>
    </row>
    <row r="222" spans="2:11">
      <c r="B222" s="112"/>
      <c r="C222" s="121"/>
      <c r="D222" s="121"/>
      <c r="E222" s="121"/>
      <c r="F222" s="121"/>
      <c r="G222" s="121"/>
      <c r="H222" s="121"/>
      <c r="I222" s="113"/>
      <c r="J222" s="113"/>
      <c r="K222" s="121"/>
    </row>
    <row r="223" spans="2:11">
      <c r="B223" s="112"/>
      <c r="C223" s="121"/>
      <c r="D223" s="121"/>
      <c r="E223" s="121"/>
      <c r="F223" s="121"/>
      <c r="G223" s="121"/>
      <c r="H223" s="121"/>
      <c r="I223" s="113"/>
      <c r="J223" s="113"/>
      <c r="K223" s="121"/>
    </row>
    <row r="224" spans="2:11">
      <c r="B224" s="112"/>
      <c r="C224" s="121"/>
      <c r="D224" s="121"/>
      <c r="E224" s="121"/>
      <c r="F224" s="121"/>
      <c r="G224" s="121"/>
      <c r="H224" s="121"/>
      <c r="I224" s="113"/>
      <c r="J224" s="113"/>
      <c r="K224" s="121"/>
    </row>
    <row r="225" spans="2:11">
      <c r="B225" s="112"/>
      <c r="C225" s="121"/>
      <c r="D225" s="121"/>
      <c r="E225" s="121"/>
      <c r="F225" s="121"/>
      <c r="G225" s="121"/>
      <c r="H225" s="121"/>
      <c r="I225" s="113"/>
      <c r="J225" s="113"/>
      <c r="K225" s="121"/>
    </row>
    <row r="226" spans="2:11">
      <c r="B226" s="112"/>
      <c r="C226" s="121"/>
      <c r="D226" s="121"/>
      <c r="E226" s="121"/>
      <c r="F226" s="121"/>
      <c r="G226" s="121"/>
      <c r="H226" s="121"/>
      <c r="I226" s="113"/>
      <c r="J226" s="113"/>
      <c r="K226" s="121"/>
    </row>
    <row r="227" spans="2:11">
      <c r="B227" s="112"/>
      <c r="C227" s="121"/>
      <c r="D227" s="121"/>
      <c r="E227" s="121"/>
      <c r="F227" s="121"/>
      <c r="G227" s="121"/>
      <c r="H227" s="121"/>
      <c r="I227" s="113"/>
      <c r="J227" s="113"/>
      <c r="K227" s="121"/>
    </row>
    <row r="228" spans="2:11">
      <c r="B228" s="112"/>
      <c r="C228" s="121"/>
      <c r="D228" s="121"/>
      <c r="E228" s="121"/>
      <c r="F228" s="121"/>
      <c r="G228" s="121"/>
      <c r="H228" s="121"/>
      <c r="I228" s="113"/>
      <c r="J228" s="113"/>
      <c r="K228" s="121"/>
    </row>
    <row r="229" spans="2:11">
      <c r="B229" s="112"/>
      <c r="C229" s="121"/>
      <c r="D229" s="121"/>
      <c r="E229" s="121"/>
      <c r="F229" s="121"/>
      <c r="G229" s="121"/>
      <c r="H229" s="121"/>
      <c r="I229" s="113"/>
      <c r="J229" s="113"/>
      <c r="K229" s="121"/>
    </row>
    <row r="230" spans="2:11">
      <c r="B230" s="112"/>
      <c r="C230" s="121"/>
      <c r="D230" s="121"/>
      <c r="E230" s="121"/>
      <c r="F230" s="121"/>
      <c r="G230" s="121"/>
      <c r="H230" s="121"/>
      <c r="I230" s="113"/>
      <c r="J230" s="113"/>
      <c r="K230" s="121"/>
    </row>
    <row r="231" spans="2:11">
      <c r="B231" s="112"/>
      <c r="C231" s="121"/>
      <c r="D231" s="121"/>
      <c r="E231" s="121"/>
      <c r="F231" s="121"/>
      <c r="G231" s="121"/>
      <c r="H231" s="121"/>
      <c r="I231" s="113"/>
      <c r="J231" s="113"/>
      <c r="K231" s="121"/>
    </row>
    <row r="232" spans="2:11">
      <c r="B232" s="112"/>
      <c r="C232" s="121"/>
      <c r="D232" s="121"/>
      <c r="E232" s="121"/>
      <c r="F232" s="121"/>
      <c r="G232" s="121"/>
      <c r="H232" s="121"/>
      <c r="I232" s="113"/>
      <c r="J232" s="113"/>
      <c r="K232" s="121"/>
    </row>
    <row r="233" spans="2:11">
      <c r="B233" s="112"/>
      <c r="C233" s="121"/>
      <c r="D233" s="121"/>
      <c r="E233" s="121"/>
      <c r="F233" s="121"/>
      <c r="G233" s="121"/>
      <c r="H233" s="121"/>
      <c r="I233" s="113"/>
      <c r="J233" s="113"/>
      <c r="K233" s="121"/>
    </row>
    <row r="234" spans="2:11">
      <c r="B234" s="112"/>
      <c r="C234" s="121"/>
      <c r="D234" s="121"/>
      <c r="E234" s="121"/>
      <c r="F234" s="121"/>
      <c r="G234" s="121"/>
      <c r="H234" s="121"/>
      <c r="I234" s="113"/>
      <c r="J234" s="113"/>
      <c r="K234" s="121"/>
    </row>
    <row r="235" spans="2:11">
      <c r="B235" s="112"/>
      <c r="C235" s="121"/>
      <c r="D235" s="121"/>
      <c r="E235" s="121"/>
      <c r="F235" s="121"/>
      <c r="G235" s="121"/>
      <c r="H235" s="121"/>
      <c r="I235" s="113"/>
      <c r="J235" s="113"/>
      <c r="K235" s="121"/>
    </row>
    <row r="236" spans="2:11">
      <c r="B236" s="112"/>
      <c r="C236" s="121"/>
      <c r="D236" s="121"/>
      <c r="E236" s="121"/>
      <c r="F236" s="121"/>
      <c r="G236" s="121"/>
      <c r="H236" s="121"/>
      <c r="I236" s="113"/>
      <c r="J236" s="113"/>
      <c r="K236" s="121"/>
    </row>
    <row r="237" spans="2:11">
      <c r="B237" s="112"/>
      <c r="C237" s="121"/>
      <c r="D237" s="121"/>
      <c r="E237" s="121"/>
      <c r="F237" s="121"/>
      <c r="G237" s="121"/>
      <c r="H237" s="121"/>
      <c r="I237" s="113"/>
      <c r="J237" s="113"/>
      <c r="K237" s="121"/>
    </row>
    <row r="238" spans="2:11">
      <c r="B238" s="112"/>
      <c r="C238" s="121"/>
      <c r="D238" s="121"/>
      <c r="E238" s="121"/>
      <c r="F238" s="121"/>
      <c r="G238" s="121"/>
      <c r="H238" s="121"/>
      <c r="I238" s="113"/>
      <c r="J238" s="113"/>
      <c r="K238" s="121"/>
    </row>
    <row r="239" spans="2:11">
      <c r="B239" s="112"/>
      <c r="C239" s="121"/>
      <c r="D239" s="121"/>
      <c r="E239" s="121"/>
      <c r="F239" s="121"/>
      <c r="G239" s="121"/>
      <c r="H239" s="121"/>
      <c r="I239" s="113"/>
      <c r="J239" s="113"/>
      <c r="K239" s="121"/>
    </row>
    <row r="240" spans="2:11">
      <c r="B240" s="112"/>
      <c r="C240" s="121"/>
      <c r="D240" s="121"/>
      <c r="E240" s="121"/>
      <c r="F240" s="121"/>
      <c r="G240" s="121"/>
      <c r="H240" s="121"/>
      <c r="I240" s="113"/>
      <c r="J240" s="113"/>
      <c r="K240" s="121"/>
    </row>
    <row r="241" spans="2:11">
      <c r="B241" s="112"/>
      <c r="C241" s="121"/>
      <c r="D241" s="121"/>
      <c r="E241" s="121"/>
      <c r="F241" s="121"/>
      <c r="G241" s="121"/>
      <c r="H241" s="121"/>
      <c r="I241" s="113"/>
      <c r="J241" s="113"/>
      <c r="K241" s="121"/>
    </row>
    <row r="242" spans="2:11">
      <c r="B242" s="112"/>
      <c r="C242" s="121"/>
      <c r="D242" s="121"/>
      <c r="E242" s="121"/>
      <c r="F242" s="121"/>
      <c r="G242" s="121"/>
      <c r="H242" s="121"/>
      <c r="I242" s="113"/>
      <c r="J242" s="113"/>
      <c r="K242" s="121"/>
    </row>
    <row r="243" spans="2:11">
      <c r="B243" s="112"/>
      <c r="C243" s="121"/>
      <c r="D243" s="121"/>
      <c r="E243" s="121"/>
      <c r="F243" s="121"/>
      <c r="G243" s="121"/>
      <c r="H243" s="121"/>
      <c r="I243" s="113"/>
      <c r="J243" s="113"/>
      <c r="K243" s="121"/>
    </row>
    <row r="244" spans="2:11">
      <c r="B244" s="112"/>
      <c r="C244" s="121"/>
      <c r="D244" s="121"/>
      <c r="E244" s="121"/>
      <c r="F244" s="121"/>
      <c r="G244" s="121"/>
      <c r="H244" s="121"/>
      <c r="I244" s="113"/>
      <c r="J244" s="113"/>
      <c r="K244" s="121"/>
    </row>
    <row r="245" spans="2:11">
      <c r="B245" s="112"/>
      <c r="C245" s="121"/>
      <c r="D245" s="121"/>
      <c r="E245" s="121"/>
      <c r="F245" s="121"/>
      <c r="G245" s="121"/>
      <c r="H245" s="121"/>
      <c r="I245" s="113"/>
      <c r="J245" s="113"/>
      <c r="K245" s="121"/>
    </row>
    <row r="246" spans="2:11">
      <c r="B246" s="112"/>
      <c r="C246" s="121"/>
      <c r="D246" s="121"/>
      <c r="E246" s="121"/>
      <c r="F246" s="121"/>
      <c r="G246" s="121"/>
      <c r="H246" s="121"/>
      <c r="I246" s="113"/>
      <c r="J246" s="113"/>
      <c r="K246" s="121"/>
    </row>
    <row r="247" spans="2:11">
      <c r="B247" s="112"/>
      <c r="C247" s="121"/>
      <c r="D247" s="121"/>
      <c r="E247" s="121"/>
      <c r="F247" s="121"/>
      <c r="G247" s="121"/>
      <c r="H247" s="121"/>
      <c r="I247" s="113"/>
      <c r="J247" s="113"/>
      <c r="K247" s="121"/>
    </row>
    <row r="248" spans="2:11">
      <c r="B248" s="112"/>
      <c r="C248" s="121"/>
      <c r="D248" s="121"/>
      <c r="E248" s="121"/>
      <c r="F248" s="121"/>
      <c r="G248" s="121"/>
      <c r="H248" s="121"/>
      <c r="I248" s="113"/>
      <c r="J248" s="113"/>
      <c r="K248" s="121"/>
    </row>
    <row r="249" spans="2:11">
      <c r="B249" s="112"/>
      <c r="C249" s="121"/>
      <c r="D249" s="121"/>
      <c r="E249" s="121"/>
      <c r="F249" s="121"/>
      <c r="G249" s="121"/>
      <c r="H249" s="121"/>
      <c r="I249" s="113"/>
      <c r="J249" s="113"/>
      <c r="K249" s="121"/>
    </row>
    <row r="250" spans="2:11">
      <c r="B250" s="112"/>
      <c r="C250" s="121"/>
      <c r="D250" s="121"/>
      <c r="E250" s="121"/>
      <c r="F250" s="121"/>
      <c r="G250" s="121"/>
      <c r="H250" s="121"/>
      <c r="I250" s="113"/>
      <c r="J250" s="113"/>
      <c r="K250" s="121"/>
    </row>
    <row r="251" spans="2:11">
      <c r="B251" s="112"/>
      <c r="C251" s="121"/>
      <c r="D251" s="121"/>
      <c r="E251" s="121"/>
      <c r="F251" s="121"/>
      <c r="G251" s="121"/>
      <c r="H251" s="121"/>
      <c r="I251" s="113"/>
      <c r="J251" s="113"/>
      <c r="K251" s="121"/>
    </row>
    <row r="252" spans="2:11">
      <c r="B252" s="112"/>
      <c r="C252" s="121"/>
      <c r="D252" s="121"/>
      <c r="E252" s="121"/>
      <c r="F252" s="121"/>
      <c r="G252" s="121"/>
      <c r="H252" s="121"/>
      <c r="I252" s="113"/>
      <c r="J252" s="113"/>
      <c r="K252" s="121"/>
    </row>
    <row r="253" spans="2:11">
      <c r="B253" s="112"/>
      <c r="C253" s="121"/>
      <c r="D253" s="121"/>
      <c r="E253" s="121"/>
      <c r="F253" s="121"/>
      <c r="G253" s="121"/>
      <c r="H253" s="121"/>
      <c r="I253" s="113"/>
      <c r="J253" s="113"/>
      <c r="K253" s="121"/>
    </row>
    <row r="254" spans="2:11">
      <c r="B254" s="112"/>
      <c r="C254" s="121"/>
      <c r="D254" s="121"/>
      <c r="E254" s="121"/>
      <c r="F254" s="121"/>
      <c r="G254" s="121"/>
      <c r="H254" s="121"/>
      <c r="I254" s="113"/>
      <c r="J254" s="113"/>
      <c r="K254" s="121"/>
    </row>
    <row r="255" spans="2:11">
      <c r="B255" s="112"/>
      <c r="C255" s="121"/>
      <c r="D255" s="121"/>
      <c r="E255" s="121"/>
      <c r="F255" s="121"/>
      <c r="G255" s="121"/>
      <c r="H255" s="121"/>
      <c r="I255" s="113"/>
      <c r="J255" s="113"/>
      <c r="K255" s="121"/>
    </row>
    <row r="256" spans="2:11">
      <c r="B256" s="112"/>
      <c r="C256" s="121"/>
      <c r="D256" s="121"/>
      <c r="E256" s="121"/>
      <c r="F256" s="121"/>
      <c r="G256" s="121"/>
      <c r="H256" s="121"/>
      <c r="I256" s="113"/>
      <c r="J256" s="113"/>
      <c r="K256" s="121"/>
    </row>
    <row r="257" spans="2:11">
      <c r="B257" s="112"/>
      <c r="C257" s="121"/>
      <c r="D257" s="121"/>
      <c r="E257" s="121"/>
      <c r="F257" s="121"/>
      <c r="G257" s="121"/>
      <c r="H257" s="121"/>
      <c r="I257" s="113"/>
      <c r="J257" s="113"/>
      <c r="K257" s="121"/>
    </row>
    <row r="258" spans="2:11">
      <c r="B258" s="112"/>
      <c r="C258" s="121"/>
      <c r="D258" s="121"/>
      <c r="E258" s="121"/>
      <c r="F258" s="121"/>
      <c r="G258" s="121"/>
      <c r="H258" s="121"/>
      <c r="I258" s="113"/>
      <c r="J258" s="113"/>
      <c r="K258" s="121"/>
    </row>
    <row r="259" spans="2:11">
      <c r="B259" s="112"/>
      <c r="C259" s="121"/>
      <c r="D259" s="121"/>
      <c r="E259" s="121"/>
      <c r="F259" s="121"/>
      <c r="G259" s="121"/>
      <c r="H259" s="121"/>
      <c r="I259" s="113"/>
      <c r="J259" s="113"/>
      <c r="K259" s="121"/>
    </row>
    <row r="260" spans="2:11">
      <c r="B260" s="112"/>
      <c r="C260" s="121"/>
      <c r="D260" s="121"/>
      <c r="E260" s="121"/>
      <c r="F260" s="121"/>
      <c r="G260" s="121"/>
      <c r="H260" s="121"/>
      <c r="I260" s="113"/>
      <c r="J260" s="113"/>
      <c r="K260" s="121"/>
    </row>
    <row r="261" spans="2:11">
      <c r="B261" s="112"/>
      <c r="C261" s="121"/>
      <c r="D261" s="121"/>
      <c r="E261" s="121"/>
      <c r="F261" s="121"/>
      <c r="G261" s="121"/>
      <c r="H261" s="121"/>
      <c r="I261" s="113"/>
      <c r="J261" s="113"/>
      <c r="K261" s="121"/>
    </row>
    <row r="262" spans="2:11">
      <c r="B262" s="112"/>
      <c r="C262" s="121"/>
      <c r="D262" s="121"/>
      <c r="E262" s="121"/>
      <c r="F262" s="121"/>
      <c r="G262" s="121"/>
      <c r="H262" s="121"/>
      <c r="I262" s="113"/>
      <c r="J262" s="113"/>
      <c r="K262" s="121"/>
    </row>
    <row r="263" spans="2:11">
      <c r="B263" s="112"/>
      <c r="C263" s="121"/>
      <c r="D263" s="121"/>
      <c r="E263" s="121"/>
      <c r="F263" s="121"/>
      <c r="G263" s="121"/>
      <c r="H263" s="121"/>
      <c r="I263" s="113"/>
      <c r="J263" s="113"/>
      <c r="K263" s="121"/>
    </row>
    <row r="264" spans="2:11">
      <c r="B264" s="112"/>
      <c r="C264" s="121"/>
      <c r="D264" s="121"/>
      <c r="E264" s="121"/>
      <c r="F264" s="121"/>
      <c r="G264" s="121"/>
      <c r="H264" s="121"/>
      <c r="I264" s="113"/>
      <c r="J264" s="113"/>
      <c r="K264" s="121"/>
    </row>
    <row r="265" spans="2:11">
      <c r="B265" s="112"/>
      <c r="C265" s="121"/>
      <c r="D265" s="121"/>
      <c r="E265" s="121"/>
      <c r="F265" s="121"/>
      <c r="G265" s="121"/>
      <c r="H265" s="121"/>
      <c r="I265" s="113"/>
      <c r="J265" s="113"/>
      <c r="K265" s="121"/>
    </row>
    <row r="266" spans="2:11">
      <c r="B266" s="112"/>
      <c r="C266" s="121"/>
      <c r="D266" s="121"/>
      <c r="E266" s="121"/>
      <c r="F266" s="121"/>
      <c r="G266" s="121"/>
      <c r="H266" s="121"/>
      <c r="I266" s="113"/>
      <c r="J266" s="113"/>
      <c r="K266" s="121"/>
    </row>
    <row r="267" spans="2:11">
      <c r="B267" s="112"/>
      <c r="C267" s="121"/>
      <c r="D267" s="121"/>
      <c r="E267" s="121"/>
      <c r="F267" s="121"/>
      <c r="G267" s="121"/>
      <c r="H267" s="121"/>
      <c r="I267" s="113"/>
      <c r="J267" s="113"/>
      <c r="K267" s="121"/>
    </row>
    <row r="268" spans="2:11">
      <c r="B268" s="112"/>
      <c r="C268" s="121"/>
      <c r="D268" s="121"/>
      <c r="E268" s="121"/>
      <c r="F268" s="121"/>
      <c r="G268" s="121"/>
      <c r="H268" s="121"/>
      <c r="I268" s="113"/>
      <c r="J268" s="113"/>
      <c r="K268" s="121"/>
    </row>
    <row r="269" spans="2:11">
      <c r="B269" s="112"/>
      <c r="C269" s="121"/>
      <c r="D269" s="121"/>
      <c r="E269" s="121"/>
      <c r="F269" s="121"/>
      <c r="G269" s="121"/>
      <c r="H269" s="121"/>
      <c r="I269" s="113"/>
      <c r="J269" s="113"/>
      <c r="K269" s="121"/>
    </row>
    <row r="270" spans="2:11">
      <c r="B270" s="112"/>
      <c r="C270" s="121"/>
      <c r="D270" s="121"/>
      <c r="E270" s="121"/>
      <c r="F270" s="121"/>
      <c r="G270" s="121"/>
      <c r="H270" s="121"/>
      <c r="I270" s="113"/>
      <c r="J270" s="113"/>
      <c r="K270" s="121"/>
    </row>
    <row r="271" spans="2:11">
      <c r="B271" s="112"/>
      <c r="C271" s="121"/>
      <c r="D271" s="121"/>
      <c r="E271" s="121"/>
      <c r="F271" s="121"/>
      <c r="G271" s="121"/>
      <c r="H271" s="121"/>
      <c r="I271" s="113"/>
      <c r="J271" s="113"/>
      <c r="K271" s="121"/>
    </row>
    <row r="272" spans="2:11">
      <c r="B272" s="112"/>
      <c r="C272" s="121"/>
      <c r="D272" s="121"/>
      <c r="E272" s="121"/>
      <c r="F272" s="121"/>
      <c r="G272" s="121"/>
      <c r="H272" s="121"/>
      <c r="I272" s="113"/>
      <c r="J272" s="113"/>
      <c r="K272" s="121"/>
    </row>
    <row r="273" spans="2:11">
      <c r="B273" s="112"/>
      <c r="C273" s="121"/>
      <c r="D273" s="121"/>
      <c r="E273" s="121"/>
      <c r="F273" s="121"/>
      <c r="G273" s="121"/>
      <c r="H273" s="121"/>
      <c r="I273" s="113"/>
      <c r="J273" s="113"/>
      <c r="K273" s="121"/>
    </row>
    <row r="274" spans="2:11">
      <c r="B274" s="112"/>
      <c r="C274" s="121"/>
      <c r="D274" s="121"/>
      <c r="E274" s="121"/>
      <c r="F274" s="121"/>
      <c r="G274" s="121"/>
      <c r="H274" s="121"/>
      <c r="I274" s="113"/>
      <c r="J274" s="113"/>
      <c r="K274" s="121"/>
    </row>
    <row r="275" spans="2:11">
      <c r="B275" s="112"/>
      <c r="C275" s="121"/>
      <c r="D275" s="121"/>
      <c r="E275" s="121"/>
      <c r="F275" s="121"/>
      <c r="G275" s="121"/>
      <c r="H275" s="121"/>
      <c r="I275" s="113"/>
      <c r="J275" s="113"/>
      <c r="K275" s="121"/>
    </row>
    <row r="276" spans="2:11">
      <c r="B276" s="112"/>
      <c r="C276" s="121"/>
      <c r="D276" s="121"/>
      <c r="E276" s="121"/>
      <c r="F276" s="121"/>
      <c r="G276" s="121"/>
      <c r="H276" s="121"/>
      <c r="I276" s="113"/>
      <c r="J276" s="113"/>
      <c r="K276" s="121"/>
    </row>
    <row r="277" spans="2:11">
      <c r="B277" s="112"/>
      <c r="C277" s="121"/>
      <c r="D277" s="121"/>
      <c r="E277" s="121"/>
      <c r="F277" s="121"/>
      <c r="G277" s="121"/>
      <c r="H277" s="121"/>
      <c r="I277" s="113"/>
      <c r="J277" s="113"/>
      <c r="K277" s="121"/>
    </row>
    <row r="278" spans="2:11">
      <c r="B278" s="112"/>
      <c r="C278" s="121"/>
      <c r="D278" s="121"/>
      <c r="E278" s="121"/>
      <c r="F278" s="121"/>
      <c r="G278" s="121"/>
      <c r="H278" s="121"/>
      <c r="I278" s="113"/>
      <c r="J278" s="113"/>
      <c r="K278" s="121"/>
    </row>
    <row r="279" spans="2:11">
      <c r="B279" s="112"/>
      <c r="C279" s="121"/>
      <c r="D279" s="121"/>
      <c r="E279" s="121"/>
      <c r="F279" s="121"/>
      <c r="G279" s="121"/>
      <c r="H279" s="121"/>
      <c r="I279" s="113"/>
      <c r="J279" s="113"/>
      <c r="K279" s="121"/>
    </row>
    <row r="280" spans="2:11">
      <c r="B280" s="112"/>
      <c r="C280" s="121"/>
      <c r="D280" s="121"/>
      <c r="E280" s="121"/>
      <c r="F280" s="121"/>
      <c r="G280" s="121"/>
      <c r="H280" s="121"/>
      <c r="I280" s="113"/>
      <c r="J280" s="113"/>
      <c r="K280" s="121"/>
    </row>
    <row r="281" spans="2:11">
      <c r="B281" s="112"/>
      <c r="C281" s="121"/>
      <c r="D281" s="121"/>
      <c r="E281" s="121"/>
      <c r="F281" s="121"/>
      <c r="G281" s="121"/>
      <c r="H281" s="121"/>
      <c r="I281" s="113"/>
      <c r="J281" s="113"/>
      <c r="K281" s="121"/>
    </row>
    <row r="282" spans="2:11">
      <c r="B282" s="112"/>
      <c r="C282" s="121"/>
      <c r="D282" s="121"/>
      <c r="E282" s="121"/>
      <c r="F282" s="121"/>
      <c r="G282" s="121"/>
      <c r="H282" s="121"/>
      <c r="I282" s="113"/>
      <c r="J282" s="113"/>
      <c r="K282" s="121"/>
    </row>
    <row r="283" spans="2:11">
      <c r="B283" s="112"/>
      <c r="C283" s="121"/>
      <c r="D283" s="121"/>
      <c r="E283" s="121"/>
      <c r="F283" s="121"/>
      <c r="G283" s="121"/>
      <c r="H283" s="121"/>
      <c r="I283" s="113"/>
      <c r="J283" s="113"/>
      <c r="K283" s="121"/>
    </row>
    <row r="284" spans="2:11">
      <c r="B284" s="112"/>
      <c r="C284" s="121"/>
      <c r="D284" s="121"/>
      <c r="E284" s="121"/>
      <c r="F284" s="121"/>
      <c r="G284" s="121"/>
      <c r="H284" s="121"/>
      <c r="I284" s="113"/>
      <c r="J284" s="113"/>
      <c r="K284" s="121"/>
    </row>
    <row r="285" spans="2:11">
      <c r="B285" s="112"/>
      <c r="C285" s="121"/>
      <c r="D285" s="121"/>
      <c r="E285" s="121"/>
      <c r="F285" s="121"/>
      <c r="G285" s="121"/>
      <c r="H285" s="121"/>
      <c r="I285" s="113"/>
      <c r="J285" s="113"/>
      <c r="K285" s="121"/>
    </row>
    <row r="286" spans="2:11">
      <c r="B286" s="112"/>
      <c r="C286" s="121"/>
      <c r="D286" s="121"/>
      <c r="E286" s="121"/>
      <c r="F286" s="121"/>
      <c r="G286" s="121"/>
      <c r="H286" s="121"/>
      <c r="I286" s="113"/>
      <c r="J286" s="113"/>
      <c r="K286" s="121"/>
    </row>
    <row r="287" spans="2:11">
      <c r="B287" s="112"/>
      <c r="C287" s="121"/>
      <c r="D287" s="121"/>
      <c r="E287" s="121"/>
      <c r="F287" s="121"/>
      <c r="G287" s="121"/>
      <c r="H287" s="121"/>
      <c r="I287" s="113"/>
      <c r="J287" s="113"/>
      <c r="K287" s="121"/>
    </row>
    <row r="288" spans="2:11">
      <c r="B288" s="112"/>
      <c r="C288" s="121"/>
      <c r="D288" s="121"/>
      <c r="E288" s="121"/>
      <c r="F288" s="121"/>
      <c r="G288" s="121"/>
      <c r="H288" s="121"/>
      <c r="I288" s="113"/>
      <c r="J288" s="113"/>
      <c r="K288" s="121"/>
    </row>
    <row r="289" spans="2:11">
      <c r="B289" s="112"/>
      <c r="C289" s="121"/>
      <c r="D289" s="121"/>
      <c r="E289" s="121"/>
      <c r="F289" s="121"/>
      <c r="G289" s="121"/>
      <c r="H289" s="121"/>
      <c r="I289" s="113"/>
      <c r="J289" s="113"/>
      <c r="K289" s="121"/>
    </row>
    <row r="290" spans="2:11">
      <c r="B290" s="112"/>
      <c r="C290" s="121"/>
      <c r="D290" s="121"/>
      <c r="E290" s="121"/>
      <c r="F290" s="121"/>
      <c r="G290" s="121"/>
      <c r="H290" s="121"/>
      <c r="I290" s="113"/>
      <c r="J290" s="113"/>
      <c r="K290" s="121"/>
    </row>
    <row r="291" spans="2:11">
      <c r="B291" s="112"/>
      <c r="C291" s="121"/>
      <c r="D291" s="121"/>
      <c r="E291" s="121"/>
      <c r="F291" s="121"/>
      <c r="G291" s="121"/>
      <c r="H291" s="121"/>
      <c r="I291" s="113"/>
      <c r="J291" s="113"/>
      <c r="K291" s="121"/>
    </row>
    <row r="292" spans="2:11">
      <c r="B292" s="112"/>
      <c r="C292" s="121"/>
      <c r="D292" s="121"/>
      <c r="E292" s="121"/>
      <c r="F292" s="121"/>
      <c r="G292" s="121"/>
      <c r="H292" s="121"/>
      <c r="I292" s="113"/>
      <c r="J292" s="113"/>
      <c r="K292" s="121"/>
    </row>
    <row r="293" spans="2:11">
      <c r="B293" s="112"/>
      <c r="C293" s="121"/>
      <c r="D293" s="121"/>
      <c r="E293" s="121"/>
      <c r="F293" s="121"/>
      <c r="G293" s="121"/>
      <c r="H293" s="121"/>
      <c r="I293" s="113"/>
      <c r="J293" s="113"/>
      <c r="K293" s="121"/>
    </row>
    <row r="294" spans="2:11">
      <c r="B294" s="112"/>
      <c r="C294" s="121"/>
      <c r="D294" s="121"/>
      <c r="E294" s="121"/>
      <c r="F294" s="121"/>
      <c r="G294" s="121"/>
      <c r="H294" s="121"/>
      <c r="I294" s="113"/>
      <c r="J294" s="113"/>
      <c r="K294" s="121"/>
    </row>
    <row r="295" spans="2:11">
      <c r="B295" s="112"/>
      <c r="C295" s="121"/>
      <c r="D295" s="121"/>
      <c r="E295" s="121"/>
      <c r="F295" s="121"/>
      <c r="G295" s="121"/>
      <c r="H295" s="121"/>
      <c r="I295" s="113"/>
      <c r="J295" s="113"/>
      <c r="K295" s="121"/>
    </row>
    <row r="296" spans="2:11">
      <c r="B296" s="112"/>
      <c r="C296" s="121"/>
      <c r="D296" s="121"/>
      <c r="E296" s="121"/>
      <c r="F296" s="121"/>
      <c r="G296" s="121"/>
      <c r="H296" s="121"/>
      <c r="I296" s="113"/>
      <c r="J296" s="113"/>
      <c r="K296" s="121"/>
    </row>
    <row r="297" spans="2:11">
      <c r="B297" s="112"/>
      <c r="C297" s="121"/>
      <c r="D297" s="121"/>
      <c r="E297" s="121"/>
      <c r="F297" s="121"/>
      <c r="G297" s="121"/>
      <c r="H297" s="121"/>
      <c r="I297" s="113"/>
      <c r="J297" s="113"/>
      <c r="K297" s="121"/>
    </row>
    <row r="298" spans="2:11">
      <c r="B298" s="112"/>
      <c r="C298" s="121"/>
      <c r="D298" s="121"/>
      <c r="E298" s="121"/>
      <c r="F298" s="121"/>
      <c r="G298" s="121"/>
      <c r="H298" s="121"/>
      <c r="I298" s="113"/>
      <c r="J298" s="113"/>
      <c r="K298" s="121"/>
    </row>
    <row r="299" spans="2:11">
      <c r="B299" s="112"/>
      <c r="C299" s="121"/>
      <c r="D299" s="121"/>
      <c r="E299" s="121"/>
      <c r="F299" s="121"/>
      <c r="G299" s="121"/>
      <c r="H299" s="121"/>
      <c r="I299" s="113"/>
      <c r="J299" s="113"/>
      <c r="K299" s="121"/>
    </row>
    <row r="300" spans="2:11">
      <c r="B300" s="112"/>
      <c r="C300" s="121"/>
      <c r="D300" s="121"/>
      <c r="E300" s="121"/>
      <c r="F300" s="121"/>
      <c r="G300" s="121"/>
      <c r="H300" s="121"/>
      <c r="I300" s="113"/>
      <c r="J300" s="113"/>
      <c r="K300" s="121"/>
    </row>
    <row r="301" spans="2:11">
      <c r="B301" s="112"/>
      <c r="C301" s="121"/>
      <c r="D301" s="121"/>
      <c r="E301" s="121"/>
      <c r="F301" s="121"/>
      <c r="G301" s="121"/>
      <c r="H301" s="121"/>
      <c r="I301" s="113"/>
      <c r="J301" s="113"/>
      <c r="K301" s="121"/>
    </row>
    <row r="302" spans="2:11">
      <c r="B302" s="112"/>
      <c r="C302" s="121"/>
      <c r="D302" s="121"/>
      <c r="E302" s="121"/>
      <c r="F302" s="121"/>
      <c r="G302" s="121"/>
      <c r="H302" s="121"/>
      <c r="I302" s="113"/>
      <c r="J302" s="113"/>
      <c r="K302" s="121"/>
    </row>
    <row r="303" spans="2:11">
      <c r="B303" s="112"/>
      <c r="C303" s="121"/>
      <c r="D303" s="121"/>
      <c r="E303" s="121"/>
      <c r="F303" s="121"/>
      <c r="G303" s="121"/>
      <c r="H303" s="121"/>
      <c r="I303" s="113"/>
      <c r="J303" s="113"/>
      <c r="K303" s="121"/>
    </row>
    <row r="304" spans="2:11">
      <c r="B304" s="112"/>
      <c r="C304" s="121"/>
      <c r="D304" s="121"/>
      <c r="E304" s="121"/>
      <c r="F304" s="121"/>
      <c r="G304" s="121"/>
      <c r="H304" s="121"/>
      <c r="I304" s="113"/>
      <c r="J304" s="113"/>
      <c r="K304" s="121"/>
    </row>
    <row r="305" spans="2:11">
      <c r="B305" s="112"/>
      <c r="C305" s="121"/>
      <c r="D305" s="121"/>
      <c r="E305" s="121"/>
      <c r="F305" s="121"/>
      <c r="G305" s="121"/>
      <c r="H305" s="121"/>
      <c r="I305" s="113"/>
      <c r="J305" s="113"/>
      <c r="K305" s="121"/>
    </row>
    <row r="306" spans="2:11">
      <c r="B306" s="112"/>
      <c r="C306" s="121"/>
      <c r="D306" s="121"/>
      <c r="E306" s="121"/>
      <c r="F306" s="121"/>
      <c r="G306" s="121"/>
      <c r="H306" s="121"/>
      <c r="I306" s="113"/>
      <c r="J306" s="113"/>
      <c r="K306" s="121"/>
    </row>
    <row r="307" spans="2:11">
      <c r="B307" s="112"/>
      <c r="C307" s="121"/>
      <c r="D307" s="121"/>
      <c r="E307" s="121"/>
      <c r="F307" s="121"/>
      <c r="G307" s="121"/>
      <c r="H307" s="121"/>
      <c r="I307" s="113"/>
      <c r="J307" s="113"/>
      <c r="K307" s="121"/>
    </row>
    <row r="308" spans="2:11">
      <c r="B308" s="112"/>
      <c r="C308" s="121"/>
      <c r="D308" s="121"/>
      <c r="E308" s="121"/>
      <c r="F308" s="121"/>
      <c r="G308" s="121"/>
      <c r="H308" s="121"/>
      <c r="I308" s="113"/>
      <c r="J308" s="113"/>
      <c r="K308" s="121"/>
    </row>
    <row r="309" spans="2:11">
      <c r="B309" s="112"/>
      <c r="C309" s="121"/>
      <c r="D309" s="121"/>
      <c r="E309" s="121"/>
      <c r="F309" s="121"/>
      <c r="G309" s="121"/>
      <c r="H309" s="121"/>
      <c r="I309" s="113"/>
      <c r="J309" s="113"/>
      <c r="K309" s="121"/>
    </row>
    <row r="310" spans="2:11">
      <c r="B310" s="112"/>
      <c r="C310" s="121"/>
      <c r="D310" s="121"/>
      <c r="E310" s="121"/>
      <c r="F310" s="121"/>
      <c r="G310" s="121"/>
      <c r="H310" s="121"/>
      <c r="I310" s="113"/>
      <c r="J310" s="113"/>
      <c r="K310" s="121"/>
    </row>
    <row r="311" spans="2:11">
      <c r="B311" s="112"/>
      <c r="C311" s="121"/>
      <c r="D311" s="121"/>
      <c r="E311" s="121"/>
      <c r="F311" s="121"/>
      <c r="G311" s="121"/>
      <c r="H311" s="121"/>
      <c r="I311" s="113"/>
      <c r="J311" s="113"/>
      <c r="K311" s="121"/>
    </row>
    <row r="312" spans="2:11">
      <c r="B312" s="112"/>
      <c r="C312" s="121"/>
      <c r="D312" s="121"/>
      <c r="E312" s="121"/>
      <c r="F312" s="121"/>
      <c r="G312" s="121"/>
      <c r="H312" s="121"/>
      <c r="I312" s="113"/>
      <c r="J312" s="113"/>
      <c r="K312" s="121"/>
    </row>
    <row r="313" spans="2:11">
      <c r="B313" s="112"/>
      <c r="C313" s="121"/>
      <c r="D313" s="121"/>
      <c r="E313" s="121"/>
      <c r="F313" s="121"/>
      <c r="G313" s="121"/>
      <c r="H313" s="121"/>
      <c r="I313" s="113"/>
      <c r="J313" s="113"/>
      <c r="K313" s="121"/>
    </row>
    <row r="314" spans="2:11">
      <c r="B314" s="112"/>
      <c r="C314" s="121"/>
      <c r="D314" s="121"/>
      <c r="E314" s="121"/>
      <c r="F314" s="121"/>
      <c r="G314" s="121"/>
      <c r="H314" s="121"/>
      <c r="I314" s="113"/>
      <c r="J314" s="113"/>
      <c r="K314" s="121"/>
    </row>
    <row r="315" spans="2:11">
      <c r="B315" s="112"/>
      <c r="C315" s="121"/>
      <c r="D315" s="121"/>
      <c r="E315" s="121"/>
      <c r="F315" s="121"/>
      <c r="G315" s="121"/>
      <c r="H315" s="121"/>
      <c r="I315" s="113"/>
      <c r="J315" s="113"/>
      <c r="K315" s="121"/>
    </row>
    <row r="316" spans="2:11">
      <c r="B316" s="112"/>
      <c r="C316" s="121"/>
      <c r="D316" s="121"/>
      <c r="E316" s="121"/>
      <c r="F316" s="121"/>
      <c r="G316" s="121"/>
      <c r="H316" s="121"/>
      <c r="I316" s="113"/>
      <c r="J316" s="113"/>
      <c r="K316" s="121"/>
    </row>
    <row r="317" spans="2:11">
      <c r="B317" s="112"/>
      <c r="C317" s="121"/>
      <c r="D317" s="121"/>
      <c r="E317" s="121"/>
      <c r="F317" s="121"/>
      <c r="G317" s="121"/>
      <c r="H317" s="121"/>
      <c r="I317" s="113"/>
      <c r="J317" s="113"/>
      <c r="K317" s="121"/>
    </row>
    <row r="318" spans="2:11">
      <c r="B318" s="112"/>
      <c r="C318" s="121"/>
      <c r="D318" s="121"/>
      <c r="E318" s="121"/>
      <c r="F318" s="121"/>
      <c r="G318" s="121"/>
      <c r="H318" s="121"/>
      <c r="I318" s="113"/>
      <c r="J318" s="113"/>
      <c r="K318" s="121"/>
    </row>
    <row r="319" spans="2:11">
      <c r="B319" s="112"/>
      <c r="C319" s="121"/>
      <c r="D319" s="121"/>
      <c r="E319" s="121"/>
      <c r="F319" s="121"/>
      <c r="G319" s="121"/>
      <c r="H319" s="121"/>
      <c r="I319" s="113"/>
      <c r="J319" s="113"/>
      <c r="K319" s="121"/>
    </row>
    <row r="320" spans="2:11">
      <c r="B320" s="112"/>
      <c r="C320" s="121"/>
      <c r="D320" s="121"/>
      <c r="E320" s="121"/>
      <c r="F320" s="121"/>
      <c r="G320" s="121"/>
      <c r="H320" s="121"/>
      <c r="I320" s="113"/>
      <c r="J320" s="113"/>
      <c r="K320" s="121"/>
    </row>
    <row r="321" spans="2:11">
      <c r="B321" s="112"/>
      <c r="C321" s="121"/>
      <c r="D321" s="121"/>
      <c r="E321" s="121"/>
      <c r="F321" s="121"/>
      <c r="G321" s="121"/>
      <c r="H321" s="121"/>
      <c r="I321" s="113"/>
      <c r="J321" s="113"/>
      <c r="K321" s="121"/>
    </row>
    <row r="322" spans="2:11">
      <c r="B322" s="112"/>
      <c r="C322" s="121"/>
      <c r="D322" s="121"/>
      <c r="E322" s="121"/>
      <c r="F322" s="121"/>
      <c r="G322" s="121"/>
      <c r="H322" s="121"/>
      <c r="I322" s="113"/>
      <c r="J322" s="113"/>
      <c r="K322" s="121"/>
    </row>
    <row r="323" spans="2:11">
      <c r="B323" s="112"/>
      <c r="C323" s="121"/>
      <c r="D323" s="121"/>
      <c r="E323" s="121"/>
      <c r="F323" s="121"/>
      <c r="G323" s="121"/>
      <c r="H323" s="121"/>
      <c r="I323" s="113"/>
      <c r="J323" s="113"/>
      <c r="K323" s="121"/>
    </row>
    <row r="324" spans="2:11">
      <c r="B324" s="112"/>
      <c r="C324" s="121"/>
      <c r="D324" s="121"/>
      <c r="E324" s="121"/>
      <c r="F324" s="121"/>
      <c r="G324" s="121"/>
      <c r="H324" s="121"/>
      <c r="I324" s="113"/>
      <c r="J324" s="113"/>
      <c r="K324" s="121"/>
    </row>
    <row r="325" spans="2:11">
      <c r="B325" s="112"/>
      <c r="C325" s="121"/>
      <c r="D325" s="121"/>
      <c r="E325" s="121"/>
      <c r="F325" s="121"/>
      <c r="G325" s="121"/>
      <c r="H325" s="121"/>
      <c r="I325" s="113"/>
      <c r="J325" s="113"/>
      <c r="K325" s="121"/>
    </row>
    <row r="326" spans="2:11">
      <c r="B326" s="112"/>
      <c r="C326" s="121"/>
      <c r="D326" s="121"/>
      <c r="E326" s="121"/>
      <c r="F326" s="121"/>
      <c r="G326" s="121"/>
      <c r="H326" s="121"/>
      <c r="I326" s="113"/>
      <c r="J326" s="113"/>
      <c r="K326" s="121"/>
    </row>
    <row r="327" spans="2:11">
      <c r="B327" s="112"/>
      <c r="C327" s="121"/>
      <c r="D327" s="121"/>
      <c r="E327" s="121"/>
      <c r="F327" s="121"/>
      <c r="G327" s="121"/>
      <c r="H327" s="121"/>
      <c r="I327" s="113"/>
      <c r="J327" s="113"/>
      <c r="K327" s="121"/>
    </row>
    <row r="328" spans="2:11">
      <c r="B328" s="112"/>
      <c r="C328" s="121"/>
      <c r="D328" s="121"/>
      <c r="E328" s="121"/>
      <c r="F328" s="121"/>
      <c r="G328" s="121"/>
      <c r="H328" s="121"/>
      <c r="I328" s="113"/>
      <c r="J328" s="113"/>
      <c r="K328" s="121"/>
    </row>
    <row r="329" spans="2:11">
      <c r="B329" s="112"/>
      <c r="C329" s="121"/>
      <c r="D329" s="121"/>
      <c r="E329" s="121"/>
      <c r="F329" s="121"/>
      <c r="G329" s="121"/>
      <c r="H329" s="121"/>
      <c r="I329" s="113"/>
      <c r="J329" s="113"/>
      <c r="K329" s="121"/>
    </row>
    <row r="330" spans="2:11">
      <c r="B330" s="112"/>
      <c r="C330" s="121"/>
      <c r="D330" s="121"/>
      <c r="E330" s="121"/>
      <c r="F330" s="121"/>
      <c r="G330" s="121"/>
      <c r="H330" s="121"/>
      <c r="I330" s="113"/>
      <c r="J330" s="113"/>
      <c r="K330" s="121"/>
    </row>
    <row r="331" spans="2:11">
      <c r="B331" s="112"/>
      <c r="C331" s="121"/>
      <c r="D331" s="121"/>
      <c r="E331" s="121"/>
      <c r="F331" s="121"/>
      <c r="G331" s="121"/>
      <c r="H331" s="121"/>
      <c r="I331" s="113"/>
      <c r="J331" s="113"/>
      <c r="K331" s="121"/>
    </row>
    <row r="332" spans="2:11">
      <c r="B332" s="112"/>
      <c r="C332" s="121"/>
      <c r="D332" s="121"/>
      <c r="E332" s="121"/>
      <c r="F332" s="121"/>
      <c r="G332" s="121"/>
      <c r="H332" s="121"/>
      <c r="I332" s="113"/>
      <c r="J332" s="113"/>
      <c r="K332" s="121"/>
    </row>
    <row r="333" spans="2:11">
      <c r="B333" s="112"/>
      <c r="C333" s="121"/>
      <c r="D333" s="121"/>
      <c r="E333" s="121"/>
      <c r="F333" s="121"/>
      <c r="G333" s="121"/>
      <c r="H333" s="121"/>
      <c r="I333" s="113"/>
      <c r="J333" s="113"/>
      <c r="K333" s="121"/>
    </row>
    <row r="334" spans="2:11">
      <c r="B334" s="112"/>
      <c r="C334" s="121"/>
      <c r="D334" s="121"/>
      <c r="E334" s="121"/>
      <c r="F334" s="121"/>
      <c r="G334" s="121"/>
      <c r="H334" s="121"/>
      <c r="I334" s="113"/>
      <c r="J334" s="113"/>
      <c r="K334" s="121"/>
    </row>
    <row r="335" spans="2:11">
      <c r="B335" s="112"/>
      <c r="C335" s="121"/>
      <c r="D335" s="121"/>
      <c r="E335" s="121"/>
      <c r="F335" s="121"/>
      <c r="G335" s="121"/>
      <c r="H335" s="121"/>
      <c r="I335" s="113"/>
      <c r="J335" s="113"/>
      <c r="K335" s="121"/>
    </row>
    <row r="336" spans="2:11">
      <c r="B336" s="112"/>
      <c r="C336" s="121"/>
      <c r="D336" s="121"/>
      <c r="E336" s="121"/>
      <c r="F336" s="121"/>
      <c r="G336" s="121"/>
      <c r="H336" s="121"/>
      <c r="I336" s="113"/>
      <c r="J336" s="113"/>
      <c r="K336" s="121"/>
    </row>
    <row r="337" spans="2:11">
      <c r="B337" s="112"/>
      <c r="C337" s="121"/>
      <c r="D337" s="121"/>
      <c r="E337" s="121"/>
      <c r="F337" s="121"/>
      <c r="G337" s="121"/>
      <c r="H337" s="121"/>
      <c r="I337" s="113"/>
      <c r="J337" s="113"/>
      <c r="K337" s="121"/>
    </row>
    <row r="338" spans="2:11">
      <c r="B338" s="112"/>
      <c r="C338" s="121"/>
      <c r="D338" s="121"/>
      <c r="E338" s="121"/>
      <c r="F338" s="121"/>
      <c r="G338" s="121"/>
      <c r="H338" s="121"/>
      <c r="I338" s="113"/>
      <c r="J338" s="113"/>
      <c r="K338" s="121"/>
    </row>
    <row r="339" spans="2:11">
      <c r="B339" s="112"/>
      <c r="C339" s="121"/>
      <c r="D339" s="121"/>
      <c r="E339" s="121"/>
      <c r="F339" s="121"/>
      <c r="G339" s="121"/>
      <c r="H339" s="121"/>
      <c r="I339" s="113"/>
      <c r="J339" s="113"/>
      <c r="K339" s="121"/>
    </row>
    <row r="340" spans="2:11">
      <c r="B340" s="112"/>
      <c r="C340" s="121"/>
      <c r="D340" s="121"/>
      <c r="E340" s="121"/>
      <c r="F340" s="121"/>
      <c r="G340" s="121"/>
      <c r="H340" s="121"/>
      <c r="I340" s="113"/>
      <c r="J340" s="113"/>
      <c r="K340" s="121"/>
    </row>
    <row r="341" spans="2:11">
      <c r="B341" s="112"/>
      <c r="C341" s="121"/>
      <c r="D341" s="121"/>
      <c r="E341" s="121"/>
      <c r="F341" s="121"/>
      <c r="G341" s="121"/>
      <c r="H341" s="121"/>
      <c r="I341" s="113"/>
      <c r="J341" s="113"/>
      <c r="K341" s="121"/>
    </row>
    <row r="342" spans="2:11">
      <c r="B342" s="112"/>
      <c r="C342" s="121"/>
      <c r="D342" s="121"/>
      <c r="E342" s="121"/>
      <c r="F342" s="121"/>
      <c r="G342" s="121"/>
      <c r="H342" s="121"/>
      <c r="I342" s="113"/>
      <c r="J342" s="113"/>
      <c r="K342" s="121"/>
    </row>
    <row r="343" spans="2:11">
      <c r="B343" s="112"/>
      <c r="C343" s="121"/>
      <c r="D343" s="121"/>
      <c r="E343" s="121"/>
      <c r="F343" s="121"/>
      <c r="G343" s="121"/>
      <c r="H343" s="121"/>
      <c r="I343" s="113"/>
      <c r="J343" s="113"/>
      <c r="K343" s="121"/>
    </row>
    <row r="344" spans="2:11">
      <c r="B344" s="112"/>
      <c r="C344" s="121"/>
      <c r="D344" s="121"/>
      <c r="E344" s="121"/>
      <c r="F344" s="121"/>
      <c r="G344" s="121"/>
      <c r="H344" s="121"/>
      <c r="I344" s="113"/>
      <c r="J344" s="113"/>
      <c r="K344" s="121"/>
    </row>
    <row r="345" spans="2:11">
      <c r="B345" s="112"/>
      <c r="C345" s="121"/>
      <c r="D345" s="121"/>
      <c r="E345" s="121"/>
      <c r="F345" s="121"/>
      <c r="G345" s="121"/>
      <c r="H345" s="121"/>
      <c r="I345" s="113"/>
      <c r="J345" s="113"/>
      <c r="K345" s="121"/>
    </row>
    <row r="346" spans="2:11">
      <c r="B346" s="112"/>
      <c r="C346" s="121"/>
      <c r="D346" s="121"/>
      <c r="E346" s="121"/>
      <c r="F346" s="121"/>
      <c r="G346" s="121"/>
      <c r="H346" s="121"/>
      <c r="I346" s="113"/>
      <c r="J346" s="113"/>
      <c r="K346" s="121"/>
    </row>
    <row r="347" spans="2:11">
      <c r="B347" s="112"/>
      <c r="C347" s="121"/>
      <c r="D347" s="121"/>
      <c r="E347" s="121"/>
      <c r="F347" s="121"/>
      <c r="G347" s="121"/>
      <c r="H347" s="121"/>
      <c r="I347" s="113"/>
      <c r="J347" s="113"/>
      <c r="K347" s="121"/>
    </row>
    <row r="348" spans="2:11">
      <c r="B348" s="112"/>
      <c r="C348" s="121"/>
      <c r="D348" s="121"/>
      <c r="E348" s="121"/>
      <c r="F348" s="121"/>
      <c r="G348" s="121"/>
      <c r="H348" s="121"/>
      <c r="I348" s="113"/>
      <c r="J348" s="113"/>
      <c r="K348" s="121"/>
    </row>
    <row r="349" spans="2:11">
      <c r="B349" s="112"/>
      <c r="C349" s="121"/>
      <c r="D349" s="121"/>
      <c r="E349" s="121"/>
      <c r="F349" s="121"/>
      <c r="G349" s="121"/>
      <c r="H349" s="121"/>
      <c r="I349" s="113"/>
      <c r="J349" s="113"/>
      <c r="K349" s="121"/>
    </row>
    <row r="350" spans="2:11">
      <c r="B350" s="112"/>
      <c r="C350" s="121"/>
      <c r="D350" s="121"/>
      <c r="E350" s="121"/>
      <c r="F350" s="121"/>
      <c r="G350" s="121"/>
      <c r="H350" s="121"/>
      <c r="I350" s="113"/>
      <c r="J350" s="113"/>
      <c r="K350" s="121"/>
    </row>
    <row r="351" spans="2:11">
      <c r="B351" s="112"/>
      <c r="C351" s="121"/>
      <c r="D351" s="121"/>
      <c r="E351" s="121"/>
      <c r="F351" s="121"/>
      <c r="G351" s="121"/>
      <c r="H351" s="121"/>
      <c r="I351" s="113"/>
      <c r="J351" s="113"/>
      <c r="K351" s="121"/>
    </row>
    <row r="352" spans="2:11">
      <c r="B352" s="112"/>
      <c r="C352" s="121"/>
      <c r="D352" s="121"/>
      <c r="E352" s="121"/>
      <c r="F352" s="121"/>
      <c r="G352" s="121"/>
      <c r="H352" s="121"/>
      <c r="I352" s="113"/>
      <c r="J352" s="113"/>
      <c r="K352" s="121"/>
    </row>
    <row r="353" spans="2:11">
      <c r="B353" s="112"/>
      <c r="C353" s="121"/>
      <c r="D353" s="121"/>
      <c r="E353" s="121"/>
      <c r="F353" s="121"/>
      <c r="G353" s="121"/>
      <c r="H353" s="121"/>
      <c r="I353" s="113"/>
      <c r="J353" s="113"/>
      <c r="K353" s="121"/>
    </row>
    <row r="354" spans="2:11">
      <c r="B354" s="112"/>
      <c r="C354" s="121"/>
      <c r="D354" s="121"/>
      <c r="E354" s="121"/>
      <c r="F354" s="121"/>
      <c r="G354" s="121"/>
      <c r="H354" s="121"/>
      <c r="I354" s="113"/>
      <c r="J354" s="113"/>
      <c r="K354" s="121"/>
    </row>
    <row r="355" spans="2:11">
      <c r="B355" s="112"/>
      <c r="C355" s="121"/>
      <c r="D355" s="121"/>
      <c r="E355" s="121"/>
      <c r="F355" s="121"/>
      <c r="G355" s="121"/>
      <c r="H355" s="121"/>
      <c r="I355" s="113"/>
      <c r="J355" s="113"/>
      <c r="K355" s="121"/>
    </row>
    <row r="356" spans="2:11">
      <c r="B356" s="112"/>
      <c r="C356" s="121"/>
      <c r="D356" s="121"/>
      <c r="E356" s="121"/>
      <c r="F356" s="121"/>
      <c r="G356" s="121"/>
      <c r="H356" s="121"/>
      <c r="I356" s="113"/>
      <c r="J356" s="113"/>
      <c r="K356" s="121"/>
    </row>
    <row r="357" spans="2:11">
      <c r="B357" s="112"/>
      <c r="C357" s="121"/>
      <c r="D357" s="121"/>
      <c r="E357" s="121"/>
      <c r="F357" s="121"/>
      <c r="G357" s="121"/>
      <c r="H357" s="121"/>
      <c r="I357" s="113"/>
      <c r="J357" s="113"/>
      <c r="K357" s="121"/>
    </row>
    <row r="358" spans="2:11">
      <c r="B358" s="112"/>
      <c r="C358" s="121"/>
      <c r="D358" s="121"/>
      <c r="E358" s="121"/>
      <c r="F358" s="121"/>
      <c r="G358" s="121"/>
      <c r="H358" s="121"/>
      <c r="I358" s="113"/>
      <c r="J358" s="113"/>
      <c r="K358" s="121"/>
    </row>
    <row r="359" spans="2:11">
      <c r="B359" s="112"/>
      <c r="C359" s="121"/>
      <c r="D359" s="121"/>
      <c r="E359" s="121"/>
      <c r="F359" s="121"/>
      <c r="G359" s="121"/>
      <c r="H359" s="121"/>
      <c r="I359" s="113"/>
      <c r="J359" s="113"/>
      <c r="K359" s="121"/>
    </row>
    <row r="360" spans="2:11">
      <c r="B360" s="112"/>
      <c r="C360" s="121"/>
      <c r="D360" s="121"/>
      <c r="E360" s="121"/>
      <c r="F360" s="121"/>
      <c r="G360" s="121"/>
      <c r="H360" s="121"/>
      <c r="I360" s="113"/>
      <c r="J360" s="113"/>
      <c r="K360" s="121"/>
    </row>
    <row r="361" spans="2:11">
      <c r="B361" s="112"/>
      <c r="C361" s="121"/>
      <c r="D361" s="121"/>
      <c r="E361" s="121"/>
      <c r="F361" s="121"/>
      <c r="G361" s="121"/>
      <c r="H361" s="121"/>
      <c r="I361" s="113"/>
      <c r="J361" s="113"/>
      <c r="K361" s="121"/>
    </row>
    <row r="362" spans="2:11">
      <c r="B362" s="112"/>
      <c r="C362" s="121"/>
      <c r="D362" s="121"/>
      <c r="E362" s="121"/>
      <c r="F362" s="121"/>
      <c r="G362" s="121"/>
      <c r="H362" s="121"/>
      <c r="I362" s="113"/>
      <c r="J362" s="113"/>
      <c r="K362" s="121"/>
    </row>
    <row r="363" spans="2:11">
      <c r="B363" s="112"/>
      <c r="C363" s="121"/>
      <c r="D363" s="121"/>
      <c r="E363" s="121"/>
      <c r="F363" s="121"/>
      <c r="G363" s="121"/>
      <c r="H363" s="121"/>
      <c r="I363" s="113"/>
      <c r="J363" s="113"/>
      <c r="K363" s="121"/>
    </row>
    <row r="364" spans="2:11">
      <c r="B364" s="112"/>
      <c r="C364" s="121"/>
      <c r="D364" s="121"/>
      <c r="E364" s="121"/>
      <c r="F364" s="121"/>
      <c r="G364" s="121"/>
      <c r="H364" s="121"/>
      <c r="I364" s="113"/>
      <c r="J364" s="113"/>
      <c r="K364" s="121"/>
    </row>
    <row r="365" spans="2:11">
      <c r="B365" s="112"/>
      <c r="C365" s="121"/>
      <c r="D365" s="121"/>
      <c r="E365" s="121"/>
      <c r="F365" s="121"/>
      <c r="G365" s="121"/>
      <c r="H365" s="121"/>
      <c r="I365" s="113"/>
      <c r="J365" s="113"/>
      <c r="K365" s="121"/>
    </row>
    <row r="366" spans="2:11">
      <c r="B366" s="112"/>
      <c r="C366" s="121"/>
      <c r="D366" s="121"/>
      <c r="E366" s="121"/>
      <c r="F366" s="121"/>
      <c r="G366" s="121"/>
      <c r="H366" s="121"/>
      <c r="I366" s="113"/>
      <c r="J366" s="113"/>
      <c r="K366" s="121"/>
    </row>
    <row r="367" spans="2:11">
      <c r="B367" s="112"/>
      <c r="C367" s="121"/>
      <c r="D367" s="121"/>
      <c r="E367" s="121"/>
      <c r="F367" s="121"/>
      <c r="G367" s="121"/>
      <c r="H367" s="121"/>
      <c r="I367" s="113"/>
      <c r="J367" s="113"/>
      <c r="K367" s="121"/>
    </row>
    <row r="368" spans="2:11">
      <c r="B368" s="112"/>
      <c r="C368" s="121"/>
      <c r="D368" s="121"/>
      <c r="E368" s="121"/>
      <c r="F368" s="121"/>
      <c r="G368" s="121"/>
      <c r="H368" s="121"/>
      <c r="I368" s="113"/>
      <c r="J368" s="113"/>
      <c r="K368" s="121"/>
    </row>
    <row r="369" spans="2:11">
      <c r="B369" s="112"/>
      <c r="C369" s="121"/>
      <c r="D369" s="121"/>
      <c r="E369" s="121"/>
      <c r="F369" s="121"/>
      <c r="G369" s="121"/>
      <c r="H369" s="121"/>
      <c r="I369" s="113"/>
      <c r="J369" s="113"/>
      <c r="K369" s="121"/>
    </row>
    <row r="370" spans="2:11">
      <c r="B370" s="112"/>
      <c r="C370" s="121"/>
      <c r="D370" s="121"/>
      <c r="E370" s="121"/>
      <c r="F370" s="121"/>
      <c r="G370" s="121"/>
      <c r="H370" s="121"/>
      <c r="I370" s="113"/>
      <c r="J370" s="113"/>
      <c r="K370" s="121"/>
    </row>
    <row r="371" spans="2:11">
      <c r="B371" s="112"/>
      <c r="C371" s="121"/>
      <c r="D371" s="121"/>
      <c r="E371" s="121"/>
      <c r="F371" s="121"/>
      <c r="G371" s="121"/>
      <c r="H371" s="121"/>
      <c r="I371" s="113"/>
      <c r="J371" s="113"/>
      <c r="K371" s="121"/>
    </row>
    <row r="372" spans="2:11">
      <c r="B372" s="112"/>
      <c r="C372" s="121"/>
      <c r="D372" s="121"/>
      <c r="E372" s="121"/>
      <c r="F372" s="121"/>
      <c r="G372" s="121"/>
      <c r="H372" s="121"/>
      <c r="I372" s="113"/>
      <c r="J372" s="113"/>
      <c r="K372" s="121"/>
    </row>
    <row r="373" spans="2:11">
      <c r="B373" s="112"/>
      <c r="C373" s="121"/>
      <c r="D373" s="121"/>
      <c r="E373" s="121"/>
      <c r="F373" s="121"/>
      <c r="G373" s="121"/>
      <c r="H373" s="121"/>
      <c r="I373" s="113"/>
      <c r="J373" s="113"/>
      <c r="K373" s="121"/>
    </row>
    <row r="374" spans="2:11">
      <c r="B374" s="112"/>
      <c r="C374" s="121"/>
      <c r="D374" s="121"/>
      <c r="E374" s="121"/>
      <c r="F374" s="121"/>
      <c r="G374" s="121"/>
      <c r="H374" s="121"/>
      <c r="I374" s="113"/>
      <c r="J374" s="113"/>
      <c r="K374" s="121"/>
    </row>
    <row r="375" spans="2:11">
      <c r="B375" s="112"/>
      <c r="C375" s="121"/>
      <c r="D375" s="121"/>
      <c r="E375" s="121"/>
      <c r="F375" s="121"/>
      <c r="G375" s="121"/>
      <c r="H375" s="121"/>
      <c r="I375" s="113"/>
      <c r="J375" s="113"/>
      <c r="K375" s="121"/>
    </row>
    <row r="376" spans="2:11">
      <c r="B376" s="112"/>
      <c r="C376" s="121"/>
      <c r="D376" s="121"/>
      <c r="E376" s="121"/>
      <c r="F376" s="121"/>
      <c r="G376" s="121"/>
      <c r="H376" s="121"/>
      <c r="I376" s="113"/>
      <c r="J376" s="113"/>
      <c r="K376" s="121"/>
    </row>
    <row r="377" spans="2:11">
      <c r="B377" s="112"/>
      <c r="C377" s="121"/>
      <c r="D377" s="121"/>
      <c r="E377" s="121"/>
      <c r="F377" s="121"/>
      <c r="G377" s="121"/>
      <c r="H377" s="121"/>
      <c r="I377" s="113"/>
      <c r="J377" s="113"/>
      <c r="K377" s="121"/>
    </row>
    <row r="378" spans="2:11">
      <c r="B378" s="112"/>
      <c r="C378" s="121"/>
      <c r="D378" s="121"/>
      <c r="E378" s="121"/>
      <c r="F378" s="121"/>
      <c r="G378" s="121"/>
      <c r="H378" s="121"/>
      <c r="I378" s="113"/>
      <c r="J378" s="113"/>
      <c r="K378" s="121"/>
    </row>
    <row r="379" spans="2:11">
      <c r="B379" s="112"/>
      <c r="C379" s="121"/>
      <c r="D379" s="121"/>
      <c r="E379" s="121"/>
      <c r="F379" s="121"/>
      <c r="G379" s="121"/>
      <c r="H379" s="121"/>
      <c r="I379" s="113"/>
      <c r="J379" s="113"/>
      <c r="K379" s="121"/>
    </row>
    <row r="380" spans="2:11">
      <c r="B380" s="112"/>
      <c r="C380" s="121"/>
      <c r="D380" s="121"/>
      <c r="E380" s="121"/>
      <c r="F380" s="121"/>
      <c r="G380" s="121"/>
      <c r="H380" s="121"/>
      <c r="I380" s="113"/>
      <c r="J380" s="113"/>
      <c r="K380" s="121"/>
    </row>
    <row r="381" spans="2:11">
      <c r="B381" s="112"/>
      <c r="C381" s="121"/>
      <c r="D381" s="121"/>
      <c r="E381" s="121"/>
      <c r="F381" s="121"/>
      <c r="G381" s="121"/>
      <c r="H381" s="121"/>
      <c r="I381" s="113"/>
      <c r="J381" s="113"/>
      <c r="K381" s="121"/>
    </row>
    <row r="382" spans="2:11">
      <c r="B382" s="112"/>
      <c r="C382" s="121"/>
      <c r="D382" s="121"/>
      <c r="E382" s="121"/>
      <c r="F382" s="121"/>
      <c r="G382" s="121"/>
      <c r="H382" s="121"/>
      <c r="I382" s="113"/>
      <c r="J382" s="113"/>
      <c r="K382" s="121"/>
    </row>
    <row r="383" spans="2:11">
      <c r="B383" s="112"/>
      <c r="C383" s="121"/>
      <c r="D383" s="121"/>
      <c r="E383" s="121"/>
      <c r="F383" s="121"/>
      <c r="G383" s="121"/>
      <c r="H383" s="121"/>
      <c r="I383" s="113"/>
      <c r="J383" s="113"/>
      <c r="K383" s="121"/>
    </row>
    <row r="384" spans="2:11">
      <c r="B384" s="112"/>
      <c r="C384" s="121"/>
      <c r="D384" s="121"/>
      <c r="E384" s="121"/>
      <c r="F384" s="121"/>
      <c r="G384" s="121"/>
      <c r="H384" s="121"/>
      <c r="I384" s="113"/>
      <c r="J384" s="113"/>
      <c r="K384" s="121"/>
    </row>
    <row r="385" spans="2:11">
      <c r="B385" s="112"/>
      <c r="C385" s="121"/>
      <c r="D385" s="121"/>
      <c r="E385" s="121"/>
      <c r="F385" s="121"/>
      <c r="G385" s="121"/>
      <c r="H385" s="121"/>
      <c r="I385" s="113"/>
      <c r="J385" s="113"/>
      <c r="K385" s="121"/>
    </row>
    <row r="386" spans="2:11">
      <c r="B386" s="112"/>
      <c r="C386" s="121"/>
      <c r="D386" s="121"/>
      <c r="E386" s="121"/>
      <c r="F386" s="121"/>
      <c r="G386" s="121"/>
      <c r="H386" s="121"/>
      <c r="I386" s="113"/>
      <c r="J386" s="113"/>
      <c r="K386" s="121"/>
    </row>
    <row r="387" spans="2:11">
      <c r="B387" s="112"/>
      <c r="C387" s="121"/>
      <c r="D387" s="121"/>
      <c r="E387" s="121"/>
      <c r="F387" s="121"/>
      <c r="G387" s="121"/>
      <c r="H387" s="121"/>
      <c r="I387" s="113"/>
      <c r="J387" s="113"/>
      <c r="K387" s="121"/>
    </row>
    <row r="388" spans="2:11">
      <c r="B388" s="112"/>
      <c r="C388" s="121"/>
      <c r="D388" s="121"/>
      <c r="E388" s="121"/>
      <c r="F388" s="121"/>
      <c r="G388" s="121"/>
      <c r="H388" s="121"/>
      <c r="I388" s="113"/>
      <c r="J388" s="113"/>
      <c r="K388" s="121"/>
    </row>
    <row r="389" spans="2:11">
      <c r="B389" s="112"/>
      <c r="C389" s="121"/>
      <c r="D389" s="121"/>
      <c r="E389" s="121"/>
      <c r="F389" s="121"/>
      <c r="G389" s="121"/>
      <c r="H389" s="121"/>
      <c r="I389" s="113"/>
      <c r="J389" s="113"/>
      <c r="K389" s="121"/>
    </row>
    <row r="390" spans="2:11">
      <c r="B390" s="112"/>
      <c r="C390" s="121"/>
      <c r="D390" s="121"/>
      <c r="E390" s="121"/>
      <c r="F390" s="121"/>
      <c r="G390" s="121"/>
      <c r="H390" s="121"/>
      <c r="I390" s="113"/>
      <c r="J390" s="113"/>
      <c r="K390" s="121"/>
    </row>
    <row r="391" spans="2:11">
      <c r="B391" s="112"/>
      <c r="C391" s="121"/>
      <c r="D391" s="121"/>
      <c r="E391" s="121"/>
      <c r="F391" s="121"/>
      <c r="G391" s="121"/>
      <c r="H391" s="121"/>
      <c r="I391" s="113"/>
      <c r="J391" s="113"/>
      <c r="K391" s="121"/>
    </row>
    <row r="392" spans="2:11">
      <c r="B392" s="112"/>
      <c r="C392" s="121"/>
      <c r="D392" s="121"/>
      <c r="E392" s="121"/>
      <c r="F392" s="121"/>
      <c r="G392" s="121"/>
      <c r="H392" s="121"/>
      <c r="I392" s="113"/>
      <c r="J392" s="113"/>
      <c r="K392" s="121"/>
    </row>
    <row r="393" spans="2:11">
      <c r="B393" s="112"/>
      <c r="C393" s="121"/>
      <c r="D393" s="121"/>
      <c r="E393" s="121"/>
      <c r="F393" s="121"/>
      <c r="G393" s="121"/>
      <c r="H393" s="121"/>
      <c r="I393" s="113"/>
      <c r="J393" s="113"/>
      <c r="K393" s="121"/>
    </row>
    <row r="394" spans="2:11">
      <c r="B394" s="112"/>
      <c r="C394" s="121"/>
      <c r="D394" s="121"/>
      <c r="E394" s="121"/>
      <c r="F394" s="121"/>
      <c r="G394" s="121"/>
      <c r="H394" s="121"/>
      <c r="I394" s="113"/>
      <c r="J394" s="113"/>
      <c r="K394" s="121"/>
    </row>
    <row r="395" spans="2:11">
      <c r="B395" s="112"/>
      <c r="C395" s="121"/>
      <c r="D395" s="121"/>
      <c r="E395" s="121"/>
      <c r="F395" s="121"/>
      <c r="G395" s="121"/>
      <c r="H395" s="121"/>
      <c r="I395" s="113"/>
      <c r="J395" s="113"/>
      <c r="K395" s="121"/>
    </row>
    <row r="396" spans="2:11">
      <c r="B396" s="112"/>
      <c r="C396" s="121"/>
      <c r="D396" s="121"/>
      <c r="E396" s="121"/>
      <c r="F396" s="121"/>
      <c r="G396" s="121"/>
      <c r="H396" s="121"/>
      <c r="I396" s="113"/>
      <c r="J396" s="113"/>
      <c r="K396" s="121"/>
    </row>
    <row r="397" spans="2:11">
      <c r="B397" s="112"/>
      <c r="C397" s="121"/>
      <c r="D397" s="121"/>
      <c r="E397" s="121"/>
      <c r="F397" s="121"/>
      <c r="G397" s="121"/>
      <c r="H397" s="121"/>
      <c r="I397" s="113"/>
      <c r="J397" s="113"/>
      <c r="K397" s="121"/>
    </row>
    <row r="398" spans="2:11">
      <c r="B398" s="112"/>
      <c r="C398" s="121"/>
      <c r="D398" s="121"/>
      <c r="E398" s="121"/>
      <c r="F398" s="121"/>
      <c r="G398" s="121"/>
      <c r="H398" s="121"/>
      <c r="I398" s="113"/>
      <c r="J398" s="113"/>
      <c r="K398" s="121"/>
    </row>
    <row r="399" spans="2:11">
      <c r="B399" s="112"/>
      <c r="C399" s="121"/>
      <c r="D399" s="121"/>
      <c r="E399" s="121"/>
      <c r="F399" s="121"/>
      <c r="G399" s="121"/>
      <c r="H399" s="121"/>
      <c r="I399" s="113"/>
      <c r="J399" s="113"/>
      <c r="K399" s="121"/>
    </row>
    <row r="400" spans="2:11">
      <c r="B400" s="112"/>
      <c r="C400" s="121"/>
      <c r="D400" s="121"/>
      <c r="E400" s="121"/>
      <c r="F400" s="121"/>
      <c r="G400" s="121"/>
      <c r="H400" s="121"/>
      <c r="I400" s="113"/>
      <c r="J400" s="113"/>
      <c r="K400" s="121"/>
    </row>
    <row r="401" spans="2:11">
      <c r="B401" s="112"/>
      <c r="C401" s="121"/>
      <c r="D401" s="121"/>
      <c r="E401" s="121"/>
      <c r="F401" s="121"/>
      <c r="G401" s="121"/>
      <c r="H401" s="121"/>
      <c r="I401" s="113"/>
      <c r="J401" s="113"/>
      <c r="K401" s="121"/>
    </row>
    <row r="402" spans="2:11">
      <c r="B402" s="112"/>
      <c r="C402" s="121"/>
      <c r="D402" s="121"/>
      <c r="E402" s="121"/>
      <c r="F402" s="121"/>
      <c r="G402" s="121"/>
      <c r="H402" s="121"/>
      <c r="I402" s="113"/>
      <c r="J402" s="113"/>
      <c r="K402" s="121"/>
    </row>
    <row r="403" spans="2:11">
      <c r="B403" s="112"/>
      <c r="C403" s="121"/>
      <c r="D403" s="121"/>
      <c r="E403" s="121"/>
      <c r="F403" s="121"/>
      <c r="G403" s="121"/>
      <c r="H403" s="121"/>
      <c r="I403" s="113"/>
      <c r="J403" s="113"/>
      <c r="K403" s="121"/>
    </row>
    <row r="404" spans="2:11">
      <c r="B404" s="112"/>
      <c r="C404" s="121"/>
      <c r="D404" s="121"/>
      <c r="E404" s="121"/>
      <c r="F404" s="121"/>
      <c r="G404" s="121"/>
      <c r="H404" s="121"/>
      <c r="I404" s="113"/>
      <c r="J404" s="113"/>
      <c r="K404" s="121"/>
    </row>
    <row r="405" spans="2:11">
      <c r="B405" s="112"/>
      <c r="C405" s="121"/>
      <c r="D405" s="121"/>
      <c r="E405" s="121"/>
      <c r="F405" s="121"/>
      <c r="G405" s="121"/>
      <c r="H405" s="121"/>
      <c r="I405" s="113"/>
      <c r="J405" s="113"/>
      <c r="K405" s="121"/>
    </row>
    <row r="406" spans="2:11">
      <c r="B406" s="112"/>
      <c r="C406" s="121"/>
      <c r="D406" s="121"/>
      <c r="E406" s="121"/>
      <c r="F406" s="121"/>
      <c r="G406" s="121"/>
      <c r="H406" s="121"/>
      <c r="I406" s="113"/>
      <c r="J406" s="113"/>
      <c r="K406" s="121"/>
    </row>
    <row r="407" spans="2:11">
      <c r="B407" s="112"/>
      <c r="C407" s="121"/>
      <c r="D407" s="121"/>
      <c r="E407" s="121"/>
      <c r="F407" s="121"/>
      <c r="G407" s="121"/>
      <c r="H407" s="121"/>
      <c r="I407" s="113"/>
      <c r="J407" s="113"/>
      <c r="K407" s="121"/>
    </row>
    <row r="408" spans="2:11">
      <c r="B408" s="112"/>
      <c r="C408" s="121"/>
      <c r="D408" s="121"/>
      <c r="E408" s="121"/>
      <c r="F408" s="121"/>
      <c r="G408" s="121"/>
      <c r="H408" s="121"/>
      <c r="I408" s="113"/>
      <c r="J408" s="113"/>
      <c r="K408" s="121"/>
    </row>
    <row r="409" spans="2:11">
      <c r="B409" s="112"/>
      <c r="C409" s="121"/>
      <c r="D409" s="121"/>
      <c r="E409" s="121"/>
      <c r="F409" s="121"/>
      <c r="G409" s="121"/>
      <c r="H409" s="121"/>
      <c r="I409" s="113"/>
      <c r="J409" s="113"/>
      <c r="K409" s="121"/>
    </row>
    <row r="410" spans="2:11">
      <c r="B410" s="112"/>
      <c r="C410" s="121"/>
      <c r="D410" s="121"/>
      <c r="E410" s="121"/>
      <c r="F410" s="121"/>
      <c r="G410" s="121"/>
      <c r="H410" s="121"/>
      <c r="I410" s="113"/>
      <c r="J410" s="113"/>
      <c r="K410" s="121"/>
    </row>
    <row r="411" spans="2:11">
      <c r="B411" s="112"/>
      <c r="C411" s="121"/>
      <c r="D411" s="121"/>
      <c r="E411" s="121"/>
      <c r="F411" s="121"/>
      <c r="G411" s="121"/>
      <c r="H411" s="121"/>
      <c r="I411" s="113"/>
      <c r="J411" s="113"/>
      <c r="K411" s="121"/>
    </row>
    <row r="412" spans="2:11">
      <c r="B412" s="112"/>
      <c r="C412" s="121"/>
      <c r="D412" s="121"/>
      <c r="E412" s="121"/>
      <c r="F412" s="121"/>
      <c r="G412" s="121"/>
      <c r="H412" s="121"/>
      <c r="I412" s="113"/>
      <c r="J412" s="113"/>
      <c r="K412" s="121"/>
    </row>
    <row r="413" spans="2:11">
      <c r="B413" s="112"/>
      <c r="C413" s="121"/>
      <c r="D413" s="121"/>
      <c r="E413" s="121"/>
      <c r="F413" s="121"/>
      <c r="G413" s="121"/>
      <c r="H413" s="121"/>
      <c r="I413" s="113"/>
      <c r="J413" s="113"/>
      <c r="K413" s="121"/>
    </row>
    <row r="414" spans="2:11">
      <c r="B414" s="112"/>
      <c r="C414" s="121"/>
      <c r="D414" s="121"/>
      <c r="E414" s="121"/>
      <c r="F414" s="121"/>
      <c r="G414" s="121"/>
      <c r="H414" s="121"/>
      <c r="I414" s="113"/>
      <c r="J414" s="113"/>
      <c r="K414" s="121"/>
    </row>
    <row r="415" spans="2:11">
      <c r="B415" s="112"/>
      <c r="C415" s="121"/>
      <c r="D415" s="121"/>
      <c r="E415" s="121"/>
      <c r="F415" s="121"/>
      <c r="G415" s="121"/>
      <c r="H415" s="121"/>
      <c r="I415" s="113"/>
      <c r="J415" s="113"/>
      <c r="K415" s="121"/>
    </row>
    <row r="416" spans="2:11">
      <c r="B416" s="112"/>
      <c r="C416" s="121"/>
      <c r="D416" s="121"/>
      <c r="E416" s="121"/>
      <c r="F416" s="121"/>
      <c r="G416" s="121"/>
      <c r="H416" s="121"/>
      <c r="I416" s="113"/>
      <c r="J416" s="113"/>
      <c r="K416" s="121"/>
    </row>
    <row r="417" spans="2:11">
      <c r="B417" s="112"/>
      <c r="C417" s="121"/>
      <c r="D417" s="121"/>
      <c r="E417" s="121"/>
      <c r="F417" s="121"/>
      <c r="G417" s="121"/>
      <c r="H417" s="121"/>
      <c r="I417" s="113"/>
      <c r="J417" s="113"/>
      <c r="K417" s="121"/>
    </row>
    <row r="418" spans="2:11">
      <c r="B418" s="112"/>
      <c r="C418" s="121"/>
      <c r="D418" s="121"/>
      <c r="E418" s="121"/>
      <c r="F418" s="121"/>
      <c r="G418" s="121"/>
      <c r="H418" s="121"/>
      <c r="I418" s="113"/>
      <c r="J418" s="113"/>
      <c r="K418" s="121"/>
    </row>
    <row r="419" spans="2:11">
      <c r="B419" s="112"/>
      <c r="C419" s="121"/>
      <c r="D419" s="121"/>
      <c r="E419" s="121"/>
      <c r="F419" s="121"/>
      <c r="G419" s="121"/>
      <c r="H419" s="121"/>
      <c r="I419" s="113"/>
      <c r="J419" s="113"/>
      <c r="K419" s="121"/>
    </row>
    <row r="420" spans="2:11">
      <c r="B420" s="112"/>
      <c r="C420" s="121"/>
      <c r="D420" s="121"/>
      <c r="E420" s="121"/>
      <c r="F420" s="121"/>
      <c r="G420" s="121"/>
      <c r="H420" s="121"/>
      <c r="I420" s="113"/>
      <c r="J420" s="113"/>
      <c r="K420" s="121"/>
    </row>
    <row r="421" spans="2:11">
      <c r="B421" s="112"/>
      <c r="C421" s="121"/>
      <c r="D421" s="121"/>
      <c r="E421" s="121"/>
      <c r="F421" s="121"/>
      <c r="G421" s="121"/>
      <c r="H421" s="121"/>
      <c r="I421" s="113"/>
      <c r="J421" s="113"/>
      <c r="K421" s="121"/>
    </row>
    <row r="422" spans="2:11">
      <c r="B422" s="112"/>
      <c r="C422" s="121"/>
      <c r="D422" s="121"/>
      <c r="E422" s="121"/>
      <c r="F422" s="121"/>
      <c r="G422" s="121"/>
      <c r="H422" s="121"/>
      <c r="I422" s="113"/>
      <c r="J422" s="113"/>
      <c r="K422" s="121"/>
    </row>
    <row r="423" spans="2:11">
      <c r="B423" s="112"/>
      <c r="C423" s="121"/>
      <c r="D423" s="121"/>
      <c r="E423" s="121"/>
      <c r="F423" s="121"/>
      <c r="G423" s="121"/>
      <c r="H423" s="121"/>
      <c r="I423" s="113"/>
      <c r="J423" s="113"/>
      <c r="K423" s="121"/>
    </row>
    <row r="424" spans="2:11">
      <c r="B424" s="112"/>
      <c r="C424" s="121"/>
      <c r="D424" s="121"/>
      <c r="E424" s="121"/>
      <c r="F424" s="121"/>
      <c r="G424" s="121"/>
      <c r="H424" s="121"/>
      <c r="I424" s="113"/>
      <c r="J424" s="113"/>
      <c r="K424" s="121"/>
    </row>
    <row r="425" spans="2:11">
      <c r="B425" s="112"/>
      <c r="C425" s="121"/>
      <c r="D425" s="121"/>
      <c r="E425" s="121"/>
      <c r="F425" s="121"/>
      <c r="G425" s="121"/>
      <c r="H425" s="121"/>
      <c r="I425" s="113"/>
      <c r="J425" s="113"/>
      <c r="K425" s="121"/>
    </row>
    <row r="426" spans="2:11">
      <c r="B426" s="112"/>
      <c r="C426" s="121"/>
      <c r="D426" s="121"/>
      <c r="E426" s="121"/>
      <c r="F426" s="121"/>
      <c r="G426" s="121"/>
      <c r="H426" s="121"/>
      <c r="I426" s="113"/>
      <c r="J426" s="113"/>
      <c r="K426" s="121"/>
    </row>
    <row r="427" spans="2:11">
      <c r="B427" s="112"/>
      <c r="C427" s="121"/>
      <c r="D427" s="121"/>
      <c r="E427" s="121"/>
      <c r="F427" s="121"/>
      <c r="G427" s="121"/>
      <c r="H427" s="121"/>
      <c r="I427" s="113"/>
      <c r="J427" s="113"/>
      <c r="K427" s="121"/>
    </row>
    <row r="428" spans="2:11">
      <c r="B428" s="112"/>
      <c r="C428" s="121"/>
      <c r="D428" s="121"/>
      <c r="E428" s="121"/>
      <c r="F428" s="121"/>
      <c r="G428" s="121"/>
      <c r="H428" s="121"/>
      <c r="I428" s="113"/>
      <c r="J428" s="113"/>
      <c r="K428" s="121"/>
    </row>
    <row r="429" spans="2:11">
      <c r="B429" s="112"/>
      <c r="C429" s="121"/>
      <c r="D429" s="121"/>
      <c r="E429" s="121"/>
      <c r="F429" s="121"/>
      <c r="G429" s="121"/>
      <c r="H429" s="121"/>
      <c r="I429" s="113"/>
      <c r="J429" s="113"/>
      <c r="K429" s="121"/>
    </row>
    <row r="430" spans="2:11">
      <c r="B430" s="112"/>
      <c r="C430" s="121"/>
      <c r="D430" s="121"/>
      <c r="E430" s="121"/>
      <c r="F430" s="121"/>
      <c r="G430" s="121"/>
      <c r="H430" s="121"/>
      <c r="I430" s="113"/>
      <c r="J430" s="113"/>
      <c r="K430" s="121"/>
    </row>
    <row r="431" spans="2:11">
      <c r="B431" s="112"/>
      <c r="C431" s="121"/>
      <c r="D431" s="121"/>
      <c r="E431" s="121"/>
      <c r="F431" s="121"/>
      <c r="G431" s="121"/>
      <c r="H431" s="121"/>
      <c r="I431" s="113"/>
      <c r="J431" s="113"/>
      <c r="K431" s="121"/>
    </row>
    <row r="432" spans="2:11">
      <c r="B432" s="112"/>
      <c r="C432" s="121"/>
      <c r="D432" s="121"/>
      <c r="E432" s="121"/>
      <c r="F432" s="121"/>
      <c r="G432" s="121"/>
      <c r="H432" s="121"/>
      <c r="I432" s="113"/>
      <c r="J432" s="113"/>
      <c r="K432" s="121"/>
    </row>
    <row r="433" spans="2:11">
      <c r="B433" s="112"/>
      <c r="C433" s="121"/>
      <c r="D433" s="121"/>
      <c r="E433" s="121"/>
      <c r="F433" s="121"/>
      <c r="G433" s="121"/>
      <c r="H433" s="121"/>
      <c r="I433" s="113"/>
      <c r="J433" s="113"/>
      <c r="K433" s="121"/>
    </row>
    <row r="434" spans="2:11">
      <c r="B434" s="112"/>
      <c r="C434" s="121"/>
      <c r="D434" s="121"/>
      <c r="E434" s="121"/>
      <c r="F434" s="121"/>
      <c r="G434" s="121"/>
      <c r="H434" s="121"/>
      <c r="I434" s="113"/>
      <c r="J434" s="113"/>
      <c r="K434" s="121"/>
    </row>
    <row r="435" spans="2:11">
      <c r="B435" s="112"/>
      <c r="C435" s="121"/>
      <c r="D435" s="121"/>
      <c r="E435" s="121"/>
      <c r="F435" s="121"/>
      <c r="G435" s="121"/>
      <c r="H435" s="121"/>
      <c r="I435" s="113"/>
      <c r="J435" s="113"/>
      <c r="K435" s="121"/>
    </row>
    <row r="436" spans="2:11">
      <c r="B436" s="112"/>
      <c r="C436" s="121"/>
      <c r="D436" s="121"/>
      <c r="E436" s="121"/>
      <c r="F436" s="121"/>
      <c r="G436" s="121"/>
      <c r="H436" s="121"/>
      <c r="I436" s="113"/>
      <c r="J436" s="113"/>
      <c r="K436" s="121"/>
    </row>
    <row r="437" spans="2:11">
      <c r="B437" s="112"/>
      <c r="C437" s="121"/>
      <c r="D437" s="121"/>
      <c r="E437" s="121"/>
      <c r="F437" s="121"/>
      <c r="G437" s="121"/>
      <c r="H437" s="121"/>
      <c r="I437" s="113"/>
      <c r="J437" s="113"/>
      <c r="K437" s="121"/>
    </row>
    <row r="438" spans="2:11">
      <c r="B438" s="112"/>
      <c r="C438" s="121"/>
      <c r="D438" s="121"/>
      <c r="E438" s="121"/>
      <c r="F438" s="121"/>
      <c r="G438" s="121"/>
      <c r="H438" s="121"/>
      <c r="I438" s="113"/>
      <c r="J438" s="113"/>
      <c r="K438" s="121"/>
    </row>
    <row r="439" spans="2:11">
      <c r="B439" s="112"/>
      <c r="C439" s="121"/>
      <c r="D439" s="121"/>
      <c r="E439" s="121"/>
      <c r="F439" s="121"/>
      <c r="G439" s="121"/>
      <c r="H439" s="121"/>
      <c r="I439" s="113"/>
      <c r="J439" s="113"/>
      <c r="K439" s="121"/>
    </row>
    <row r="440" spans="2:11">
      <c r="B440" s="112"/>
      <c r="C440" s="121"/>
      <c r="D440" s="121"/>
      <c r="E440" s="121"/>
      <c r="F440" s="121"/>
      <c r="G440" s="121"/>
      <c r="H440" s="121"/>
      <c r="I440" s="113"/>
      <c r="J440" s="113"/>
      <c r="K440" s="121"/>
    </row>
    <row r="441" spans="2:11">
      <c r="B441" s="112"/>
      <c r="C441" s="121"/>
      <c r="D441" s="121"/>
      <c r="E441" s="121"/>
      <c r="F441" s="121"/>
      <c r="G441" s="121"/>
      <c r="H441" s="121"/>
      <c r="I441" s="113"/>
      <c r="J441" s="113"/>
      <c r="K441" s="121"/>
    </row>
    <row r="442" spans="2:11">
      <c r="B442" s="112"/>
      <c r="C442" s="121"/>
      <c r="D442" s="121"/>
      <c r="E442" s="121"/>
      <c r="F442" s="121"/>
      <c r="G442" s="121"/>
      <c r="H442" s="121"/>
      <c r="I442" s="113"/>
      <c r="J442" s="113"/>
      <c r="K442" s="121"/>
    </row>
    <row r="443" spans="2:11">
      <c r="B443" s="112"/>
      <c r="C443" s="121"/>
      <c r="D443" s="121"/>
      <c r="E443" s="121"/>
      <c r="F443" s="121"/>
      <c r="G443" s="121"/>
      <c r="H443" s="121"/>
      <c r="I443" s="113"/>
      <c r="J443" s="113"/>
      <c r="K443" s="121"/>
    </row>
    <row r="444" spans="2:11">
      <c r="B444" s="112"/>
      <c r="C444" s="121"/>
      <c r="D444" s="121"/>
      <c r="E444" s="121"/>
      <c r="F444" s="121"/>
      <c r="G444" s="121"/>
      <c r="H444" s="121"/>
      <c r="I444" s="113"/>
      <c r="J444" s="113"/>
      <c r="K444" s="121"/>
    </row>
    <row r="445" spans="2:11">
      <c r="B445" s="112"/>
      <c r="C445" s="121"/>
      <c r="D445" s="121"/>
      <c r="E445" s="121"/>
      <c r="F445" s="121"/>
      <c r="G445" s="121"/>
      <c r="H445" s="121"/>
      <c r="I445" s="113"/>
      <c r="J445" s="113"/>
      <c r="K445" s="121"/>
    </row>
    <row r="446" spans="2:11">
      <c r="B446" s="112"/>
      <c r="C446" s="121"/>
      <c r="D446" s="121"/>
      <c r="E446" s="121"/>
      <c r="F446" s="121"/>
      <c r="G446" s="121"/>
      <c r="H446" s="121"/>
      <c r="I446" s="113"/>
      <c r="J446" s="113"/>
      <c r="K446" s="121"/>
    </row>
    <row r="447" spans="2:11">
      <c r="B447" s="112"/>
      <c r="C447" s="121"/>
      <c r="D447" s="121"/>
      <c r="E447" s="121"/>
      <c r="F447" s="121"/>
      <c r="G447" s="121"/>
      <c r="H447" s="121"/>
      <c r="I447" s="113"/>
      <c r="J447" s="113"/>
      <c r="K447" s="121"/>
    </row>
    <row r="448" spans="2:11">
      <c r="B448" s="112"/>
      <c r="C448" s="121"/>
      <c r="D448" s="121"/>
      <c r="E448" s="121"/>
      <c r="F448" s="121"/>
      <c r="G448" s="121"/>
      <c r="H448" s="121"/>
      <c r="I448" s="113"/>
      <c r="J448" s="113"/>
      <c r="K448" s="121"/>
    </row>
    <row r="449" spans="2:11">
      <c r="B449" s="112"/>
      <c r="C449" s="121"/>
      <c r="D449" s="121"/>
      <c r="E449" s="121"/>
      <c r="F449" s="121"/>
      <c r="G449" s="121"/>
      <c r="H449" s="121"/>
      <c r="I449" s="113"/>
      <c r="J449" s="113"/>
      <c r="K449" s="121"/>
    </row>
    <row r="450" spans="2:11">
      <c r="B450" s="112"/>
      <c r="C450" s="121"/>
      <c r="D450" s="121"/>
      <c r="E450" s="121"/>
      <c r="F450" s="121"/>
      <c r="G450" s="121"/>
      <c r="H450" s="121"/>
      <c r="I450" s="113"/>
      <c r="J450" s="113"/>
      <c r="K450" s="121"/>
    </row>
    <row r="451" spans="2:11">
      <c r="B451" s="112"/>
      <c r="C451" s="121"/>
      <c r="D451" s="121"/>
      <c r="E451" s="121"/>
      <c r="F451" s="121"/>
      <c r="G451" s="121"/>
      <c r="H451" s="121"/>
      <c r="I451" s="113"/>
      <c r="J451" s="113"/>
      <c r="K451" s="121"/>
    </row>
    <row r="452" spans="2:11">
      <c r="B452" s="112"/>
      <c r="C452" s="121"/>
      <c r="D452" s="121"/>
      <c r="E452" s="121"/>
      <c r="F452" s="121"/>
      <c r="G452" s="121"/>
      <c r="H452" s="121"/>
      <c r="I452" s="113"/>
      <c r="J452" s="113"/>
      <c r="K452" s="121"/>
    </row>
    <row r="453" spans="2:11">
      <c r="B453" s="112"/>
      <c r="C453" s="121"/>
      <c r="D453" s="121"/>
      <c r="E453" s="121"/>
      <c r="F453" s="121"/>
      <c r="G453" s="121"/>
      <c r="H453" s="121"/>
      <c r="I453" s="113"/>
      <c r="J453" s="113"/>
      <c r="K453" s="121"/>
    </row>
    <row r="454" spans="2:11">
      <c r="B454" s="112"/>
      <c r="C454" s="121"/>
      <c r="D454" s="121"/>
      <c r="E454" s="121"/>
      <c r="F454" s="121"/>
      <c r="G454" s="121"/>
      <c r="H454" s="121"/>
      <c r="I454" s="113"/>
      <c r="J454" s="113"/>
      <c r="K454" s="121"/>
    </row>
    <row r="455" spans="2:11">
      <c r="B455" s="112"/>
      <c r="C455" s="121"/>
      <c r="D455" s="121"/>
      <c r="E455" s="121"/>
      <c r="F455" s="121"/>
      <c r="G455" s="121"/>
      <c r="H455" s="121"/>
      <c r="I455" s="113"/>
      <c r="J455" s="113"/>
      <c r="K455" s="121"/>
    </row>
    <row r="456" spans="2:11">
      <c r="B456" s="112"/>
      <c r="C456" s="121"/>
      <c r="D456" s="121"/>
      <c r="E456" s="121"/>
      <c r="F456" s="121"/>
      <c r="G456" s="121"/>
      <c r="H456" s="121"/>
      <c r="I456" s="113"/>
      <c r="J456" s="113"/>
      <c r="K456" s="121"/>
    </row>
    <row r="457" spans="2:11">
      <c r="B457" s="112"/>
      <c r="C457" s="121"/>
      <c r="D457" s="121"/>
      <c r="E457" s="121"/>
      <c r="F457" s="121"/>
      <c r="G457" s="121"/>
      <c r="H457" s="121"/>
      <c r="I457" s="113"/>
      <c r="J457" s="113"/>
      <c r="K457" s="121"/>
    </row>
    <row r="458" spans="2:11">
      <c r="B458" s="112"/>
      <c r="C458" s="121"/>
      <c r="D458" s="121"/>
      <c r="E458" s="121"/>
      <c r="F458" s="121"/>
      <c r="G458" s="121"/>
      <c r="H458" s="121"/>
      <c r="I458" s="113"/>
      <c r="J458" s="113"/>
      <c r="K458" s="121"/>
    </row>
    <row r="459" spans="2:11">
      <c r="B459" s="112"/>
      <c r="C459" s="121"/>
      <c r="D459" s="121"/>
      <c r="E459" s="121"/>
      <c r="F459" s="121"/>
      <c r="G459" s="121"/>
      <c r="H459" s="121"/>
      <c r="I459" s="113"/>
      <c r="J459" s="113"/>
      <c r="K459" s="121"/>
    </row>
    <row r="460" spans="2:11">
      <c r="B460" s="112"/>
      <c r="C460" s="121"/>
      <c r="D460" s="121"/>
      <c r="E460" s="121"/>
      <c r="F460" s="121"/>
      <c r="G460" s="121"/>
      <c r="H460" s="121"/>
      <c r="I460" s="113"/>
      <c r="J460" s="113"/>
      <c r="K460" s="121"/>
    </row>
    <row r="461" spans="2:11">
      <c r="B461" s="112"/>
      <c r="C461" s="121"/>
      <c r="D461" s="121"/>
      <c r="E461" s="121"/>
      <c r="F461" s="121"/>
      <c r="G461" s="121"/>
      <c r="H461" s="121"/>
      <c r="I461" s="113"/>
      <c r="J461" s="113"/>
      <c r="K461" s="121"/>
    </row>
    <row r="462" spans="2:11">
      <c r="B462" s="112"/>
      <c r="C462" s="121"/>
      <c r="D462" s="121"/>
      <c r="E462" s="121"/>
      <c r="F462" s="121"/>
      <c r="G462" s="121"/>
      <c r="H462" s="121"/>
      <c r="I462" s="113"/>
      <c r="J462" s="113"/>
      <c r="K462" s="121"/>
    </row>
    <row r="463" spans="2:11">
      <c r="B463" s="112"/>
      <c r="C463" s="121"/>
      <c r="D463" s="121"/>
      <c r="E463" s="121"/>
      <c r="F463" s="121"/>
      <c r="G463" s="121"/>
      <c r="H463" s="121"/>
      <c r="I463" s="113"/>
      <c r="J463" s="113"/>
      <c r="K463" s="121"/>
    </row>
    <row r="464" spans="2:11">
      <c r="B464" s="112"/>
      <c r="C464" s="121"/>
      <c r="D464" s="121"/>
      <c r="E464" s="121"/>
      <c r="F464" s="121"/>
      <c r="G464" s="121"/>
      <c r="H464" s="121"/>
      <c r="I464" s="113"/>
      <c r="J464" s="113"/>
      <c r="K464" s="121"/>
    </row>
    <row r="465" spans="2:11">
      <c r="B465" s="112"/>
      <c r="C465" s="121"/>
      <c r="D465" s="121"/>
      <c r="E465" s="121"/>
      <c r="F465" s="121"/>
      <c r="G465" s="121"/>
      <c r="H465" s="121"/>
      <c r="I465" s="113"/>
      <c r="J465" s="113"/>
      <c r="K465" s="121"/>
    </row>
    <row r="466" spans="2:11">
      <c r="B466" s="112"/>
      <c r="C466" s="121"/>
      <c r="D466" s="121"/>
      <c r="E466" s="121"/>
      <c r="F466" s="121"/>
      <c r="G466" s="121"/>
      <c r="H466" s="121"/>
      <c r="I466" s="113"/>
      <c r="J466" s="113"/>
      <c r="K466" s="121"/>
    </row>
    <row r="467" spans="2:11">
      <c r="B467" s="112"/>
      <c r="C467" s="121"/>
      <c r="D467" s="121"/>
      <c r="E467" s="121"/>
      <c r="F467" s="121"/>
      <c r="G467" s="121"/>
      <c r="H467" s="121"/>
      <c r="I467" s="113"/>
      <c r="J467" s="113"/>
      <c r="K467" s="121"/>
    </row>
    <row r="468" spans="2:11">
      <c r="B468" s="112"/>
      <c r="C468" s="121"/>
      <c r="D468" s="121"/>
      <c r="E468" s="121"/>
      <c r="F468" s="121"/>
      <c r="G468" s="121"/>
      <c r="H468" s="121"/>
      <c r="I468" s="113"/>
      <c r="J468" s="113"/>
      <c r="K468" s="121"/>
    </row>
    <row r="469" spans="2:11">
      <c r="B469" s="112"/>
      <c r="C469" s="121"/>
      <c r="D469" s="121"/>
      <c r="E469" s="121"/>
      <c r="F469" s="121"/>
      <c r="G469" s="121"/>
      <c r="H469" s="121"/>
      <c r="I469" s="113"/>
      <c r="J469" s="113"/>
      <c r="K469" s="121"/>
    </row>
    <row r="470" spans="2:11">
      <c r="B470" s="112"/>
      <c r="C470" s="121"/>
      <c r="D470" s="121"/>
      <c r="E470" s="121"/>
      <c r="F470" s="121"/>
      <c r="G470" s="121"/>
      <c r="H470" s="121"/>
      <c r="I470" s="113"/>
      <c r="J470" s="113"/>
      <c r="K470" s="121"/>
    </row>
    <row r="471" spans="2:11">
      <c r="B471" s="112"/>
      <c r="C471" s="121"/>
      <c r="D471" s="121"/>
      <c r="E471" s="121"/>
      <c r="F471" s="121"/>
      <c r="G471" s="121"/>
      <c r="H471" s="121"/>
      <c r="I471" s="113"/>
      <c r="J471" s="113"/>
      <c r="K471" s="121"/>
    </row>
    <row r="472" spans="2:11">
      <c r="B472" s="112"/>
      <c r="C472" s="121"/>
      <c r="D472" s="121"/>
      <c r="E472" s="121"/>
      <c r="F472" s="121"/>
      <c r="G472" s="121"/>
      <c r="H472" s="121"/>
      <c r="I472" s="113"/>
      <c r="J472" s="113"/>
      <c r="K472" s="121"/>
    </row>
    <row r="473" spans="2:11">
      <c r="B473" s="112"/>
      <c r="C473" s="121"/>
      <c r="D473" s="121"/>
      <c r="E473" s="121"/>
      <c r="F473" s="121"/>
      <c r="G473" s="121"/>
      <c r="H473" s="121"/>
      <c r="I473" s="113"/>
      <c r="J473" s="113"/>
      <c r="K473" s="121"/>
    </row>
    <row r="474" spans="2:11">
      <c r="B474" s="112"/>
      <c r="C474" s="121"/>
      <c r="D474" s="121"/>
      <c r="E474" s="121"/>
      <c r="F474" s="121"/>
      <c r="G474" s="121"/>
      <c r="H474" s="121"/>
      <c r="I474" s="113"/>
      <c r="J474" s="113"/>
      <c r="K474" s="121"/>
    </row>
    <row r="475" spans="2:11">
      <c r="B475" s="112"/>
      <c r="C475" s="121"/>
      <c r="D475" s="121"/>
      <c r="E475" s="121"/>
      <c r="F475" s="121"/>
      <c r="G475" s="121"/>
      <c r="H475" s="121"/>
      <c r="I475" s="113"/>
      <c r="J475" s="113"/>
      <c r="K475" s="121"/>
    </row>
    <row r="476" spans="2:11">
      <c r="B476" s="112"/>
      <c r="C476" s="121"/>
      <c r="D476" s="121"/>
      <c r="E476" s="121"/>
      <c r="F476" s="121"/>
      <c r="G476" s="121"/>
      <c r="H476" s="121"/>
      <c r="I476" s="113"/>
      <c r="J476" s="113"/>
      <c r="K476" s="121"/>
    </row>
    <row r="477" spans="2:11">
      <c r="B477" s="112"/>
      <c r="C477" s="121"/>
      <c r="D477" s="121"/>
      <c r="E477" s="121"/>
      <c r="F477" s="121"/>
      <c r="G477" s="121"/>
      <c r="H477" s="121"/>
      <c r="I477" s="113"/>
      <c r="J477" s="113"/>
      <c r="K477" s="121"/>
    </row>
    <row r="478" spans="2:11">
      <c r="B478" s="112"/>
      <c r="C478" s="121"/>
      <c r="D478" s="121"/>
      <c r="E478" s="121"/>
      <c r="F478" s="121"/>
      <c r="G478" s="121"/>
      <c r="H478" s="121"/>
      <c r="I478" s="113"/>
      <c r="J478" s="113"/>
      <c r="K478" s="121"/>
    </row>
    <row r="479" spans="2:11">
      <c r="B479" s="112"/>
      <c r="C479" s="121"/>
      <c r="D479" s="121"/>
      <c r="E479" s="121"/>
      <c r="F479" s="121"/>
      <c r="G479" s="121"/>
      <c r="H479" s="121"/>
      <c r="I479" s="113"/>
      <c r="J479" s="113"/>
      <c r="K479" s="121"/>
    </row>
    <row r="480" spans="2:11">
      <c r="B480" s="112"/>
      <c r="C480" s="121"/>
      <c r="D480" s="121"/>
      <c r="E480" s="121"/>
      <c r="F480" s="121"/>
      <c r="G480" s="121"/>
      <c r="H480" s="121"/>
      <c r="I480" s="113"/>
      <c r="J480" s="113"/>
      <c r="K480" s="121"/>
    </row>
    <row r="481" spans="2:11">
      <c r="B481" s="112"/>
      <c r="C481" s="121"/>
      <c r="D481" s="121"/>
      <c r="E481" s="121"/>
      <c r="F481" s="121"/>
      <c r="G481" s="121"/>
      <c r="H481" s="121"/>
      <c r="I481" s="113"/>
      <c r="J481" s="113"/>
      <c r="K481" s="121"/>
    </row>
    <row r="482" spans="2:11">
      <c r="B482" s="112"/>
      <c r="C482" s="121"/>
      <c r="D482" s="121"/>
      <c r="E482" s="121"/>
      <c r="F482" s="121"/>
      <c r="G482" s="121"/>
      <c r="H482" s="121"/>
      <c r="I482" s="113"/>
      <c r="J482" s="113"/>
      <c r="K482" s="121"/>
    </row>
    <row r="483" spans="2:11">
      <c r="B483" s="112"/>
      <c r="C483" s="121"/>
      <c r="D483" s="121"/>
      <c r="E483" s="121"/>
      <c r="F483" s="121"/>
      <c r="G483" s="121"/>
      <c r="H483" s="121"/>
      <c r="I483" s="113"/>
      <c r="J483" s="113"/>
      <c r="K483" s="121"/>
    </row>
    <row r="484" spans="2:11">
      <c r="B484" s="112"/>
      <c r="C484" s="121"/>
      <c r="D484" s="121"/>
      <c r="E484" s="121"/>
      <c r="F484" s="121"/>
      <c r="G484" s="121"/>
      <c r="H484" s="121"/>
      <c r="I484" s="113"/>
      <c r="J484" s="113"/>
      <c r="K484" s="121"/>
    </row>
    <row r="485" spans="2:11">
      <c r="B485" s="112"/>
      <c r="C485" s="121"/>
      <c r="D485" s="121"/>
      <c r="E485" s="121"/>
      <c r="F485" s="121"/>
      <c r="G485" s="121"/>
      <c r="H485" s="121"/>
      <c r="I485" s="113"/>
      <c r="J485" s="113"/>
      <c r="K485" s="121"/>
    </row>
    <row r="486" spans="2:11">
      <c r="B486" s="112"/>
      <c r="C486" s="121"/>
      <c r="D486" s="121"/>
      <c r="E486" s="121"/>
      <c r="F486" s="121"/>
      <c r="G486" s="121"/>
      <c r="H486" s="121"/>
      <c r="I486" s="113"/>
      <c r="J486" s="113"/>
      <c r="K486" s="121"/>
    </row>
    <row r="487" spans="2:11">
      <c r="B487" s="112"/>
      <c r="C487" s="121"/>
      <c r="D487" s="121"/>
      <c r="E487" s="121"/>
      <c r="F487" s="121"/>
      <c r="G487" s="121"/>
      <c r="H487" s="121"/>
      <c r="I487" s="113"/>
      <c r="J487" s="113"/>
      <c r="K487" s="121"/>
    </row>
    <row r="488" spans="2:11">
      <c r="B488" s="112"/>
      <c r="C488" s="121"/>
      <c r="D488" s="121"/>
      <c r="E488" s="121"/>
      <c r="F488" s="121"/>
      <c r="G488" s="121"/>
      <c r="H488" s="121"/>
      <c r="I488" s="113"/>
      <c r="J488" s="113"/>
      <c r="K488" s="121"/>
    </row>
    <row r="489" spans="2:11">
      <c r="B489" s="112"/>
      <c r="C489" s="121"/>
      <c r="D489" s="121"/>
      <c r="E489" s="121"/>
      <c r="F489" s="121"/>
      <c r="G489" s="121"/>
      <c r="H489" s="121"/>
      <c r="I489" s="113"/>
      <c r="J489" s="113"/>
      <c r="K489" s="121"/>
    </row>
    <row r="490" spans="2:11">
      <c r="B490" s="112"/>
      <c r="C490" s="121"/>
      <c r="D490" s="121"/>
      <c r="E490" s="121"/>
      <c r="F490" s="121"/>
      <c r="G490" s="121"/>
      <c r="H490" s="121"/>
      <c r="I490" s="113"/>
      <c r="J490" s="113"/>
      <c r="K490" s="121"/>
    </row>
    <row r="491" spans="2:11">
      <c r="B491" s="112"/>
      <c r="C491" s="121"/>
      <c r="D491" s="121"/>
      <c r="E491" s="121"/>
      <c r="F491" s="121"/>
      <c r="G491" s="121"/>
      <c r="H491" s="121"/>
      <c r="I491" s="113"/>
      <c r="J491" s="113"/>
      <c r="K491" s="121"/>
    </row>
    <row r="492" spans="2:11">
      <c r="B492" s="112"/>
      <c r="C492" s="121"/>
      <c r="D492" s="121"/>
      <c r="E492" s="121"/>
      <c r="F492" s="121"/>
      <c r="G492" s="121"/>
      <c r="H492" s="121"/>
      <c r="I492" s="113"/>
      <c r="J492" s="113"/>
      <c r="K492" s="121"/>
    </row>
    <row r="493" spans="2:11">
      <c r="B493" s="112"/>
      <c r="C493" s="121"/>
      <c r="D493" s="121"/>
      <c r="E493" s="121"/>
      <c r="F493" s="121"/>
      <c r="G493" s="121"/>
      <c r="H493" s="121"/>
      <c r="I493" s="113"/>
      <c r="J493" s="113"/>
      <c r="K493" s="121"/>
    </row>
    <row r="494" spans="2:11">
      <c r="B494" s="112"/>
      <c r="C494" s="121"/>
      <c r="D494" s="121"/>
      <c r="E494" s="121"/>
      <c r="F494" s="121"/>
      <c r="G494" s="121"/>
      <c r="H494" s="121"/>
      <c r="I494" s="113"/>
      <c r="J494" s="113"/>
      <c r="K494" s="121"/>
    </row>
    <row r="495" spans="2:11">
      <c r="B495" s="112"/>
      <c r="C495" s="121"/>
      <c r="D495" s="121"/>
      <c r="E495" s="121"/>
      <c r="F495" s="121"/>
      <c r="G495" s="121"/>
      <c r="H495" s="121"/>
      <c r="I495" s="113"/>
      <c r="J495" s="113"/>
      <c r="K495" s="121"/>
    </row>
    <row r="496" spans="2:11">
      <c r="B496" s="112"/>
      <c r="C496" s="121"/>
      <c r="D496" s="121"/>
      <c r="E496" s="121"/>
      <c r="F496" s="121"/>
      <c r="G496" s="121"/>
      <c r="H496" s="121"/>
      <c r="I496" s="113"/>
      <c r="J496" s="113"/>
      <c r="K496" s="121"/>
    </row>
    <row r="497" spans="2:11">
      <c r="B497" s="112"/>
      <c r="C497" s="121"/>
      <c r="D497" s="121"/>
      <c r="E497" s="121"/>
      <c r="F497" s="121"/>
      <c r="G497" s="121"/>
      <c r="H497" s="121"/>
      <c r="I497" s="113"/>
      <c r="J497" s="113"/>
      <c r="K497" s="121"/>
    </row>
    <row r="498" spans="2:11">
      <c r="B498" s="112"/>
      <c r="C498" s="121"/>
      <c r="D498" s="121"/>
      <c r="E498" s="121"/>
      <c r="F498" s="121"/>
      <c r="G498" s="121"/>
      <c r="H498" s="121"/>
      <c r="I498" s="113"/>
      <c r="J498" s="113"/>
      <c r="K498" s="121"/>
    </row>
    <row r="499" spans="2:11">
      <c r="B499" s="112"/>
      <c r="C499" s="121"/>
      <c r="D499" s="121"/>
      <c r="E499" s="121"/>
      <c r="F499" s="121"/>
      <c r="G499" s="121"/>
      <c r="H499" s="121"/>
      <c r="I499" s="113"/>
      <c r="J499" s="113"/>
      <c r="K499" s="121"/>
    </row>
    <row r="500" spans="2:11">
      <c r="B500" s="112"/>
      <c r="C500" s="121"/>
      <c r="D500" s="121"/>
      <c r="E500" s="121"/>
      <c r="F500" s="121"/>
      <c r="G500" s="121"/>
      <c r="H500" s="121"/>
      <c r="I500" s="113"/>
      <c r="J500" s="113"/>
      <c r="K500" s="121"/>
    </row>
    <row r="501" spans="2:11">
      <c r="B501" s="112"/>
      <c r="C501" s="121"/>
      <c r="D501" s="121"/>
      <c r="E501" s="121"/>
      <c r="F501" s="121"/>
      <c r="G501" s="121"/>
      <c r="H501" s="121"/>
      <c r="I501" s="113"/>
      <c r="J501" s="113"/>
      <c r="K501" s="121"/>
    </row>
    <row r="502" spans="2:11">
      <c r="B502" s="112"/>
      <c r="C502" s="121"/>
      <c r="D502" s="121"/>
      <c r="E502" s="121"/>
      <c r="F502" s="121"/>
      <c r="G502" s="121"/>
      <c r="H502" s="121"/>
      <c r="I502" s="113"/>
      <c r="J502" s="113"/>
      <c r="K502" s="121"/>
    </row>
    <row r="503" spans="2:11">
      <c r="B503" s="112"/>
      <c r="C503" s="121"/>
      <c r="D503" s="121"/>
      <c r="E503" s="121"/>
      <c r="F503" s="121"/>
      <c r="G503" s="121"/>
      <c r="H503" s="121"/>
      <c r="I503" s="113"/>
      <c r="J503" s="113"/>
      <c r="K503" s="121"/>
    </row>
    <row r="504" spans="2:11">
      <c r="B504" s="112"/>
      <c r="C504" s="121"/>
      <c r="D504" s="121"/>
      <c r="E504" s="121"/>
      <c r="F504" s="121"/>
      <c r="G504" s="121"/>
      <c r="H504" s="121"/>
      <c r="I504" s="113"/>
      <c r="J504" s="113"/>
      <c r="K504" s="121"/>
    </row>
    <row r="505" spans="2:11">
      <c r="B505" s="112"/>
      <c r="C505" s="121"/>
      <c r="D505" s="121"/>
      <c r="E505" s="121"/>
      <c r="F505" s="121"/>
      <c r="G505" s="121"/>
      <c r="H505" s="121"/>
      <c r="I505" s="113"/>
      <c r="J505" s="113"/>
      <c r="K505" s="121"/>
    </row>
    <row r="506" spans="2:11">
      <c r="B506" s="112"/>
      <c r="C506" s="121"/>
      <c r="D506" s="121"/>
      <c r="E506" s="121"/>
      <c r="F506" s="121"/>
      <c r="G506" s="121"/>
      <c r="H506" s="121"/>
      <c r="I506" s="113"/>
      <c r="J506" s="113"/>
      <c r="K506" s="121"/>
    </row>
    <row r="507" spans="2:11">
      <c r="B507" s="112"/>
      <c r="C507" s="121"/>
      <c r="D507" s="121"/>
      <c r="E507" s="121"/>
      <c r="F507" s="121"/>
      <c r="G507" s="121"/>
      <c r="H507" s="121"/>
      <c r="I507" s="113"/>
      <c r="J507" s="113"/>
      <c r="K507" s="121"/>
    </row>
    <row r="508" spans="2:11">
      <c r="B508" s="112"/>
      <c r="C508" s="121"/>
      <c r="D508" s="121"/>
      <c r="E508" s="121"/>
      <c r="F508" s="121"/>
      <c r="G508" s="121"/>
      <c r="H508" s="121"/>
      <c r="I508" s="113"/>
      <c r="J508" s="113"/>
      <c r="K508" s="121"/>
    </row>
    <row r="509" spans="2:11">
      <c r="B509" s="112"/>
      <c r="C509" s="121"/>
      <c r="D509" s="121"/>
      <c r="E509" s="121"/>
      <c r="F509" s="121"/>
      <c r="G509" s="121"/>
      <c r="H509" s="121"/>
      <c r="I509" s="113"/>
      <c r="J509" s="113"/>
      <c r="K509" s="121"/>
    </row>
    <row r="510" spans="2:11">
      <c r="B510" s="112"/>
      <c r="C510" s="121"/>
      <c r="D510" s="121"/>
      <c r="E510" s="121"/>
      <c r="F510" s="121"/>
      <c r="G510" s="121"/>
      <c r="H510" s="121"/>
      <c r="I510" s="113"/>
      <c r="J510" s="113"/>
      <c r="K510" s="121"/>
    </row>
    <row r="511" spans="2:11">
      <c r="B511" s="112"/>
      <c r="C511" s="121"/>
      <c r="D511" s="121"/>
      <c r="E511" s="121"/>
      <c r="F511" s="121"/>
      <c r="G511" s="121"/>
      <c r="H511" s="121"/>
      <c r="I511" s="113"/>
      <c r="J511" s="113"/>
      <c r="K511" s="121"/>
    </row>
    <row r="512" spans="2:11">
      <c r="B512" s="112"/>
      <c r="C512" s="121"/>
      <c r="D512" s="121"/>
      <c r="E512" s="121"/>
      <c r="F512" s="121"/>
      <c r="G512" s="121"/>
      <c r="H512" s="121"/>
      <c r="I512" s="113"/>
      <c r="J512" s="113"/>
      <c r="K512" s="121"/>
    </row>
    <row r="513" spans="2:11">
      <c r="B513" s="112"/>
      <c r="C513" s="121"/>
      <c r="D513" s="121"/>
      <c r="E513" s="121"/>
      <c r="F513" s="121"/>
      <c r="G513" s="121"/>
      <c r="H513" s="121"/>
      <c r="I513" s="113"/>
      <c r="J513" s="113"/>
      <c r="K513" s="121"/>
    </row>
    <row r="514" spans="2:11">
      <c r="B514" s="112"/>
      <c r="C514" s="121"/>
      <c r="D514" s="121"/>
      <c r="E514" s="121"/>
      <c r="F514" s="121"/>
      <c r="G514" s="121"/>
      <c r="H514" s="121"/>
      <c r="I514" s="113"/>
      <c r="J514" s="113"/>
      <c r="K514" s="121"/>
    </row>
    <row r="515" spans="2:11">
      <c r="B515" s="112"/>
      <c r="C515" s="121"/>
      <c r="D515" s="121"/>
      <c r="E515" s="121"/>
      <c r="F515" s="121"/>
      <c r="G515" s="121"/>
      <c r="H515" s="121"/>
      <c r="I515" s="113"/>
      <c r="J515" s="113"/>
      <c r="K515" s="121"/>
    </row>
    <row r="516" spans="2:11">
      <c r="B516" s="112"/>
      <c r="C516" s="121"/>
      <c r="D516" s="121"/>
      <c r="E516" s="121"/>
      <c r="F516" s="121"/>
      <c r="G516" s="121"/>
      <c r="H516" s="121"/>
      <c r="I516" s="113"/>
      <c r="J516" s="113"/>
      <c r="K516" s="121"/>
    </row>
    <row r="517" spans="2:11">
      <c r="B517" s="112"/>
      <c r="C517" s="121"/>
      <c r="D517" s="121"/>
      <c r="E517" s="121"/>
      <c r="F517" s="121"/>
      <c r="G517" s="121"/>
      <c r="H517" s="121"/>
      <c r="I517" s="113"/>
      <c r="J517" s="113"/>
      <c r="K517" s="121"/>
    </row>
    <row r="518" spans="2:11">
      <c r="B518" s="112"/>
      <c r="C518" s="121"/>
      <c r="D518" s="121"/>
      <c r="E518" s="121"/>
      <c r="F518" s="121"/>
      <c r="G518" s="121"/>
      <c r="H518" s="121"/>
      <c r="I518" s="113"/>
      <c r="J518" s="113"/>
      <c r="K518" s="121"/>
    </row>
    <row r="519" spans="2:11">
      <c r="B519" s="112"/>
      <c r="C519" s="121"/>
      <c r="D519" s="121"/>
      <c r="E519" s="121"/>
      <c r="F519" s="121"/>
      <c r="G519" s="121"/>
      <c r="H519" s="121"/>
      <c r="I519" s="113"/>
      <c r="J519" s="113"/>
      <c r="K519" s="121"/>
    </row>
    <row r="520" spans="2:11">
      <c r="B520" s="112"/>
      <c r="C520" s="121"/>
      <c r="D520" s="121"/>
      <c r="E520" s="121"/>
      <c r="F520" s="121"/>
      <c r="G520" s="121"/>
      <c r="H520" s="121"/>
      <c r="I520" s="113"/>
      <c r="J520" s="113"/>
      <c r="K520" s="121"/>
    </row>
    <row r="521" spans="2:11">
      <c r="B521" s="112"/>
      <c r="C521" s="121"/>
      <c r="D521" s="121"/>
      <c r="E521" s="121"/>
      <c r="F521" s="121"/>
      <c r="G521" s="121"/>
      <c r="H521" s="121"/>
      <c r="I521" s="113"/>
      <c r="J521" s="113"/>
      <c r="K521" s="121"/>
    </row>
    <row r="522" spans="2:11">
      <c r="B522" s="112"/>
      <c r="C522" s="121"/>
      <c r="D522" s="121"/>
      <c r="E522" s="121"/>
      <c r="F522" s="121"/>
      <c r="G522" s="121"/>
      <c r="H522" s="121"/>
      <c r="I522" s="113"/>
      <c r="J522" s="113"/>
      <c r="K522" s="121"/>
    </row>
    <row r="523" spans="2:11">
      <c r="B523" s="112"/>
      <c r="C523" s="121"/>
      <c r="D523" s="121"/>
      <c r="E523" s="121"/>
      <c r="F523" s="121"/>
      <c r="G523" s="121"/>
      <c r="H523" s="121"/>
      <c r="I523" s="113"/>
      <c r="J523" s="113"/>
      <c r="K523" s="121"/>
    </row>
    <row r="524" spans="2:11">
      <c r="B524" s="112"/>
      <c r="C524" s="121"/>
      <c r="D524" s="121"/>
      <c r="E524" s="121"/>
      <c r="F524" s="121"/>
      <c r="G524" s="121"/>
      <c r="H524" s="121"/>
      <c r="I524" s="113"/>
      <c r="J524" s="113"/>
      <c r="K524" s="121"/>
    </row>
    <row r="525" spans="2:11">
      <c r="B525" s="112"/>
      <c r="C525" s="121"/>
      <c r="D525" s="121"/>
      <c r="E525" s="121"/>
      <c r="F525" s="121"/>
      <c r="G525" s="121"/>
      <c r="H525" s="121"/>
      <c r="I525" s="113"/>
      <c r="J525" s="113"/>
      <c r="K525" s="121"/>
    </row>
    <row r="526" spans="2:11">
      <c r="B526" s="112"/>
      <c r="C526" s="121"/>
      <c r="D526" s="121"/>
      <c r="E526" s="121"/>
      <c r="F526" s="121"/>
      <c r="G526" s="121"/>
      <c r="H526" s="121"/>
      <c r="I526" s="113"/>
      <c r="J526" s="113"/>
      <c r="K526" s="121"/>
    </row>
    <row r="527" spans="2:11">
      <c r="B527" s="112"/>
      <c r="C527" s="121"/>
      <c r="D527" s="121"/>
      <c r="E527" s="121"/>
      <c r="F527" s="121"/>
      <c r="G527" s="121"/>
      <c r="H527" s="121"/>
      <c r="I527" s="113"/>
      <c r="J527" s="113"/>
      <c r="K527" s="121"/>
    </row>
    <row r="528" spans="2:11">
      <c r="B528" s="112"/>
      <c r="C528" s="121"/>
      <c r="D528" s="121"/>
      <c r="E528" s="121"/>
      <c r="F528" s="121"/>
      <c r="G528" s="121"/>
      <c r="H528" s="121"/>
      <c r="I528" s="113"/>
      <c r="J528" s="113"/>
      <c r="K528" s="121"/>
    </row>
    <row r="529" spans="2:11">
      <c r="B529" s="112"/>
      <c r="C529" s="121"/>
      <c r="D529" s="121"/>
      <c r="E529" s="121"/>
      <c r="F529" s="121"/>
      <c r="G529" s="121"/>
      <c r="H529" s="121"/>
      <c r="I529" s="113"/>
      <c r="J529" s="113"/>
      <c r="K529" s="121"/>
    </row>
    <row r="530" spans="2:11">
      <c r="B530" s="112"/>
      <c r="C530" s="121"/>
      <c r="D530" s="121"/>
      <c r="E530" s="121"/>
      <c r="F530" s="121"/>
      <c r="G530" s="121"/>
      <c r="H530" s="121"/>
      <c r="I530" s="113"/>
      <c r="J530" s="113"/>
      <c r="K530" s="121"/>
    </row>
    <row r="531" spans="2:11">
      <c r="B531" s="112"/>
      <c r="C531" s="121"/>
      <c r="D531" s="121"/>
      <c r="E531" s="121"/>
      <c r="F531" s="121"/>
      <c r="G531" s="121"/>
      <c r="H531" s="121"/>
      <c r="I531" s="113"/>
      <c r="J531" s="113"/>
      <c r="K531" s="121"/>
    </row>
    <row r="532" spans="2:11">
      <c r="B532" s="112"/>
      <c r="C532" s="121"/>
      <c r="D532" s="121"/>
      <c r="E532" s="121"/>
      <c r="F532" s="121"/>
      <c r="G532" s="121"/>
      <c r="H532" s="121"/>
      <c r="I532" s="113"/>
      <c r="J532" s="113"/>
      <c r="K532" s="121"/>
    </row>
    <row r="533" spans="2:11">
      <c r="B533" s="112"/>
      <c r="C533" s="121"/>
      <c r="D533" s="121"/>
      <c r="E533" s="121"/>
      <c r="F533" s="121"/>
      <c r="G533" s="121"/>
      <c r="H533" s="121"/>
      <c r="I533" s="113"/>
      <c r="J533" s="113"/>
      <c r="K533" s="121"/>
    </row>
    <row r="534" spans="2:11">
      <c r="B534" s="112"/>
      <c r="C534" s="121"/>
      <c r="D534" s="121"/>
      <c r="E534" s="121"/>
      <c r="F534" s="121"/>
      <c r="G534" s="121"/>
      <c r="H534" s="121"/>
      <c r="I534" s="113"/>
      <c r="J534" s="113"/>
      <c r="K534" s="121"/>
    </row>
    <row r="535" spans="2:11">
      <c r="B535" s="112"/>
      <c r="C535" s="121"/>
      <c r="D535" s="121"/>
      <c r="E535" s="121"/>
      <c r="F535" s="121"/>
      <c r="G535" s="121"/>
      <c r="H535" s="121"/>
      <c r="I535" s="113"/>
      <c r="J535" s="113"/>
      <c r="K535" s="121"/>
    </row>
    <row r="536" spans="2:11">
      <c r="B536" s="112"/>
      <c r="C536" s="121"/>
      <c r="D536" s="121"/>
      <c r="E536" s="121"/>
      <c r="F536" s="121"/>
      <c r="G536" s="121"/>
      <c r="H536" s="121"/>
      <c r="I536" s="113"/>
      <c r="J536" s="113"/>
      <c r="K536" s="121"/>
    </row>
    <row r="537" spans="2:11">
      <c r="B537" s="112"/>
      <c r="C537" s="121"/>
      <c r="D537" s="121"/>
      <c r="E537" s="121"/>
      <c r="F537" s="121"/>
      <c r="G537" s="121"/>
      <c r="H537" s="121"/>
      <c r="I537" s="113"/>
      <c r="J537" s="113"/>
      <c r="K537" s="121"/>
    </row>
    <row r="538" spans="2:11">
      <c r="B538" s="112"/>
      <c r="C538" s="121"/>
      <c r="D538" s="121"/>
      <c r="E538" s="121"/>
      <c r="F538" s="121"/>
      <c r="G538" s="121"/>
      <c r="H538" s="121"/>
      <c r="I538" s="113"/>
      <c r="J538" s="113"/>
      <c r="K538" s="121"/>
    </row>
    <row r="539" spans="2:11">
      <c r="B539" s="112"/>
      <c r="C539" s="121"/>
      <c r="D539" s="121"/>
      <c r="E539" s="121"/>
      <c r="F539" s="121"/>
      <c r="G539" s="121"/>
      <c r="H539" s="121"/>
      <c r="I539" s="113"/>
      <c r="J539" s="113"/>
      <c r="K539" s="121"/>
    </row>
    <row r="540" spans="2:11">
      <c r="B540" s="112"/>
      <c r="C540" s="121"/>
      <c r="D540" s="121"/>
      <c r="E540" s="121"/>
      <c r="F540" s="121"/>
      <c r="G540" s="121"/>
      <c r="H540" s="121"/>
      <c r="I540" s="113"/>
      <c r="J540" s="113"/>
      <c r="K540" s="121"/>
    </row>
    <row r="541" spans="2:11">
      <c r="B541" s="112"/>
      <c r="C541" s="121"/>
      <c r="D541" s="121"/>
      <c r="E541" s="121"/>
      <c r="F541" s="121"/>
      <c r="G541" s="121"/>
      <c r="H541" s="121"/>
      <c r="I541" s="113"/>
      <c r="J541" s="113"/>
      <c r="K541" s="121"/>
    </row>
    <row r="542" spans="2:11">
      <c r="B542" s="112"/>
      <c r="C542" s="121"/>
      <c r="D542" s="121"/>
      <c r="E542" s="121"/>
      <c r="F542" s="121"/>
      <c r="G542" s="121"/>
      <c r="H542" s="121"/>
      <c r="I542" s="113"/>
      <c r="J542" s="113"/>
      <c r="K542" s="121"/>
    </row>
    <row r="543" spans="2:11">
      <c r="B543" s="112"/>
      <c r="C543" s="121"/>
      <c r="D543" s="121"/>
      <c r="E543" s="121"/>
      <c r="F543" s="121"/>
      <c r="G543" s="121"/>
      <c r="H543" s="121"/>
      <c r="I543" s="113"/>
      <c r="J543" s="113"/>
      <c r="K543" s="121"/>
    </row>
    <row r="544" spans="2:11">
      <c r="B544" s="112"/>
      <c r="C544" s="121"/>
      <c r="D544" s="121"/>
      <c r="E544" s="121"/>
      <c r="F544" s="121"/>
      <c r="G544" s="121"/>
      <c r="H544" s="121"/>
      <c r="I544" s="113"/>
      <c r="J544" s="113"/>
      <c r="K544" s="121"/>
    </row>
    <row r="545" spans="2:11">
      <c r="B545" s="112"/>
      <c r="C545" s="121"/>
      <c r="D545" s="121"/>
      <c r="E545" s="121"/>
      <c r="F545" s="121"/>
      <c r="G545" s="121"/>
      <c r="H545" s="121"/>
      <c r="I545" s="113"/>
      <c r="J545" s="113"/>
      <c r="K545" s="121"/>
    </row>
    <row r="546" spans="2:11">
      <c r="B546" s="112"/>
      <c r="C546" s="121"/>
      <c r="D546" s="121"/>
      <c r="E546" s="121"/>
      <c r="F546" s="121"/>
      <c r="G546" s="121"/>
      <c r="H546" s="121"/>
      <c r="I546" s="113"/>
      <c r="J546" s="113"/>
      <c r="K546" s="121"/>
    </row>
    <row r="547" spans="2:11">
      <c r="B547" s="112"/>
      <c r="C547" s="121"/>
      <c r="D547" s="121"/>
      <c r="E547" s="121"/>
      <c r="F547" s="121"/>
      <c r="G547" s="121"/>
      <c r="H547" s="121"/>
      <c r="I547" s="113"/>
      <c r="J547" s="113"/>
      <c r="K547" s="121"/>
    </row>
    <row r="548" spans="2:11">
      <c r="B548" s="112"/>
      <c r="C548" s="121"/>
      <c r="D548" s="121"/>
      <c r="E548" s="121"/>
      <c r="F548" s="121"/>
      <c r="G548" s="121"/>
      <c r="H548" s="121"/>
      <c r="I548" s="113"/>
      <c r="J548" s="113"/>
      <c r="K548" s="121"/>
    </row>
    <row r="549" spans="2:11">
      <c r="B549" s="112"/>
      <c r="C549" s="121"/>
      <c r="D549" s="121"/>
      <c r="E549" s="121"/>
      <c r="F549" s="121"/>
      <c r="G549" s="121"/>
      <c r="H549" s="121"/>
      <c r="I549" s="113"/>
      <c r="J549" s="113"/>
      <c r="K549" s="121"/>
    </row>
    <row r="550" spans="2:11">
      <c r="B550" s="112"/>
      <c r="C550" s="121"/>
      <c r="D550" s="121"/>
      <c r="E550" s="121"/>
      <c r="F550" s="121"/>
      <c r="G550" s="121"/>
      <c r="H550" s="121"/>
      <c r="I550" s="113"/>
      <c r="J550" s="113"/>
      <c r="K550" s="121"/>
    </row>
    <row r="551" spans="2:11">
      <c r="B551" s="112"/>
      <c r="C551" s="121"/>
      <c r="D551" s="121"/>
      <c r="E551" s="121"/>
      <c r="F551" s="121"/>
      <c r="G551" s="121"/>
      <c r="H551" s="121"/>
      <c r="I551" s="113"/>
      <c r="J551" s="113"/>
      <c r="K551" s="121"/>
    </row>
    <row r="552" spans="2:11">
      <c r="B552" s="112"/>
      <c r="C552" s="121"/>
      <c r="D552" s="121"/>
      <c r="E552" s="121"/>
      <c r="F552" s="121"/>
      <c r="G552" s="121"/>
      <c r="H552" s="121"/>
      <c r="I552" s="113"/>
      <c r="J552" s="113"/>
      <c r="K552" s="121"/>
    </row>
    <row r="553" spans="2:11">
      <c r="B553" s="112"/>
      <c r="C553" s="121"/>
      <c r="D553" s="121"/>
      <c r="E553" s="121"/>
      <c r="F553" s="121"/>
      <c r="G553" s="121"/>
      <c r="H553" s="121"/>
      <c r="I553" s="113"/>
      <c r="J553" s="113"/>
      <c r="K553" s="121"/>
    </row>
    <row r="554" spans="2:11">
      <c r="B554" s="112"/>
      <c r="C554" s="121"/>
      <c r="D554" s="121"/>
      <c r="E554" s="121"/>
      <c r="F554" s="121"/>
      <c r="G554" s="121"/>
      <c r="H554" s="121"/>
      <c r="I554" s="113"/>
      <c r="J554" s="113"/>
      <c r="K554" s="121"/>
    </row>
    <row r="555" spans="2:11">
      <c r="B555" s="112"/>
      <c r="C555" s="121"/>
      <c r="D555" s="121"/>
      <c r="E555" s="121"/>
      <c r="F555" s="121"/>
      <c r="G555" s="121"/>
      <c r="H555" s="121"/>
      <c r="I555" s="113"/>
      <c r="J555" s="113"/>
      <c r="K555" s="121"/>
    </row>
    <row r="556" spans="2:11">
      <c r="B556" s="112"/>
      <c r="C556" s="121"/>
      <c r="D556" s="121"/>
      <c r="E556" s="121"/>
      <c r="F556" s="121"/>
      <c r="G556" s="121"/>
      <c r="H556" s="121"/>
      <c r="I556" s="113"/>
      <c r="J556" s="113"/>
      <c r="K556" s="121"/>
    </row>
    <row r="557" spans="2:11">
      <c r="B557" s="112"/>
      <c r="C557" s="121"/>
      <c r="D557" s="121"/>
      <c r="E557" s="121"/>
      <c r="F557" s="121"/>
      <c r="G557" s="121"/>
      <c r="H557" s="121"/>
      <c r="I557" s="113"/>
      <c r="J557" s="113"/>
      <c r="K557" s="121"/>
    </row>
    <row r="558" spans="2:11">
      <c r="B558" s="112"/>
      <c r="C558" s="121"/>
      <c r="D558" s="121"/>
      <c r="E558" s="121"/>
      <c r="F558" s="121"/>
      <c r="G558" s="121"/>
      <c r="H558" s="121"/>
      <c r="I558" s="113"/>
      <c r="J558" s="113"/>
      <c r="K558" s="121"/>
    </row>
    <row r="559" spans="2:11">
      <c r="B559" s="112"/>
      <c r="C559" s="121"/>
      <c r="D559" s="121"/>
      <c r="E559" s="121"/>
      <c r="F559" s="121"/>
      <c r="G559" s="121"/>
      <c r="H559" s="121"/>
      <c r="I559" s="113"/>
      <c r="J559" s="113"/>
      <c r="K559" s="121"/>
    </row>
    <row r="560" spans="2:11">
      <c r="B560" s="112"/>
      <c r="C560" s="121"/>
      <c r="D560" s="121"/>
      <c r="E560" s="121"/>
      <c r="F560" s="121"/>
      <c r="G560" s="121"/>
      <c r="H560" s="121"/>
      <c r="I560" s="113"/>
      <c r="J560" s="113"/>
      <c r="K560" s="121"/>
    </row>
    <row r="561" spans="2:11">
      <c r="B561" s="112"/>
      <c r="C561" s="121"/>
      <c r="D561" s="121"/>
      <c r="E561" s="121"/>
      <c r="F561" s="121"/>
      <c r="G561" s="121"/>
      <c r="H561" s="121"/>
      <c r="I561" s="113"/>
      <c r="J561" s="113"/>
      <c r="K561" s="121"/>
    </row>
    <row r="562" spans="2:11">
      <c r="B562" s="112"/>
      <c r="C562" s="121"/>
      <c r="D562" s="121"/>
      <c r="E562" s="121"/>
      <c r="F562" s="121"/>
      <c r="G562" s="121"/>
      <c r="H562" s="121"/>
      <c r="I562" s="113"/>
      <c r="J562" s="113"/>
      <c r="K562" s="121"/>
    </row>
    <row r="563" spans="2:11">
      <c r="B563" s="112"/>
      <c r="C563" s="121"/>
      <c r="D563" s="121"/>
      <c r="E563" s="121"/>
      <c r="F563" s="121"/>
      <c r="G563" s="121"/>
      <c r="H563" s="121"/>
      <c r="I563" s="113"/>
      <c r="J563" s="113"/>
      <c r="K563" s="121"/>
    </row>
    <row r="564" spans="2:11">
      <c r="B564" s="112"/>
      <c r="C564" s="121"/>
      <c r="D564" s="121"/>
      <c r="E564" s="121"/>
      <c r="F564" s="121"/>
      <c r="G564" s="121"/>
      <c r="H564" s="121"/>
      <c r="I564" s="113"/>
      <c r="J564" s="113"/>
      <c r="K564" s="12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221</v>
      </c>
    </row>
    <row r="2" spans="2:35">
      <c r="B2" s="46" t="s">
        <v>140</v>
      </c>
      <c r="C2" s="67" t="s">
        <v>222</v>
      </c>
    </row>
    <row r="3" spans="2:35">
      <c r="B3" s="46" t="s">
        <v>142</v>
      </c>
      <c r="C3" s="67" t="s">
        <v>223</v>
      </c>
      <c r="E3" s="2"/>
    </row>
    <row r="4" spans="2:35">
      <c r="B4" s="46" t="s">
        <v>143</v>
      </c>
      <c r="C4" s="67">
        <v>9455</v>
      </c>
    </row>
    <row r="6" spans="2:3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1" t="s">
        <v>111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61</v>
      </c>
      <c r="O8" s="29" t="s">
        <v>58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117" t="s">
        <v>2379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8">
        <v>0</v>
      </c>
      <c r="O11" s="88"/>
      <c r="P11" s="88"/>
      <c r="Q11" s="88"/>
      <c r="AI11" s="1"/>
    </row>
    <row r="12" spans="2:35" ht="21.75" customHeight="1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78.75">
      <c r="B8" s="21" t="s">
        <v>111</v>
      </c>
      <c r="C8" s="29" t="s">
        <v>44</v>
      </c>
      <c r="D8" s="29" t="s">
        <v>14</v>
      </c>
      <c r="E8" s="29" t="s">
        <v>66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106</v>
      </c>
      <c r="N8" s="29" t="s">
        <v>58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8">
        <v>0</v>
      </c>
      <c r="N11" s="88"/>
      <c r="O11" s="88"/>
      <c r="P11" s="88"/>
    </row>
    <row r="12" spans="2:16" ht="21.75" customHeight="1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4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4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  <row r="412" spans="2:16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</row>
    <row r="413" spans="2:16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</row>
    <row r="414" spans="2:16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</row>
    <row r="415" spans="2:16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</row>
    <row r="416" spans="2:16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</row>
    <row r="417" spans="2:16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</row>
    <row r="418" spans="2:16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</row>
    <row r="419" spans="2:16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</row>
    <row r="420" spans="2:16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</row>
    <row r="421" spans="2:16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</row>
    <row r="422" spans="2:16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</row>
    <row r="423" spans="2:16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</row>
    <row r="424" spans="2:16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</row>
    <row r="425" spans="2:16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</row>
    <row r="426" spans="2:16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</row>
    <row r="427" spans="2:16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</row>
    <row r="428" spans="2:16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</row>
    <row r="429" spans="2:16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2:16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2:16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2:16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</row>
    <row r="433" spans="2:16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2:16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</row>
    <row r="435" spans="2:16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2:16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</row>
    <row r="437" spans="2:16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</row>
    <row r="438" spans="2:16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</row>
    <row r="439" spans="2:16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2:16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</row>
    <row r="441" spans="2:16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</row>
    <row r="442" spans="2:16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</row>
    <row r="443" spans="2:16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2:16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2:16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2:16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2:16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</row>
    <row r="448" spans="2:16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</row>
    <row r="449" spans="2:16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</row>
    <row r="450" spans="2:16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</row>
    <row r="451" spans="2:16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2:16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221</v>
      </c>
    </row>
    <row r="2" spans="2:19">
      <c r="B2" s="46" t="s">
        <v>140</v>
      </c>
      <c r="C2" s="67" t="s">
        <v>222</v>
      </c>
    </row>
    <row r="3" spans="2:19">
      <c r="B3" s="46" t="s">
        <v>142</v>
      </c>
      <c r="C3" s="67" t="s">
        <v>223</v>
      </c>
    </row>
    <row r="4" spans="2:19">
      <c r="B4" s="46" t="s">
        <v>143</v>
      </c>
      <c r="C4" s="67">
        <v>9455</v>
      </c>
    </row>
    <row r="6" spans="2:19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85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4" customFormat="1" ht="18" customHeight="1">
      <c r="B11" s="117" t="s">
        <v>2378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8">
        <v>0</v>
      </c>
      <c r="Q11" s="88"/>
      <c r="R11" s="88"/>
      <c r="S11" s="88"/>
    </row>
    <row r="12" spans="2:19" ht="20.25" customHeight="1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2:19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2:19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2:19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2:19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2:19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2:19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2:19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2:19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2:19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2:19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2:19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2:19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2:19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2:19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2:19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2:19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2:19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2:19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2:19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2:19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2:19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2:19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2:19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2:19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2:19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2:19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2:19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2:19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2:19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2:19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2:19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2:19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2:19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2:19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2:19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2:19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2:19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2:19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2:19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2:19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2:19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2:19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2:19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2:19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2:19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2:19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2:19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2:19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2:19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2:19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2:19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2:19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2:19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2:19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2:19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2:19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6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221</v>
      </c>
    </row>
    <row r="2" spans="2:30">
      <c r="B2" s="46" t="s">
        <v>140</v>
      </c>
      <c r="C2" s="67" t="s">
        <v>222</v>
      </c>
    </row>
    <row r="3" spans="2:30">
      <c r="B3" s="46" t="s">
        <v>142</v>
      </c>
      <c r="C3" s="67" t="s">
        <v>223</v>
      </c>
    </row>
    <row r="4" spans="2:30">
      <c r="B4" s="46" t="s">
        <v>143</v>
      </c>
      <c r="C4" s="67">
        <v>9455</v>
      </c>
    </row>
    <row r="6" spans="2:30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94" t="s">
        <v>51</v>
      </c>
      <c r="C11" s="73"/>
      <c r="D11" s="73"/>
      <c r="E11" s="73"/>
      <c r="F11" s="73"/>
      <c r="G11" s="73"/>
      <c r="H11" s="73"/>
      <c r="I11" s="73"/>
      <c r="J11" s="85">
        <v>5.8207377090537404</v>
      </c>
      <c r="K11" s="73"/>
      <c r="L11" s="73"/>
      <c r="M11" s="84">
        <v>4.8629499588989517E-2</v>
      </c>
      <c r="N11" s="83"/>
      <c r="O11" s="85"/>
      <c r="P11" s="83">
        <v>285.52304824300001</v>
      </c>
      <c r="Q11" s="73"/>
      <c r="R11" s="84">
        <f>P11/$P$11</f>
        <v>1</v>
      </c>
      <c r="S11" s="84">
        <f>P11/'סכום נכסי הקרן'!$C$42</f>
        <v>6.0391431343037212E-3</v>
      </c>
      <c r="AA11" s="1"/>
      <c r="AD11" s="1"/>
    </row>
    <row r="12" spans="2:30" ht="17.25" customHeight="1">
      <c r="B12" s="95" t="s">
        <v>191</v>
      </c>
      <c r="C12" s="73"/>
      <c r="D12" s="73"/>
      <c r="E12" s="73"/>
      <c r="F12" s="73"/>
      <c r="G12" s="73"/>
      <c r="H12" s="73"/>
      <c r="I12" s="73"/>
      <c r="J12" s="85">
        <v>5.8207377090537378</v>
      </c>
      <c r="K12" s="73"/>
      <c r="L12" s="73"/>
      <c r="M12" s="84">
        <v>4.8629499588989503E-2</v>
      </c>
      <c r="N12" s="83"/>
      <c r="O12" s="85"/>
      <c r="P12" s="83">
        <v>285.52304824300012</v>
      </c>
      <c r="Q12" s="73"/>
      <c r="R12" s="84">
        <f t="shared" ref="R12:R25" si="0">P12/$P$11</f>
        <v>1.0000000000000004</v>
      </c>
      <c r="S12" s="84">
        <f>P12/'סכום נכסי הקרן'!$C$42</f>
        <v>6.0391431343037238E-3</v>
      </c>
    </row>
    <row r="13" spans="2:30">
      <c r="B13" s="96" t="s">
        <v>59</v>
      </c>
      <c r="C13" s="71"/>
      <c r="D13" s="71"/>
      <c r="E13" s="71"/>
      <c r="F13" s="71"/>
      <c r="G13" s="71"/>
      <c r="H13" s="71"/>
      <c r="I13" s="71"/>
      <c r="J13" s="82">
        <v>6.6359542906281392</v>
      </c>
      <c r="K13" s="71"/>
      <c r="L13" s="71"/>
      <c r="M13" s="81">
        <v>6.4422862715175819E-2</v>
      </c>
      <c r="N13" s="80"/>
      <c r="O13" s="82"/>
      <c r="P13" s="80">
        <v>191.28664605100002</v>
      </c>
      <c r="Q13" s="71"/>
      <c r="R13" s="81">
        <f t="shared" si="0"/>
        <v>0.66995168070705713</v>
      </c>
      <c r="S13" s="81">
        <f>P13/'סכום נכסי הקרן'!$C$42</f>
        <v>4.0459340928572637E-3</v>
      </c>
    </row>
    <row r="14" spans="2:30">
      <c r="B14" s="97" t="s">
        <v>1924</v>
      </c>
      <c r="C14" s="73" t="s">
        <v>1925</v>
      </c>
      <c r="D14" s="86" t="s">
        <v>1926</v>
      </c>
      <c r="E14" s="73" t="s">
        <v>340</v>
      </c>
      <c r="F14" s="86" t="s">
        <v>124</v>
      </c>
      <c r="G14" s="73" t="s">
        <v>308</v>
      </c>
      <c r="H14" s="73" t="s">
        <v>309</v>
      </c>
      <c r="I14" s="101">
        <v>39076</v>
      </c>
      <c r="J14" s="85">
        <v>7.2500000000278453</v>
      </c>
      <c r="K14" s="86" t="s">
        <v>128</v>
      </c>
      <c r="L14" s="87">
        <v>4.9000000000000002E-2</v>
      </c>
      <c r="M14" s="84">
        <v>7.5000000000928239E-3</v>
      </c>
      <c r="N14" s="83">
        <v>16346.764429000004</v>
      </c>
      <c r="O14" s="85">
        <v>164.76</v>
      </c>
      <c r="P14" s="83">
        <v>26.932927673000005</v>
      </c>
      <c r="Q14" s="84">
        <v>8.327033197294743E-6</v>
      </c>
      <c r="R14" s="84">
        <f t="shared" si="0"/>
        <v>9.432838378104666E-2</v>
      </c>
      <c r="S14" s="84">
        <f>P14/'סכום נכסי הקרן'!$C$42</f>
        <v>5.6966261128127448E-4</v>
      </c>
    </row>
    <row r="15" spans="2:30">
      <c r="B15" s="97" t="s">
        <v>1927</v>
      </c>
      <c r="C15" s="73" t="s">
        <v>1928</v>
      </c>
      <c r="D15" s="86" t="s">
        <v>1926</v>
      </c>
      <c r="E15" s="73" t="s">
        <v>340</v>
      </c>
      <c r="F15" s="86" t="s">
        <v>124</v>
      </c>
      <c r="G15" s="73" t="s">
        <v>308</v>
      </c>
      <c r="H15" s="73" t="s">
        <v>309</v>
      </c>
      <c r="I15" s="101">
        <v>40738</v>
      </c>
      <c r="J15" s="85">
        <v>11.869999999999573</v>
      </c>
      <c r="K15" s="86" t="s">
        <v>128</v>
      </c>
      <c r="L15" s="87">
        <v>4.0999999999999995E-2</v>
      </c>
      <c r="M15" s="84">
        <v>1.2000000000028415E-2</v>
      </c>
      <c r="N15" s="83">
        <v>49304.183260999998</v>
      </c>
      <c r="O15" s="85">
        <v>142.76</v>
      </c>
      <c r="P15" s="83">
        <v>70.386654369000013</v>
      </c>
      <c r="Q15" s="84">
        <v>1.2122877281388447E-5</v>
      </c>
      <c r="R15" s="84">
        <f t="shared" si="0"/>
        <v>0.2465182926637014</v>
      </c>
      <c r="S15" s="84">
        <f>P15/'סכום נכסי הקרן'!$C$42</f>
        <v>1.4887592546202679E-3</v>
      </c>
    </row>
    <row r="16" spans="2:30">
      <c r="B16" s="97" t="s">
        <v>1929</v>
      </c>
      <c r="C16" s="73" t="s">
        <v>1930</v>
      </c>
      <c r="D16" s="86" t="s">
        <v>1926</v>
      </c>
      <c r="E16" s="73" t="s">
        <v>1931</v>
      </c>
      <c r="F16" s="86" t="s">
        <v>124</v>
      </c>
      <c r="G16" s="73" t="s">
        <v>308</v>
      </c>
      <c r="H16" s="73" t="s">
        <v>309</v>
      </c>
      <c r="I16" s="101">
        <v>38918</v>
      </c>
      <c r="J16" s="85">
        <v>0.5</v>
      </c>
      <c r="K16" s="86" t="s">
        <v>128</v>
      </c>
      <c r="L16" s="87">
        <v>0.05</v>
      </c>
      <c r="M16" s="84">
        <v>9.0000000757363696E-3</v>
      </c>
      <c r="N16" s="83">
        <v>21.775700000000001</v>
      </c>
      <c r="O16" s="85">
        <v>121.27</v>
      </c>
      <c r="P16" s="83">
        <v>2.6407392000000005E-2</v>
      </c>
      <c r="Q16" s="84">
        <v>3.7791059903195519E-6</v>
      </c>
      <c r="R16" s="84">
        <f t="shared" si="0"/>
        <v>9.2487776950060695E-5</v>
      </c>
      <c r="S16" s="84">
        <f>P16/'סכום נכסי הקרן'!$C$42</f>
        <v>5.5854692317497307E-7</v>
      </c>
    </row>
    <row r="17" spans="2:19">
      <c r="B17" s="97" t="s">
        <v>1932</v>
      </c>
      <c r="C17" s="73" t="s">
        <v>1933</v>
      </c>
      <c r="D17" s="86" t="s">
        <v>1926</v>
      </c>
      <c r="E17" s="73" t="s">
        <v>1934</v>
      </c>
      <c r="F17" s="86" t="s">
        <v>1330</v>
      </c>
      <c r="G17" s="73" t="s">
        <v>323</v>
      </c>
      <c r="H17" s="73" t="s">
        <v>126</v>
      </c>
      <c r="I17" s="101">
        <v>42795</v>
      </c>
      <c r="J17" s="85">
        <v>7.0700000000616843</v>
      </c>
      <c r="K17" s="86" t="s">
        <v>128</v>
      </c>
      <c r="L17" s="87">
        <v>2.1400000000000002E-2</v>
      </c>
      <c r="M17" s="84">
        <v>4.1999999999398222E-3</v>
      </c>
      <c r="N17" s="83">
        <v>11638.783581000002</v>
      </c>
      <c r="O17" s="85">
        <v>114.22</v>
      </c>
      <c r="P17" s="83">
        <v>13.293818274000001</v>
      </c>
      <c r="Q17" s="84">
        <v>4.8023981214124943E-5</v>
      </c>
      <c r="R17" s="84">
        <f t="shared" si="0"/>
        <v>4.6559527701196424E-2</v>
      </c>
      <c r="S17" s="84">
        <f>P17/'סכום נכסי הקרן'!$C$42</f>
        <v>2.8117965205310433E-4</v>
      </c>
    </row>
    <row r="18" spans="2:19">
      <c r="B18" s="97" t="s">
        <v>1935</v>
      </c>
      <c r="C18" s="73" t="s">
        <v>1936</v>
      </c>
      <c r="D18" s="86" t="s">
        <v>1926</v>
      </c>
      <c r="E18" s="73" t="s">
        <v>328</v>
      </c>
      <c r="F18" s="86" t="s">
        <v>315</v>
      </c>
      <c r="G18" s="73" t="s">
        <v>362</v>
      </c>
      <c r="H18" s="73" t="s">
        <v>309</v>
      </c>
      <c r="I18" s="101">
        <v>36489</v>
      </c>
      <c r="J18" s="85">
        <v>4.2099999812510251</v>
      </c>
      <c r="K18" s="86" t="s">
        <v>128</v>
      </c>
      <c r="L18" s="87">
        <v>6.0499999999999998E-2</v>
      </c>
      <c r="M18" s="84">
        <v>1.1999996944611433E-3</v>
      </c>
      <c r="N18" s="83">
        <v>8.2374930000000024</v>
      </c>
      <c r="O18" s="85">
        <v>174.82</v>
      </c>
      <c r="P18" s="83">
        <v>1.4400787000000002E-2</v>
      </c>
      <c r="Q18" s="73"/>
      <c r="R18" s="84">
        <f t="shared" si="0"/>
        <v>5.0436513229376596E-5</v>
      </c>
      <c r="S18" s="84">
        <f>P18/'סכום נכסי הקרן'!$C$42</f>
        <v>3.0459332258740849E-7</v>
      </c>
    </row>
    <row r="19" spans="2:19">
      <c r="B19" s="97" t="s">
        <v>1937</v>
      </c>
      <c r="C19" s="73" t="s">
        <v>1938</v>
      </c>
      <c r="D19" s="86" t="s">
        <v>1926</v>
      </c>
      <c r="E19" s="73" t="s">
        <v>372</v>
      </c>
      <c r="F19" s="86" t="s">
        <v>124</v>
      </c>
      <c r="G19" s="73" t="s">
        <v>352</v>
      </c>
      <c r="H19" s="73" t="s">
        <v>126</v>
      </c>
      <c r="I19" s="101">
        <v>39084</v>
      </c>
      <c r="J19" s="85">
        <v>3.2900000000197998</v>
      </c>
      <c r="K19" s="86" t="s">
        <v>128</v>
      </c>
      <c r="L19" s="87">
        <v>5.5999999999999994E-2</v>
      </c>
      <c r="M19" s="84">
        <v>1.9000000006549045E-3</v>
      </c>
      <c r="N19" s="83">
        <v>4518.8188710000013</v>
      </c>
      <c r="O19" s="85">
        <v>145.30000000000001</v>
      </c>
      <c r="P19" s="83">
        <v>6.5658437030000005</v>
      </c>
      <c r="Q19" s="84">
        <v>6.3942095438807865E-6</v>
      </c>
      <c r="R19" s="84">
        <f t="shared" si="0"/>
        <v>2.2995844795730851E-2</v>
      </c>
      <c r="S19" s="84">
        <f>P19/'סכום נכסי הקרן'!$C$42</f>
        <v>1.3887519821565193E-4</v>
      </c>
    </row>
    <row r="20" spans="2:19">
      <c r="B20" s="97" t="s">
        <v>1939</v>
      </c>
      <c r="C20" s="73" t="s">
        <v>1940</v>
      </c>
      <c r="D20" s="86" t="s">
        <v>1926</v>
      </c>
      <c r="E20" s="73" t="s">
        <v>424</v>
      </c>
      <c r="F20" s="86" t="s">
        <v>425</v>
      </c>
      <c r="G20" s="73" t="s">
        <v>397</v>
      </c>
      <c r="H20" s="73" t="s">
        <v>126</v>
      </c>
      <c r="I20" s="101">
        <v>40561</v>
      </c>
      <c r="J20" s="85">
        <v>1.2600000000126306</v>
      </c>
      <c r="K20" s="86" t="s">
        <v>128</v>
      </c>
      <c r="L20" s="87">
        <v>0.06</v>
      </c>
      <c r="M20" s="84">
        <v>1.4200000000042103E-2</v>
      </c>
      <c r="N20" s="83">
        <v>25232.646110000005</v>
      </c>
      <c r="O20" s="85">
        <v>112.96</v>
      </c>
      <c r="P20" s="83">
        <v>28.502796514</v>
      </c>
      <c r="Q20" s="84">
        <v>8.1819044319731045E-6</v>
      </c>
      <c r="R20" s="84">
        <f t="shared" si="0"/>
        <v>9.98266048551784E-2</v>
      </c>
      <c r="S20" s="84">
        <f>P20/'סכום נכסי הקרן'!$C$42</f>
        <v>6.0286715533200115E-4</v>
      </c>
    </row>
    <row r="21" spans="2:19">
      <c r="B21" s="97" t="s">
        <v>1941</v>
      </c>
      <c r="C21" s="73" t="s">
        <v>1942</v>
      </c>
      <c r="D21" s="86" t="s">
        <v>1926</v>
      </c>
      <c r="E21" s="73" t="s">
        <v>1178</v>
      </c>
      <c r="F21" s="86" t="s">
        <v>315</v>
      </c>
      <c r="G21" s="73" t="s">
        <v>478</v>
      </c>
      <c r="H21" s="73" t="s">
        <v>309</v>
      </c>
      <c r="I21" s="101">
        <v>39387</v>
      </c>
      <c r="J21" s="85">
        <v>1.969999999981519</v>
      </c>
      <c r="K21" s="86" t="s">
        <v>128</v>
      </c>
      <c r="L21" s="87">
        <v>5.7500000000000002E-2</v>
      </c>
      <c r="M21" s="84">
        <v>4.2999999999110165E-3</v>
      </c>
      <c r="N21" s="83">
        <v>33138.019820000009</v>
      </c>
      <c r="O21" s="85">
        <v>132.26</v>
      </c>
      <c r="P21" s="83">
        <v>43.828344773000005</v>
      </c>
      <c r="Q21" s="84">
        <v>2.5451628125960069E-5</v>
      </c>
      <c r="R21" s="84">
        <f t="shared" si="0"/>
        <v>0.15350195034237316</v>
      </c>
      <c r="S21" s="84">
        <f>P21/'סכום נכסי הקרן'!$C$42</f>
        <v>9.2702024951237373E-4</v>
      </c>
    </row>
    <row r="22" spans="2:19">
      <c r="B22" s="97" t="s">
        <v>1943</v>
      </c>
      <c r="C22" s="73" t="s">
        <v>1944</v>
      </c>
      <c r="D22" s="86" t="s">
        <v>28</v>
      </c>
      <c r="E22" s="73">
        <v>1229</v>
      </c>
      <c r="F22" s="86" t="s">
        <v>600</v>
      </c>
      <c r="G22" s="73" t="s">
        <v>1945</v>
      </c>
      <c r="H22" s="73" t="s">
        <v>309</v>
      </c>
      <c r="I22" s="101">
        <v>38445</v>
      </c>
      <c r="J22" s="85">
        <v>0.20999999988938373</v>
      </c>
      <c r="K22" s="86" t="s">
        <v>128</v>
      </c>
      <c r="L22" s="87">
        <v>6.7000000000000004E-2</v>
      </c>
      <c r="M22" s="84">
        <v>1.7798999995641716</v>
      </c>
      <c r="N22" s="83">
        <v>358.53044</v>
      </c>
      <c r="O22" s="85">
        <v>100.859031</v>
      </c>
      <c r="P22" s="83">
        <v>0.36161032400000004</v>
      </c>
      <c r="Q22" s="84">
        <v>1.7824419270314821E-5</v>
      </c>
      <c r="R22" s="84">
        <f t="shared" si="0"/>
        <v>1.2664838310784789E-3</v>
      </c>
      <c r="S22" s="84">
        <f>P22/'סכום נכסי הקרן'!$C$42</f>
        <v>7.6484771331642707E-6</v>
      </c>
    </row>
    <row r="23" spans="2:19">
      <c r="B23" s="97" t="s">
        <v>1946</v>
      </c>
      <c r="C23" s="73" t="s">
        <v>1947</v>
      </c>
      <c r="D23" s="86" t="s">
        <v>28</v>
      </c>
      <c r="E23" s="73">
        <v>1229</v>
      </c>
      <c r="F23" s="86" t="s">
        <v>600</v>
      </c>
      <c r="G23" s="73" t="s">
        <v>1945</v>
      </c>
      <c r="H23" s="73" t="s">
        <v>309</v>
      </c>
      <c r="I23" s="101">
        <v>38573</v>
      </c>
      <c r="J23" s="85">
        <v>0.33999999999999997</v>
      </c>
      <c r="K23" s="86" t="s">
        <v>128</v>
      </c>
      <c r="L23" s="87">
        <v>6.7000000000000004E-2</v>
      </c>
      <c r="M23" s="84">
        <v>0.98679998788286427</v>
      </c>
      <c r="N23" s="83">
        <v>40.323788000000008</v>
      </c>
      <c r="O23" s="85">
        <v>100.284722</v>
      </c>
      <c r="P23" s="83">
        <v>4.0438600000000005E-2</v>
      </c>
      <c r="Q23" s="84">
        <v>2.8882263973419358E-6</v>
      </c>
      <c r="R23" s="84">
        <f t="shared" si="0"/>
        <v>1.4162989730196471E-4</v>
      </c>
      <c r="S23" s="84">
        <f>P23/'סכום נכסי הקרן'!$C$42</f>
        <v>8.553232219033014E-7</v>
      </c>
    </row>
    <row r="24" spans="2:19">
      <c r="B24" s="97" t="s">
        <v>1948</v>
      </c>
      <c r="C24" s="73" t="s">
        <v>1949</v>
      </c>
      <c r="D24" s="86" t="s">
        <v>28</v>
      </c>
      <c r="E24" s="73">
        <v>1229</v>
      </c>
      <c r="F24" s="86" t="s">
        <v>600</v>
      </c>
      <c r="G24" s="73" t="s">
        <v>1945</v>
      </c>
      <c r="H24" s="73" t="s">
        <v>309</v>
      </c>
      <c r="I24" s="101">
        <v>38376</v>
      </c>
      <c r="J24" s="85">
        <v>0.17000000115052996</v>
      </c>
      <c r="K24" s="86" t="s">
        <v>128</v>
      </c>
      <c r="L24" s="87">
        <v>7.0000000000000007E-2</v>
      </c>
      <c r="M24" s="84">
        <v>2.7073000646482774</v>
      </c>
      <c r="N24" s="83">
        <v>17.361429000000001</v>
      </c>
      <c r="O24" s="85">
        <v>100.125936</v>
      </c>
      <c r="P24" s="83">
        <v>1.7383294000000001E-2</v>
      </c>
      <c r="Q24" s="84">
        <v>1.9047592351002436E-6</v>
      </c>
      <c r="R24" s="84">
        <f t="shared" si="0"/>
        <v>6.0882279406059037E-5</v>
      </c>
      <c r="S24" s="84">
        <f>P24/'סכום נכסי הקרן'!$C$42</f>
        <v>3.6767679967586231E-7</v>
      </c>
    </row>
    <row r="25" spans="2:19">
      <c r="B25" s="97" t="s">
        <v>1950</v>
      </c>
      <c r="C25" s="73" t="s">
        <v>1951</v>
      </c>
      <c r="D25" s="86" t="s">
        <v>28</v>
      </c>
      <c r="E25" s="73" t="s">
        <v>1952</v>
      </c>
      <c r="F25" s="86" t="s">
        <v>653</v>
      </c>
      <c r="G25" s="73" t="s">
        <v>639</v>
      </c>
      <c r="H25" s="73"/>
      <c r="I25" s="101">
        <v>39104</v>
      </c>
      <c r="J25" s="85">
        <v>0.4599999999392107</v>
      </c>
      <c r="K25" s="86" t="s">
        <v>128</v>
      </c>
      <c r="L25" s="87">
        <v>5.5999999999999994E-2</v>
      </c>
      <c r="M25" s="84">
        <v>7.5107000010002878</v>
      </c>
      <c r="N25" s="83">
        <v>5389.6601480000008</v>
      </c>
      <c r="O25" s="85">
        <v>24.417504000000001</v>
      </c>
      <c r="P25" s="83">
        <v>1.3160203480000003</v>
      </c>
      <c r="Q25" s="84">
        <v>9.3765493558889106E-6</v>
      </c>
      <c r="R25" s="84">
        <f t="shared" si="0"/>
        <v>4.6091562698643345E-3</v>
      </c>
      <c r="S25" s="84">
        <f>P25/'סכום נכסי הקרן'!$C$42</f>
        <v>2.7835354442084146E-5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60</v>
      </c>
      <c r="C27" s="71"/>
      <c r="D27" s="71"/>
      <c r="E27" s="71"/>
      <c r="F27" s="71"/>
      <c r="G27" s="71"/>
      <c r="H27" s="71"/>
      <c r="I27" s="71"/>
      <c r="J27" s="82">
        <v>4.1659626744889424</v>
      </c>
      <c r="K27" s="71"/>
      <c r="L27" s="71"/>
      <c r="M27" s="81">
        <v>1.6571193117160082E-2</v>
      </c>
      <c r="N27" s="80"/>
      <c r="O27" s="82"/>
      <c r="P27" s="80">
        <v>94.236402192000028</v>
      </c>
      <c r="Q27" s="71"/>
      <c r="R27" s="81">
        <f t="shared" ref="R27:R34" si="1">P27/$P$11</f>
        <v>0.33004831929294298</v>
      </c>
      <c r="S27" s="81">
        <f>P27/'סכום נכסי הקרן'!$C$42</f>
        <v>1.9932090414464592E-3</v>
      </c>
    </row>
    <row r="28" spans="2:19">
      <c r="B28" s="97" t="s">
        <v>1953</v>
      </c>
      <c r="C28" s="73" t="s">
        <v>1954</v>
      </c>
      <c r="D28" s="86" t="s">
        <v>1926</v>
      </c>
      <c r="E28" s="73" t="s">
        <v>1934</v>
      </c>
      <c r="F28" s="86" t="s">
        <v>1330</v>
      </c>
      <c r="G28" s="73" t="s">
        <v>323</v>
      </c>
      <c r="H28" s="73" t="s">
        <v>126</v>
      </c>
      <c r="I28" s="101">
        <v>42795</v>
      </c>
      <c r="J28" s="85">
        <v>6.6800000000918507</v>
      </c>
      <c r="K28" s="86" t="s">
        <v>128</v>
      </c>
      <c r="L28" s="87">
        <v>3.7400000000000003E-2</v>
      </c>
      <c r="M28" s="84">
        <v>1.6200000000459253E-2</v>
      </c>
      <c r="N28" s="83">
        <v>18970.566543000004</v>
      </c>
      <c r="O28" s="85">
        <v>114.78</v>
      </c>
      <c r="P28" s="83">
        <v>21.774416700000007</v>
      </c>
      <c r="Q28" s="84">
        <v>3.9459935179018178E-5</v>
      </c>
      <c r="R28" s="84">
        <f t="shared" si="1"/>
        <v>7.6261502649230831E-2</v>
      </c>
      <c r="S28" s="84">
        <f>P28/'סכום נכסי הקרן'!$C$42</f>
        <v>4.6055413013578746E-4</v>
      </c>
    </row>
    <row r="29" spans="2:19">
      <c r="B29" s="97" t="s">
        <v>1955</v>
      </c>
      <c r="C29" s="73" t="s">
        <v>1956</v>
      </c>
      <c r="D29" s="86" t="s">
        <v>1926</v>
      </c>
      <c r="E29" s="73" t="s">
        <v>1934</v>
      </c>
      <c r="F29" s="86" t="s">
        <v>1330</v>
      </c>
      <c r="G29" s="73" t="s">
        <v>323</v>
      </c>
      <c r="H29" s="73" t="s">
        <v>126</v>
      </c>
      <c r="I29" s="101">
        <v>42795</v>
      </c>
      <c r="J29" s="85">
        <v>2.8800000000656496</v>
      </c>
      <c r="K29" s="86" t="s">
        <v>128</v>
      </c>
      <c r="L29" s="87">
        <v>2.5000000000000001E-2</v>
      </c>
      <c r="M29" s="84">
        <v>8.4000000003282491E-3</v>
      </c>
      <c r="N29" s="83">
        <v>23228.858056000005</v>
      </c>
      <c r="O29" s="85">
        <v>104.92</v>
      </c>
      <c r="P29" s="83">
        <v>24.371718130000005</v>
      </c>
      <c r="Q29" s="84">
        <v>3.7366384909469519E-5</v>
      </c>
      <c r="R29" s="84">
        <f t="shared" si="1"/>
        <v>8.5358146321196371E-2</v>
      </c>
      <c r="S29" s="84">
        <f>P29/'סכום נכסי הקרן'!$C$42</f>
        <v>5.1549006331254549E-4</v>
      </c>
    </row>
    <row r="30" spans="2:19">
      <c r="B30" s="97" t="s">
        <v>1957</v>
      </c>
      <c r="C30" s="73" t="s">
        <v>1958</v>
      </c>
      <c r="D30" s="86" t="s">
        <v>1926</v>
      </c>
      <c r="E30" s="73" t="s">
        <v>1959</v>
      </c>
      <c r="F30" s="86" t="s">
        <v>361</v>
      </c>
      <c r="G30" s="73" t="s">
        <v>397</v>
      </c>
      <c r="H30" s="73" t="s">
        <v>126</v>
      </c>
      <c r="I30" s="101">
        <v>42598</v>
      </c>
      <c r="J30" s="85">
        <v>4.5499999999825267</v>
      </c>
      <c r="K30" s="86" t="s">
        <v>128</v>
      </c>
      <c r="L30" s="87">
        <v>3.1E-2</v>
      </c>
      <c r="M30" s="84">
        <v>1.8000000000116482E-2</v>
      </c>
      <c r="N30" s="83">
        <v>16182.325793000004</v>
      </c>
      <c r="O30" s="85">
        <v>106.1</v>
      </c>
      <c r="P30" s="83">
        <v>17.169447666000003</v>
      </c>
      <c r="Q30" s="84">
        <v>1.8646378842024311E-5</v>
      </c>
      <c r="R30" s="84">
        <f t="shared" si="1"/>
        <v>6.0133315932476339E-2</v>
      </c>
      <c r="S30" s="84">
        <f>P30/'סכום נכסי הקרן'!$C$42</f>
        <v>3.6315370205653109E-4</v>
      </c>
    </row>
    <row r="31" spans="2:19">
      <c r="B31" s="97" t="s">
        <v>1960</v>
      </c>
      <c r="C31" s="73" t="s">
        <v>1961</v>
      </c>
      <c r="D31" s="86" t="s">
        <v>1926</v>
      </c>
      <c r="E31" s="73" t="s">
        <v>1117</v>
      </c>
      <c r="F31" s="86" t="s">
        <v>151</v>
      </c>
      <c r="G31" s="73" t="s">
        <v>478</v>
      </c>
      <c r="H31" s="73" t="s">
        <v>309</v>
      </c>
      <c r="I31" s="101">
        <v>44007</v>
      </c>
      <c r="J31" s="85">
        <v>5.5099999998017228</v>
      </c>
      <c r="K31" s="86" t="s">
        <v>128</v>
      </c>
      <c r="L31" s="87">
        <v>3.3500000000000002E-2</v>
      </c>
      <c r="M31" s="84">
        <v>3.3299999999168509E-2</v>
      </c>
      <c r="N31" s="83">
        <v>7734.5482880000018</v>
      </c>
      <c r="O31" s="85">
        <v>101.07</v>
      </c>
      <c r="P31" s="83">
        <v>7.8173076050000008</v>
      </c>
      <c r="Q31" s="84">
        <v>7.7345482880000026E-6</v>
      </c>
      <c r="R31" s="84">
        <f t="shared" si="1"/>
        <v>2.7378902169561202E-2</v>
      </c>
      <c r="S31" s="84">
        <f>P31/'סכום נכסי הקרן'!$C$42</f>
        <v>1.653451090620788E-4</v>
      </c>
    </row>
    <row r="32" spans="2:19">
      <c r="B32" s="97" t="s">
        <v>1962</v>
      </c>
      <c r="C32" s="73" t="s">
        <v>1963</v>
      </c>
      <c r="D32" s="86" t="s">
        <v>1926</v>
      </c>
      <c r="E32" s="73" t="s">
        <v>1964</v>
      </c>
      <c r="F32" s="86" t="s">
        <v>125</v>
      </c>
      <c r="G32" s="73" t="s">
        <v>482</v>
      </c>
      <c r="H32" s="73" t="s">
        <v>126</v>
      </c>
      <c r="I32" s="101">
        <v>43741</v>
      </c>
      <c r="J32" s="85">
        <v>1.2400000000287112</v>
      </c>
      <c r="K32" s="86" t="s">
        <v>128</v>
      </c>
      <c r="L32" s="87">
        <v>1.34E-2</v>
      </c>
      <c r="M32" s="84">
        <v>1.7600000000610114E-2</v>
      </c>
      <c r="N32" s="83">
        <v>11201.525736</v>
      </c>
      <c r="O32" s="85">
        <v>99.5</v>
      </c>
      <c r="P32" s="83">
        <v>11.145518106999999</v>
      </c>
      <c r="Q32" s="84">
        <v>2.1475685664737539E-5</v>
      </c>
      <c r="R32" s="84">
        <f t="shared" si="1"/>
        <v>3.9035441011103199E-2</v>
      </c>
      <c r="S32" s="84">
        <f>P32/'סכום נכסי הקרן'!$C$42</f>
        <v>2.357406155767218E-4</v>
      </c>
    </row>
    <row r="33" spans="2:19">
      <c r="B33" s="97" t="s">
        <v>1965</v>
      </c>
      <c r="C33" s="73" t="s">
        <v>1966</v>
      </c>
      <c r="D33" s="86" t="s">
        <v>1926</v>
      </c>
      <c r="E33" s="73" t="s">
        <v>1967</v>
      </c>
      <c r="F33" s="86" t="s">
        <v>361</v>
      </c>
      <c r="G33" s="73" t="s">
        <v>750</v>
      </c>
      <c r="H33" s="73" t="s">
        <v>309</v>
      </c>
      <c r="I33" s="101">
        <v>43310</v>
      </c>
      <c r="J33" s="85">
        <v>3.6000000000346244</v>
      </c>
      <c r="K33" s="86" t="s">
        <v>128</v>
      </c>
      <c r="L33" s="87">
        <v>3.5499999999999997E-2</v>
      </c>
      <c r="M33" s="84">
        <v>2.0100000000380858E-2</v>
      </c>
      <c r="N33" s="83">
        <v>10841.760000000002</v>
      </c>
      <c r="O33" s="85">
        <v>106.56</v>
      </c>
      <c r="P33" s="83">
        <v>11.552979455999999</v>
      </c>
      <c r="Q33" s="84">
        <v>3.529218750000001E-5</v>
      </c>
      <c r="R33" s="84">
        <f t="shared" si="1"/>
        <v>4.0462510914942351E-2</v>
      </c>
      <c r="S33" s="84">
        <f>P33/'סכום נכסי הקרן'!$C$42</f>
        <v>2.443588949886635E-4</v>
      </c>
    </row>
    <row r="34" spans="2:19">
      <c r="B34" s="97" t="s">
        <v>1968</v>
      </c>
      <c r="C34" s="73" t="s">
        <v>1969</v>
      </c>
      <c r="D34" s="86" t="s">
        <v>1926</v>
      </c>
      <c r="E34" s="73" t="s">
        <v>1970</v>
      </c>
      <c r="F34" s="86" t="s">
        <v>361</v>
      </c>
      <c r="G34" s="73" t="s">
        <v>628</v>
      </c>
      <c r="H34" s="73" t="s">
        <v>126</v>
      </c>
      <c r="I34" s="101">
        <v>41903</v>
      </c>
      <c r="J34" s="85">
        <v>0.83000000187647593</v>
      </c>
      <c r="K34" s="86" t="s">
        <v>128</v>
      </c>
      <c r="L34" s="87">
        <v>5.1500000000000004E-2</v>
      </c>
      <c r="M34" s="84">
        <v>1.5800000018764759E-2</v>
      </c>
      <c r="N34" s="83">
        <v>390.22498900000005</v>
      </c>
      <c r="O34" s="85">
        <v>103.79</v>
      </c>
      <c r="P34" s="83">
        <v>0.40501452800000004</v>
      </c>
      <c r="Q34" s="84">
        <v>2.601490908164852E-5</v>
      </c>
      <c r="R34" s="84">
        <f t="shared" si="1"/>
        <v>1.4185002944326387E-3</v>
      </c>
      <c r="S34" s="84">
        <f>P34/'סכום נכסי הקרן'!$C$42</f>
        <v>8.566526314130679E-6</v>
      </c>
    </row>
    <row r="35" spans="2:19">
      <c r="B35" s="99"/>
      <c r="C35" s="100"/>
      <c r="D35" s="100"/>
      <c r="E35" s="100"/>
      <c r="F35" s="100"/>
      <c r="G35" s="100"/>
      <c r="H35" s="100"/>
      <c r="I35" s="100"/>
      <c r="J35" s="102"/>
      <c r="K35" s="100"/>
      <c r="L35" s="100"/>
      <c r="M35" s="103"/>
      <c r="N35" s="104"/>
      <c r="O35" s="102"/>
      <c r="P35" s="100"/>
      <c r="Q35" s="100"/>
      <c r="R35" s="103"/>
      <c r="S35" s="100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14" t="s">
        <v>212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14" t="s">
        <v>107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14" t="s">
        <v>195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14" t="s">
        <v>203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2:19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2:19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2:19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2:19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2:19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2:19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2:19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2:19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2:19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2:19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2:19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2:19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2:19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2:19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2:19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2:19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2:19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2:19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2:19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2:19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2:19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2:19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2:19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2:19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2:19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2:19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2:19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2:19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2:19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2:19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2:19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2:19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2:19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2:19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2:19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2:19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2:19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2:19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2:19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2:19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2:19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2:19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2:19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2:19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2:19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2:19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2:19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2:19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2:19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2:19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2:19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2:19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2:19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2:19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2:19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2:19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2:19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2:19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2:19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2:19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2:19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2:19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2:19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2:19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2:19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2:19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2:19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  <row r="323" spans="2:19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</row>
    <row r="324" spans="2:19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</row>
    <row r="325" spans="2:19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2:19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2:19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2:19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2:19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2:19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2:19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2:19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2:19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2:19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2:19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2:19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2:19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2:19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2:19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2:19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2:19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2:19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2:19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2:19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2:19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2:19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2:19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2:19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2:19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2:19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2:19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2:19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2:19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2:19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2:19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2:19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2:19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2:19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2:19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2:19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2:19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2:19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2:19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2:19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2:19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2:19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2:19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2:19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2:19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2:19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2:19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2:19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2:19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2:19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2:19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2:19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2:19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2:19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2:19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2:19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2:19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2:19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2:19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2:19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2:19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2:19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2:19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2:19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2:19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2:19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2:19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2:19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2:19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2:19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2:19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2:19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2:19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2:19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2:19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2:19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2:19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2:19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2:19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2:19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2:19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2:19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2:19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2:19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2:19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2:19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2:19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2:19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2:19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2:19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2:19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2:19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2:19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2:19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2:19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2:19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2:19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2:19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2:19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2:19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2:19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2:19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2:19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2:19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2:19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2:19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2:19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2:19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2:19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2:19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2:19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2:19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2:19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2:19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2:19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2:19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2:19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2:19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2:19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2:19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2:19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2:19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2:19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2:19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2:19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2:19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2:19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2:19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2:19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2:19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2:19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2:19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2:19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2:19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2:19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2:19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2:19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2:19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2:19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2:19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2:19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2:19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2:19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2:19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2:19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2:19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2:19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2:19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2:19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2:19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2:19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2:19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2:19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2:19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2:19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2:19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2:19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2:19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2:19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2:19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2:19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2:19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2:19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2:19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2:19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  <row r="490" spans="2:19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</row>
    <row r="491" spans="2:19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</row>
    <row r="492" spans="2:19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</row>
    <row r="493" spans="2:19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</row>
    <row r="494" spans="2:19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</row>
    <row r="495" spans="2:19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</row>
    <row r="496" spans="2:19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</row>
    <row r="497" spans="2:19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</row>
    <row r="498" spans="2:19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</row>
    <row r="499" spans="2:19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</row>
    <row r="500" spans="2:19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</row>
    <row r="501" spans="2:19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</row>
    <row r="502" spans="2:19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</row>
    <row r="503" spans="2:19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</row>
    <row r="504" spans="2:19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</row>
    <row r="505" spans="2:19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</row>
    <row r="506" spans="2:19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</row>
    <row r="507" spans="2:19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</row>
    <row r="508" spans="2:19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</row>
    <row r="509" spans="2:19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</row>
    <row r="510" spans="2:19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</row>
    <row r="511" spans="2:19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</row>
    <row r="512" spans="2:19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</row>
    <row r="513" spans="2:19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</row>
    <row r="514" spans="2:19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</row>
    <row r="515" spans="2:19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</row>
    <row r="516" spans="2:19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</row>
    <row r="517" spans="2:19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</row>
    <row r="518" spans="2:19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</row>
    <row r="519" spans="2:19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</row>
    <row r="520" spans="2:19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</row>
    <row r="521" spans="2:19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</row>
    <row r="522" spans="2:19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</row>
    <row r="523" spans="2:19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</row>
    <row r="524" spans="2:19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</row>
    <row r="525" spans="2:19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</row>
    <row r="526" spans="2:19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2:19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</row>
    <row r="528" spans="2:19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</row>
    <row r="529" spans="2:19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</row>
    <row r="530" spans="2:19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</row>
    <row r="531" spans="2:19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</row>
    <row r="532" spans="2:19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</row>
    <row r="533" spans="2:19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</row>
    <row r="534" spans="2:19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</row>
    <row r="535" spans="2:19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</row>
    <row r="536" spans="2:19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</row>
    <row r="537" spans="2:19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</row>
    <row r="538" spans="2:19">
      <c r="B538" s="120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</row>
    <row r="539" spans="2:19">
      <c r="B539" s="120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</row>
    <row r="540" spans="2:19">
      <c r="B540" s="121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</row>
    <row r="541" spans="2:19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</row>
    <row r="542" spans="2:19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</row>
    <row r="543" spans="2:19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</row>
    <row r="544" spans="2:19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</row>
    <row r="545" spans="2:19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</row>
    <row r="546" spans="2:19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</row>
    <row r="547" spans="2:19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</row>
    <row r="548" spans="2:19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</row>
    <row r="549" spans="2:19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</row>
    <row r="550" spans="2:19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</row>
    <row r="551" spans="2:19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</row>
    <row r="552" spans="2:19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</row>
    <row r="553" spans="2:19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</row>
    <row r="554" spans="2:19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</row>
    <row r="555" spans="2:19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</row>
    <row r="556" spans="2:19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</row>
    <row r="557" spans="2:19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</row>
    <row r="558" spans="2:19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</row>
    <row r="559" spans="2:19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</row>
    <row r="560" spans="2:19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</row>
    <row r="561" spans="2:19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</row>
    <row r="562" spans="2:19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</row>
    <row r="563" spans="2:19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</row>
    <row r="564" spans="2:19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</row>
    <row r="565" spans="2:19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</row>
    <row r="566" spans="2:19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</row>
    <row r="567" spans="2:19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</row>
    <row r="568" spans="2:19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</row>
    <row r="569" spans="2:19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</row>
    <row r="570" spans="2:19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</row>
    <row r="571" spans="2:19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</row>
    <row r="572" spans="2:19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</row>
    <row r="573" spans="2:19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</row>
    <row r="574" spans="2:19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</row>
    <row r="575" spans="2:19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</row>
    <row r="576" spans="2:19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</row>
    <row r="577" spans="2:19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</row>
    <row r="578" spans="2:19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</row>
    <row r="579" spans="2:19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</row>
    <row r="580" spans="2:19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</row>
    <row r="581" spans="2:19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</row>
    <row r="582" spans="2:19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</row>
    <row r="583" spans="2:19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</row>
    <row r="584" spans="2:19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</row>
    <row r="585" spans="2:19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</row>
    <row r="586" spans="2:19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</row>
    <row r="587" spans="2:19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</row>
    <row r="588" spans="2:19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</row>
    <row r="589" spans="2:19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</row>
    <row r="590" spans="2:19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</row>
    <row r="591" spans="2:19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</row>
    <row r="592" spans="2:19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</row>
    <row r="593" spans="2:19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</row>
    <row r="594" spans="2:19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</row>
    <row r="595" spans="2:19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</row>
    <row r="596" spans="2:19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</row>
    <row r="597" spans="2:19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</row>
    <row r="598" spans="2:19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</row>
    <row r="599" spans="2:19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</row>
    <row r="600" spans="2:19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</row>
    <row r="601" spans="2:19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</row>
    <row r="602" spans="2:19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</row>
    <row r="603" spans="2:19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</row>
    <row r="604" spans="2:19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</row>
    <row r="605" spans="2:19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</row>
    <row r="606" spans="2:19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</row>
    <row r="607" spans="2:19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</row>
    <row r="608" spans="2:19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</row>
    <row r="609" spans="2:19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</row>
    <row r="610" spans="2:19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</row>
    <row r="611" spans="2:19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</row>
    <row r="612" spans="2:19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</row>
    <row r="613" spans="2:19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</row>
    <row r="614" spans="2:19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</row>
    <row r="615" spans="2:19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</row>
    <row r="616" spans="2:19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</row>
    <row r="617" spans="2:19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</row>
    <row r="618" spans="2:19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</row>
    <row r="619" spans="2:19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</row>
    <row r="620" spans="2:19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</row>
    <row r="621" spans="2:19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</row>
    <row r="622" spans="2:19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</row>
    <row r="623" spans="2:19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</row>
    <row r="624" spans="2:19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</row>
    <row r="625" spans="2:19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</row>
    <row r="626" spans="2:19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</row>
    <row r="627" spans="2:19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</row>
    <row r="628" spans="2:19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</row>
    <row r="629" spans="2:19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</row>
    <row r="630" spans="2:19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</row>
    <row r="631" spans="2:19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</row>
    <row r="632" spans="2:19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</row>
    <row r="633" spans="2:19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</row>
    <row r="634" spans="2:19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</row>
    <row r="635" spans="2:19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</row>
    <row r="636" spans="2:19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</row>
    <row r="637" spans="2:19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</row>
    <row r="638" spans="2:19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</row>
    <row r="639" spans="2:19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</row>
    <row r="640" spans="2:19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</row>
    <row r="641" spans="2:19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</row>
    <row r="642" spans="2:19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</row>
    <row r="643" spans="2:19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</row>
    <row r="644" spans="2:19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</row>
    <row r="645" spans="2:19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</row>
    <row r="646" spans="2:19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</row>
    <row r="647" spans="2:19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</row>
    <row r="648" spans="2:19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</row>
    <row r="649" spans="2:19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</row>
    <row r="650" spans="2:19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</row>
    <row r="651" spans="2:19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</row>
    <row r="652" spans="2:19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</row>
    <row r="653" spans="2:19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</row>
    <row r="654" spans="2:19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</row>
    <row r="655" spans="2:19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</row>
    <row r="656" spans="2:19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</row>
    <row r="657" spans="2:19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</row>
    <row r="658" spans="2:19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</row>
    <row r="659" spans="2:19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</row>
    <row r="660" spans="2:19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</row>
    <row r="661" spans="2:19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</row>
    <row r="662" spans="2:19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</row>
    <row r="663" spans="2:19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</row>
    <row r="664" spans="2:19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</row>
    <row r="665" spans="2:19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</row>
    <row r="666" spans="2:19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</row>
    <row r="667" spans="2:19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</row>
    <row r="668" spans="2:19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69" priority="1" operator="equal">
      <formula>"NR3"</formula>
    </cfRule>
  </conditionalFormatting>
  <dataValidations count="1">
    <dataValidation allowBlank="1" showInputMessage="1" showErrorMessage="1" sqref="C5:C1048576 A1:B1048576 D1:D1048576 F1:XFD1048576 E1:E21 E25:E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0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221</v>
      </c>
    </row>
    <row r="2" spans="2:49">
      <c r="B2" s="46" t="s">
        <v>140</v>
      </c>
      <c r="C2" s="67" t="s">
        <v>222</v>
      </c>
    </row>
    <row r="3" spans="2:49">
      <c r="B3" s="46" t="s">
        <v>142</v>
      </c>
      <c r="C3" s="67" t="s">
        <v>223</v>
      </c>
    </row>
    <row r="4" spans="2:49">
      <c r="B4" s="46" t="s">
        <v>143</v>
      </c>
      <c r="C4" s="67">
        <v>9455</v>
      </c>
    </row>
    <row r="6" spans="2:49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106</v>
      </c>
      <c r="K8" s="29" t="s">
        <v>58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7" t="s">
        <v>30</v>
      </c>
      <c r="C11" s="73"/>
      <c r="D11" s="73"/>
      <c r="E11" s="73"/>
      <c r="F11" s="73"/>
      <c r="G11" s="73"/>
      <c r="H11" s="83"/>
      <c r="I11" s="83"/>
      <c r="J11" s="118">
        <v>0</v>
      </c>
      <c r="K11" s="73"/>
      <c r="L11" s="84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2:13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2:13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2:13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2:13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2:13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2:13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2:13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2:13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2:13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2:13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2:13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2:13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2:13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2:13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2:13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2:13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2:13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2:13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2:13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2:13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2:13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2:13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2:13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2:13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2:13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2:13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2:13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spans="2:13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2:13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spans="2:13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</row>
    <row r="259" spans="2:13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</row>
    <row r="260" spans="2:13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</row>
    <row r="261" spans="2:13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2:13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2:13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2:13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2:13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</row>
    <row r="266" spans="2:13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2:13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2:13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2:13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</row>
    <row r="270" spans="2:13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2:13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2:13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2:13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2:13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2:13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2:13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2:13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2:13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2:13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2:13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</row>
    <row r="281" spans="2:13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2:13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2:13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2:13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</row>
    <row r="285" spans="2:13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</row>
    <row r="286" spans="2:13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</row>
    <row r="287" spans="2:13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</row>
    <row r="288" spans="2:13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2:13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</row>
    <row r="290" spans="2:13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2:13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</row>
    <row r="292" spans="2:13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2:13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</row>
    <row r="294" spans="2:13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</row>
    <row r="295" spans="2:13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</row>
    <row r="296" spans="2:13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</row>
    <row r="297" spans="2:13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</row>
    <row r="298" spans="2:13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2:13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</row>
    <row r="300" spans="2:13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</row>
    <row r="301" spans="2:13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2:13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B398" s="41"/>
      <c r="C398" s="1"/>
      <c r="D398" s="1"/>
      <c r="E398" s="1"/>
    </row>
    <row r="399" spans="2:5">
      <c r="B399" s="41"/>
      <c r="C399" s="1"/>
      <c r="D399" s="1"/>
      <c r="E399" s="1"/>
    </row>
    <row r="400" spans="2:5">
      <c r="B400" s="3"/>
      <c r="C400" s="1"/>
      <c r="D400" s="1"/>
      <c r="E400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93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1" t="s">
        <v>111</v>
      </c>
      <c r="C8" s="29" t="s">
        <v>44</v>
      </c>
      <c r="D8" s="29" t="s">
        <v>98</v>
      </c>
      <c r="E8" s="29" t="s">
        <v>99</v>
      </c>
      <c r="F8" s="29" t="s">
        <v>197</v>
      </c>
      <c r="G8" s="29" t="s">
        <v>196</v>
      </c>
      <c r="H8" s="29" t="s">
        <v>106</v>
      </c>
      <c r="I8" s="29" t="s">
        <v>58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7" t="s">
        <v>2380</v>
      </c>
      <c r="C11" s="88"/>
      <c r="D11" s="88"/>
      <c r="E11" s="88"/>
      <c r="F11" s="88"/>
      <c r="G11" s="88"/>
      <c r="H11" s="118">
        <v>0</v>
      </c>
      <c r="I11" s="88"/>
      <c r="J11" s="88"/>
      <c r="K11" s="88"/>
    </row>
    <row r="12" spans="2:11" ht="21" customHeight="1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4" t="s">
        <v>195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4" t="s">
        <v>203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6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94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1.6877036250000006</v>
      </c>
      <c r="J11" s="73"/>
      <c r="K11" s="84">
        <f>I11/$I$11</f>
        <v>1</v>
      </c>
      <c r="L11" s="84">
        <f>I11/'סכום נכסי הקרן'!$C$42</f>
        <v>3.5696886196675489E-5</v>
      </c>
    </row>
    <row r="12" spans="2:12" ht="21" customHeight="1">
      <c r="B12" s="92" t="s">
        <v>1971</v>
      </c>
      <c r="C12" s="73"/>
      <c r="D12" s="73"/>
      <c r="E12" s="73"/>
      <c r="F12" s="73"/>
      <c r="G12" s="83"/>
      <c r="H12" s="85"/>
      <c r="I12" s="83">
        <v>1.5969721810000004</v>
      </c>
      <c r="J12" s="73"/>
      <c r="K12" s="84">
        <f t="shared" ref="K12:K15" si="0">I12/$I$11</f>
        <v>0.94623970544591307</v>
      </c>
      <c r="L12" s="84">
        <f>I12/'סכום נכסי הקרן'!$C$42</f>
        <v>3.3777811080078499E-5</v>
      </c>
    </row>
    <row r="13" spans="2:12">
      <c r="B13" s="72" t="s">
        <v>1972</v>
      </c>
      <c r="C13" s="73" t="s">
        <v>1973</v>
      </c>
      <c r="D13" s="86" t="s">
        <v>151</v>
      </c>
      <c r="E13" s="86" t="s">
        <v>128</v>
      </c>
      <c r="F13" s="101">
        <v>44014</v>
      </c>
      <c r="G13" s="83">
        <v>16.734248000000001</v>
      </c>
      <c r="H13" s="85">
        <v>9543.1370999999999</v>
      </c>
      <c r="I13" s="83">
        <v>1.5969721810000004</v>
      </c>
      <c r="J13" s="73"/>
      <c r="K13" s="84">
        <f t="shared" si="0"/>
        <v>0.94623970544591307</v>
      </c>
      <c r="L13" s="84">
        <f>I13/'סכום נכסי הקרן'!$C$42</f>
        <v>3.3777811080078499E-5</v>
      </c>
    </row>
    <row r="14" spans="2:12">
      <c r="B14" s="92" t="s">
        <v>192</v>
      </c>
      <c r="C14" s="73"/>
      <c r="D14" s="73"/>
      <c r="E14" s="73"/>
      <c r="F14" s="73"/>
      <c r="G14" s="83"/>
      <c r="H14" s="85"/>
      <c r="I14" s="83">
        <v>9.0731444000000008E-2</v>
      </c>
      <c r="J14" s="73"/>
      <c r="K14" s="84">
        <f t="shared" si="0"/>
        <v>5.3760294554086756E-2</v>
      </c>
      <c r="L14" s="84">
        <f>I14/'סכום נכסי הקרן'!$C$42</f>
        <v>1.9190751165969879E-6</v>
      </c>
    </row>
    <row r="15" spans="2:12">
      <c r="B15" s="72" t="s">
        <v>1974</v>
      </c>
      <c r="C15" s="73" t="s">
        <v>1975</v>
      </c>
      <c r="D15" s="86" t="s">
        <v>916</v>
      </c>
      <c r="E15" s="86" t="s">
        <v>127</v>
      </c>
      <c r="F15" s="101">
        <v>43879</v>
      </c>
      <c r="G15" s="83">
        <v>47.726861000000007</v>
      </c>
      <c r="H15" s="85">
        <v>55.247199999999999</v>
      </c>
      <c r="I15" s="83">
        <v>9.0731444000000008E-2</v>
      </c>
      <c r="J15" s="73"/>
      <c r="K15" s="84">
        <f t="shared" si="0"/>
        <v>5.3760294554086756E-2</v>
      </c>
      <c r="L15" s="84">
        <f>I15/'סכום נכסי הקרן'!$C$42</f>
        <v>1.9190751165969879E-6</v>
      </c>
    </row>
    <row r="16" spans="2:12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5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5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5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</row>
    <row r="531" spans="2:12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</row>
    <row r="532" spans="2:12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</row>
    <row r="533" spans="2:12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</row>
    <row r="534" spans="2:12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</row>
    <row r="535" spans="2:12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</row>
    <row r="536" spans="2:12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</row>
    <row r="537" spans="2:12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</row>
    <row r="538" spans="2:12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</row>
    <row r="539" spans="2:12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</row>
    <row r="540" spans="2:12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</row>
    <row r="541" spans="2:12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</row>
    <row r="542" spans="2:12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</row>
    <row r="543" spans="2:12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</row>
    <row r="544" spans="2:12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</row>
    <row r="545" spans="2:12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</row>
    <row r="546" spans="2:12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</row>
    <row r="547" spans="2:12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</row>
    <row r="548" spans="2:12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</row>
    <row r="549" spans="2:12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</row>
    <row r="550" spans="2:12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</row>
    <row r="551" spans="2:12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</row>
    <row r="552" spans="2:12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</row>
    <row r="553" spans="2:12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</row>
    <row r="554" spans="2:12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</row>
    <row r="555" spans="2:12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</row>
    <row r="556" spans="2:12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</row>
    <row r="557" spans="2:12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</row>
    <row r="558" spans="2:12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</row>
    <row r="559" spans="2:12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</row>
    <row r="560" spans="2:12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</row>
    <row r="561" spans="2:12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</row>
    <row r="562" spans="2:12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</row>
    <row r="563" spans="2:12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</row>
    <row r="564" spans="2:12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</row>
    <row r="565" spans="2:12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</row>
    <row r="566" spans="2:12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</row>
    <row r="567" spans="2:12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</row>
    <row r="568" spans="2:12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</row>
    <row r="569" spans="2:12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</row>
    <row r="570" spans="2:12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7" t="s">
        <v>49</v>
      </c>
      <c r="C11" s="88"/>
      <c r="D11" s="88"/>
      <c r="E11" s="88"/>
      <c r="F11" s="88"/>
      <c r="G11" s="88"/>
      <c r="H11" s="88"/>
      <c r="I11" s="118">
        <v>0</v>
      </c>
      <c r="J11" s="88"/>
      <c r="K11" s="88"/>
      <c r="L11" s="88"/>
    </row>
    <row r="12" spans="2:12" ht="19.5" customHeight="1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2"/>
      <c r="D474" s="112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2"/>
      <c r="D475" s="112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2"/>
      <c r="D476" s="112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2"/>
      <c r="D477" s="112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2"/>
      <c r="D478" s="112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2"/>
      <c r="D479" s="112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2"/>
      <c r="D480" s="112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2"/>
      <c r="D481" s="112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2"/>
      <c r="D482" s="112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2"/>
      <c r="D483" s="112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2"/>
      <c r="D484" s="112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2"/>
      <c r="D485" s="112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2"/>
      <c r="D486" s="112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2"/>
      <c r="D487" s="112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2"/>
      <c r="D488" s="112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2"/>
      <c r="D489" s="112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2"/>
      <c r="D490" s="112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2"/>
      <c r="D491" s="112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2"/>
      <c r="D492" s="112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2"/>
      <c r="D493" s="112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2"/>
      <c r="D494" s="112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2"/>
      <c r="D495" s="112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2"/>
      <c r="D496" s="112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2"/>
      <c r="D497" s="112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2"/>
      <c r="D498" s="112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2"/>
      <c r="D499" s="112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2"/>
      <c r="D500" s="112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2"/>
      <c r="D501" s="112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2"/>
      <c r="D502" s="112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2"/>
      <c r="D503" s="112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2"/>
      <c r="D504" s="112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2"/>
      <c r="D505" s="112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B506" s="112"/>
      <c r="C506" s="112"/>
      <c r="D506" s="112"/>
      <c r="E506" s="113"/>
      <c r="F506" s="113"/>
      <c r="G506" s="113"/>
      <c r="H506" s="113"/>
      <c r="I506" s="113"/>
      <c r="J506" s="113"/>
      <c r="K506" s="113"/>
      <c r="L506" s="113"/>
    </row>
    <row r="507" spans="2:12">
      <c r="B507" s="112"/>
      <c r="C507" s="112"/>
      <c r="D507" s="112"/>
      <c r="E507" s="113"/>
      <c r="F507" s="113"/>
      <c r="G507" s="113"/>
      <c r="H507" s="113"/>
      <c r="I507" s="113"/>
      <c r="J507" s="113"/>
      <c r="K507" s="113"/>
      <c r="L507" s="113"/>
    </row>
    <row r="508" spans="2:12">
      <c r="B508" s="112"/>
      <c r="C508" s="112"/>
      <c r="D508" s="112"/>
      <c r="E508" s="113"/>
      <c r="F508" s="113"/>
      <c r="G508" s="113"/>
      <c r="H508" s="113"/>
      <c r="I508" s="113"/>
      <c r="J508" s="113"/>
      <c r="K508" s="113"/>
      <c r="L508" s="113"/>
    </row>
    <row r="509" spans="2:12">
      <c r="B509" s="112"/>
      <c r="C509" s="112"/>
      <c r="D509" s="112"/>
      <c r="E509" s="113"/>
      <c r="F509" s="113"/>
      <c r="G509" s="113"/>
      <c r="H509" s="113"/>
      <c r="I509" s="113"/>
      <c r="J509" s="113"/>
      <c r="K509" s="113"/>
      <c r="L509" s="113"/>
    </row>
    <row r="510" spans="2:12">
      <c r="B510" s="112"/>
      <c r="C510" s="112"/>
      <c r="D510" s="112"/>
      <c r="E510" s="113"/>
      <c r="F510" s="113"/>
      <c r="G510" s="113"/>
      <c r="H510" s="113"/>
      <c r="I510" s="113"/>
      <c r="J510" s="113"/>
      <c r="K510" s="113"/>
      <c r="L510" s="113"/>
    </row>
    <row r="511" spans="2:12">
      <c r="B511" s="112"/>
      <c r="C511" s="112"/>
      <c r="D511" s="112"/>
      <c r="E511" s="113"/>
      <c r="F511" s="113"/>
      <c r="G511" s="113"/>
      <c r="H511" s="113"/>
      <c r="I511" s="113"/>
      <c r="J511" s="113"/>
      <c r="K511" s="113"/>
      <c r="L511" s="113"/>
    </row>
    <row r="512" spans="2:12">
      <c r="B512" s="112"/>
      <c r="C512" s="112"/>
      <c r="D512" s="112"/>
      <c r="E512" s="113"/>
      <c r="F512" s="113"/>
      <c r="G512" s="113"/>
      <c r="H512" s="113"/>
      <c r="I512" s="113"/>
      <c r="J512" s="113"/>
      <c r="K512" s="113"/>
      <c r="L512" s="113"/>
    </row>
    <row r="513" spans="2:12">
      <c r="B513" s="112"/>
      <c r="C513" s="112"/>
      <c r="D513" s="112"/>
      <c r="E513" s="113"/>
      <c r="F513" s="113"/>
      <c r="G513" s="113"/>
      <c r="H513" s="113"/>
      <c r="I513" s="113"/>
      <c r="J513" s="113"/>
      <c r="K513" s="113"/>
      <c r="L513" s="113"/>
    </row>
    <row r="514" spans="2:12">
      <c r="B514" s="112"/>
      <c r="C514" s="112"/>
      <c r="D514" s="112"/>
      <c r="E514" s="113"/>
      <c r="F514" s="113"/>
      <c r="G514" s="113"/>
      <c r="H514" s="113"/>
      <c r="I514" s="113"/>
      <c r="J514" s="113"/>
      <c r="K514" s="113"/>
      <c r="L514" s="113"/>
    </row>
    <row r="515" spans="2:12">
      <c r="B515" s="112"/>
      <c r="C515" s="112"/>
      <c r="D515" s="112"/>
      <c r="E515" s="113"/>
      <c r="F515" s="113"/>
      <c r="G515" s="113"/>
      <c r="H515" s="113"/>
      <c r="I515" s="113"/>
      <c r="J515" s="113"/>
      <c r="K515" s="113"/>
      <c r="L515" s="113"/>
    </row>
    <row r="516" spans="2:12">
      <c r="B516" s="112"/>
      <c r="C516" s="112"/>
      <c r="D516" s="112"/>
      <c r="E516" s="113"/>
      <c r="F516" s="113"/>
      <c r="G516" s="113"/>
      <c r="H516" s="113"/>
      <c r="I516" s="113"/>
      <c r="J516" s="113"/>
      <c r="K516" s="113"/>
      <c r="L516" s="113"/>
    </row>
    <row r="517" spans="2:12">
      <c r="B517" s="112"/>
      <c r="C517" s="112"/>
      <c r="D517" s="112"/>
      <c r="E517" s="113"/>
      <c r="F517" s="113"/>
      <c r="G517" s="113"/>
      <c r="H517" s="113"/>
      <c r="I517" s="113"/>
      <c r="J517" s="113"/>
      <c r="K517" s="113"/>
      <c r="L517" s="113"/>
    </row>
    <row r="518" spans="2:12">
      <c r="B518" s="112"/>
      <c r="C518" s="112"/>
      <c r="D518" s="112"/>
      <c r="E518" s="113"/>
      <c r="F518" s="113"/>
      <c r="G518" s="113"/>
      <c r="H518" s="113"/>
      <c r="I518" s="113"/>
      <c r="J518" s="113"/>
      <c r="K518" s="113"/>
      <c r="L518" s="113"/>
    </row>
    <row r="519" spans="2:12">
      <c r="B519" s="112"/>
      <c r="C519" s="112"/>
      <c r="D519" s="112"/>
      <c r="E519" s="113"/>
      <c r="F519" s="113"/>
      <c r="G519" s="113"/>
      <c r="H519" s="113"/>
      <c r="I519" s="113"/>
      <c r="J519" s="113"/>
      <c r="K519" s="113"/>
      <c r="L519" s="113"/>
    </row>
    <row r="520" spans="2:12">
      <c r="B520" s="112"/>
      <c r="C520" s="112"/>
      <c r="D520" s="112"/>
      <c r="E520" s="113"/>
      <c r="F520" s="113"/>
      <c r="G520" s="113"/>
      <c r="H520" s="113"/>
      <c r="I520" s="113"/>
      <c r="J520" s="113"/>
      <c r="K520" s="113"/>
      <c r="L520" s="113"/>
    </row>
    <row r="521" spans="2:12">
      <c r="B521" s="112"/>
      <c r="C521" s="112"/>
      <c r="D521" s="112"/>
      <c r="E521" s="113"/>
      <c r="F521" s="113"/>
      <c r="G521" s="113"/>
      <c r="H521" s="113"/>
      <c r="I521" s="113"/>
      <c r="J521" s="113"/>
      <c r="K521" s="113"/>
      <c r="L521" s="113"/>
    </row>
    <row r="522" spans="2:12">
      <c r="B522" s="112"/>
      <c r="C522" s="112"/>
      <c r="D522" s="112"/>
      <c r="E522" s="113"/>
      <c r="F522" s="113"/>
      <c r="G522" s="113"/>
      <c r="H522" s="113"/>
      <c r="I522" s="113"/>
      <c r="J522" s="113"/>
      <c r="K522" s="113"/>
      <c r="L522" s="113"/>
    </row>
    <row r="523" spans="2:12">
      <c r="B523" s="112"/>
      <c r="C523" s="112"/>
      <c r="D523" s="112"/>
      <c r="E523" s="113"/>
      <c r="F523" s="113"/>
      <c r="G523" s="113"/>
      <c r="H523" s="113"/>
      <c r="I523" s="113"/>
      <c r="J523" s="113"/>
      <c r="K523" s="113"/>
      <c r="L523" s="113"/>
    </row>
    <row r="524" spans="2:12">
      <c r="B524" s="112"/>
      <c r="C524" s="112"/>
      <c r="D524" s="112"/>
      <c r="E524" s="113"/>
      <c r="F524" s="113"/>
      <c r="G524" s="113"/>
      <c r="H524" s="113"/>
      <c r="I524" s="113"/>
      <c r="J524" s="113"/>
      <c r="K524" s="113"/>
      <c r="L524" s="113"/>
    </row>
    <row r="525" spans="2:12">
      <c r="B525" s="112"/>
      <c r="C525" s="112"/>
      <c r="D525" s="112"/>
      <c r="E525" s="113"/>
      <c r="F525" s="113"/>
      <c r="G525" s="113"/>
      <c r="H525" s="113"/>
      <c r="I525" s="113"/>
      <c r="J525" s="113"/>
      <c r="K525" s="113"/>
      <c r="L525" s="113"/>
    </row>
    <row r="526" spans="2:12">
      <c r="B526" s="112"/>
      <c r="C526" s="112"/>
      <c r="D526" s="112"/>
      <c r="E526" s="113"/>
      <c r="F526" s="113"/>
      <c r="G526" s="113"/>
      <c r="H526" s="113"/>
      <c r="I526" s="113"/>
      <c r="J526" s="113"/>
      <c r="K526" s="113"/>
      <c r="L526" s="113"/>
    </row>
    <row r="527" spans="2:12">
      <c r="B527" s="112"/>
      <c r="C527" s="112"/>
      <c r="D527" s="112"/>
      <c r="E527" s="113"/>
      <c r="F527" s="113"/>
      <c r="G527" s="113"/>
      <c r="H527" s="113"/>
      <c r="I527" s="113"/>
      <c r="J527" s="113"/>
      <c r="K527" s="113"/>
      <c r="L527" s="113"/>
    </row>
    <row r="528" spans="2:12">
      <c r="B528" s="112"/>
      <c r="C528" s="112"/>
      <c r="D528" s="112"/>
      <c r="E528" s="113"/>
      <c r="F528" s="113"/>
      <c r="G528" s="113"/>
      <c r="H528" s="113"/>
      <c r="I528" s="113"/>
      <c r="J528" s="113"/>
      <c r="K528" s="113"/>
      <c r="L528" s="113"/>
    </row>
    <row r="529" spans="2:12">
      <c r="B529" s="112"/>
      <c r="C529" s="112"/>
      <c r="D529" s="112"/>
      <c r="E529" s="113"/>
      <c r="F529" s="113"/>
      <c r="G529" s="113"/>
      <c r="H529" s="113"/>
      <c r="I529" s="113"/>
      <c r="J529" s="113"/>
      <c r="K529" s="113"/>
      <c r="L529" s="113"/>
    </row>
    <row r="530" spans="2:12">
      <c r="B530" s="112"/>
      <c r="C530" s="112"/>
      <c r="D530" s="112"/>
      <c r="E530" s="113"/>
      <c r="F530" s="113"/>
      <c r="G530" s="113"/>
      <c r="H530" s="113"/>
      <c r="I530" s="113"/>
      <c r="J530" s="113"/>
      <c r="K530" s="113"/>
      <c r="L530" s="11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6"/>
  <sheetViews>
    <sheetView rightToLeft="1" zoomScale="85" zoomScaleNormal="85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7" t="s">
        <v>168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110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98</v>
      </c>
      <c r="H7" s="49" t="s">
        <v>16</v>
      </c>
      <c r="I7" s="49" t="s">
        <v>18</v>
      </c>
      <c r="J7" s="49" t="s">
        <v>61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5092.0501214170008</v>
      </c>
      <c r="K10" s="78">
        <f>J10/$J$10</f>
        <v>1</v>
      </c>
      <c r="L10" s="78">
        <f>J10/'סכום נכסי הקרן'!$C$42</f>
        <v>0.1077027571662591</v>
      </c>
    </row>
    <row r="11" spans="2:12">
      <c r="B11" s="70" t="s">
        <v>191</v>
      </c>
      <c r="C11" s="71"/>
      <c r="D11" s="71"/>
      <c r="E11" s="71"/>
      <c r="F11" s="71"/>
      <c r="G11" s="71"/>
      <c r="H11" s="71"/>
      <c r="I11" s="71"/>
      <c r="J11" s="80">
        <f>J12+J21</f>
        <v>5092.0501214170008</v>
      </c>
      <c r="K11" s="81">
        <f t="shared" ref="K11:K19" si="0">J11/$J$10</f>
        <v>1</v>
      </c>
      <c r="L11" s="81">
        <f>J11/'סכום נכסי הקרן'!$C$42</f>
        <v>0.1077027571662591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SUM(J13:J19)</f>
        <v>3331.7982379560003</v>
      </c>
      <c r="K12" s="81">
        <f t="shared" si="0"/>
        <v>0.65431371618723133</v>
      </c>
      <c r="L12" s="81">
        <f>J12/'סכום נכסי הקרן'!$C$42</f>
        <v>7.0471391285065951E-2</v>
      </c>
    </row>
    <row r="13" spans="2:12">
      <c r="B13" s="76" t="s">
        <v>2336</v>
      </c>
      <c r="C13" s="73" t="s">
        <v>2330</v>
      </c>
      <c r="D13" s="73">
        <v>10</v>
      </c>
      <c r="E13" s="73" t="s">
        <v>308</v>
      </c>
      <c r="F13" s="73" t="s">
        <v>309</v>
      </c>
      <c r="G13" s="86" t="s">
        <v>128</v>
      </c>
      <c r="H13" s="87">
        <v>0</v>
      </c>
      <c r="I13" s="87">
        <v>0</v>
      </c>
      <c r="J13" s="83">
        <v>12.826585587000002</v>
      </c>
      <c r="K13" s="84">
        <f t="shared" si="0"/>
        <v>2.5189433098963009E-3</v>
      </c>
      <c r="L13" s="84">
        <f>J13/'סכום נכסי הקרן'!$C$42</f>
        <v>2.7129713962133428E-4</v>
      </c>
    </row>
    <row r="14" spans="2:12">
      <c r="B14" s="76" t="s">
        <v>2331</v>
      </c>
      <c r="C14" s="73" t="s">
        <v>2332</v>
      </c>
      <c r="D14" s="73">
        <v>11</v>
      </c>
      <c r="E14" s="73" t="s">
        <v>308</v>
      </c>
      <c r="F14" s="73" t="s">
        <v>309</v>
      </c>
      <c r="G14" s="86" t="s">
        <v>128</v>
      </c>
      <c r="H14" s="87">
        <v>0</v>
      </c>
      <c r="I14" s="87">
        <v>0</v>
      </c>
      <c r="J14" s="83">
        <v>3.8770980570000009</v>
      </c>
      <c r="K14" s="84">
        <f t="shared" si="0"/>
        <v>7.6140217879887902E-4</v>
      </c>
      <c r="L14" s="84">
        <f>J14/'סכום נכסי הקרן'!$C$42</f>
        <v>8.200511396903626E-5</v>
      </c>
    </row>
    <row r="15" spans="2:12">
      <c r="B15" s="76" t="s">
        <v>2333</v>
      </c>
      <c r="C15" s="73" t="s">
        <v>2334</v>
      </c>
      <c r="D15" s="73">
        <v>12</v>
      </c>
      <c r="E15" s="73" t="s">
        <v>308</v>
      </c>
      <c r="F15" s="73" t="s">
        <v>309</v>
      </c>
      <c r="G15" s="86" t="s">
        <v>128</v>
      </c>
      <c r="H15" s="87">
        <v>0</v>
      </c>
      <c r="I15" s="87">
        <v>0</v>
      </c>
      <c r="J15" s="83">
        <v>80.722700000000003</v>
      </c>
      <c r="K15" s="84">
        <f t="shared" si="0"/>
        <v>1.5852691563361266E-2</v>
      </c>
      <c r="L15" s="84">
        <f>J15/'סכום נכסי הקרן'!$C$42</f>
        <v>1.7073785898803029E-3</v>
      </c>
    </row>
    <row r="16" spans="2:12">
      <c r="B16" s="76" t="s">
        <v>2333</v>
      </c>
      <c r="C16" s="73" t="s">
        <v>2335</v>
      </c>
      <c r="D16" s="73">
        <v>12</v>
      </c>
      <c r="E16" s="73" t="s">
        <v>308</v>
      </c>
      <c r="F16" s="73" t="s">
        <v>309</v>
      </c>
      <c r="G16" s="86" t="s">
        <v>128</v>
      </c>
      <c r="H16" s="87">
        <v>0</v>
      </c>
      <c r="I16" s="87">
        <v>0</v>
      </c>
      <c r="J16" s="83">
        <v>77.342841643000014</v>
      </c>
      <c r="K16" s="84">
        <f t="shared" si="0"/>
        <v>1.5188939582055267E-2</v>
      </c>
      <c r="L16" s="84">
        <f>J16/'סכום נכסי הקרן'!$C$42</f>
        <v>1.6358906714190795E-3</v>
      </c>
    </row>
    <row r="17" spans="2:12">
      <c r="B17" s="76" t="s">
        <v>2336</v>
      </c>
      <c r="C17" s="73" t="s">
        <v>2337</v>
      </c>
      <c r="D17" s="73">
        <v>10</v>
      </c>
      <c r="E17" s="73" t="s">
        <v>308</v>
      </c>
      <c r="F17" s="73" t="s">
        <v>309</v>
      </c>
      <c r="G17" s="86" t="s">
        <v>128</v>
      </c>
      <c r="H17" s="87">
        <v>0</v>
      </c>
      <c r="I17" s="87">
        <v>0</v>
      </c>
      <c r="J17" s="83">
        <v>475.24099999999999</v>
      </c>
      <c r="K17" s="84">
        <f t="shared" si="0"/>
        <v>9.3329992570409206E-2</v>
      </c>
      <c r="L17" s="84">
        <f>J17/'סכום נכסי הקרן'!$C$42</f>
        <v>1.0051897526139549E-2</v>
      </c>
    </row>
    <row r="18" spans="2:12">
      <c r="B18" s="76" t="s">
        <v>2336</v>
      </c>
      <c r="C18" s="73" t="s">
        <v>2338</v>
      </c>
      <c r="D18" s="73">
        <v>10</v>
      </c>
      <c r="E18" s="73" t="s">
        <v>308</v>
      </c>
      <c r="F18" s="73" t="s">
        <v>309</v>
      </c>
      <c r="G18" s="86" t="s">
        <v>128</v>
      </c>
      <c r="H18" s="87">
        <v>0</v>
      </c>
      <c r="I18" s="87">
        <v>0</v>
      </c>
      <c r="J18" s="83">
        <v>2591.5655620000002</v>
      </c>
      <c r="K18" s="84">
        <f t="shared" si="0"/>
        <v>0.50894345110625638</v>
      </c>
      <c r="L18" s="84">
        <f>J18/'סכום נכסי הקרן'!$C$42</f>
        <v>5.4814612925854996E-2</v>
      </c>
    </row>
    <row r="19" spans="2:12">
      <c r="B19" s="76" t="s">
        <v>2339</v>
      </c>
      <c r="C19" s="73" t="s">
        <v>2340</v>
      </c>
      <c r="D19" s="73">
        <v>20</v>
      </c>
      <c r="E19" s="73" t="s">
        <v>308</v>
      </c>
      <c r="F19" s="73" t="s">
        <v>309</v>
      </c>
      <c r="G19" s="86" t="s">
        <v>128</v>
      </c>
      <c r="H19" s="87">
        <v>0</v>
      </c>
      <c r="I19" s="87">
        <v>0</v>
      </c>
      <c r="J19" s="83">
        <v>90.222450669000011</v>
      </c>
      <c r="K19" s="84">
        <f t="shared" si="0"/>
        <v>1.7718295876454015E-2</v>
      </c>
      <c r="L19" s="84">
        <f>J19/'סכום נכסי הקרן'!$C$42</f>
        <v>1.9083093181816568E-3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42</v>
      </c>
      <c r="C21" s="71"/>
      <c r="D21" s="71"/>
      <c r="E21" s="71"/>
      <c r="F21" s="71"/>
      <c r="G21" s="71"/>
      <c r="H21" s="71"/>
      <c r="I21" s="71"/>
      <c r="J21" s="80">
        <f>SUM(J22:J50)</f>
        <v>1760.2518834610003</v>
      </c>
      <c r="K21" s="81">
        <f t="shared" ref="K21:K50" si="1">J21/$J$10</f>
        <v>0.34568628381276861</v>
      </c>
      <c r="L21" s="81">
        <f>J21/'סכום נכסי הקרן'!$C$42</f>
        <v>3.7231365881193142E-2</v>
      </c>
    </row>
    <row r="22" spans="2:12">
      <c r="B22" s="76" t="s">
        <v>2333</v>
      </c>
      <c r="C22" s="73" t="s">
        <v>2342</v>
      </c>
      <c r="D22" s="73">
        <v>12</v>
      </c>
      <c r="E22" s="73" t="s">
        <v>308</v>
      </c>
      <c r="F22" s="73" t="s">
        <v>309</v>
      </c>
      <c r="G22" s="86" t="s">
        <v>131</v>
      </c>
      <c r="H22" s="87">
        <v>0</v>
      </c>
      <c r="I22" s="87">
        <v>0</v>
      </c>
      <c r="J22" s="83">
        <v>0.67680999999999991</v>
      </c>
      <c r="K22" s="84">
        <f t="shared" si="1"/>
        <v>1.329150310507272E-4</v>
      </c>
      <c r="L22" s="84">
        <f>J22/'סכום נכסי הקרן'!$C$42</f>
        <v>1.4315315313002262E-5</v>
      </c>
    </row>
    <row r="23" spans="2:12">
      <c r="B23" s="76" t="s">
        <v>2333</v>
      </c>
      <c r="C23" s="73" t="s">
        <v>2343</v>
      </c>
      <c r="D23" s="73">
        <v>12</v>
      </c>
      <c r="E23" s="73" t="s">
        <v>308</v>
      </c>
      <c r="F23" s="73" t="s">
        <v>309</v>
      </c>
      <c r="G23" s="86" t="s">
        <v>129</v>
      </c>
      <c r="H23" s="87">
        <v>0</v>
      </c>
      <c r="I23" s="87">
        <v>0</v>
      </c>
      <c r="J23" s="83">
        <v>1.9492469530000003</v>
      </c>
      <c r="K23" s="84">
        <f t="shared" si="1"/>
        <v>3.8280199654782061E-4</v>
      </c>
      <c r="L23" s="84">
        <f>J23/'סכום נכסי הקרן'!$C$42</f>
        <v>4.1228830476949077E-5</v>
      </c>
    </row>
    <row r="24" spans="2:12">
      <c r="B24" s="76" t="s">
        <v>2333</v>
      </c>
      <c r="C24" s="73" t="s">
        <v>2344</v>
      </c>
      <c r="D24" s="73">
        <v>12</v>
      </c>
      <c r="E24" s="73" t="s">
        <v>308</v>
      </c>
      <c r="F24" s="73" t="s">
        <v>309</v>
      </c>
      <c r="G24" s="86" t="s">
        <v>127</v>
      </c>
      <c r="H24" s="87">
        <v>0</v>
      </c>
      <c r="I24" s="87">
        <v>0</v>
      </c>
      <c r="J24" s="83">
        <v>111.15523626100001</v>
      </c>
      <c r="K24" s="84">
        <f t="shared" si="1"/>
        <v>2.1829171671638625E-2</v>
      </c>
      <c r="L24" s="84">
        <f>J24/'סכום נכסי הקרן'!$C$42</f>
        <v>2.3510619756910772E-3</v>
      </c>
    </row>
    <row r="25" spans="2:12">
      <c r="B25" s="76" t="s">
        <v>2333</v>
      </c>
      <c r="C25" s="73" t="s">
        <v>2345</v>
      </c>
      <c r="D25" s="73">
        <v>12</v>
      </c>
      <c r="E25" s="73" t="s">
        <v>308</v>
      </c>
      <c r="F25" s="73" t="s">
        <v>309</v>
      </c>
      <c r="G25" s="86" t="s">
        <v>136</v>
      </c>
      <c r="H25" s="87">
        <v>0</v>
      </c>
      <c r="I25" s="87">
        <v>0</v>
      </c>
      <c r="J25" s="83">
        <v>4.007100000000001E-5</v>
      </c>
      <c r="K25" s="84">
        <f t="shared" si="1"/>
        <v>7.8693255259728612E-9</v>
      </c>
      <c r="L25" s="84">
        <f>J25/'סכום נכסי הקרן'!$C$42</f>
        <v>8.475480561860992E-10</v>
      </c>
    </row>
    <row r="26" spans="2:12">
      <c r="B26" s="76" t="s">
        <v>2333</v>
      </c>
      <c r="C26" s="73" t="s">
        <v>2346</v>
      </c>
      <c r="D26" s="73">
        <v>12</v>
      </c>
      <c r="E26" s="73" t="s">
        <v>308</v>
      </c>
      <c r="F26" s="73" t="s">
        <v>309</v>
      </c>
      <c r="G26" s="86" t="s">
        <v>130</v>
      </c>
      <c r="H26" s="87">
        <v>0</v>
      </c>
      <c r="I26" s="87">
        <v>0</v>
      </c>
      <c r="J26" s="83">
        <v>23.704610436000003</v>
      </c>
      <c r="K26" s="84">
        <f t="shared" si="1"/>
        <v>4.6552193852725772E-3</v>
      </c>
      <c r="L26" s="84">
        <f>J26/'סכום נכסי הקרן'!$C$42</f>
        <v>5.013799630076744E-4</v>
      </c>
    </row>
    <row r="27" spans="2:12">
      <c r="B27" s="76" t="s">
        <v>2336</v>
      </c>
      <c r="C27" s="73" t="s">
        <v>2347</v>
      </c>
      <c r="D27" s="73">
        <v>10</v>
      </c>
      <c r="E27" s="73" t="s">
        <v>308</v>
      </c>
      <c r="F27" s="73" t="s">
        <v>309</v>
      </c>
      <c r="G27" s="86" t="s">
        <v>1522</v>
      </c>
      <c r="H27" s="87">
        <v>0</v>
      </c>
      <c r="I27" s="87">
        <v>0</v>
      </c>
      <c r="J27" s="83">
        <v>-8.8100000000000012E-7</v>
      </c>
      <c r="K27" s="84">
        <f t="shared" si="1"/>
        <v>-1.7301479345117641E-10</v>
      </c>
      <c r="L27" s="84">
        <f>J27/'סכום נכסי הקרן'!$C$42</f>
        <v>-1.8634170285242527E-11</v>
      </c>
    </row>
    <row r="28" spans="2:12">
      <c r="B28" s="76" t="s">
        <v>2336</v>
      </c>
      <c r="C28" s="73" t="s">
        <v>2348</v>
      </c>
      <c r="D28" s="73">
        <v>10</v>
      </c>
      <c r="E28" s="73" t="s">
        <v>308</v>
      </c>
      <c r="F28" s="73" t="s">
        <v>309</v>
      </c>
      <c r="G28" s="86" t="s">
        <v>129</v>
      </c>
      <c r="H28" s="87">
        <v>0</v>
      </c>
      <c r="I28" s="87">
        <v>0</v>
      </c>
      <c r="J28" s="83">
        <v>2.9772800000000008</v>
      </c>
      <c r="K28" s="84">
        <f t="shared" si="1"/>
        <v>5.8469180958719473E-4</v>
      </c>
      <c r="L28" s="84">
        <f>J28/'סכום נכסי הקרן'!$C$42</f>
        <v>6.2972919985070241E-5</v>
      </c>
    </row>
    <row r="29" spans="2:12">
      <c r="B29" s="76" t="s">
        <v>2336</v>
      </c>
      <c r="C29" s="73" t="s">
        <v>2349</v>
      </c>
      <c r="D29" s="73">
        <v>10</v>
      </c>
      <c r="E29" s="73" t="s">
        <v>308</v>
      </c>
      <c r="F29" s="73" t="s">
        <v>309</v>
      </c>
      <c r="G29" s="86" t="s">
        <v>132</v>
      </c>
      <c r="H29" s="87">
        <v>0</v>
      </c>
      <c r="I29" s="87">
        <v>0</v>
      </c>
      <c r="J29" s="83">
        <v>2.8316600000000001E-4</v>
      </c>
      <c r="K29" s="84">
        <f t="shared" si="1"/>
        <v>5.5609429060608185E-8</v>
      </c>
      <c r="L29" s="84">
        <f>J29/'סכום נכסי הקרן'!$C$42</f>
        <v>5.9892888342689952E-9</v>
      </c>
    </row>
    <row r="30" spans="2:12">
      <c r="B30" s="76" t="s">
        <v>2336</v>
      </c>
      <c r="C30" s="73" t="s">
        <v>2350</v>
      </c>
      <c r="D30" s="73">
        <v>10</v>
      </c>
      <c r="E30" s="73" t="s">
        <v>308</v>
      </c>
      <c r="F30" s="73" t="s">
        <v>309</v>
      </c>
      <c r="G30" s="86" t="s">
        <v>130</v>
      </c>
      <c r="H30" s="87">
        <v>0</v>
      </c>
      <c r="I30" s="87">
        <v>0</v>
      </c>
      <c r="J30" s="83">
        <v>18.824459714000003</v>
      </c>
      <c r="K30" s="84">
        <f t="shared" si="1"/>
        <v>3.6968331546511934E-3</v>
      </c>
      <c r="L30" s="84">
        <f>J30/'סכום נכסי הקרן'!$C$42</f>
        <v>3.9815912353957308E-4</v>
      </c>
    </row>
    <row r="31" spans="2:12">
      <c r="B31" s="76" t="s">
        <v>2336</v>
      </c>
      <c r="C31" s="73" t="s">
        <v>2351</v>
      </c>
      <c r="D31" s="73">
        <v>10</v>
      </c>
      <c r="E31" s="73" t="s">
        <v>308</v>
      </c>
      <c r="F31" s="73" t="s">
        <v>309</v>
      </c>
      <c r="G31" s="86" t="s">
        <v>129</v>
      </c>
      <c r="H31" s="87">
        <v>0</v>
      </c>
      <c r="I31" s="87">
        <v>0</v>
      </c>
      <c r="J31" s="83">
        <v>25.581030427000002</v>
      </c>
      <c r="K31" s="84">
        <f t="shared" si="1"/>
        <v>5.02371929125501E-3</v>
      </c>
      <c r="L31" s="84">
        <f>J31/'סכום נכסי הקרן'!$C$42</f>
        <v>5.4106841889748963E-4</v>
      </c>
    </row>
    <row r="32" spans="2:12">
      <c r="B32" s="76" t="s">
        <v>2336</v>
      </c>
      <c r="C32" s="73" t="s">
        <v>2352</v>
      </c>
      <c r="D32" s="73">
        <v>10</v>
      </c>
      <c r="E32" s="73" t="s">
        <v>308</v>
      </c>
      <c r="F32" s="73" t="s">
        <v>309</v>
      </c>
      <c r="G32" s="86" t="s">
        <v>130</v>
      </c>
      <c r="H32" s="87">
        <v>0</v>
      </c>
      <c r="I32" s="87">
        <v>0</v>
      </c>
      <c r="J32" s="83">
        <v>-0.67322000000000015</v>
      </c>
      <c r="K32" s="84">
        <f t="shared" si="1"/>
        <v>-1.3221001049625538E-4</v>
      </c>
      <c r="L32" s="84">
        <f>J32/'סכום נכסי הקרן'!$C$42</f>
        <v>-1.423938265542676E-5</v>
      </c>
    </row>
    <row r="33" spans="2:12">
      <c r="B33" s="76" t="s">
        <v>2336</v>
      </c>
      <c r="C33" s="73" t="s">
        <v>2353</v>
      </c>
      <c r="D33" s="73">
        <v>10</v>
      </c>
      <c r="E33" s="73" t="s">
        <v>308</v>
      </c>
      <c r="F33" s="73" t="s">
        <v>309</v>
      </c>
      <c r="G33" s="86" t="s">
        <v>133</v>
      </c>
      <c r="H33" s="87">
        <v>0</v>
      </c>
      <c r="I33" s="87">
        <v>0</v>
      </c>
      <c r="J33" s="83">
        <v>4.3545000000000004E-5</v>
      </c>
      <c r="K33" s="84">
        <f t="shared" si="1"/>
        <v>8.5515654719994051E-9</v>
      </c>
      <c r="L33" s="84">
        <f>J33/'סכום נכסי הקרן'!$C$42</f>
        <v>9.210271794221179E-10</v>
      </c>
    </row>
    <row r="34" spans="2:12">
      <c r="B34" s="76" t="s">
        <v>2336</v>
      </c>
      <c r="C34" s="73" t="s">
        <v>2354</v>
      </c>
      <c r="D34" s="73">
        <v>10</v>
      </c>
      <c r="E34" s="73" t="s">
        <v>308</v>
      </c>
      <c r="F34" s="73" t="s">
        <v>309</v>
      </c>
      <c r="G34" s="86" t="s">
        <v>127</v>
      </c>
      <c r="H34" s="87">
        <v>0</v>
      </c>
      <c r="I34" s="87">
        <v>0</v>
      </c>
      <c r="J34" s="83">
        <v>610.57775000000015</v>
      </c>
      <c r="K34" s="84">
        <f t="shared" si="1"/>
        <v>0.11990804007052672</v>
      </c>
      <c r="L34" s="84">
        <f>J34/'סכום נכסי הקרן'!$C$42</f>
        <v>1.2914426521998005E-2</v>
      </c>
    </row>
    <row r="35" spans="2:12">
      <c r="B35" s="76" t="s">
        <v>2336</v>
      </c>
      <c r="C35" s="73" t="s">
        <v>2355</v>
      </c>
      <c r="D35" s="73">
        <v>10</v>
      </c>
      <c r="E35" s="73" t="s">
        <v>308</v>
      </c>
      <c r="F35" s="73" t="s">
        <v>309</v>
      </c>
      <c r="G35" s="86" t="s">
        <v>127</v>
      </c>
      <c r="H35" s="87">
        <v>0</v>
      </c>
      <c r="I35" s="87">
        <v>0</v>
      </c>
      <c r="J35" s="83">
        <v>910.5965821069999</v>
      </c>
      <c r="K35" s="84">
        <f t="shared" si="1"/>
        <v>0.17882710507444921</v>
      </c>
      <c r="L35" s="84">
        <f>J35/'סכום נכסי הקרן'!$C$42</f>
        <v>1.9260172272578504E-2</v>
      </c>
    </row>
    <row r="36" spans="2:12">
      <c r="B36" s="76" t="s">
        <v>2336</v>
      </c>
      <c r="C36" s="73" t="s">
        <v>2356</v>
      </c>
      <c r="D36" s="73">
        <v>10</v>
      </c>
      <c r="E36" s="73" t="s">
        <v>308</v>
      </c>
      <c r="F36" s="73" t="s">
        <v>309</v>
      </c>
      <c r="G36" s="86" t="s">
        <v>131</v>
      </c>
      <c r="H36" s="87">
        <v>0</v>
      </c>
      <c r="I36" s="87">
        <v>0</v>
      </c>
      <c r="J36" s="83">
        <v>0.32889999999999997</v>
      </c>
      <c r="K36" s="84">
        <f t="shared" si="1"/>
        <v>6.4590880324735421E-5</v>
      </c>
      <c r="L36" s="84">
        <f>J36/'סכום נכסי הקרן'!$C$42</f>
        <v>6.9566158987698821E-6</v>
      </c>
    </row>
    <row r="37" spans="2:12">
      <c r="B37" s="76" t="s">
        <v>2336</v>
      </c>
      <c r="C37" s="73" t="s">
        <v>2357</v>
      </c>
      <c r="D37" s="73">
        <v>10</v>
      </c>
      <c r="E37" s="73" t="s">
        <v>308</v>
      </c>
      <c r="F37" s="73" t="s">
        <v>309</v>
      </c>
      <c r="G37" s="86" t="s">
        <v>131</v>
      </c>
      <c r="H37" s="87">
        <v>0</v>
      </c>
      <c r="I37" s="87">
        <v>0</v>
      </c>
      <c r="J37" s="83">
        <v>9.7000000000000022E-8</v>
      </c>
      <c r="K37" s="84">
        <f t="shared" si="1"/>
        <v>1.9049301889630095E-11</v>
      </c>
      <c r="L37" s="84">
        <f>J37/'סכום נכסי הקרן'!$C$42</f>
        <v>2.0516623356055907E-12</v>
      </c>
    </row>
    <row r="38" spans="2:12">
      <c r="B38" s="76" t="s">
        <v>2336</v>
      </c>
      <c r="C38" s="73" t="s">
        <v>2358</v>
      </c>
      <c r="D38" s="73">
        <v>10</v>
      </c>
      <c r="E38" s="73" t="s">
        <v>308</v>
      </c>
      <c r="F38" s="73" t="s">
        <v>309</v>
      </c>
      <c r="G38" s="86" t="s">
        <v>134</v>
      </c>
      <c r="H38" s="87">
        <v>0</v>
      </c>
      <c r="I38" s="87">
        <v>0</v>
      </c>
      <c r="J38" s="83">
        <v>2.4E-8</v>
      </c>
      <c r="K38" s="84">
        <f t="shared" si="1"/>
        <v>4.7132293335167232E-12</v>
      </c>
      <c r="L38" s="84">
        <f>J38/'סכום נכסי הקרן'!$C$42</f>
        <v>5.0762779437664088E-13</v>
      </c>
    </row>
    <row r="39" spans="2:12">
      <c r="B39" s="76" t="s">
        <v>2336</v>
      </c>
      <c r="C39" s="73" t="s">
        <v>2359</v>
      </c>
      <c r="D39" s="73">
        <v>10</v>
      </c>
      <c r="E39" s="73" t="s">
        <v>308</v>
      </c>
      <c r="F39" s="73" t="s">
        <v>309</v>
      </c>
      <c r="G39" s="86" t="s">
        <v>135</v>
      </c>
      <c r="H39" s="87">
        <v>0</v>
      </c>
      <c r="I39" s="87">
        <v>0</v>
      </c>
      <c r="J39" s="83">
        <v>0.18283000000000005</v>
      </c>
      <c r="K39" s="84">
        <f t="shared" si="1"/>
        <v>3.5904988293619278E-5</v>
      </c>
      <c r="L39" s="84">
        <f>J39/'סכום נכסי הקרן'!$C$42</f>
        <v>3.8670662352450528E-6</v>
      </c>
    </row>
    <row r="40" spans="2:12">
      <c r="B40" s="76" t="s">
        <v>2336</v>
      </c>
      <c r="C40" s="73" t="s">
        <v>2360</v>
      </c>
      <c r="D40" s="73">
        <v>10</v>
      </c>
      <c r="E40" s="73" t="s">
        <v>308</v>
      </c>
      <c r="F40" s="73" t="s">
        <v>309</v>
      </c>
      <c r="G40" s="86" t="s">
        <v>136</v>
      </c>
      <c r="H40" s="87">
        <v>0</v>
      </c>
      <c r="I40" s="87">
        <v>0</v>
      </c>
      <c r="J40" s="83">
        <v>0.83782197900000022</v>
      </c>
      <c r="K40" s="84">
        <f t="shared" si="1"/>
        <v>1.6453529698699305E-4</v>
      </c>
      <c r="L40" s="84">
        <f>J40/'סכום נכסי הקרן'!$C$42</f>
        <v>1.7720905136668436E-5</v>
      </c>
    </row>
    <row r="41" spans="2:12">
      <c r="B41" s="76" t="s">
        <v>2339</v>
      </c>
      <c r="C41" s="73" t="s">
        <v>2361</v>
      </c>
      <c r="D41" s="73">
        <v>20</v>
      </c>
      <c r="E41" s="73" t="s">
        <v>308</v>
      </c>
      <c r="F41" s="73" t="s">
        <v>309</v>
      </c>
      <c r="G41" s="86" t="s">
        <v>129</v>
      </c>
      <c r="H41" s="87">
        <v>0</v>
      </c>
      <c r="I41" s="87">
        <v>0</v>
      </c>
      <c r="J41" s="83">
        <v>4.4835470000000009E-3</v>
      </c>
      <c r="K41" s="84">
        <f t="shared" si="1"/>
        <v>8.8049938494170451E-7</v>
      </c>
      <c r="L41" s="84">
        <f>J41/'סכום נכסי הקרן'!$C$42</f>
        <v>9.4832211441416897E-8</v>
      </c>
    </row>
    <row r="42" spans="2:12">
      <c r="B42" s="76" t="s">
        <v>2339</v>
      </c>
      <c r="C42" s="73" t="s">
        <v>2362</v>
      </c>
      <c r="D42" s="73">
        <v>20</v>
      </c>
      <c r="E42" s="73" t="s">
        <v>308</v>
      </c>
      <c r="F42" s="73" t="s">
        <v>309</v>
      </c>
      <c r="G42" s="86" t="s">
        <v>136</v>
      </c>
      <c r="H42" s="87">
        <v>0</v>
      </c>
      <c r="I42" s="87">
        <v>0</v>
      </c>
      <c r="J42" s="83">
        <v>0.193782701</v>
      </c>
      <c r="K42" s="84">
        <f t="shared" si="1"/>
        <v>3.8055929611720854E-5</v>
      </c>
      <c r="L42" s="84">
        <f>J42/'סכום נכסי הקרן'!$C$42</f>
        <v>4.0987285457074198E-6</v>
      </c>
    </row>
    <row r="43" spans="2:12">
      <c r="B43" s="76" t="s">
        <v>2339</v>
      </c>
      <c r="C43" s="73" t="s">
        <v>2363</v>
      </c>
      <c r="D43" s="73">
        <v>20</v>
      </c>
      <c r="E43" s="73" t="s">
        <v>308</v>
      </c>
      <c r="F43" s="73" t="s">
        <v>309</v>
      </c>
      <c r="G43" s="86" t="s">
        <v>131</v>
      </c>
      <c r="H43" s="87">
        <v>0</v>
      </c>
      <c r="I43" s="87">
        <v>0</v>
      </c>
      <c r="J43" s="83">
        <v>1.8639240000000001E-3</v>
      </c>
      <c r="K43" s="84">
        <f t="shared" si="1"/>
        <v>3.6604588634357602E-7</v>
      </c>
      <c r="L43" s="84">
        <f>J43/'סכום נכסי הקרן'!$C$42</f>
        <v>3.9424151208570251E-8</v>
      </c>
    </row>
    <row r="44" spans="2:12">
      <c r="B44" s="76" t="s">
        <v>2339</v>
      </c>
      <c r="C44" s="73" t="s">
        <v>2364</v>
      </c>
      <c r="D44" s="73">
        <v>20</v>
      </c>
      <c r="E44" s="73" t="s">
        <v>308</v>
      </c>
      <c r="F44" s="73" t="s">
        <v>309</v>
      </c>
      <c r="G44" s="86" t="s">
        <v>129</v>
      </c>
      <c r="H44" s="87">
        <v>0</v>
      </c>
      <c r="I44" s="87">
        <v>0</v>
      </c>
      <c r="J44" s="83">
        <v>4.6686510000000002E-3</v>
      </c>
      <c r="K44" s="84">
        <f t="shared" si="1"/>
        <v>9.1685095171467432E-7</v>
      </c>
      <c r="L44" s="84">
        <f>J44/'סכום נכסי הקרן'!$C$42</f>
        <v>9.874737541017912E-8</v>
      </c>
    </row>
    <row r="45" spans="2:12">
      <c r="B45" s="76" t="s">
        <v>2339</v>
      </c>
      <c r="C45" s="73" t="s">
        <v>2365</v>
      </c>
      <c r="D45" s="73">
        <v>20</v>
      </c>
      <c r="E45" s="73" t="s">
        <v>308</v>
      </c>
      <c r="F45" s="73" t="s">
        <v>309</v>
      </c>
      <c r="G45" s="86" t="s">
        <v>133</v>
      </c>
      <c r="H45" s="87">
        <v>0</v>
      </c>
      <c r="I45" s="87">
        <v>0</v>
      </c>
      <c r="J45" s="83">
        <v>2.5000000000000005E-8</v>
      </c>
      <c r="K45" s="84">
        <f t="shared" si="1"/>
        <v>4.909613889079921E-12</v>
      </c>
      <c r="L45" s="84">
        <f>J45/'סכום נכסי הקרן'!$C$42</f>
        <v>5.2877895247566766E-13</v>
      </c>
    </row>
    <row r="46" spans="2:12">
      <c r="B46" s="76" t="s">
        <v>2339</v>
      </c>
      <c r="C46" s="73" t="s">
        <v>2366</v>
      </c>
      <c r="D46" s="73">
        <v>20</v>
      </c>
      <c r="E46" s="73" t="s">
        <v>308</v>
      </c>
      <c r="F46" s="73" t="s">
        <v>309</v>
      </c>
      <c r="G46" s="86" t="s">
        <v>127</v>
      </c>
      <c r="H46" s="87">
        <v>0</v>
      </c>
      <c r="I46" s="87">
        <v>0</v>
      </c>
      <c r="J46" s="83">
        <v>23.579644660000007</v>
      </c>
      <c r="K46" s="84">
        <f t="shared" si="1"/>
        <v>4.6306780368922081E-3</v>
      </c>
      <c r="L46" s="84">
        <f>J46/'סכום נכסי הקרן'!$C$42</f>
        <v>4.9873679212253093E-4</v>
      </c>
    </row>
    <row r="47" spans="2:12">
      <c r="B47" s="76" t="s">
        <v>2339</v>
      </c>
      <c r="C47" s="73" t="s">
        <v>2341</v>
      </c>
      <c r="D47" s="73">
        <v>20</v>
      </c>
      <c r="E47" s="73" t="s">
        <v>308</v>
      </c>
      <c r="F47" s="73" t="s">
        <v>309</v>
      </c>
      <c r="G47" s="86" t="s">
        <v>130</v>
      </c>
      <c r="H47" s="87">
        <v>0</v>
      </c>
      <c r="I47" s="87">
        <v>0</v>
      </c>
      <c r="J47" s="83">
        <v>0.75515654700000012</v>
      </c>
      <c r="K47" s="84">
        <f t="shared" si="1"/>
        <v>1.4830108286323335E-4</v>
      </c>
      <c r="L47" s="84">
        <f>J47/'סכום נכסי הקרן'!$C$42</f>
        <v>1.5972435515112091E-5</v>
      </c>
    </row>
    <row r="48" spans="2:12">
      <c r="B48" s="76" t="s">
        <v>2331</v>
      </c>
      <c r="C48" s="73" t="s">
        <v>2367</v>
      </c>
      <c r="D48" s="73">
        <v>11</v>
      </c>
      <c r="E48" s="73" t="s">
        <v>308</v>
      </c>
      <c r="F48" s="73" t="s">
        <v>309</v>
      </c>
      <c r="G48" s="86" t="s">
        <v>130</v>
      </c>
      <c r="H48" s="87">
        <v>0</v>
      </c>
      <c r="I48" s="87">
        <v>0</v>
      </c>
      <c r="J48" s="83">
        <v>4.150570000000001E-3</v>
      </c>
      <c r="K48" s="84">
        <f t="shared" si="1"/>
        <v>8.151078447839379E-7</v>
      </c>
      <c r="L48" s="84">
        <f>J48/'סכום נכסי הקרן'!$C$42</f>
        <v>8.7789362271077287E-8</v>
      </c>
    </row>
    <row r="49" spans="2:12">
      <c r="B49" s="76" t="s">
        <v>2331</v>
      </c>
      <c r="C49" s="73" t="s">
        <v>2368</v>
      </c>
      <c r="D49" s="73">
        <v>11</v>
      </c>
      <c r="E49" s="73" t="s">
        <v>308</v>
      </c>
      <c r="F49" s="73" t="s">
        <v>309</v>
      </c>
      <c r="G49" s="86" t="s">
        <v>129</v>
      </c>
      <c r="H49" s="87">
        <v>0</v>
      </c>
      <c r="I49" s="87">
        <v>0</v>
      </c>
      <c r="J49" s="83">
        <v>3.2685246210000005</v>
      </c>
      <c r="K49" s="84">
        <f t="shared" si="1"/>
        <v>6.4188775504245136E-4</v>
      </c>
      <c r="L49" s="84">
        <f>J49/'סכום נכסי הקרן'!$C$42</f>
        <v>6.9133081009332343E-5</v>
      </c>
    </row>
    <row r="50" spans="2:12">
      <c r="B50" s="76" t="s">
        <v>2331</v>
      </c>
      <c r="C50" s="73" t="s">
        <v>2369</v>
      </c>
      <c r="D50" s="73">
        <v>11</v>
      </c>
      <c r="E50" s="73" t="s">
        <v>308</v>
      </c>
      <c r="F50" s="73" t="s">
        <v>309</v>
      </c>
      <c r="G50" s="86" t="s">
        <v>127</v>
      </c>
      <c r="H50" s="87">
        <v>0</v>
      </c>
      <c r="I50" s="87">
        <v>0</v>
      </c>
      <c r="J50" s="83">
        <v>25.719904316000004</v>
      </c>
      <c r="K50" s="84">
        <f t="shared" si="1"/>
        <v>5.0509919782256076E-3</v>
      </c>
      <c r="L50" s="84">
        <f>J50/'סכום נכסי הקרן'!$C$42</f>
        <v>5.4400576247955537E-4</v>
      </c>
    </row>
    <row r="51" spans="2:12">
      <c r="B51" s="72"/>
      <c r="C51" s="73"/>
      <c r="D51" s="73"/>
      <c r="E51" s="73"/>
      <c r="F51" s="73"/>
      <c r="G51" s="73"/>
      <c r="H51" s="73"/>
      <c r="I51" s="73"/>
      <c r="J51" s="73"/>
      <c r="K51" s="84"/>
      <c r="L51" s="73"/>
    </row>
    <row r="52" spans="2:12">
      <c r="B52" s="112"/>
      <c r="C52" s="112"/>
      <c r="D52" s="113"/>
      <c r="E52" s="113"/>
      <c r="F52" s="113"/>
      <c r="G52" s="113"/>
      <c r="H52" s="113"/>
      <c r="I52" s="113"/>
      <c r="J52" s="113"/>
      <c r="K52" s="113"/>
      <c r="L52" s="113"/>
    </row>
    <row r="53" spans="2:12">
      <c r="B53" s="114" t="s">
        <v>212</v>
      </c>
      <c r="C53" s="112"/>
      <c r="D53" s="113"/>
      <c r="E53" s="113"/>
      <c r="F53" s="113"/>
      <c r="G53" s="113"/>
      <c r="H53" s="113"/>
      <c r="I53" s="113"/>
      <c r="J53" s="113"/>
      <c r="K53" s="113"/>
      <c r="L53" s="113"/>
    </row>
    <row r="54" spans="2:12">
      <c r="B54" s="115"/>
      <c r="C54" s="112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2:12">
      <c r="B55" s="112"/>
      <c r="C55" s="112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2:12">
      <c r="B56" s="112"/>
      <c r="C56" s="112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2:12">
      <c r="B57" s="112"/>
      <c r="C57" s="112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2:12">
      <c r="B58" s="112"/>
      <c r="C58" s="112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2:12">
      <c r="B59" s="112"/>
      <c r="C59" s="112"/>
      <c r="D59" s="113"/>
      <c r="E59" s="113"/>
      <c r="F59" s="113"/>
      <c r="G59" s="113"/>
      <c r="H59" s="113"/>
      <c r="I59" s="113"/>
      <c r="J59" s="113"/>
      <c r="K59" s="113"/>
      <c r="L59" s="113"/>
    </row>
    <row r="60" spans="2:12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</row>
    <row r="441" spans="2:12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</row>
    <row r="442" spans="2:12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</row>
    <row r="443" spans="2:12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</row>
    <row r="444" spans="2:12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</row>
    <row r="445" spans="2:12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</row>
    <row r="446" spans="2:12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</row>
    <row r="447" spans="2:12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</row>
    <row r="448" spans="2:12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</row>
    <row r="449" spans="2:12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</row>
    <row r="450" spans="2:12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</row>
    <row r="451" spans="2:12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</row>
    <row r="452" spans="2:12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</row>
    <row r="453" spans="2:12">
      <c r="B453" s="112"/>
      <c r="C453" s="112"/>
      <c r="D453" s="113"/>
      <c r="E453" s="113"/>
      <c r="F453" s="113"/>
      <c r="G453" s="113"/>
      <c r="H453" s="113"/>
      <c r="I453" s="113"/>
      <c r="J453" s="113"/>
      <c r="K453" s="113"/>
      <c r="L453" s="113"/>
    </row>
    <row r="454" spans="2:12">
      <c r="B454" s="112"/>
      <c r="C454" s="112"/>
      <c r="D454" s="113"/>
      <c r="E454" s="113"/>
      <c r="F454" s="113"/>
      <c r="G454" s="113"/>
      <c r="H454" s="113"/>
      <c r="I454" s="113"/>
      <c r="J454" s="113"/>
      <c r="K454" s="113"/>
      <c r="L454" s="113"/>
    </row>
    <row r="455" spans="2:12">
      <c r="B455" s="112"/>
      <c r="C455" s="112"/>
      <c r="D455" s="113"/>
      <c r="E455" s="113"/>
      <c r="F455" s="113"/>
      <c r="G455" s="113"/>
      <c r="H455" s="113"/>
      <c r="I455" s="113"/>
      <c r="J455" s="113"/>
      <c r="K455" s="113"/>
      <c r="L455" s="113"/>
    </row>
    <row r="456" spans="2:12">
      <c r="B456" s="112"/>
      <c r="C456" s="112"/>
      <c r="D456" s="113"/>
      <c r="E456" s="113"/>
      <c r="F456" s="113"/>
      <c r="G456" s="113"/>
      <c r="H456" s="113"/>
      <c r="I456" s="113"/>
      <c r="J456" s="113"/>
      <c r="K456" s="113"/>
      <c r="L456" s="113"/>
    </row>
    <row r="457" spans="2:12">
      <c r="B457" s="112"/>
      <c r="C457" s="112"/>
      <c r="D457" s="113"/>
      <c r="E457" s="113"/>
      <c r="F457" s="113"/>
      <c r="G457" s="113"/>
      <c r="H457" s="113"/>
      <c r="I457" s="113"/>
      <c r="J457" s="113"/>
      <c r="K457" s="113"/>
      <c r="L457" s="113"/>
    </row>
    <row r="458" spans="2:12">
      <c r="B458" s="112"/>
      <c r="C458" s="112"/>
      <c r="D458" s="113"/>
      <c r="E458" s="113"/>
      <c r="F458" s="113"/>
      <c r="G458" s="113"/>
      <c r="H458" s="113"/>
      <c r="I458" s="113"/>
      <c r="J458" s="113"/>
      <c r="K458" s="113"/>
      <c r="L458" s="113"/>
    </row>
    <row r="459" spans="2:12">
      <c r="B459" s="112"/>
      <c r="C459" s="112"/>
      <c r="D459" s="113"/>
      <c r="E459" s="113"/>
      <c r="F459" s="113"/>
      <c r="G459" s="113"/>
      <c r="H459" s="113"/>
      <c r="I459" s="113"/>
      <c r="J459" s="113"/>
      <c r="K459" s="113"/>
      <c r="L459" s="113"/>
    </row>
    <row r="460" spans="2:12">
      <c r="B460" s="112"/>
      <c r="C460" s="112"/>
      <c r="D460" s="113"/>
      <c r="E460" s="113"/>
      <c r="F460" s="113"/>
      <c r="G460" s="113"/>
      <c r="H460" s="113"/>
      <c r="I460" s="113"/>
      <c r="J460" s="113"/>
      <c r="K460" s="113"/>
      <c r="L460" s="113"/>
    </row>
    <row r="461" spans="2:12">
      <c r="B461" s="112"/>
      <c r="C461" s="112"/>
      <c r="D461" s="113"/>
      <c r="E461" s="113"/>
      <c r="F461" s="113"/>
      <c r="G461" s="113"/>
      <c r="H461" s="113"/>
      <c r="I461" s="113"/>
      <c r="J461" s="113"/>
      <c r="K461" s="113"/>
      <c r="L461" s="113"/>
    </row>
    <row r="462" spans="2:12">
      <c r="B462" s="112"/>
      <c r="C462" s="112"/>
      <c r="D462" s="113"/>
      <c r="E462" s="113"/>
      <c r="F462" s="113"/>
      <c r="G462" s="113"/>
      <c r="H462" s="113"/>
      <c r="I462" s="113"/>
      <c r="J462" s="113"/>
      <c r="K462" s="113"/>
      <c r="L462" s="113"/>
    </row>
    <row r="463" spans="2:12">
      <c r="B463" s="112"/>
      <c r="C463" s="112"/>
      <c r="D463" s="113"/>
      <c r="E463" s="113"/>
      <c r="F463" s="113"/>
      <c r="G463" s="113"/>
      <c r="H463" s="113"/>
      <c r="I463" s="113"/>
      <c r="J463" s="113"/>
      <c r="K463" s="113"/>
      <c r="L463" s="113"/>
    </row>
    <row r="464" spans="2:12">
      <c r="B464" s="112"/>
      <c r="C464" s="112"/>
      <c r="D464" s="113"/>
      <c r="E464" s="113"/>
      <c r="F464" s="113"/>
      <c r="G464" s="113"/>
      <c r="H464" s="113"/>
      <c r="I464" s="113"/>
      <c r="J464" s="113"/>
      <c r="K464" s="113"/>
      <c r="L464" s="113"/>
    </row>
    <row r="465" spans="2:12">
      <c r="B465" s="112"/>
      <c r="C465" s="112"/>
      <c r="D465" s="113"/>
      <c r="E465" s="113"/>
      <c r="F465" s="113"/>
      <c r="G465" s="113"/>
      <c r="H465" s="113"/>
      <c r="I465" s="113"/>
      <c r="J465" s="113"/>
      <c r="K465" s="113"/>
      <c r="L465" s="113"/>
    </row>
    <row r="466" spans="2:12">
      <c r="B466" s="112"/>
      <c r="C466" s="112"/>
      <c r="D466" s="113"/>
      <c r="E466" s="113"/>
      <c r="F466" s="113"/>
      <c r="G466" s="113"/>
      <c r="H466" s="113"/>
      <c r="I466" s="113"/>
      <c r="J466" s="113"/>
      <c r="K466" s="113"/>
      <c r="L466" s="113"/>
    </row>
    <row r="467" spans="2:12">
      <c r="B467" s="112"/>
      <c r="C467" s="112"/>
      <c r="D467" s="113"/>
      <c r="E467" s="113"/>
      <c r="F467" s="113"/>
      <c r="G467" s="113"/>
      <c r="H467" s="113"/>
      <c r="I467" s="113"/>
      <c r="J467" s="113"/>
      <c r="K467" s="113"/>
      <c r="L467" s="113"/>
    </row>
    <row r="468" spans="2:12">
      <c r="B468" s="112"/>
      <c r="C468" s="112"/>
      <c r="D468" s="113"/>
      <c r="E468" s="113"/>
      <c r="F468" s="113"/>
      <c r="G468" s="113"/>
      <c r="H468" s="113"/>
      <c r="I468" s="113"/>
      <c r="J468" s="113"/>
      <c r="K468" s="113"/>
      <c r="L468" s="113"/>
    </row>
    <row r="469" spans="2:12">
      <c r="B469" s="112"/>
      <c r="C469" s="112"/>
      <c r="D469" s="113"/>
      <c r="E469" s="113"/>
      <c r="F469" s="113"/>
      <c r="G469" s="113"/>
      <c r="H469" s="113"/>
      <c r="I469" s="113"/>
      <c r="J469" s="113"/>
      <c r="K469" s="113"/>
      <c r="L469" s="113"/>
    </row>
    <row r="470" spans="2:12">
      <c r="B470" s="112"/>
      <c r="C470" s="112"/>
      <c r="D470" s="113"/>
      <c r="E470" s="113"/>
      <c r="F470" s="113"/>
      <c r="G470" s="113"/>
      <c r="H470" s="113"/>
      <c r="I470" s="113"/>
      <c r="J470" s="113"/>
      <c r="K470" s="113"/>
      <c r="L470" s="113"/>
    </row>
    <row r="471" spans="2:12">
      <c r="B471" s="112"/>
      <c r="C471" s="112"/>
      <c r="D471" s="113"/>
      <c r="E471" s="113"/>
      <c r="F471" s="113"/>
      <c r="G471" s="113"/>
      <c r="H471" s="113"/>
      <c r="I471" s="113"/>
      <c r="J471" s="113"/>
      <c r="K471" s="113"/>
      <c r="L471" s="113"/>
    </row>
    <row r="472" spans="2:12">
      <c r="B472" s="112"/>
      <c r="C472" s="112"/>
      <c r="D472" s="113"/>
      <c r="E472" s="113"/>
      <c r="F472" s="113"/>
      <c r="G472" s="113"/>
      <c r="H472" s="113"/>
      <c r="I472" s="113"/>
      <c r="J472" s="113"/>
      <c r="K472" s="113"/>
      <c r="L472" s="113"/>
    </row>
    <row r="473" spans="2:12">
      <c r="B473" s="112"/>
      <c r="C473" s="112"/>
      <c r="D473" s="113"/>
      <c r="E473" s="113"/>
      <c r="F473" s="113"/>
      <c r="G473" s="113"/>
      <c r="H473" s="113"/>
      <c r="I473" s="113"/>
      <c r="J473" s="113"/>
      <c r="K473" s="113"/>
      <c r="L473" s="113"/>
    </row>
    <row r="474" spans="2:12">
      <c r="B474" s="112"/>
      <c r="C474" s="112"/>
      <c r="D474" s="113"/>
      <c r="E474" s="113"/>
      <c r="F474" s="113"/>
      <c r="G474" s="113"/>
      <c r="H474" s="113"/>
      <c r="I474" s="113"/>
      <c r="J474" s="113"/>
      <c r="K474" s="113"/>
      <c r="L474" s="113"/>
    </row>
    <row r="475" spans="2:12">
      <c r="B475" s="112"/>
      <c r="C475" s="112"/>
      <c r="D475" s="113"/>
      <c r="E475" s="113"/>
      <c r="F475" s="113"/>
      <c r="G475" s="113"/>
      <c r="H475" s="113"/>
      <c r="I475" s="113"/>
      <c r="J475" s="113"/>
      <c r="K475" s="113"/>
      <c r="L475" s="113"/>
    </row>
    <row r="476" spans="2:12">
      <c r="B476" s="112"/>
      <c r="C476" s="112"/>
      <c r="D476" s="113"/>
      <c r="E476" s="113"/>
      <c r="F476" s="113"/>
      <c r="G476" s="113"/>
      <c r="H476" s="113"/>
      <c r="I476" s="113"/>
      <c r="J476" s="113"/>
      <c r="K476" s="113"/>
      <c r="L476" s="113"/>
    </row>
    <row r="477" spans="2:12">
      <c r="B477" s="112"/>
      <c r="C477" s="112"/>
      <c r="D477" s="113"/>
      <c r="E477" s="113"/>
      <c r="F477" s="113"/>
      <c r="G477" s="113"/>
      <c r="H477" s="113"/>
      <c r="I477" s="113"/>
      <c r="J477" s="113"/>
      <c r="K477" s="113"/>
      <c r="L477" s="113"/>
    </row>
    <row r="478" spans="2:12">
      <c r="B478" s="112"/>
      <c r="C478" s="112"/>
      <c r="D478" s="113"/>
      <c r="E478" s="113"/>
      <c r="F478" s="113"/>
      <c r="G478" s="113"/>
      <c r="H478" s="113"/>
      <c r="I478" s="113"/>
      <c r="J478" s="113"/>
      <c r="K478" s="113"/>
      <c r="L478" s="113"/>
    </row>
    <row r="479" spans="2:12">
      <c r="B479" s="112"/>
      <c r="C479" s="112"/>
      <c r="D479" s="113"/>
      <c r="E479" s="113"/>
      <c r="F479" s="113"/>
      <c r="G479" s="113"/>
      <c r="H479" s="113"/>
      <c r="I479" s="113"/>
      <c r="J479" s="113"/>
      <c r="K479" s="113"/>
      <c r="L479" s="113"/>
    </row>
    <row r="480" spans="2:12">
      <c r="B480" s="112"/>
      <c r="C480" s="112"/>
      <c r="D480" s="113"/>
      <c r="E480" s="113"/>
      <c r="F480" s="113"/>
      <c r="G480" s="113"/>
      <c r="H480" s="113"/>
      <c r="I480" s="113"/>
      <c r="J480" s="113"/>
      <c r="K480" s="113"/>
      <c r="L480" s="113"/>
    </row>
    <row r="481" spans="2:12">
      <c r="B481" s="112"/>
      <c r="C481" s="112"/>
      <c r="D481" s="113"/>
      <c r="E481" s="113"/>
      <c r="F481" s="113"/>
      <c r="G481" s="113"/>
      <c r="H481" s="113"/>
      <c r="I481" s="113"/>
      <c r="J481" s="113"/>
      <c r="K481" s="113"/>
      <c r="L481" s="113"/>
    </row>
    <row r="482" spans="2:12">
      <c r="B482" s="112"/>
      <c r="C482" s="112"/>
      <c r="D482" s="113"/>
      <c r="E482" s="113"/>
      <c r="F482" s="113"/>
      <c r="G482" s="113"/>
      <c r="H482" s="113"/>
      <c r="I482" s="113"/>
      <c r="J482" s="113"/>
      <c r="K482" s="113"/>
      <c r="L482" s="113"/>
    </row>
    <row r="483" spans="2:12">
      <c r="B483" s="112"/>
      <c r="C483" s="112"/>
      <c r="D483" s="113"/>
      <c r="E483" s="113"/>
      <c r="F483" s="113"/>
      <c r="G483" s="113"/>
      <c r="H483" s="113"/>
      <c r="I483" s="113"/>
      <c r="J483" s="113"/>
      <c r="K483" s="113"/>
      <c r="L483" s="113"/>
    </row>
    <row r="484" spans="2:12">
      <c r="B484" s="112"/>
      <c r="C484" s="112"/>
      <c r="D484" s="113"/>
      <c r="E484" s="113"/>
      <c r="F484" s="113"/>
      <c r="G484" s="113"/>
      <c r="H484" s="113"/>
      <c r="I484" s="113"/>
      <c r="J484" s="113"/>
      <c r="K484" s="113"/>
      <c r="L484" s="113"/>
    </row>
    <row r="485" spans="2:12">
      <c r="B485" s="112"/>
      <c r="C485" s="112"/>
      <c r="D485" s="113"/>
      <c r="E485" s="113"/>
      <c r="F485" s="113"/>
      <c r="G485" s="113"/>
      <c r="H485" s="113"/>
      <c r="I485" s="113"/>
      <c r="J485" s="113"/>
      <c r="K485" s="113"/>
      <c r="L485" s="113"/>
    </row>
    <row r="486" spans="2:12">
      <c r="B486" s="112"/>
      <c r="C486" s="112"/>
      <c r="D486" s="113"/>
      <c r="E486" s="113"/>
      <c r="F486" s="113"/>
      <c r="G486" s="113"/>
      <c r="H486" s="113"/>
      <c r="I486" s="113"/>
      <c r="J486" s="113"/>
      <c r="K486" s="113"/>
      <c r="L486" s="113"/>
    </row>
    <row r="487" spans="2:12">
      <c r="B487" s="112"/>
      <c r="C487" s="112"/>
      <c r="D487" s="113"/>
      <c r="E487" s="113"/>
      <c r="F487" s="113"/>
      <c r="G487" s="113"/>
      <c r="H487" s="113"/>
      <c r="I487" s="113"/>
      <c r="J487" s="113"/>
      <c r="K487" s="113"/>
      <c r="L487" s="113"/>
    </row>
    <row r="488" spans="2:12">
      <c r="B488" s="112"/>
      <c r="C488" s="112"/>
      <c r="D488" s="113"/>
      <c r="E488" s="113"/>
      <c r="F488" s="113"/>
      <c r="G488" s="113"/>
      <c r="H488" s="113"/>
      <c r="I488" s="113"/>
      <c r="J488" s="113"/>
      <c r="K488" s="113"/>
      <c r="L488" s="113"/>
    </row>
    <row r="489" spans="2:12">
      <c r="B489" s="112"/>
      <c r="C489" s="112"/>
      <c r="D489" s="113"/>
      <c r="E489" s="113"/>
      <c r="F489" s="113"/>
      <c r="G489" s="113"/>
      <c r="H489" s="113"/>
      <c r="I489" s="113"/>
      <c r="J489" s="113"/>
      <c r="K489" s="113"/>
      <c r="L489" s="113"/>
    </row>
    <row r="490" spans="2:12">
      <c r="B490" s="112"/>
      <c r="C490" s="112"/>
      <c r="D490" s="113"/>
      <c r="E490" s="113"/>
      <c r="F490" s="113"/>
      <c r="G490" s="113"/>
      <c r="H490" s="113"/>
      <c r="I490" s="113"/>
      <c r="J490" s="113"/>
      <c r="K490" s="113"/>
      <c r="L490" s="113"/>
    </row>
    <row r="491" spans="2:12">
      <c r="B491" s="112"/>
      <c r="C491" s="112"/>
      <c r="D491" s="113"/>
      <c r="E491" s="113"/>
      <c r="F491" s="113"/>
      <c r="G491" s="113"/>
      <c r="H491" s="113"/>
      <c r="I491" s="113"/>
      <c r="J491" s="113"/>
      <c r="K491" s="113"/>
      <c r="L491" s="113"/>
    </row>
    <row r="492" spans="2:12">
      <c r="B492" s="112"/>
      <c r="C492" s="112"/>
      <c r="D492" s="113"/>
      <c r="E492" s="113"/>
      <c r="F492" s="113"/>
      <c r="G492" s="113"/>
      <c r="H492" s="113"/>
      <c r="I492" s="113"/>
      <c r="J492" s="113"/>
      <c r="K492" s="113"/>
      <c r="L492" s="113"/>
    </row>
    <row r="493" spans="2:12">
      <c r="B493" s="112"/>
      <c r="C493" s="112"/>
      <c r="D493" s="113"/>
      <c r="E493" s="113"/>
      <c r="F493" s="113"/>
      <c r="G493" s="113"/>
      <c r="H493" s="113"/>
      <c r="I493" s="113"/>
      <c r="J493" s="113"/>
      <c r="K493" s="113"/>
      <c r="L493" s="113"/>
    </row>
    <row r="494" spans="2:12">
      <c r="B494" s="112"/>
      <c r="C494" s="112"/>
      <c r="D494" s="113"/>
      <c r="E494" s="113"/>
      <c r="F494" s="113"/>
      <c r="G494" s="113"/>
      <c r="H494" s="113"/>
      <c r="I494" s="113"/>
      <c r="J494" s="113"/>
      <c r="K494" s="113"/>
      <c r="L494" s="113"/>
    </row>
    <row r="495" spans="2:12">
      <c r="B495" s="112"/>
      <c r="C495" s="112"/>
      <c r="D495" s="113"/>
      <c r="E495" s="113"/>
      <c r="F495" s="113"/>
      <c r="G495" s="113"/>
      <c r="H495" s="113"/>
      <c r="I495" s="113"/>
      <c r="J495" s="113"/>
      <c r="K495" s="113"/>
      <c r="L495" s="113"/>
    </row>
    <row r="496" spans="2:12">
      <c r="B496" s="112"/>
      <c r="C496" s="112"/>
      <c r="D496" s="113"/>
      <c r="E496" s="113"/>
      <c r="F496" s="113"/>
      <c r="G496" s="113"/>
      <c r="H496" s="113"/>
      <c r="I496" s="113"/>
      <c r="J496" s="113"/>
      <c r="K496" s="113"/>
      <c r="L496" s="113"/>
    </row>
    <row r="497" spans="2:12">
      <c r="B497" s="112"/>
      <c r="C497" s="112"/>
      <c r="D497" s="113"/>
      <c r="E497" s="113"/>
      <c r="F497" s="113"/>
      <c r="G497" s="113"/>
      <c r="H497" s="113"/>
      <c r="I497" s="113"/>
      <c r="J497" s="113"/>
      <c r="K497" s="113"/>
      <c r="L497" s="113"/>
    </row>
    <row r="498" spans="2:12">
      <c r="B498" s="112"/>
      <c r="C498" s="112"/>
      <c r="D498" s="113"/>
      <c r="E498" s="113"/>
      <c r="F498" s="113"/>
      <c r="G498" s="113"/>
      <c r="H498" s="113"/>
      <c r="I498" s="113"/>
      <c r="J498" s="113"/>
      <c r="K498" s="113"/>
      <c r="L498" s="113"/>
    </row>
    <row r="499" spans="2:12">
      <c r="B499" s="112"/>
      <c r="C499" s="112"/>
      <c r="D499" s="113"/>
      <c r="E499" s="113"/>
      <c r="F499" s="113"/>
      <c r="G499" s="113"/>
      <c r="H499" s="113"/>
      <c r="I499" s="113"/>
      <c r="J499" s="113"/>
      <c r="K499" s="113"/>
      <c r="L499" s="113"/>
    </row>
    <row r="500" spans="2:12">
      <c r="B500" s="112"/>
      <c r="C500" s="112"/>
      <c r="D500" s="113"/>
      <c r="E500" s="113"/>
      <c r="F500" s="113"/>
      <c r="G500" s="113"/>
      <c r="H500" s="113"/>
      <c r="I500" s="113"/>
      <c r="J500" s="113"/>
      <c r="K500" s="113"/>
      <c r="L500" s="113"/>
    </row>
    <row r="501" spans="2:12">
      <c r="B501" s="112"/>
      <c r="C501" s="112"/>
      <c r="D501" s="113"/>
      <c r="E501" s="113"/>
      <c r="F501" s="113"/>
      <c r="G501" s="113"/>
      <c r="H501" s="113"/>
      <c r="I501" s="113"/>
      <c r="J501" s="113"/>
      <c r="K501" s="113"/>
      <c r="L501" s="113"/>
    </row>
    <row r="502" spans="2:12">
      <c r="B502" s="112"/>
      <c r="C502" s="112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2:12">
      <c r="B503" s="112"/>
      <c r="C503" s="112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2:12">
      <c r="B504" s="112"/>
      <c r="C504" s="112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2:12">
      <c r="B505" s="112"/>
      <c r="C505" s="112"/>
      <c r="D505" s="113"/>
      <c r="E505" s="113"/>
      <c r="F505" s="113"/>
      <c r="G505" s="113"/>
      <c r="H505" s="113"/>
      <c r="I505" s="113"/>
      <c r="J505" s="113"/>
      <c r="K505" s="113"/>
      <c r="L505" s="113"/>
    </row>
    <row r="506" spans="2:12">
      <c r="E50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60.285156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-44.501251846000002</v>
      </c>
      <c r="J11" s="78">
        <f>I11/$I$11</f>
        <v>1</v>
      </c>
      <c r="K11" s="78">
        <f>I11/'סכום נכסי הקרן'!$C$42</f>
        <v>-9.4125301339934996E-4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-37.833177007000018</v>
      </c>
      <c r="J12" s="81">
        <f t="shared" ref="J12:J75" si="0">I12/$I$11</f>
        <v>0.85015983680469553</v>
      </c>
      <c r="K12" s="81">
        <f>I12/'סכום נכסי הקרן'!$C$42</f>
        <v>-8.0021550826351923E-4</v>
      </c>
    </row>
    <row r="13" spans="2:11">
      <c r="B13" s="89" t="s">
        <v>1976</v>
      </c>
      <c r="C13" s="71"/>
      <c r="D13" s="71"/>
      <c r="E13" s="71"/>
      <c r="F13" s="71"/>
      <c r="G13" s="80"/>
      <c r="H13" s="82"/>
      <c r="I13" s="80">
        <v>-13.399299601000012</v>
      </c>
      <c r="J13" s="81">
        <f t="shared" si="0"/>
        <v>0.3010993858637801</v>
      </c>
      <c r="K13" s="81">
        <f>I13/'סכום נכסי הקרן'!$C$42</f>
        <v>-2.8341070427697669E-4</v>
      </c>
    </row>
    <row r="14" spans="2:11">
      <c r="B14" s="76" t="s">
        <v>1977</v>
      </c>
      <c r="C14" s="73" t="s">
        <v>1978</v>
      </c>
      <c r="D14" s="86" t="s">
        <v>638</v>
      </c>
      <c r="E14" s="86" t="s">
        <v>127</v>
      </c>
      <c r="F14" s="101">
        <v>43642</v>
      </c>
      <c r="G14" s="83">
        <v>140084.00000000003</v>
      </c>
      <c r="H14" s="85">
        <v>1.752591</v>
      </c>
      <c r="I14" s="83">
        <v>2.4551000000000003</v>
      </c>
      <c r="J14" s="84">
        <f t="shared" si="0"/>
        <v>-5.5169234530661346E-2</v>
      </c>
      <c r="K14" s="84">
        <f>I14/'סכום נכסי הקרן'!$C$42</f>
        <v>5.1928208248920463E-5</v>
      </c>
    </row>
    <row r="15" spans="2:11">
      <c r="B15" s="76" t="s">
        <v>1979</v>
      </c>
      <c r="C15" s="73" t="s">
        <v>1980</v>
      </c>
      <c r="D15" s="86" t="s">
        <v>638</v>
      </c>
      <c r="E15" s="86" t="s">
        <v>127</v>
      </c>
      <c r="F15" s="101">
        <v>43657</v>
      </c>
      <c r="G15" s="83">
        <v>519526.00000000006</v>
      </c>
      <c r="H15" s="85">
        <v>0.32684200000000002</v>
      </c>
      <c r="I15" s="83">
        <v>1.6980300000000002</v>
      </c>
      <c r="J15" s="84">
        <f t="shared" si="0"/>
        <v>-3.8156904122071962E-2</v>
      </c>
      <c r="K15" s="84">
        <f>I15/'סכום נכסי הקרן'!$C$42</f>
        <v>3.5915300986890316E-5</v>
      </c>
    </row>
    <row r="16" spans="2:11" s="6" customFormat="1">
      <c r="B16" s="76" t="s">
        <v>1981</v>
      </c>
      <c r="C16" s="73" t="s">
        <v>1982</v>
      </c>
      <c r="D16" s="86" t="s">
        <v>638</v>
      </c>
      <c r="E16" s="86" t="s">
        <v>127</v>
      </c>
      <c r="F16" s="101">
        <v>43894</v>
      </c>
      <c r="G16" s="83">
        <v>32665.724230000003</v>
      </c>
      <c r="H16" s="85">
        <v>-1.2201690000000001</v>
      </c>
      <c r="I16" s="83">
        <v>-0.39857702099999998</v>
      </c>
      <c r="J16" s="84">
        <f t="shared" si="0"/>
        <v>8.9565350291561756E-3</v>
      </c>
      <c r="K16" s="84">
        <f>I16/'סכום נכסי הקרן'!$C$42</f>
        <v>-8.430365585810086E-6</v>
      </c>
    </row>
    <row r="17" spans="2:11" s="6" customFormat="1">
      <c r="B17" s="76" t="s">
        <v>1983</v>
      </c>
      <c r="C17" s="73" t="s">
        <v>1984</v>
      </c>
      <c r="D17" s="86" t="s">
        <v>638</v>
      </c>
      <c r="E17" s="86" t="s">
        <v>127</v>
      </c>
      <c r="F17" s="101">
        <v>43887</v>
      </c>
      <c r="G17" s="83">
        <v>16055.427672000002</v>
      </c>
      <c r="H17" s="85">
        <v>-1.2423379999999999</v>
      </c>
      <c r="I17" s="83">
        <v>-0.19946275100000002</v>
      </c>
      <c r="J17" s="84">
        <f t="shared" si="0"/>
        <v>4.4821829212862638E-3</v>
      </c>
      <c r="K17" s="84">
        <f>I17/'סכום נכסי הקרן'!$C$42</f>
        <v>-4.2188681812677971E-6</v>
      </c>
    </row>
    <row r="18" spans="2:11" s="6" customFormat="1">
      <c r="B18" s="76" t="s">
        <v>1985</v>
      </c>
      <c r="C18" s="73" t="s">
        <v>1986</v>
      </c>
      <c r="D18" s="86" t="s">
        <v>638</v>
      </c>
      <c r="E18" s="86" t="s">
        <v>127</v>
      </c>
      <c r="F18" s="101">
        <v>43887</v>
      </c>
      <c r="G18" s="83">
        <v>23921.094855000003</v>
      </c>
      <c r="H18" s="85">
        <v>-1.23936</v>
      </c>
      <c r="I18" s="83">
        <v>-0.29646836700000007</v>
      </c>
      <c r="J18" s="84">
        <f t="shared" si="0"/>
        <v>6.6620230825405E-3</v>
      </c>
      <c r="K18" s="84">
        <f>I18/'סכום נכסי הקרן'!$C$42</f>
        <v>-6.2706493017772727E-6</v>
      </c>
    </row>
    <row r="19" spans="2:11">
      <c r="B19" s="76" t="s">
        <v>1987</v>
      </c>
      <c r="C19" s="73" t="s">
        <v>1988</v>
      </c>
      <c r="D19" s="86" t="s">
        <v>638</v>
      </c>
      <c r="E19" s="86" t="s">
        <v>127</v>
      </c>
      <c r="F19" s="101">
        <v>43888</v>
      </c>
      <c r="G19" s="83">
        <v>35956.627410000001</v>
      </c>
      <c r="H19" s="85">
        <v>-1.2171989999999999</v>
      </c>
      <c r="I19" s="83">
        <v>-0.43766357600000005</v>
      </c>
      <c r="J19" s="84">
        <f t="shared" si="0"/>
        <v>9.8348598712361714E-3</v>
      </c>
      <c r="K19" s="84">
        <f>I19/'סכום נכסי הקרן'!$C$42</f>
        <v>-9.2570914901613904E-6</v>
      </c>
    </row>
    <row r="20" spans="2:11">
      <c r="B20" s="76" t="s">
        <v>1989</v>
      </c>
      <c r="C20" s="73" t="s">
        <v>1990</v>
      </c>
      <c r="D20" s="86" t="s">
        <v>638</v>
      </c>
      <c r="E20" s="86" t="s">
        <v>127</v>
      </c>
      <c r="F20" s="101">
        <v>43893</v>
      </c>
      <c r="G20" s="83">
        <v>20089.956308000004</v>
      </c>
      <c r="H20" s="85">
        <v>-1.0824940000000001</v>
      </c>
      <c r="I20" s="83">
        <v>-0.21747254900000004</v>
      </c>
      <c r="J20" s="84">
        <f t="shared" si="0"/>
        <v>4.8868860982288877E-3</v>
      </c>
      <c r="K20" s="84">
        <f>I20/'סכום נכסי הקרן'!$C$42</f>
        <v>-4.5997962660973328E-6</v>
      </c>
    </row>
    <row r="21" spans="2:11">
      <c r="B21" s="76" t="s">
        <v>1991</v>
      </c>
      <c r="C21" s="73" t="s">
        <v>1992</v>
      </c>
      <c r="D21" s="86" t="s">
        <v>638</v>
      </c>
      <c r="E21" s="86" t="s">
        <v>127</v>
      </c>
      <c r="F21" s="101">
        <v>43893</v>
      </c>
      <c r="G21" s="83">
        <v>46267.631630000003</v>
      </c>
      <c r="H21" s="85">
        <v>-0.993448</v>
      </c>
      <c r="I21" s="83">
        <v>-0.45964495400000011</v>
      </c>
      <c r="J21" s="84">
        <f t="shared" si="0"/>
        <v>1.0328809526317075E-2</v>
      </c>
      <c r="K21" s="84">
        <f>I21/'סכום נכסי הקרן'!$C$42</f>
        <v>-9.7220230914738585E-6</v>
      </c>
    </row>
    <row r="22" spans="2:11">
      <c r="B22" s="76" t="s">
        <v>1993</v>
      </c>
      <c r="C22" s="73" t="s">
        <v>1994</v>
      </c>
      <c r="D22" s="86" t="s">
        <v>638</v>
      </c>
      <c r="E22" s="86" t="s">
        <v>127</v>
      </c>
      <c r="F22" s="101">
        <v>43888</v>
      </c>
      <c r="G22" s="83">
        <v>23983.746850000007</v>
      </c>
      <c r="H22" s="85">
        <v>-0.97493600000000002</v>
      </c>
      <c r="I22" s="83">
        <v>-0.23382614800000001</v>
      </c>
      <c r="J22" s="84">
        <f t="shared" si="0"/>
        <v>5.2543723670779724E-3</v>
      </c>
      <c r="K22" s="84">
        <f>I22/'סכום נכסי הקרן'!$C$42</f>
        <v>-4.945693824034417E-6</v>
      </c>
    </row>
    <row r="23" spans="2:11">
      <c r="B23" s="76" t="s">
        <v>1995</v>
      </c>
      <c r="C23" s="73" t="s">
        <v>1996</v>
      </c>
      <c r="D23" s="86" t="s">
        <v>638</v>
      </c>
      <c r="E23" s="86" t="s">
        <v>127</v>
      </c>
      <c r="F23" s="101">
        <v>44005</v>
      </c>
      <c r="G23" s="83">
        <v>22402.891810000005</v>
      </c>
      <c r="H23" s="85">
        <v>-0.769374</v>
      </c>
      <c r="I23" s="83">
        <v>-0.172362086</v>
      </c>
      <c r="J23" s="84">
        <f t="shared" si="0"/>
        <v>3.8731963450482749E-3</v>
      </c>
      <c r="K23" s="84">
        <f>I23/'סכום נכסי הקרן'!$C$42</f>
        <v>-3.6456577312640369E-6</v>
      </c>
    </row>
    <row r="24" spans="2:11">
      <c r="B24" s="76" t="s">
        <v>1997</v>
      </c>
      <c r="C24" s="73" t="s">
        <v>1984</v>
      </c>
      <c r="D24" s="86" t="s">
        <v>638</v>
      </c>
      <c r="E24" s="86" t="s">
        <v>127</v>
      </c>
      <c r="F24" s="101">
        <v>43894</v>
      </c>
      <c r="G24" s="83">
        <v>37428.590124000009</v>
      </c>
      <c r="H24" s="85">
        <v>-0.70218400000000003</v>
      </c>
      <c r="I24" s="83">
        <v>-0.26281754200000002</v>
      </c>
      <c r="J24" s="84">
        <f t="shared" si="0"/>
        <v>5.9058460402305153E-3</v>
      </c>
      <c r="K24" s="84">
        <f>I24/'סכום נכסי הקרן'!$C$42</f>
        <v>-5.558895382039591E-6</v>
      </c>
    </row>
    <row r="25" spans="2:11">
      <c r="B25" s="76" t="s">
        <v>1998</v>
      </c>
      <c r="C25" s="73" t="s">
        <v>1999</v>
      </c>
      <c r="D25" s="86" t="s">
        <v>638</v>
      </c>
      <c r="E25" s="86" t="s">
        <v>127</v>
      </c>
      <c r="F25" s="101">
        <v>43992</v>
      </c>
      <c r="G25" s="83">
        <v>38486.62776000001</v>
      </c>
      <c r="H25" s="85">
        <v>-0.69622499999999998</v>
      </c>
      <c r="I25" s="83">
        <v>-0.26795333300000002</v>
      </c>
      <c r="J25" s="84">
        <f t="shared" si="0"/>
        <v>6.021253827359129E-3</v>
      </c>
      <c r="K25" s="84">
        <f>I25/'סכום נכסי הקרן'!$C$42</f>
        <v>-5.6675233094441495E-6</v>
      </c>
    </row>
    <row r="26" spans="2:11">
      <c r="B26" s="76" t="s">
        <v>2000</v>
      </c>
      <c r="C26" s="73" t="s">
        <v>2001</v>
      </c>
      <c r="D26" s="86" t="s">
        <v>638</v>
      </c>
      <c r="E26" s="86" t="s">
        <v>127</v>
      </c>
      <c r="F26" s="101">
        <v>43895</v>
      </c>
      <c r="G26" s="83">
        <v>39435.44481600001</v>
      </c>
      <c r="H26" s="85">
        <v>-0.60941800000000002</v>
      </c>
      <c r="I26" s="83">
        <v>-0.24032677300000002</v>
      </c>
      <c r="J26" s="84">
        <f t="shared" si="0"/>
        <v>5.4004497183959962E-3</v>
      </c>
      <c r="K26" s="84">
        <f>I26/'סכום נכסי הקרן'!$C$42</f>
        <v>-5.0831895711519021E-6</v>
      </c>
    </row>
    <row r="27" spans="2:11">
      <c r="B27" s="76" t="s">
        <v>2002</v>
      </c>
      <c r="C27" s="73" t="s">
        <v>2003</v>
      </c>
      <c r="D27" s="86" t="s">
        <v>638</v>
      </c>
      <c r="E27" s="86" t="s">
        <v>127</v>
      </c>
      <c r="F27" s="101">
        <v>43895</v>
      </c>
      <c r="G27" s="83">
        <v>39444.67704000001</v>
      </c>
      <c r="H27" s="85">
        <v>-0.59105799999999997</v>
      </c>
      <c r="I27" s="83">
        <v>-0.23314090500000004</v>
      </c>
      <c r="J27" s="84">
        <f t="shared" si="0"/>
        <v>5.2389740811517403E-3</v>
      </c>
      <c r="K27" s="84">
        <f>I27/'סכום נכסי הקרן'!$C$42</f>
        <v>-4.9312001410051659E-6</v>
      </c>
    </row>
    <row r="28" spans="2:11">
      <c r="B28" s="76" t="s">
        <v>2004</v>
      </c>
      <c r="C28" s="73" t="s">
        <v>2005</v>
      </c>
      <c r="D28" s="86" t="s">
        <v>638</v>
      </c>
      <c r="E28" s="86" t="s">
        <v>127</v>
      </c>
      <c r="F28" s="101">
        <v>43992</v>
      </c>
      <c r="G28" s="83">
        <v>38527.175568000006</v>
      </c>
      <c r="H28" s="85">
        <v>-0.59025700000000003</v>
      </c>
      <c r="I28" s="83">
        <v>-0.22740916700000002</v>
      </c>
      <c r="J28" s="84">
        <f t="shared" si="0"/>
        <v>5.1101746033340115E-3</v>
      </c>
      <c r="K28" s="84">
        <f>I28/'סכום נכסי הקרן'!$C$42</f>
        <v>-4.8099672443849662E-6</v>
      </c>
    </row>
    <row r="29" spans="2:11">
      <c r="B29" s="76" t="s">
        <v>2006</v>
      </c>
      <c r="C29" s="73" t="s">
        <v>2007</v>
      </c>
      <c r="D29" s="86" t="s">
        <v>638</v>
      </c>
      <c r="E29" s="86" t="s">
        <v>127</v>
      </c>
      <c r="F29" s="101">
        <v>43889</v>
      </c>
      <c r="G29" s="83">
        <v>48249.075700000016</v>
      </c>
      <c r="H29" s="85">
        <v>-0.381299</v>
      </c>
      <c r="I29" s="83">
        <v>-0.18397306700000002</v>
      </c>
      <c r="J29" s="84">
        <f t="shared" si="0"/>
        <v>4.134109926539886E-3</v>
      </c>
      <c r="K29" s="84">
        <f>I29/'סכום נכסי הקרן'!$C$42</f>
        <v>-3.8912434260798327E-6</v>
      </c>
    </row>
    <row r="30" spans="2:11">
      <c r="B30" s="76" t="s">
        <v>2008</v>
      </c>
      <c r="C30" s="73" t="s">
        <v>2009</v>
      </c>
      <c r="D30" s="86" t="s">
        <v>638</v>
      </c>
      <c r="E30" s="86" t="s">
        <v>127</v>
      </c>
      <c r="F30" s="101">
        <v>44000</v>
      </c>
      <c r="G30" s="83">
        <v>20261.236253000003</v>
      </c>
      <c r="H30" s="85">
        <v>-0.29999100000000001</v>
      </c>
      <c r="I30" s="83">
        <v>-6.0781961000000009E-2</v>
      </c>
      <c r="J30" s="84">
        <f t="shared" si="0"/>
        <v>1.365848340858829E-3</v>
      </c>
      <c r="K30" s="84">
        <f>I30/'סכום נכסי הקרן'!$C$42</f>
        <v>-1.2856088666798754E-6</v>
      </c>
    </row>
    <row r="31" spans="2:11">
      <c r="B31" s="76" t="s">
        <v>2010</v>
      </c>
      <c r="C31" s="73" t="s">
        <v>2011</v>
      </c>
      <c r="D31" s="86" t="s">
        <v>638</v>
      </c>
      <c r="E31" s="86" t="s">
        <v>127</v>
      </c>
      <c r="F31" s="101">
        <v>43892</v>
      </c>
      <c r="G31" s="83">
        <v>48312.431650000013</v>
      </c>
      <c r="H31" s="85">
        <v>-0.25815199999999999</v>
      </c>
      <c r="I31" s="83">
        <v>-0.12471970900000003</v>
      </c>
      <c r="J31" s="84">
        <f t="shared" si="0"/>
        <v>2.8026112485914365E-3</v>
      </c>
      <c r="K31" s="84">
        <f>I31/'סכום נכסי הקרן'!$C$42</f>
        <v>-2.6379662831236043E-6</v>
      </c>
    </row>
    <row r="32" spans="2:11">
      <c r="B32" s="76" t="s">
        <v>2012</v>
      </c>
      <c r="C32" s="73" t="s">
        <v>2013</v>
      </c>
      <c r="D32" s="86" t="s">
        <v>638</v>
      </c>
      <c r="E32" s="86" t="s">
        <v>127</v>
      </c>
      <c r="F32" s="101">
        <v>44000</v>
      </c>
      <c r="G32" s="83">
        <v>24194.933350000003</v>
      </c>
      <c r="H32" s="85">
        <v>-0.112835</v>
      </c>
      <c r="I32" s="83">
        <v>-2.7300245000000004E-2</v>
      </c>
      <c r="J32" s="84">
        <f t="shared" si="0"/>
        <v>6.1347139389414471E-4</v>
      </c>
      <c r="K32" s="84">
        <f>I32/'סכום נכסי הקרן'!$C$42</f>
        <v>-5.7743179813716334E-7</v>
      </c>
    </row>
    <row r="33" spans="2:11">
      <c r="B33" s="76" t="s">
        <v>2014</v>
      </c>
      <c r="C33" s="73" t="s">
        <v>2015</v>
      </c>
      <c r="D33" s="86" t="s">
        <v>638</v>
      </c>
      <c r="E33" s="86" t="s">
        <v>127</v>
      </c>
      <c r="F33" s="101">
        <v>44000</v>
      </c>
      <c r="G33" s="83">
        <v>24817.151541000003</v>
      </c>
      <c r="H33" s="85">
        <v>-8.4116999999999997E-2</v>
      </c>
      <c r="I33" s="83">
        <v>-2.0875518000000003E-2</v>
      </c>
      <c r="J33" s="84">
        <f t="shared" si="0"/>
        <v>4.6909956763107106E-4</v>
      </c>
      <c r="K33" s="84">
        <f>I33/'סכום נכסי הקרן'!$C$42</f>
        <v>-4.415413816170778E-7</v>
      </c>
    </row>
    <row r="34" spans="2:11">
      <c r="B34" s="76" t="s">
        <v>2016</v>
      </c>
      <c r="C34" s="73" t="s">
        <v>2017</v>
      </c>
      <c r="D34" s="86" t="s">
        <v>638</v>
      </c>
      <c r="E34" s="86" t="s">
        <v>127</v>
      </c>
      <c r="F34" s="101">
        <v>44012</v>
      </c>
      <c r="G34" s="83">
        <v>81948.204447000011</v>
      </c>
      <c r="H34" s="85">
        <v>0.14808499999999999</v>
      </c>
      <c r="I34" s="83">
        <v>0.121352679</v>
      </c>
      <c r="J34" s="84">
        <f t="shared" si="0"/>
        <v>-2.7269497815466015E-3</v>
      </c>
      <c r="K34" s="84">
        <f>I34/'סכום נכסי הקרן'!$C$42</f>
        <v>2.5667496992694377E-6</v>
      </c>
    </row>
    <row r="35" spans="2:11">
      <c r="B35" s="76" t="s">
        <v>2018</v>
      </c>
      <c r="C35" s="73" t="s">
        <v>1994</v>
      </c>
      <c r="D35" s="86" t="s">
        <v>638</v>
      </c>
      <c r="E35" s="86" t="s">
        <v>127</v>
      </c>
      <c r="F35" s="101">
        <v>44012</v>
      </c>
      <c r="G35" s="83">
        <v>11319.570005000001</v>
      </c>
      <c r="H35" s="85">
        <v>0.26674199999999998</v>
      </c>
      <c r="I35" s="83">
        <v>3.0194033000000006E-2</v>
      </c>
      <c r="J35" s="84">
        <f t="shared" si="0"/>
        <v>-6.7849850841249985E-4</v>
      </c>
      <c r="K35" s="84">
        <f>I35/'סכום נכסי הקרן'!$C$42</f>
        <v>6.386387656302297E-7</v>
      </c>
    </row>
    <row r="36" spans="2:11">
      <c r="B36" s="76" t="s">
        <v>2019</v>
      </c>
      <c r="C36" s="73" t="s">
        <v>2020</v>
      </c>
      <c r="D36" s="86" t="s">
        <v>638</v>
      </c>
      <c r="E36" s="86" t="s">
        <v>127</v>
      </c>
      <c r="F36" s="101">
        <v>44012</v>
      </c>
      <c r="G36" s="83">
        <v>70341.20562600001</v>
      </c>
      <c r="H36" s="85">
        <v>0.29033599999999998</v>
      </c>
      <c r="I36" s="83">
        <v>0.20422604600000002</v>
      </c>
      <c r="J36" s="84">
        <f t="shared" si="0"/>
        <v>-4.5892202472582102E-3</v>
      </c>
      <c r="K36" s="84">
        <f>I36/'סכום נכסי הקרן'!$C$42</f>
        <v>4.3196173868851006E-6</v>
      </c>
    </row>
    <row r="37" spans="2:11">
      <c r="B37" s="76" t="s">
        <v>2021</v>
      </c>
      <c r="C37" s="73" t="s">
        <v>2022</v>
      </c>
      <c r="D37" s="86" t="s">
        <v>638</v>
      </c>
      <c r="E37" s="86" t="s">
        <v>127</v>
      </c>
      <c r="F37" s="101">
        <v>43986</v>
      </c>
      <c r="G37" s="83">
        <v>103980.00000000001</v>
      </c>
      <c r="H37" s="85">
        <v>0.72940000000000005</v>
      </c>
      <c r="I37" s="83">
        <v>0.75842999999999994</v>
      </c>
      <c r="J37" s="84">
        <f t="shared" si="0"/>
        <v>-1.7042891346621104E-2</v>
      </c>
      <c r="K37" s="84">
        <f>I37/'סכום נכסי הקרן'!$C$42</f>
        <v>1.6041672837044822E-5</v>
      </c>
    </row>
    <row r="38" spans="2:11">
      <c r="B38" s="76" t="s">
        <v>2023</v>
      </c>
      <c r="C38" s="73" t="s">
        <v>2024</v>
      </c>
      <c r="D38" s="86" t="s">
        <v>638</v>
      </c>
      <c r="E38" s="86" t="s">
        <v>127</v>
      </c>
      <c r="F38" s="101">
        <v>43941</v>
      </c>
      <c r="G38" s="83">
        <v>27063.110628000006</v>
      </c>
      <c r="H38" s="85">
        <v>2.2626529999999998</v>
      </c>
      <c r="I38" s="83">
        <v>0.61234427300000016</v>
      </c>
      <c r="J38" s="84">
        <f t="shared" si="0"/>
        <v>-1.3760158368557013E-2</v>
      </c>
      <c r="K38" s="84">
        <f>I38/'סכום נכסי הקרן'!$C$42</f>
        <v>1.2951790529256571E-5</v>
      </c>
    </row>
    <row r="39" spans="2:11">
      <c r="B39" s="76" t="s">
        <v>2025</v>
      </c>
      <c r="C39" s="73" t="s">
        <v>2026</v>
      </c>
      <c r="D39" s="86" t="s">
        <v>638</v>
      </c>
      <c r="E39" s="86" t="s">
        <v>127</v>
      </c>
      <c r="F39" s="101">
        <v>43920</v>
      </c>
      <c r="G39" s="83">
        <v>633330.00000000012</v>
      </c>
      <c r="H39" s="85">
        <v>2.2936190000000001</v>
      </c>
      <c r="I39" s="83">
        <v>14.526180000000002</v>
      </c>
      <c r="J39" s="84">
        <f t="shared" si="0"/>
        <v>-0.32642182854246354</v>
      </c>
      <c r="K39" s="84">
        <f>I39/'סכום נכסי הקרן'!$C$42</f>
        <v>3.0724552975491977E-4</v>
      </c>
    </row>
    <row r="40" spans="2:11">
      <c r="B40" s="76" t="s">
        <v>2027</v>
      </c>
      <c r="C40" s="73" t="s">
        <v>2028</v>
      </c>
      <c r="D40" s="86" t="s">
        <v>638</v>
      </c>
      <c r="E40" s="86" t="s">
        <v>127</v>
      </c>
      <c r="F40" s="101">
        <v>43920</v>
      </c>
      <c r="G40" s="83">
        <v>3250.1452370000006</v>
      </c>
      <c r="H40" s="85">
        <v>2.8143699999999998</v>
      </c>
      <c r="I40" s="83">
        <v>9.1471120000000017E-2</v>
      </c>
      <c r="J40" s="84">
        <f t="shared" si="0"/>
        <v>-2.0554729632447834E-3</v>
      </c>
      <c r="K40" s="84">
        <f>I40/'סכום נכסי הקרן'!$C$42</f>
        <v>1.9347201206150438E-6</v>
      </c>
    </row>
    <row r="41" spans="2:11">
      <c r="B41" s="76" t="s">
        <v>2029</v>
      </c>
      <c r="C41" s="73" t="s">
        <v>2030</v>
      </c>
      <c r="D41" s="86" t="s">
        <v>638</v>
      </c>
      <c r="E41" s="86" t="s">
        <v>127</v>
      </c>
      <c r="F41" s="101">
        <v>43920</v>
      </c>
      <c r="G41" s="83">
        <v>19925.868648000003</v>
      </c>
      <c r="H41" s="85">
        <v>2.8308450000000001</v>
      </c>
      <c r="I41" s="83">
        <v>0.56407049600000014</v>
      </c>
      <c r="J41" s="84">
        <f t="shared" si="0"/>
        <v>-1.2675384907193384E-2</v>
      </c>
      <c r="K41" s="84">
        <f>I41/'סכום נכסי הקרן'!$C$42</f>
        <v>1.1930744239892412E-5</v>
      </c>
    </row>
    <row r="42" spans="2:11">
      <c r="B42" s="76" t="s">
        <v>2031</v>
      </c>
      <c r="C42" s="73" t="s">
        <v>2032</v>
      </c>
      <c r="D42" s="86" t="s">
        <v>638</v>
      </c>
      <c r="E42" s="86" t="s">
        <v>127</v>
      </c>
      <c r="F42" s="101">
        <v>43916</v>
      </c>
      <c r="G42" s="83">
        <v>23513.258350000004</v>
      </c>
      <c r="H42" s="85">
        <v>3.9730639999999999</v>
      </c>
      <c r="I42" s="83">
        <v>0.93419684000000003</v>
      </c>
      <c r="J42" s="84">
        <f t="shared" si="0"/>
        <v>-2.099259686520415E-2</v>
      </c>
      <c r="K42" s="84">
        <f>I42/'סכום נכסי הקרן'!$C$42</f>
        <v>1.9759345058451154E-5</v>
      </c>
    </row>
    <row r="43" spans="2:11">
      <c r="B43" s="76" t="s">
        <v>2033</v>
      </c>
      <c r="C43" s="73" t="s">
        <v>2034</v>
      </c>
      <c r="D43" s="86" t="s">
        <v>638</v>
      </c>
      <c r="E43" s="86" t="s">
        <v>127</v>
      </c>
      <c r="F43" s="101">
        <v>44011</v>
      </c>
      <c r="G43" s="83">
        <v>19378.473240000003</v>
      </c>
      <c r="H43" s="85">
        <v>0.41821700000000001</v>
      </c>
      <c r="I43" s="83">
        <v>8.1044006000000016E-2</v>
      </c>
      <c r="J43" s="84">
        <f t="shared" si="0"/>
        <v>-1.8211623861831801E-3</v>
      </c>
      <c r="K43" s="84">
        <f>I43/'סכום נכסי הקרן'!$C$42</f>
        <v>1.7141745838844691E-6</v>
      </c>
    </row>
    <row r="44" spans="2:11">
      <c r="B44" s="76" t="s">
        <v>2035</v>
      </c>
      <c r="C44" s="73" t="s">
        <v>2036</v>
      </c>
      <c r="D44" s="86" t="s">
        <v>638</v>
      </c>
      <c r="E44" s="86" t="s">
        <v>127</v>
      </c>
      <c r="F44" s="101">
        <v>43889</v>
      </c>
      <c r="G44" s="83">
        <v>24223.091550000001</v>
      </c>
      <c r="H44" s="85">
        <v>0.186581</v>
      </c>
      <c r="I44" s="83">
        <v>4.5195641000000002E-2</v>
      </c>
      <c r="J44" s="84">
        <f t="shared" si="0"/>
        <v>-1.0156038116950728E-3</v>
      </c>
      <c r="K44" s="84">
        <f>I44/'סכום נכסי הקרן'!$C$42</f>
        <v>9.5594014817785339E-7</v>
      </c>
    </row>
    <row r="45" spans="2:11">
      <c r="B45" s="76" t="s">
        <v>2037</v>
      </c>
      <c r="C45" s="73" t="s">
        <v>2038</v>
      </c>
      <c r="D45" s="86" t="s">
        <v>638</v>
      </c>
      <c r="E45" s="86" t="s">
        <v>127</v>
      </c>
      <c r="F45" s="101">
        <v>43985</v>
      </c>
      <c r="G45" s="83">
        <v>48446.183100000002</v>
      </c>
      <c r="H45" s="85">
        <v>-0.39024900000000001</v>
      </c>
      <c r="I45" s="83">
        <v>-0.189060754</v>
      </c>
      <c r="J45" s="84">
        <f t="shared" si="0"/>
        <v>4.2484367553132941E-3</v>
      </c>
      <c r="K45" s="84">
        <f>I45/'סכום נכסי הקרן'!$C$42</f>
        <v>-3.9988538981751954E-6</v>
      </c>
    </row>
    <row r="46" spans="2:11">
      <c r="B46" s="76" t="s">
        <v>2039</v>
      </c>
      <c r="C46" s="73" t="s">
        <v>2040</v>
      </c>
      <c r="D46" s="86" t="s">
        <v>638</v>
      </c>
      <c r="E46" s="86" t="s">
        <v>127</v>
      </c>
      <c r="F46" s="101">
        <v>43997</v>
      </c>
      <c r="G46" s="83">
        <v>19378.473240000003</v>
      </c>
      <c r="H46" s="85">
        <v>-0.929477</v>
      </c>
      <c r="I46" s="83">
        <v>-0.18011854600000005</v>
      </c>
      <c r="J46" s="84">
        <f t="shared" si="0"/>
        <v>4.0474939137288566E-3</v>
      </c>
      <c r="K46" s="84">
        <f>I46/'סכום נכסי הקרן'!$C$42</f>
        <v>-3.8097158430128149E-6</v>
      </c>
    </row>
    <row r="47" spans="2:11">
      <c r="B47" s="76" t="s">
        <v>2041</v>
      </c>
      <c r="C47" s="73" t="s">
        <v>2042</v>
      </c>
      <c r="D47" s="86" t="s">
        <v>638</v>
      </c>
      <c r="E47" s="86" t="s">
        <v>127</v>
      </c>
      <c r="F47" s="101">
        <v>43997</v>
      </c>
      <c r="G47" s="83">
        <v>48446.183100000002</v>
      </c>
      <c r="H47" s="85">
        <v>-1.015263</v>
      </c>
      <c r="I47" s="83">
        <v>-0.49185601900000003</v>
      </c>
      <c r="J47" s="84">
        <f t="shared" si="0"/>
        <v>1.1052633321464878E-2</v>
      </c>
      <c r="K47" s="84">
        <f>I47/'סכום נכסי הקרן'!$C$42</f>
        <v>-1.0403324419826883E-5</v>
      </c>
    </row>
    <row r="48" spans="2:11">
      <c r="B48" s="76" t="s">
        <v>2043</v>
      </c>
      <c r="C48" s="73" t="s">
        <v>2044</v>
      </c>
      <c r="D48" s="86" t="s">
        <v>638</v>
      </c>
      <c r="E48" s="86" t="s">
        <v>127</v>
      </c>
      <c r="F48" s="101">
        <v>43978</v>
      </c>
      <c r="G48" s="83">
        <v>24223.091550000001</v>
      </c>
      <c r="H48" s="85">
        <v>-1.245919</v>
      </c>
      <c r="I48" s="83">
        <v>-0.30180003000000005</v>
      </c>
      <c r="J48" s="84">
        <f t="shared" si="0"/>
        <v>6.781832363826578E-3</v>
      </c>
      <c r="K48" s="84">
        <f>I48/'סכום נכסי הקרן'!$C$42</f>
        <v>-6.3834201488210032E-6</v>
      </c>
    </row>
    <row r="49" spans="2:11">
      <c r="B49" s="76" t="s">
        <v>2045</v>
      </c>
      <c r="C49" s="73" t="s">
        <v>2046</v>
      </c>
      <c r="D49" s="86" t="s">
        <v>638</v>
      </c>
      <c r="E49" s="86" t="s">
        <v>127</v>
      </c>
      <c r="F49" s="101">
        <v>44075</v>
      </c>
      <c r="G49" s="83">
        <v>19687.743747000004</v>
      </c>
      <c r="H49" s="85">
        <v>-3.0212659999999998</v>
      </c>
      <c r="I49" s="83">
        <v>-0.59481917900000003</v>
      </c>
      <c r="J49" s="84">
        <f t="shared" si="0"/>
        <v>1.3366347109928895E-2</v>
      </c>
      <c r="K49" s="84">
        <f>I49/'סכום נכסי הקרן'!$C$42</f>
        <v>-1.2581114495362264E-5</v>
      </c>
    </row>
    <row r="50" spans="2:11">
      <c r="B50" s="76" t="s">
        <v>2047</v>
      </c>
      <c r="C50" s="73" t="s">
        <v>2048</v>
      </c>
      <c r="D50" s="86" t="s">
        <v>638</v>
      </c>
      <c r="E50" s="86" t="s">
        <v>127</v>
      </c>
      <c r="F50" s="101">
        <v>44076</v>
      </c>
      <c r="G50" s="83">
        <v>18809.677600000003</v>
      </c>
      <c r="H50" s="85">
        <v>-2.8155389999999998</v>
      </c>
      <c r="I50" s="83">
        <v>-0.52959389000000001</v>
      </c>
      <c r="J50" s="84">
        <f t="shared" si="0"/>
        <v>1.1900651510494588E-2</v>
      </c>
      <c r="K50" s="84">
        <f>I50/'סכום נכסי הקרן'!$C$42</f>
        <v>-1.1201524095668556E-5</v>
      </c>
    </row>
    <row r="51" spans="2:11">
      <c r="B51" s="76" t="s">
        <v>2049</v>
      </c>
      <c r="C51" s="73" t="s">
        <v>2050</v>
      </c>
      <c r="D51" s="86" t="s">
        <v>638</v>
      </c>
      <c r="E51" s="86" t="s">
        <v>127</v>
      </c>
      <c r="F51" s="101">
        <v>44074</v>
      </c>
      <c r="G51" s="83">
        <v>8385.9199720000015</v>
      </c>
      <c r="H51" s="85">
        <v>-2.8060489999999998</v>
      </c>
      <c r="I51" s="83">
        <v>-0.23531302200000001</v>
      </c>
      <c r="J51" s="84">
        <f t="shared" si="0"/>
        <v>5.287784326030171E-3</v>
      </c>
      <c r="K51" s="84">
        <f>I51/'סכום נכסי הקרן'!$C$42</f>
        <v>-4.977142931081749E-6</v>
      </c>
    </row>
    <row r="52" spans="2:11">
      <c r="B52" s="76" t="s">
        <v>2051</v>
      </c>
      <c r="C52" s="73" t="s">
        <v>2052</v>
      </c>
      <c r="D52" s="86" t="s">
        <v>638</v>
      </c>
      <c r="E52" s="86" t="s">
        <v>127</v>
      </c>
      <c r="F52" s="101">
        <v>44076</v>
      </c>
      <c r="G52" s="83">
        <v>21173.558490000003</v>
      </c>
      <c r="H52" s="85">
        <v>-2.7540429999999998</v>
      </c>
      <c r="I52" s="83">
        <v>-0.58312884700000012</v>
      </c>
      <c r="J52" s="84">
        <f t="shared" si="0"/>
        <v>1.3103650410059524E-2</v>
      </c>
      <c r="K52" s="84">
        <f>I52/'סכום נכסי הקרן'!$C$42</f>
        <v>-1.2333850435000156E-5</v>
      </c>
    </row>
    <row r="53" spans="2:11">
      <c r="B53" s="76" t="s">
        <v>2053</v>
      </c>
      <c r="C53" s="73" t="s">
        <v>2026</v>
      </c>
      <c r="D53" s="86" t="s">
        <v>638</v>
      </c>
      <c r="E53" s="86" t="s">
        <v>127</v>
      </c>
      <c r="F53" s="101">
        <v>44074</v>
      </c>
      <c r="G53" s="83">
        <v>23557.854075000003</v>
      </c>
      <c r="H53" s="85">
        <v>-2.624892</v>
      </c>
      <c r="I53" s="83">
        <v>-0.61836812900000004</v>
      </c>
      <c r="J53" s="84">
        <f t="shared" si="0"/>
        <v>1.3895522111151174E-2</v>
      </c>
      <c r="K53" s="84">
        <f>I53/'סכום נכסי הקרן'!$C$42</f>
        <v>-1.307920205987834E-5</v>
      </c>
    </row>
    <row r="54" spans="2:11">
      <c r="B54" s="76" t="s">
        <v>2054</v>
      </c>
      <c r="C54" s="73" t="s">
        <v>2055</v>
      </c>
      <c r="D54" s="86" t="s">
        <v>638</v>
      </c>
      <c r="E54" s="86" t="s">
        <v>127</v>
      </c>
      <c r="F54" s="101">
        <v>44077</v>
      </c>
      <c r="G54" s="83">
        <v>21206.503584000002</v>
      </c>
      <c r="H54" s="85">
        <v>-2.6023320000000001</v>
      </c>
      <c r="I54" s="83">
        <v>-0.55186370899999992</v>
      </c>
      <c r="J54" s="84">
        <f t="shared" si="0"/>
        <v>1.2401082803462847E-2</v>
      </c>
      <c r="K54" s="84">
        <f>I54/'סכום נכסי הקרן'!$C$42</f>
        <v>-1.1672556558174263E-5</v>
      </c>
    </row>
    <row r="55" spans="2:11">
      <c r="B55" s="76" t="s">
        <v>2056</v>
      </c>
      <c r="C55" s="73" t="s">
        <v>2057</v>
      </c>
      <c r="D55" s="86" t="s">
        <v>638</v>
      </c>
      <c r="E55" s="86" t="s">
        <v>127</v>
      </c>
      <c r="F55" s="101">
        <v>44077</v>
      </c>
      <c r="G55" s="83">
        <v>21217.907655000003</v>
      </c>
      <c r="H55" s="85">
        <v>-2.547215</v>
      </c>
      <c r="I55" s="83">
        <v>-0.54046570000000005</v>
      </c>
      <c r="J55" s="84">
        <f t="shared" si="0"/>
        <v>1.2144954974981897E-2</v>
      </c>
      <c r="K55" s="84">
        <f>I55/'סכום נכסי הקרן'!$C$42</f>
        <v>-1.1431475467801137E-5</v>
      </c>
    </row>
    <row r="56" spans="2:11">
      <c r="B56" s="76" t="s">
        <v>2058</v>
      </c>
      <c r="C56" s="73" t="s">
        <v>2059</v>
      </c>
      <c r="D56" s="86" t="s">
        <v>638</v>
      </c>
      <c r="E56" s="86" t="s">
        <v>127</v>
      </c>
      <c r="F56" s="101">
        <v>44082</v>
      </c>
      <c r="G56" s="83">
        <v>30878.033487000004</v>
      </c>
      <c r="H56" s="85">
        <v>-2.170858</v>
      </c>
      <c r="I56" s="83">
        <v>-0.67031812300000004</v>
      </c>
      <c r="J56" s="84">
        <f t="shared" si="0"/>
        <v>1.506290486657965E-2</v>
      </c>
      <c r="K56" s="84">
        <f>I56/'סכום נכסי הקרן'!$C$42</f>
        <v>-1.4178004596215829E-5</v>
      </c>
    </row>
    <row r="57" spans="2:11">
      <c r="B57" s="76" t="s">
        <v>2060</v>
      </c>
      <c r="C57" s="73" t="s">
        <v>2061</v>
      </c>
      <c r="D57" s="86" t="s">
        <v>638</v>
      </c>
      <c r="E57" s="86" t="s">
        <v>127</v>
      </c>
      <c r="F57" s="101">
        <v>44077</v>
      </c>
      <c r="G57" s="83">
        <v>67252.000000000015</v>
      </c>
      <c r="H57" s="85">
        <v>-2.322845</v>
      </c>
      <c r="I57" s="83">
        <v>-1.5621600000000002</v>
      </c>
      <c r="J57" s="84">
        <f t="shared" si="0"/>
        <v>3.5103731585034388E-2</v>
      </c>
      <c r="K57" s="84">
        <f>I57/'סכום נכסי הקרן'!$C$42</f>
        <v>-3.3041493135975561E-5</v>
      </c>
    </row>
    <row r="58" spans="2:11">
      <c r="B58" s="76" t="s">
        <v>2062</v>
      </c>
      <c r="C58" s="73" t="s">
        <v>2063</v>
      </c>
      <c r="D58" s="86" t="s">
        <v>638</v>
      </c>
      <c r="E58" s="86" t="s">
        <v>127</v>
      </c>
      <c r="F58" s="101">
        <v>44082</v>
      </c>
      <c r="G58" s="83">
        <v>49878.027570000006</v>
      </c>
      <c r="H58" s="85">
        <v>-1.937943</v>
      </c>
      <c r="I58" s="83">
        <v>-0.96660785300000018</v>
      </c>
      <c r="J58" s="84">
        <f t="shared" si="0"/>
        <v>2.1720913747438404E-2</v>
      </c>
      <c r="K58" s="84">
        <f>I58/'סכום נכסי הקרן'!$C$42</f>
        <v>-2.0444875518563768E-5</v>
      </c>
    </row>
    <row r="59" spans="2:11">
      <c r="B59" s="76" t="s">
        <v>2064</v>
      </c>
      <c r="C59" s="73" t="s">
        <v>2065</v>
      </c>
      <c r="D59" s="86" t="s">
        <v>638</v>
      </c>
      <c r="E59" s="86" t="s">
        <v>127</v>
      </c>
      <c r="F59" s="101">
        <v>44070</v>
      </c>
      <c r="G59" s="83">
        <v>9516.0636900000027</v>
      </c>
      <c r="H59" s="85">
        <v>-1.624395</v>
      </c>
      <c r="I59" s="83">
        <v>-0.15457842200000002</v>
      </c>
      <c r="J59" s="84">
        <f t="shared" si="0"/>
        <v>3.4735746880768773E-3</v>
      </c>
      <c r="K59" s="84">
        <f>I59/'סכום נכסי הקרן'!$C$42</f>
        <v>-3.2695126424200679E-6</v>
      </c>
    </row>
    <row r="60" spans="2:11">
      <c r="B60" s="76" t="s">
        <v>2066</v>
      </c>
      <c r="C60" s="73" t="s">
        <v>2067</v>
      </c>
      <c r="D60" s="86" t="s">
        <v>638</v>
      </c>
      <c r="E60" s="86" t="s">
        <v>127</v>
      </c>
      <c r="F60" s="101">
        <v>44068</v>
      </c>
      <c r="G60" s="83">
        <v>9518.0347640000018</v>
      </c>
      <c r="H60" s="85">
        <v>-1.6033599999999999</v>
      </c>
      <c r="I60" s="83">
        <v>-0.15260838700000001</v>
      </c>
      <c r="J60" s="84">
        <f t="shared" si="0"/>
        <v>3.4293054839920696E-3</v>
      </c>
      <c r="K60" s="84">
        <f>I60/'סכום נכסי הקרן'!$C$42</f>
        <v>-3.2278441206744519E-6</v>
      </c>
    </row>
    <row r="61" spans="2:11">
      <c r="B61" s="76" t="s">
        <v>2068</v>
      </c>
      <c r="C61" s="73" t="s">
        <v>2069</v>
      </c>
      <c r="D61" s="86" t="s">
        <v>638</v>
      </c>
      <c r="E61" s="86" t="s">
        <v>127</v>
      </c>
      <c r="F61" s="101">
        <v>44083</v>
      </c>
      <c r="G61" s="83">
        <v>19966.516623000003</v>
      </c>
      <c r="H61" s="85">
        <v>-1.573528</v>
      </c>
      <c r="I61" s="83">
        <v>-0.31417871400000008</v>
      </c>
      <c r="J61" s="84">
        <f t="shared" si="0"/>
        <v>7.0599972128253747E-3</v>
      </c>
      <c r="K61" s="84">
        <f>I61/'סכום נכסי הקרן'!$C$42</f>
        <v>-6.6452436511628958E-6</v>
      </c>
    </row>
    <row r="62" spans="2:11">
      <c r="B62" s="76" t="s">
        <v>2070</v>
      </c>
      <c r="C62" s="73" t="s">
        <v>2071</v>
      </c>
      <c r="D62" s="86" t="s">
        <v>638</v>
      </c>
      <c r="E62" s="86" t="s">
        <v>127</v>
      </c>
      <c r="F62" s="101">
        <v>44063</v>
      </c>
      <c r="G62" s="83">
        <v>23805.646235000004</v>
      </c>
      <c r="H62" s="85">
        <v>-1.558316</v>
      </c>
      <c r="I62" s="83">
        <v>-0.37096721500000007</v>
      </c>
      <c r="J62" s="84">
        <f t="shared" si="0"/>
        <v>8.3361074039840638E-3</v>
      </c>
      <c r="K62" s="84">
        <f>I62/'סכום נכסי הקרן'!$C$42</f>
        <v>-7.8463862140206313E-6</v>
      </c>
    </row>
    <row r="63" spans="2:11">
      <c r="B63" s="76" t="s">
        <v>2072</v>
      </c>
      <c r="C63" s="73" t="s">
        <v>2073</v>
      </c>
      <c r="D63" s="86" t="s">
        <v>638</v>
      </c>
      <c r="E63" s="86" t="s">
        <v>127</v>
      </c>
      <c r="F63" s="101">
        <v>44084</v>
      </c>
      <c r="G63" s="83">
        <v>53338.543608000007</v>
      </c>
      <c r="H63" s="85">
        <v>-1.389114</v>
      </c>
      <c r="I63" s="83">
        <v>-0.74093334600000016</v>
      </c>
      <c r="J63" s="84">
        <f t="shared" si="0"/>
        <v>1.6649719171138305E-2</v>
      </c>
      <c r="K63" s="84">
        <f>I63/'סכום נכסי הקרן'!$C$42</f>
        <v>-1.5671598342086858E-5</v>
      </c>
    </row>
    <row r="64" spans="2:11">
      <c r="B64" s="76" t="s">
        <v>2074</v>
      </c>
      <c r="C64" s="73" t="s">
        <v>2075</v>
      </c>
      <c r="D64" s="86" t="s">
        <v>638</v>
      </c>
      <c r="E64" s="86" t="s">
        <v>127</v>
      </c>
      <c r="F64" s="101">
        <v>44084</v>
      </c>
      <c r="G64" s="83">
        <v>20460.931606000002</v>
      </c>
      <c r="H64" s="85">
        <v>-1.317353</v>
      </c>
      <c r="I64" s="83">
        <v>-0.26954277800000004</v>
      </c>
      <c r="J64" s="84">
        <f t="shared" si="0"/>
        <v>6.0569706877634253E-3</v>
      </c>
      <c r="K64" s="84">
        <f>I64/'סכום נכסי הקרן'!$C$42</f>
        <v>-5.7011419119288576E-6</v>
      </c>
    </row>
    <row r="65" spans="2:11">
      <c r="B65" s="76" t="s">
        <v>2076</v>
      </c>
      <c r="C65" s="73" t="s">
        <v>2077</v>
      </c>
      <c r="D65" s="86" t="s">
        <v>638</v>
      </c>
      <c r="E65" s="86" t="s">
        <v>127</v>
      </c>
      <c r="F65" s="101">
        <v>44062</v>
      </c>
      <c r="G65" s="83">
        <v>11929.925385000002</v>
      </c>
      <c r="H65" s="85">
        <v>-1.463754</v>
      </c>
      <c r="I65" s="83">
        <v>-0.17462472000000001</v>
      </c>
      <c r="J65" s="84">
        <f t="shared" si="0"/>
        <v>3.9240406225942194E-3</v>
      </c>
      <c r="K65" s="84">
        <f>I65/'סכום נכסי הקרן'!$C$42</f>
        <v>-3.6935150607182707E-6</v>
      </c>
    </row>
    <row r="66" spans="2:11">
      <c r="B66" s="76" t="s">
        <v>2078</v>
      </c>
      <c r="C66" s="73" t="s">
        <v>2079</v>
      </c>
      <c r="D66" s="86" t="s">
        <v>638</v>
      </c>
      <c r="E66" s="86" t="s">
        <v>127</v>
      </c>
      <c r="F66" s="101">
        <v>44062</v>
      </c>
      <c r="G66" s="83">
        <v>9547.8824559999994</v>
      </c>
      <c r="H66" s="85">
        <v>-1.4218710000000001</v>
      </c>
      <c r="I66" s="83">
        <v>-0.13575861400000003</v>
      </c>
      <c r="J66" s="84">
        <f t="shared" si="0"/>
        <v>3.0506695512702233E-3</v>
      </c>
      <c r="K66" s="84">
        <f>I66/'סכום נכסי הקרן'!$C$42</f>
        <v>-2.8714519080187406E-6</v>
      </c>
    </row>
    <row r="67" spans="2:11">
      <c r="B67" s="76" t="s">
        <v>2080</v>
      </c>
      <c r="C67" s="73" t="s">
        <v>2081</v>
      </c>
      <c r="D67" s="86" t="s">
        <v>638</v>
      </c>
      <c r="E67" s="86" t="s">
        <v>127</v>
      </c>
      <c r="F67" s="101">
        <v>44061</v>
      </c>
      <c r="G67" s="83">
        <v>23878.857555000006</v>
      </c>
      <c r="H67" s="85">
        <v>-1.3830119999999999</v>
      </c>
      <c r="I67" s="83">
        <v>-0.33024740699999999</v>
      </c>
      <c r="J67" s="84">
        <f t="shared" si="0"/>
        <v>7.4210812797547024E-3</v>
      </c>
      <c r="K67" s="84">
        <f>I67/'סכום נכסי הקרן'!$C$42</f>
        <v>-6.9851151172506175E-6</v>
      </c>
    </row>
    <row r="68" spans="2:11">
      <c r="B68" s="76" t="s">
        <v>2082</v>
      </c>
      <c r="C68" s="73" t="s">
        <v>2083</v>
      </c>
      <c r="D68" s="86" t="s">
        <v>638</v>
      </c>
      <c r="E68" s="86" t="s">
        <v>127</v>
      </c>
      <c r="F68" s="101">
        <v>44083</v>
      </c>
      <c r="G68" s="83">
        <v>17814.164272000005</v>
      </c>
      <c r="H68" s="85">
        <v>-1.3582650000000001</v>
      </c>
      <c r="I68" s="83">
        <v>-0.24196361600000002</v>
      </c>
      <c r="J68" s="84">
        <f t="shared" si="0"/>
        <v>5.4372316724332539E-3</v>
      </c>
      <c r="K68" s="84">
        <f>I68/'סכום נכסי הקרן'!$C$42</f>
        <v>-5.1178106962281875E-6</v>
      </c>
    </row>
    <row r="69" spans="2:11">
      <c r="B69" s="76" t="s">
        <v>2084</v>
      </c>
      <c r="C69" s="73" t="s">
        <v>2085</v>
      </c>
      <c r="D69" s="86" t="s">
        <v>638</v>
      </c>
      <c r="E69" s="86" t="s">
        <v>127</v>
      </c>
      <c r="F69" s="101">
        <v>44054</v>
      </c>
      <c r="G69" s="83">
        <v>11943.652508000001</v>
      </c>
      <c r="H69" s="85">
        <v>-1.378053</v>
      </c>
      <c r="I69" s="83">
        <v>-0.164589869</v>
      </c>
      <c r="J69" s="84">
        <f t="shared" si="0"/>
        <v>3.6985446964408076E-3</v>
      </c>
      <c r="K69" s="84">
        <f>I69/'סכום נכסי הקרן'!$C$42</f>
        <v>-3.4812663407170942E-6</v>
      </c>
    </row>
    <row r="70" spans="2:11">
      <c r="B70" s="76" t="s">
        <v>2086</v>
      </c>
      <c r="C70" s="73" t="s">
        <v>2087</v>
      </c>
      <c r="D70" s="86" t="s">
        <v>638</v>
      </c>
      <c r="E70" s="86" t="s">
        <v>127</v>
      </c>
      <c r="F70" s="101">
        <v>44054</v>
      </c>
      <c r="G70" s="83">
        <v>9555.4851700000017</v>
      </c>
      <c r="H70" s="85">
        <v>-1.372079</v>
      </c>
      <c r="I70" s="83">
        <v>-0.13110882400000004</v>
      </c>
      <c r="J70" s="84">
        <f t="shared" si="0"/>
        <v>2.9461828277036381E-3</v>
      </c>
      <c r="K70" s="84">
        <f>I70/'סכום נכסי הקרן'!$C$42</f>
        <v>-2.7731034646014675E-6</v>
      </c>
    </row>
    <row r="71" spans="2:11">
      <c r="B71" s="76" t="s">
        <v>2088</v>
      </c>
      <c r="C71" s="73" t="s">
        <v>2089</v>
      </c>
      <c r="D71" s="86" t="s">
        <v>638</v>
      </c>
      <c r="E71" s="86" t="s">
        <v>127</v>
      </c>
      <c r="F71" s="101">
        <v>44054</v>
      </c>
      <c r="G71" s="83">
        <v>20048.022252000002</v>
      </c>
      <c r="H71" s="85">
        <v>-1.34385</v>
      </c>
      <c r="I71" s="83">
        <v>-0.269415354</v>
      </c>
      <c r="J71" s="84">
        <f t="shared" si="0"/>
        <v>6.0541073076400753E-3</v>
      </c>
      <c r="K71" s="84">
        <f>I71/'סכום נכסי הקרן'!$C$42</f>
        <v>-5.6984467467592459E-6</v>
      </c>
    </row>
    <row r="72" spans="2:11">
      <c r="B72" s="76" t="s">
        <v>2088</v>
      </c>
      <c r="C72" s="73" t="s">
        <v>2090</v>
      </c>
      <c r="D72" s="86" t="s">
        <v>638</v>
      </c>
      <c r="E72" s="86" t="s">
        <v>127</v>
      </c>
      <c r="F72" s="101">
        <v>44054</v>
      </c>
      <c r="G72" s="83">
        <v>19116.038816</v>
      </c>
      <c r="H72" s="85">
        <v>-1.34385</v>
      </c>
      <c r="I72" s="83">
        <v>-0.25689089500000006</v>
      </c>
      <c r="J72" s="84">
        <f t="shared" si="0"/>
        <v>5.7726667080960038E-3</v>
      </c>
      <c r="K72" s="84">
        <f>I72/'סכום נכסי הקרן'!$C$42</f>
        <v>-5.43353993434547E-6</v>
      </c>
    </row>
    <row r="73" spans="2:11">
      <c r="B73" s="76" t="s">
        <v>2091</v>
      </c>
      <c r="C73" s="73" t="s">
        <v>2092</v>
      </c>
      <c r="D73" s="86" t="s">
        <v>638</v>
      </c>
      <c r="E73" s="86" t="s">
        <v>127</v>
      </c>
      <c r="F73" s="101">
        <v>44055</v>
      </c>
      <c r="G73" s="83">
        <v>14339.563350000002</v>
      </c>
      <c r="H73" s="85">
        <v>-1.2759659999999999</v>
      </c>
      <c r="I73" s="83">
        <v>-0.18296796700000001</v>
      </c>
      <c r="J73" s="84">
        <f t="shared" si="0"/>
        <v>4.1115240450577597E-3</v>
      </c>
      <c r="K73" s="84">
        <f>I73/'סכום נכסי הקרן'!$C$42</f>
        <v>-3.869984397074501E-6</v>
      </c>
    </row>
    <row r="74" spans="2:11">
      <c r="B74" s="76" t="s">
        <v>2093</v>
      </c>
      <c r="C74" s="73" t="s">
        <v>2094</v>
      </c>
      <c r="D74" s="86" t="s">
        <v>638</v>
      </c>
      <c r="E74" s="86" t="s">
        <v>127</v>
      </c>
      <c r="F74" s="101">
        <v>44055</v>
      </c>
      <c r="G74" s="83">
        <v>14339.563350000002</v>
      </c>
      <c r="H74" s="85">
        <v>-1.2759659999999999</v>
      </c>
      <c r="I74" s="83">
        <v>-0.18296796700000001</v>
      </c>
      <c r="J74" s="84">
        <f t="shared" si="0"/>
        <v>4.1115240450577597E-3</v>
      </c>
      <c r="K74" s="84">
        <f>I74/'סכום נכסי הקרן'!$C$42</f>
        <v>-3.869984397074501E-6</v>
      </c>
    </row>
    <row r="75" spans="2:11">
      <c r="B75" s="76" t="s">
        <v>2095</v>
      </c>
      <c r="C75" s="73" t="s">
        <v>2096</v>
      </c>
      <c r="D75" s="86" t="s">
        <v>638</v>
      </c>
      <c r="E75" s="86" t="s">
        <v>127</v>
      </c>
      <c r="F75" s="101">
        <v>44054</v>
      </c>
      <c r="G75" s="83">
        <v>16731.461649000001</v>
      </c>
      <c r="H75" s="85">
        <v>-1.3140080000000001</v>
      </c>
      <c r="I75" s="83">
        <v>-0.21985268600000005</v>
      </c>
      <c r="J75" s="84">
        <f t="shared" si="0"/>
        <v>4.9403708183494962E-3</v>
      </c>
      <c r="K75" s="84">
        <f>I75/'סכום נכסי הקרן'!$C$42</f>
        <v>-4.6501389200816755E-6</v>
      </c>
    </row>
    <row r="76" spans="2:11">
      <c r="B76" s="76" t="s">
        <v>2095</v>
      </c>
      <c r="C76" s="73" t="s">
        <v>2097</v>
      </c>
      <c r="D76" s="86" t="s">
        <v>638</v>
      </c>
      <c r="E76" s="86" t="s">
        <v>127</v>
      </c>
      <c r="F76" s="101">
        <v>44054</v>
      </c>
      <c r="G76" s="83">
        <v>6684.6428190000006</v>
      </c>
      <c r="H76" s="85">
        <v>-1.3140080000000001</v>
      </c>
      <c r="I76" s="83">
        <v>-8.7836719000000021E-2</v>
      </c>
      <c r="J76" s="84">
        <f t="shared" ref="J76:J139" si="1">I76/$I$11</f>
        <v>1.973803328139301E-3</v>
      </c>
      <c r="K76" s="84">
        <f>I76/'סכום נכסי הקרן'!$C$42</f>
        <v>-1.8578483304687832E-6</v>
      </c>
    </row>
    <row r="77" spans="2:11">
      <c r="B77" s="76" t="s">
        <v>2098</v>
      </c>
      <c r="C77" s="73" t="s">
        <v>2099</v>
      </c>
      <c r="D77" s="86" t="s">
        <v>638</v>
      </c>
      <c r="E77" s="86" t="s">
        <v>127</v>
      </c>
      <c r="F77" s="101">
        <v>44054</v>
      </c>
      <c r="G77" s="83">
        <v>10698.735985000001</v>
      </c>
      <c r="H77" s="85">
        <v>-1.2826919999999999</v>
      </c>
      <c r="I77" s="83">
        <v>-0.13723183600000002</v>
      </c>
      <c r="J77" s="84">
        <f t="shared" si="1"/>
        <v>3.0837747323356505E-3</v>
      </c>
      <c r="K77" s="84">
        <f>I77/'סכום נכסי הקרן'!$C$42</f>
        <v>-2.9026122594557046E-6</v>
      </c>
    </row>
    <row r="78" spans="2:11">
      <c r="B78" s="76" t="s">
        <v>2100</v>
      </c>
      <c r="C78" s="73" t="s">
        <v>2101</v>
      </c>
      <c r="D78" s="86" t="s">
        <v>638</v>
      </c>
      <c r="E78" s="86" t="s">
        <v>127</v>
      </c>
      <c r="F78" s="101">
        <v>44049</v>
      </c>
      <c r="G78" s="83">
        <v>16738.853177000001</v>
      </c>
      <c r="H78" s="85">
        <v>-1.2706310000000001</v>
      </c>
      <c r="I78" s="83">
        <v>-0.21268911300000001</v>
      </c>
      <c r="J78" s="84">
        <f t="shared" si="1"/>
        <v>4.7793961782474576E-3</v>
      </c>
      <c r="K78" s="84">
        <f>I78/'סכום נכסי הקרן'!$C$42</f>
        <v>-4.4986210550047555E-6</v>
      </c>
    </row>
    <row r="79" spans="2:11">
      <c r="B79" s="76" t="s">
        <v>2102</v>
      </c>
      <c r="C79" s="73" t="s">
        <v>2103</v>
      </c>
      <c r="D79" s="86" t="s">
        <v>638</v>
      </c>
      <c r="E79" s="86" t="s">
        <v>127</v>
      </c>
      <c r="F79" s="101">
        <v>44055</v>
      </c>
      <c r="G79" s="83">
        <v>31213.374682000005</v>
      </c>
      <c r="H79" s="85">
        <v>-1.2406269999999999</v>
      </c>
      <c r="I79" s="83">
        <v>-0.38724170100000005</v>
      </c>
      <c r="J79" s="84">
        <f t="shared" si="1"/>
        <v>8.7018159026195415E-3</v>
      </c>
      <c r="K79" s="84">
        <f>I79/'סכום נכסי הקרן'!$C$42</f>
        <v>-8.1906104403870286E-6</v>
      </c>
    </row>
    <row r="80" spans="2:11">
      <c r="B80" s="76" t="s">
        <v>2104</v>
      </c>
      <c r="C80" s="73" t="s">
        <v>2105</v>
      </c>
      <c r="D80" s="86" t="s">
        <v>638</v>
      </c>
      <c r="E80" s="86" t="s">
        <v>127</v>
      </c>
      <c r="F80" s="101">
        <v>44067</v>
      </c>
      <c r="G80" s="83">
        <v>186873.50000000003</v>
      </c>
      <c r="H80" s="85">
        <v>-1.2659100000000001</v>
      </c>
      <c r="I80" s="83">
        <v>-2.36565</v>
      </c>
      <c r="J80" s="84">
        <f t="shared" si="1"/>
        <v>5.3159178716736179E-2</v>
      </c>
      <c r="K80" s="84">
        <f>I80/'סכום נכסי הקרן'!$C$42</f>
        <v>-5.0036237156962518E-5</v>
      </c>
    </row>
    <row r="81" spans="2:11">
      <c r="B81" s="76" t="s">
        <v>2106</v>
      </c>
      <c r="C81" s="73" t="s">
        <v>2107</v>
      </c>
      <c r="D81" s="86" t="s">
        <v>638</v>
      </c>
      <c r="E81" s="86" t="s">
        <v>127</v>
      </c>
      <c r="F81" s="101">
        <v>44089</v>
      </c>
      <c r="G81" s="83">
        <v>825908.40000000014</v>
      </c>
      <c r="H81" s="85">
        <v>-1.0551740000000001</v>
      </c>
      <c r="I81" s="83">
        <v>-8.7147699999999997</v>
      </c>
      <c r="J81" s="84">
        <f t="shared" si="1"/>
        <v>0.19583201906674738</v>
      </c>
      <c r="K81" s="84">
        <f>I81/'סכום נכסי הקרן'!$C$42</f>
        <v>-1.8432747806665495E-4</v>
      </c>
    </row>
    <row r="82" spans="2:11">
      <c r="B82" s="76" t="s">
        <v>2108</v>
      </c>
      <c r="C82" s="73" t="s">
        <v>2109</v>
      </c>
      <c r="D82" s="86" t="s">
        <v>638</v>
      </c>
      <c r="E82" s="86" t="s">
        <v>127</v>
      </c>
      <c r="F82" s="101">
        <v>44047</v>
      </c>
      <c r="G82" s="83">
        <v>24090.937699000002</v>
      </c>
      <c r="H82" s="85">
        <v>-1.190572</v>
      </c>
      <c r="I82" s="83">
        <v>-0.28681990800000007</v>
      </c>
      <c r="J82" s="84">
        <f t="shared" si="1"/>
        <v>6.44520987842235E-3</v>
      </c>
      <c r="K82" s="84">
        <f>I82/'סכום נכסי הקרן'!$C$42</f>
        <v>-6.066573220056295E-6</v>
      </c>
    </row>
    <row r="83" spans="2:11">
      <c r="B83" s="76" t="s">
        <v>2110</v>
      </c>
      <c r="C83" s="73" t="s">
        <v>2111</v>
      </c>
      <c r="D83" s="86" t="s">
        <v>638</v>
      </c>
      <c r="E83" s="86" t="s">
        <v>127</v>
      </c>
      <c r="F83" s="101">
        <v>44084</v>
      </c>
      <c r="G83" s="83">
        <v>78473.90400000001</v>
      </c>
      <c r="H83" s="85">
        <v>-1.1549879999999999</v>
      </c>
      <c r="I83" s="83">
        <v>-0.90636409900000015</v>
      </c>
      <c r="J83" s="84">
        <f t="shared" si="1"/>
        <v>2.036715960567902E-2</v>
      </c>
      <c r="K83" s="84">
        <f>I83/'סכום נכסי הקרן'!$C$42</f>
        <v>-1.9170650353230895E-5</v>
      </c>
    </row>
    <row r="84" spans="2:11">
      <c r="B84" s="76" t="s">
        <v>2112</v>
      </c>
      <c r="C84" s="73" t="s">
        <v>2113</v>
      </c>
      <c r="D84" s="86" t="s">
        <v>638</v>
      </c>
      <c r="E84" s="86" t="s">
        <v>127</v>
      </c>
      <c r="F84" s="101">
        <v>44039</v>
      </c>
      <c r="G84" s="83">
        <v>57758.095000000008</v>
      </c>
      <c r="H84" s="85">
        <v>-1.1741569999999999</v>
      </c>
      <c r="I84" s="83">
        <v>-0.67817055900000001</v>
      </c>
      <c r="J84" s="84">
        <f t="shared" si="1"/>
        <v>1.523935913863415E-2</v>
      </c>
      <c r="K84" s="84">
        <f>I84/'סכום נכסי הקרן'!$C$42</f>
        <v>-1.4344092711514317E-5</v>
      </c>
    </row>
    <row r="85" spans="2:11">
      <c r="B85" s="76" t="s">
        <v>2114</v>
      </c>
      <c r="C85" s="73" t="s">
        <v>2115</v>
      </c>
      <c r="D85" s="86" t="s">
        <v>638</v>
      </c>
      <c r="E85" s="86" t="s">
        <v>127</v>
      </c>
      <c r="F85" s="101">
        <v>44039</v>
      </c>
      <c r="G85" s="83">
        <v>13388.972988000001</v>
      </c>
      <c r="H85" s="85">
        <v>-1.1622570000000001</v>
      </c>
      <c r="I85" s="83">
        <v>-0.15561432300000005</v>
      </c>
      <c r="J85" s="84">
        <f t="shared" si="1"/>
        <v>3.4968527073915888E-3</v>
      </c>
      <c r="K85" s="84">
        <f>I85/'סכום נכסי הקרן'!$C$42</f>
        <v>-3.2914231482460085E-6</v>
      </c>
    </row>
    <row r="86" spans="2:11">
      <c r="B86" s="76" t="s">
        <v>2116</v>
      </c>
      <c r="C86" s="73" t="s">
        <v>2117</v>
      </c>
      <c r="D86" s="86" t="s">
        <v>638</v>
      </c>
      <c r="E86" s="86" t="s">
        <v>127</v>
      </c>
      <c r="F86" s="101">
        <v>44090</v>
      </c>
      <c r="G86" s="83">
        <v>23937.989775000002</v>
      </c>
      <c r="H86" s="85">
        <v>-1.1085689999999999</v>
      </c>
      <c r="I86" s="83">
        <v>-0.26536901800000001</v>
      </c>
      <c r="J86" s="84">
        <f t="shared" si="1"/>
        <v>5.9631809666462841E-3</v>
      </c>
      <c r="K86" s="84">
        <f>I86/'סכום נכסי הקרן'!$C$42</f>
        <v>-5.6128620543014631E-6</v>
      </c>
    </row>
    <row r="87" spans="2:11">
      <c r="B87" s="76" t="s">
        <v>2118</v>
      </c>
      <c r="C87" s="73" t="s">
        <v>2119</v>
      </c>
      <c r="D87" s="86" t="s">
        <v>638</v>
      </c>
      <c r="E87" s="86" t="s">
        <v>127</v>
      </c>
      <c r="F87" s="101">
        <v>44090</v>
      </c>
      <c r="G87" s="83">
        <v>14367.862341000002</v>
      </c>
      <c r="H87" s="85">
        <v>-1.0870660000000001</v>
      </c>
      <c r="I87" s="83">
        <v>-0.15618818500000003</v>
      </c>
      <c r="J87" s="84">
        <f t="shared" si="1"/>
        <v>3.5097481199068566E-3</v>
      </c>
      <c r="K87" s="84">
        <f>I87/'סכום נכסי הקרן'!$C$42</f>
        <v>-3.3035609941350316E-6</v>
      </c>
    </row>
    <row r="88" spans="2:11">
      <c r="B88" s="76" t="s">
        <v>2120</v>
      </c>
      <c r="C88" s="73" t="s">
        <v>2121</v>
      </c>
      <c r="D88" s="86" t="s">
        <v>638</v>
      </c>
      <c r="E88" s="86" t="s">
        <v>127</v>
      </c>
      <c r="F88" s="101">
        <v>44053</v>
      </c>
      <c r="G88" s="83">
        <v>16763.984370000002</v>
      </c>
      <c r="H88" s="85">
        <v>-1.1181680000000001</v>
      </c>
      <c r="I88" s="83">
        <v>-0.18744948</v>
      </c>
      <c r="J88" s="84">
        <f t="shared" si="1"/>
        <v>4.2122293693823108E-3</v>
      </c>
      <c r="K88" s="84">
        <f>I88/'סכום נכסי הקרן'!$C$42</f>
        <v>-3.964773587060344E-6</v>
      </c>
    </row>
    <row r="89" spans="2:11">
      <c r="B89" s="76" t="s">
        <v>2120</v>
      </c>
      <c r="C89" s="73" t="s">
        <v>2115</v>
      </c>
      <c r="D89" s="86" t="s">
        <v>638</v>
      </c>
      <c r="E89" s="86" t="s">
        <v>127</v>
      </c>
      <c r="F89" s="101">
        <v>44053</v>
      </c>
      <c r="G89" s="83">
        <v>6543.3387600000005</v>
      </c>
      <c r="H89" s="85">
        <v>-1.1181680000000001</v>
      </c>
      <c r="I89" s="83">
        <v>-7.3165510000000003E-2</v>
      </c>
      <c r="J89" s="84">
        <f t="shared" si="1"/>
        <v>1.6441225126249228E-3</v>
      </c>
      <c r="K89" s="84">
        <f>I89/'סכום נכסי הקרן'!$C$42</f>
        <v>-1.5475352694059193E-6</v>
      </c>
    </row>
    <row r="90" spans="2:11">
      <c r="B90" s="76" t="s">
        <v>2122</v>
      </c>
      <c r="C90" s="73" t="s">
        <v>2123</v>
      </c>
      <c r="D90" s="86" t="s">
        <v>638</v>
      </c>
      <c r="E90" s="86" t="s">
        <v>127</v>
      </c>
      <c r="F90" s="101">
        <v>44090</v>
      </c>
      <c r="G90" s="83">
        <v>19163.344592000005</v>
      </c>
      <c r="H90" s="85">
        <v>-0.919045</v>
      </c>
      <c r="I90" s="83">
        <v>-0.17611979700000002</v>
      </c>
      <c r="J90" s="84">
        <f t="shared" si="1"/>
        <v>3.9576369134395615E-3</v>
      </c>
      <c r="K90" s="84">
        <f>I90/'סכום נכסי הקרן'!$C$42</f>
        <v>-3.7251376707154893E-6</v>
      </c>
    </row>
    <row r="91" spans="2:11">
      <c r="B91" s="76" t="s">
        <v>2124</v>
      </c>
      <c r="C91" s="73" t="s">
        <v>2125</v>
      </c>
      <c r="D91" s="86" t="s">
        <v>638</v>
      </c>
      <c r="E91" s="86" t="s">
        <v>127</v>
      </c>
      <c r="F91" s="101">
        <v>44041</v>
      </c>
      <c r="G91" s="83">
        <v>92494.492840000021</v>
      </c>
      <c r="H91" s="85">
        <v>-1.116706</v>
      </c>
      <c r="I91" s="83">
        <v>-1.0328916620000002</v>
      </c>
      <c r="J91" s="84">
        <f t="shared" si="1"/>
        <v>2.3210395644023701E-2</v>
      </c>
      <c r="K91" s="84">
        <f>I91/'סכום נכסי הקרן'!$C$42</f>
        <v>-2.1846854842128454E-5</v>
      </c>
    </row>
    <row r="92" spans="2:11">
      <c r="B92" s="76" t="s">
        <v>2126</v>
      </c>
      <c r="C92" s="73" t="s">
        <v>2127</v>
      </c>
      <c r="D92" s="86" t="s">
        <v>638</v>
      </c>
      <c r="E92" s="86" t="s">
        <v>127</v>
      </c>
      <c r="F92" s="101">
        <v>44090</v>
      </c>
      <c r="G92" s="83">
        <v>13403.147880000002</v>
      </c>
      <c r="H92" s="85">
        <v>-1.0031669999999999</v>
      </c>
      <c r="I92" s="83">
        <v>-0.13445591400000004</v>
      </c>
      <c r="J92" s="84">
        <f t="shared" si="1"/>
        <v>3.0213962174658604E-3</v>
      </c>
      <c r="K92" s="84">
        <f>I92/'סכום נכסי הקרן'!$C$42</f>
        <v>-2.8438982943631386E-6</v>
      </c>
    </row>
    <row r="93" spans="2:11">
      <c r="B93" s="76" t="s">
        <v>2128</v>
      </c>
      <c r="C93" s="73" t="s">
        <v>2129</v>
      </c>
      <c r="D93" s="86" t="s">
        <v>638</v>
      </c>
      <c r="E93" s="86" t="s">
        <v>127</v>
      </c>
      <c r="F93" s="101">
        <v>44033</v>
      </c>
      <c r="G93" s="83">
        <v>19175.171036000003</v>
      </c>
      <c r="H93" s="85">
        <v>-1.0407249999999999</v>
      </c>
      <c r="I93" s="83">
        <v>-0.19956077000000003</v>
      </c>
      <c r="J93" s="84">
        <f t="shared" si="1"/>
        <v>4.4843855334810671E-3</v>
      </c>
      <c r="K93" s="84">
        <f>I93/'סכום נכסי הקרן'!$C$42</f>
        <v>-4.2209413966335056E-6</v>
      </c>
    </row>
    <row r="94" spans="2:11">
      <c r="B94" s="76" t="s">
        <v>2130</v>
      </c>
      <c r="C94" s="73" t="s">
        <v>2131</v>
      </c>
      <c r="D94" s="86" t="s">
        <v>638</v>
      </c>
      <c r="E94" s="86" t="s">
        <v>127</v>
      </c>
      <c r="F94" s="101">
        <v>44089</v>
      </c>
      <c r="G94" s="83">
        <v>19666.612658000002</v>
      </c>
      <c r="H94" s="85">
        <v>-0.94415499999999997</v>
      </c>
      <c r="I94" s="83">
        <v>-0.18568329300000003</v>
      </c>
      <c r="J94" s="84">
        <f t="shared" si="1"/>
        <v>4.1725408903680126E-3</v>
      </c>
      <c r="K94" s="84">
        <f>I94/'סכום נכסי הקרן'!$C$42</f>
        <v>-3.9274166865908991E-6</v>
      </c>
    </row>
    <row r="95" spans="2:11">
      <c r="B95" s="76" t="s">
        <v>2132</v>
      </c>
      <c r="C95" s="73" t="s">
        <v>2133</v>
      </c>
      <c r="D95" s="86" t="s">
        <v>638</v>
      </c>
      <c r="E95" s="86" t="s">
        <v>127</v>
      </c>
      <c r="F95" s="101">
        <v>44046</v>
      </c>
      <c r="G95" s="83">
        <v>19653.096840000002</v>
      </c>
      <c r="H95" s="85">
        <v>-1.0217430000000001</v>
      </c>
      <c r="I95" s="83">
        <v>-0.20080421100000004</v>
      </c>
      <c r="J95" s="84">
        <f t="shared" si="1"/>
        <v>4.5123272418245318E-3</v>
      </c>
      <c r="K95" s="84">
        <f>I95/'סכום נכסי הקרן'!$C$42</f>
        <v>-4.2472416138113176E-6</v>
      </c>
    </row>
    <row r="96" spans="2:11">
      <c r="B96" s="76" t="s">
        <v>2134</v>
      </c>
      <c r="C96" s="73" t="s">
        <v>2135</v>
      </c>
      <c r="D96" s="86" t="s">
        <v>638</v>
      </c>
      <c r="E96" s="86" t="s">
        <v>127</v>
      </c>
      <c r="F96" s="101">
        <v>44035</v>
      </c>
      <c r="G96" s="83">
        <v>33577.245590000006</v>
      </c>
      <c r="H96" s="85">
        <v>-0.98295100000000002</v>
      </c>
      <c r="I96" s="83">
        <v>-0.33004784500000001</v>
      </c>
      <c r="J96" s="84">
        <f t="shared" si="1"/>
        <v>7.4165968665815497E-3</v>
      </c>
      <c r="K96" s="84">
        <f>I96/'סכום נכסי הקרן'!$C$42</f>
        <v>-6.9808941498380597E-6</v>
      </c>
    </row>
    <row r="97" spans="2:11">
      <c r="B97" s="76" t="s">
        <v>2136</v>
      </c>
      <c r="C97" s="73" t="s">
        <v>2137</v>
      </c>
      <c r="D97" s="86" t="s">
        <v>638</v>
      </c>
      <c r="E97" s="86" t="s">
        <v>127</v>
      </c>
      <c r="F97" s="101">
        <v>44084</v>
      </c>
      <c r="G97" s="83">
        <v>6708.4645130000008</v>
      </c>
      <c r="H97" s="85">
        <v>-0.93239300000000003</v>
      </c>
      <c r="I97" s="83">
        <v>-6.254925800000001E-2</v>
      </c>
      <c r="J97" s="84">
        <f t="shared" si="1"/>
        <v>1.4055617629916686E-3</v>
      </c>
      <c r="K97" s="84">
        <f>I97/'סכום נכסי הקרן'!$C$42</f>
        <v>-1.322989244934811E-6</v>
      </c>
    </row>
    <row r="98" spans="2:11">
      <c r="B98" s="76" t="s">
        <v>2138</v>
      </c>
      <c r="C98" s="73" t="s">
        <v>2139</v>
      </c>
      <c r="D98" s="86" t="s">
        <v>638</v>
      </c>
      <c r="E98" s="86" t="s">
        <v>127</v>
      </c>
      <c r="F98" s="101">
        <v>44048</v>
      </c>
      <c r="G98" s="83">
        <v>24605.643777000005</v>
      </c>
      <c r="H98" s="85">
        <v>-0.92630900000000005</v>
      </c>
      <c r="I98" s="83">
        <v>-0.22792431400000004</v>
      </c>
      <c r="J98" s="84">
        <f t="shared" si="1"/>
        <v>5.1217506147635946E-3</v>
      </c>
      <c r="K98" s="84">
        <f>I98/'סכום נכסי הקרן'!$C$42</f>
        <v>-4.8208632000262066E-6</v>
      </c>
    </row>
    <row r="99" spans="2:11">
      <c r="B99" s="76" t="s">
        <v>2140</v>
      </c>
      <c r="C99" s="73" t="s">
        <v>2141</v>
      </c>
      <c r="D99" s="86" t="s">
        <v>638</v>
      </c>
      <c r="E99" s="86" t="s">
        <v>127</v>
      </c>
      <c r="F99" s="101">
        <v>44046</v>
      </c>
      <c r="G99" s="83">
        <v>19200.513416000005</v>
      </c>
      <c r="H99" s="85">
        <v>-0.90738200000000002</v>
      </c>
      <c r="I99" s="83">
        <v>-0.17422208600000003</v>
      </c>
      <c r="J99" s="84">
        <f t="shared" si="1"/>
        <v>3.914992922062259E-3</v>
      </c>
      <c r="K99" s="84">
        <f>I99/'סכום נכסי הקרן'!$C$42</f>
        <v>-3.6849988853282273E-6</v>
      </c>
    </row>
    <row r="100" spans="2:11">
      <c r="B100" s="76" t="s">
        <v>2142</v>
      </c>
      <c r="C100" s="73" t="s">
        <v>2143</v>
      </c>
      <c r="D100" s="86" t="s">
        <v>638</v>
      </c>
      <c r="E100" s="86" t="s">
        <v>127</v>
      </c>
      <c r="F100" s="101">
        <v>44046</v>
      </c>
      <c r="G100" s="83">
        <v>17898.853386000003</v>
      </c>
      <c r="H100" s="85">
        <v>-0.91433799999999998</v>
      </c>
      <c r="I100" s="83">
        <v>-0.16365606500000004</v>
      </c>
      <c r="J100" s="84">
        <f t="shared" si="1"/>
        <v>3.6775609271924399E-3</v>
      </c>
      <c r="K100" s="84">
        <f>I100/'סכום נכסי הקרן'!$C$42</f>
        <v>-3.4615153046795913E-6</v>
      </c>
    </row>
    <row r="101" spans="2:11">
      <c r="B101" s="76" t="s">
        <v>2144</v>
      </c>
      <c r="C101" s="73" t="s">
        <v>2145</v>
      </c>
      <c r="D101" s="86" t="s">
        <v>638</v>
      </c>
      <c r="E101" s="86" t="s">
        <v>127</v>
      </c>
      <c r="F101" s="101">
        <v>44048</v>
      </c>
      <c r="G101" s="83">
        <v>26234.903200000004</v>
      </c>
      <c r="H101" s="85">
        <v>-0.88488</v>
      </c>
      <c r="I101" s="83">
        <v>-0.23214730800000002</v>
      </c>
      <c r="J101" s="84">
        <f t="shared" si="1"/>
        <v>5.2166466867800392E-3</v>
      </c>
      <c r="K101" s="84">
        <f>I101/'סכום נכסי הקרן'!$C$42</f>
        <v>-4.9101844137714472E-6</v>
      </c>
    </row>
    <row r="102" spans="2:11">
      <c r="B102" s="76" t="s">
        <v>2146</v>
      </c>
      <c r="C102" s="73" t="s">
        <v>2147</v>
      </c>
      <c r="D102" s="86" t="s">
        <v>638</v>
      </c>
      <c r="E102" s="86" t="s">
        <v>127</v>
      </c>
      <c r="F102" s="101">
        <v>44033</v>
      </c>
      <c r="G102" s="83">
        <v>14406.298284000002</v>
      </c>
      <c r="H102" s="85">
        <v>-0.88207800000000003</v>
      </c>
      <c r="I102" s="83">
        <v>-0.127074835</v>
      </c>
      <c r="J102" s="84">
        <f t="shared" si="1"/>
        <v>2.8555339395788734E-3</v>
      </c>
      <c r="K102" s="84">
        <f>I102/'סכום נכסי הקרן'!$C$42</f>
        <v>-2.687779925492732E-6</v>
      </c>
    </row>
    <row r="103" spans="2:11">
      <c r="B103" s="76" t="s">
        <v>2148</v>
      </c>
      <c r="C103" s="73" t="s">
        <v>2149</v>
      </c>
      <c r="D103" s="86" t="s">
        <v>638</v>
      </c>
      <c r="E103" s="86" t="s">
        <v>127</v>
      </c>
      <c r="F103" s="101">
        <v>44047</v>
      </c>
      <c r="G103" s="83">
        <v>14411.789133000002</v>
      </c>
      <c r="H103" s="85">
        <v>-0.82865200000000006</v>
      </c>
      <c r="I103" s="83">
        <v>-0.11942362400000002</v>
      </c>
      <c r="J103" s="84">
        <f t="shared" si="1"/>
        <v>2.6836014504327795E-3</v>
      </c>
      <c r="K103" s="84">
        <f>I103/'סכום נכסי הקרן'!$C$42</f>
        <v>-2.5259479519827202E-6</v>
      </c>
    </row>
    <row r="104" spans="2:11">
      <c r="B104" s="76" t="s">
        <v>2150</v>
      </c>
      <c r="C104" s="73" t="s">
        <v>2151</v>
      </c>
      <c r="D104" s="86" t="s">
        <v>638</v>
      </c>
      <c r="E104" s="86" t="s">
        <v>127</v>
      </c>
      <c r="F104" s="101">
        <v>44033</v>
      </c>
      <c r="G104" s="83">
        <v>14413.900998000003</v>
      </c>
      <c r="H104" s="85">
        <v>-0.81981599999999999</v>
      </c>
      <c r="I104" s="83">
        <v>-0.11816744500000002</v>
      </c>
      <c r="J104" s="84">
        <f t="shared" si="1"/>
        <v>2.6553735029506034E-3</v>
      </c>
      <c r="K104" s="84">
        <f>I104/'סכום נכסי הקרן'!$C$42</f>
        <v>-2.4993783113530428E-6</v>
      </c>
    </row>
    <row r="105" spans="2:11">
      <c r="B105" s="76" t="s">
        <v>2152</v>
      </c>
      <c r="C105" s="73" t="s">
        <v>2153</v>
      </c>
      <c r="D105" s="86" t="s">
        <v>638</v>
      </c>
      <c r="E105" s="86" t="s">
        <v>127</v>
      </c>
      <c r="F105" s="101">
        <v>44047</v>
      </c>
      <c r="G105" s="83">
        <v>19693.487820000002</v>
      </c>
      <c r="H105" s="85">
        <v>-0.80039700000000003</v>
      </c>
      <c r="I105" s="83">
        <v>-0.15762600300000001</v>
      </c>
      <c r="J105" s="84">
        <f t="shared" si="1"/>
        <v>3.5420577278472277E-3</v>
      </c>
      <c r="K105" s="84">
        <f>I105/'סכום נכסי הקרן'!$C$42</f>
        <v>-3.3339725099706577E-6</v>
      </c>
    </row>
    <row r="106" spans="2:11">
      <c r="B106" s="76" t="s">
        <v>2154</v>
      </c>
      <c r="C106" s="73" t="s">
        <v>2155</v>
      </c>
      <c r="D106" s="86" t="s">
        <v>638</v>
      </c>
      <c r="E106" s="86" t="s">
        <v>127</v>
      </c>
      <c r="F106" s="101">
        <v>44035</v>
      </c>
      <c r="G106" s="83">
        <v>14418.547101000002</v>
      </c>
      <c r="H106" s="85">
        <v>-0.79966599999999999</v>
      </c>
      <c r="I106" s="83">
        <v>-0.115300176</v>
      </c>
      <c r="J106" s="84">
        <f t="shared" si="1"/>
        <v>2.5909423042525886E-3</v>
      </c>
      <c r="K106" s="84">
        <f>I106/'סכום נכסי הקרן'!$C$42</f>
        <v>-2.4387322514216045E-6</v>
      </c>
    </row>
    <row r="107" spans="2:11">
      <c r="B107" s="76" t="s">
        <v>2156</v>
      </c>
      <c r="C107" s="73" t="s">
        <v>2157</v>
      </c>
      <c r="D107" s="86" t="s">
        <v>638</v>
      </c>
      <c r="E107" s="86" t="s">
        <v>127</v>
      </c>
      <c r="F107" s="101">
        <v>44090</v>
      </c>
      <c r="G107" s="83">
        <v>28845.541662000003</v>
      </c>
      <c r="H107" s="85">
        <v>-0.70699999999999996</v>
      </c>
      <c r="I107" s="83">
        <v>-0.20393811900000003</v>
      </c>
      <c r="J107" s="84">
        <f t="shared" si="1"/>
        <v>4.5827501596077238E-3</v>
      </c>
      <c r="K107" s="84">
        <f>I107/'סכום נכסי הקרן'!$C$42</f>
        <v>-4.3135273973871225E-6</v>
      </c>
    </row>
    <row r="108" spans="2:11">
      <c r="B108" s="76" t="s">
        <v>2158</v>
      </c>
      <c r="C108" s="73" t="s">
        <v>2011</v>
      </c>
      <c r="D108" s="86" t="s">
        <v>638</v>
      </c>
      <c r="E108" s="86" t="s">
        <v>127</v>
      </c>
      <c r="F108" s="101">
        <v>44040</v>
      </c>
      <c r="G108" s="83">
        <v>13445.672556</v>
      </c>
      <c r="H108" s="85">
        <v>-0.76704600000000001</v>
      </c>
      <c r="I108" s="83">
        <v>-0.10313454900000002</v>
      </c>
      <c r="J108" s="84">
        <f t="shared" si="1"/>
        <v>2.3175651183230763E-3</v>
      </c>
      <c r="K108" s="84">
        <f>I108/'סכום נכסי הקרן'!$C$42</f>
        <v>-2.1814151513708166E-6</v>
      </c>
    </row>
    <row r="109" spans="2:11">
      <c r="B109" s="76" t="s">
        <v>2159</v>
      </c>
      <c r="C109" s="73" t="s">
        <v>2160</v>
      </c>
      <c r="D109" s="86" t="s">
        <v>638</v>
      </c>
      <c r="E109" s="86" t="s">
        <v>127</v>
      </c>
      <c r="F109" s="101">
        <v>44090</v>
      </c>
      <c r="G109" s="83">
        <v>92815.220144000021</v>
      </c>
      <c r="H109" s="85">
        <v>-0.70405200000000001</v>
      </c>
      <c r="I109" s="83">
        <v>-0.6534675310000001</v>
      </c>
      <c r="J109" s="84">
        <f t="shared" si="1"/>
        <v>1.4684250529881152E-2</v>
      </c>
      <c r="K109" s="84">
        <f>I109/'סכום נכסי הקרן'!$C$42</f>
        <v>-1.3821595060761635E-5</v>
      </c>
    </row>
    <row r="110" spans="2:11">
      <c r="B110" s="76" t="s">
        <v>2161</v>
      </c>
      <c r="C110" s="73" t="s">
        <v>2162</v>
      </c>
      <c r="D110" s="86" t="s">
        <v>638</v>
      </c>
      <c r="E110" s="86" t="s">
        <v>127</v>
      </c>
      <c r="F110" s="101">
        <v>44090</v>
      </c>
      <c r="G110" s="83">
        <v>11208.008355</v>
      </c>
      <c r="H110" s="85">
        <v>-0.67457800000000001</v>
      </c>
      <c r="I110" s="83">
        <v>-7.5606763000000021E-2</v>
      </c>
      <c r="J110" s="84">
        <f t="shared" si="1"/>
        <v>1.6989805873696099E-3</v>
      </c>
      <c r="K110" s="84">
        <f>I110/'סכום נכסי הקרן'!$C$42</f>
        <v>-1.5991705975686429E-6</v>
      </c>
    </row>
    <row r="111" spans="2:11">
      <c r="B111" s="76" t="s">
        <v>2163</v>
      </c>
      <c r="C111" s="73" t="s">
        <v>2164</v>
      </c>
      <c r="D111" s="86" t="s">
        <v>638</v>
      </c>
      <c r="E111" s="86" t="s">
        <v>127</v>
      </c>
      <c r="F111" s="101">
        <v>44091</v>
      </c>
      <c r="G111" s="83">
        <v>17954.863200000003</v>
      </c>
      <c r="H111" s="85">
        <v>-0.54630999999999996</v>
      </c>
      <c r="I111" s="83">
        <v>-9.8089271999999991E-2</v>
      </c>
      <c r="J111" s="84">
        <f t="shared" si="1"/>
        <v>2.2041912964481415E-3</v>
      </c>
      <c r="K111" s="84">
        <f>I111/'סכום נכסי הקרן'!$C$42</f>
        <v>-2.0747016998904329E-6</v>
      </c>
    </row>
    <row r="112" spans="2:11">
      <c r="B112" s="76" t="s">
        <v>2165</v>
      </c>
      <c r="C112" s="73" t="s">
        <v>2166</v>
      </c>
      <c r="D112" s="86" t="s">
        <v>638</v>
      </c>
      <c r="E112" s="86" t="s">
        <v>127</v>
      </c>
      <c r="F112" s="101">
        <v>44088</v>
      </c>
      <c r="G112" s="83">
        <v>22454.078920000004</v>
      </c>
      <c r="H112" s="85">
        <v>-0.37998300000000002</v>
      </c>
      <c r="I112" s="83">
        <v>-8.5321699000000015E-2</v>
      </c>
      <c r="J112" s="84">
        <f t="shared" si="1"/>
        <v>1.9172876146330063E-3</v>
      </c>
      <c r="K112" s="84">
        <f>I112/'סכום נכסי הקרן'!$C$42</f>
        <v>-1.8046527448265688E-6</v>
      </c>
    </row>
    <row r="113" spans="2:11">
      <c r="B113" s="76" t="s">
        <v>2167</v>
      </c>
      <c r="C113" s="73" t="s">
        <v>2168</v>
      </c>
      <c r="D113" s="86" t="s">
        <v>638</v>
      </c>
      <c r="E113" s="86" t="s">
        <v>127</v>
      </c>
      <c r="F113" s="101">
        <v>44027</v>
      </c>
      <c r="G113" s="83">
        <v>21699.412875000005</v>
      </c>
      <c r="H113" s="85">
        <v>-0.467167</v>
      </c>
      <c r="I113" s="83">
        <v>-0.10137258900000001</v>
      </c>
      <c r="J113" s="84">
        <f t="shared" si="1"/>
        <v>2.2779716254007335E-3</v>
      </c>
      <c r="K113" s="84">
        <f>I113/'סכום נכסי הקרן'!$C$42</f>
        <v>-2.1441476568466556E-6</v>
      </c>
    </row>
    <row r="114" spans="2:11">
      <c r="B114" s="76" t="s">
        <v>2169</v>
      </c>
      <c r="C114" s="73" t="s">
        <v>2170</v>
      </c>
      <c r="D114" s="86" t="s">
        <v>638</v>
      </c>
      <c r="E114" s="86" t="s">
        <v>127</v>
      </c>
      <c r="F114" s="101">
        <v>44103</v>
      </c>
      <c r="G114" s="83">
        <v>19292.872312000003</v>
      </c>
      <c r="H114" s="85">
        <v>-0.24949099999999999</v>
      </c>
      <c r="I114" s="83">
        <v>-4.8133923000000009E-2</v>
      </c>
      <c r="J114" s="84">
        <f t="shared" si="1"/>
        <v>1.0816307632551809E-3</v>
      </c>
      <c r="K114" s="84">
        <f>I114/'סכום נכסי הקרן'!$C$42</f>
        <v>-1.0180882152993778E-6</v>
      </c>
    </row>
    <row r="115" spans="2:11">
      <c r="B115" s="76" t="s">
        <v>2171</v>
      </c>
      <c r="C115" s="73" t="s">
        <v>2172</v>
      </c>
      <c r="D115" s="86" t="s">
        <v>638</v>
      </c>
      <c r="E115" s="86" t="s">
        <v>127</v>
      </c>
      <c r="F115" s="101">
        <v>44088</v>
      </c>
      <c r="G115" s="83">
        <v>24125.945760000002</v>
      </c>
      <c r="H115" s="85">
        <v>-0.34807700000000003</v>
      </c>
      <c r="I115" s="83">
        <v>-8.3976983000000019E-2</v>
      </c>
      <c r="J115" s="84">
        <f t="shared" si="1"/>
        <v>1.8870701276136864E-3</v>
      </c>
      <c r="K115" s="84">
        <f>I115/'סכום נכסי הקרן'!$C$42</f>
        <v>-1.7762104441122783E-6</v>
      </c>
    </row>
    <row r="116" spans="2:11">
      <c r="B116" s="76" t="s">
        <v>2173</v>
      </c>
      <c r="C116" s="73" t="s">
        <v>2174</v>
      </c>
      <c r="D116" s="86" t="s">
        <v>638</v>
      </c>
      <c r="E116" s="86" t="s">
        <v>127</v>
      </c>
      <c r="F116" s="101">
        <v>44027</v>
      </c>
      <c r="G116" s="83">
        <v>20244.108258000004</v>
      </c>
      <c r="H116" s="85">
        <v>-0.390959</v>
      </c>
      <c r="I116" s="83">
        <v>-7.9146217000000005E-2</v>
      </c>
      <c r="J116" s="84">
        <f t="shared" si="1"/>
        <v>1.7785166420461959E-3</v>
      </c>
      <c r="K116" s="84">
        <f>I116/'סכום נכסי הקרן'!$C$42</f>
        <v>-1.674034148706875E-6</v>
      </c>
    </row>
    <row r="117" spans="2:11">
      <c r="B117" s="76" t="s">
        <v>2175</v>
      </c>
      <c r="C117" s="73" t="s">
        <v>2176</v>
      </c>
      <c r="D117" s="86" t="s">
        <v>638</v>
      </c>
      <c r="E117" s="86" t="s">
        <v>127</v>
      </c>
      <c r="F117" s="101">
        <v>44028</v>
      </c>
      <c r="G117" s="83">
        <v>14481.480678000004</v>
      </c>
      <c r="H117" s="85">
        <v>-0.35937999999999998</v>
      </c>
      <c r="I117" s="83">
        <v>-5.2043496000000002E-2</v>
      </c>
      <c r="J117" s="84">
        <f t="shared" si="1"/>
        <v>1.1694838648607126E-3</v>
      </c>
      <c r="K117" s="84">
        <f>I117/'סכום נכסי הקרן'!$C$42</f>
        <v>-1.1007802119220638E-6</v>
      </c>
    </row>
    <row r="118" spans="2:11">
      <c r="B118" s="76" t="s">
        <v>2177</v>
      </c>
      <c r="C118" s="73" t="s">
        <v>1994</v>
      </c>
      <c r="D118" s="86" t="s">
        <v>638</v>
      </c>
      <c r="E118" s="86" t="s">
        <v>127</v>
      </c>
      <c r="F118" s="101">
        <v>44018</v>
      </c>
      <c r="G118" s="83">
        <v>46164.735954000011</v>
      </c>
      <c r="H118" s="85">
        <v>-0.346329</v>
      </c>
      <c r="I118" s="83">
        <v>-0.15988168000000003</v>
      </c>
      <c r="J118" s="84">
        <f t="shared" si="1"/>
        <v>3.5927456727123733E-3</v>
      </c>
      <c r="K118" s="84">
        <f>I118/'סכום נכסי הקרן'!$C$42</f>
        <v>-3.3816826908179961E-6</v>
      </c>
    </row>
    <row r="119" spans="2:11">
      <c r="B119" s="76" t="s">
        <v>2178</v>
      </c>
      <c r="C119" s="73" t="s">
        <v>2179</v>
      </c>
      <c r="D119" s="86" t="s">
        <v>638</v>
      </c>
      <c r="E119" s="86" t="s">
        <v>127</v>
      </c>
      <c r="F119" s="101">
        <v>44097</v>
      </c>
      <c r="G119" s="83">
        <v>18013.662752000004</v>
      </c>
      <c r="H119" s="85">
        <v>-0.10785599999999999</v>
      </c>
      <c r="I119" s="83">
        <v>-1.9428820000000006E-2</v>
      </c>
      <c r="J119" s="84">
        <f t="shared" si="1"/>
        <v>4.3659041474237466E-4</v>
      </c>
      <c r="K119" s="84">
        <f>I119/'סכום נכסי הקרן'!$C$42</f>
        <v>-4.1094204349753212E-7</v>
      </c>
    </row>
    <row r="120" spans="2:11">
      <c r="B120" s="76" t="s">
        <v>2180</v>
      </c>
      <c r="C120" s="73" t="s">
        <v>2181</v>
      </c>
      <c r="D120" s="86" t="s">
        <v>638</v>
      </c>
      <c r="E120" s="86" t="s">
        <v>127</v>
      </c>
      <c r="F120" s="101">
        <v>44103</v>
      </c>
      <c r="G120" s="83">
        <v>26423.394440000007</v>
      </c>
      <c r="H120" s="85">
        <v>-1.804E-2</v>
      </c>
      <c r="I120" s="83">
        <v>-4.7667300000000011E-3</v>
      </c>
      <c r="J120" s="84">
        <f t="shared" si="1"/>
        <v>1.0711451481175488E-4</v>
      </c>
      <c r="K120" s="84">
        <f>I120/'סכום נכסי הקרן'!$C$42</f>
        <v>-1.0082185984537358E-7</v>
      </c>
    </row>
    <row r="121" spans="2:11">
      <c r="B121" s="76" t="s">
        <v>2182</v>
      </c>
      <c r="C121" s="73" t="s">
        <v>2183</v>
      </c>
      <c r="D121" s="86" t="s">
        <v>638</v>
      </c>
      <c r="E121" s="86" t="s">
        <v>127</v>
      </c>
      <c r="F121" s="101">
        <v>44014</v>
      </c>
      <c r="G121" s="83">
        <v>33043.66840000001</v>
      </c>
      <c r="H121" s="85">
        <v>-0.13076099999999999</v>
      </c>
      <c r="I121" s="83">
        <v>-4.3208201000000009E-2</v>
      </c>
      <c r="J121" s="84">
        <f t="shared" si="1"/>
        <v>9.7094349501729315E-4</v>
      </c>
      <c r="K121" s="84">
        <f>I121/'סכום נכסי הקרן'!$C$42</f>
        <v>-9.1390349052552392E-7</v>
      </c>
    </row>
    <row r="122" spans="2:11">
      <c r="B122" s="76" t="s">
        <v>2184</v>
      </c>
      <c r="C122" s="73" t="s">
        <v>2185</v>
      </c>
      <c r="D122" s="86" t="s">
        <v>638</v>
      </c>
      <c r="E122" s="86" t="s">
        <v>127</v>
      </c>
      <c r="F122" s="101">
        <v>44097</v>
      </c>
      <c r="G122" s="83">
        <v>26609.780582000003</v>
      </c>
      <c r="H122" s="85">
        <v>-6.2512999999999999E-2</v>
      </c>
      <c r="I122" s="83">
        <v>-1.6634495000000006E-2</v>
      </c>
      <c r="J122" s="84">
        <f t="shared" si="1"/>
        <v>3.737983609442034E-4</v>
      </c>
      <c r="K122" s="84">
        <f>I122/'סכום נכסי הקרן'!$C$42</f>
        <v>-3.5183883364246931E-7</v>
      </c>
    </row>
    <row r="123" spans="2:11">
      <c r="B123" s="76" t="s">
        <v>2186</v>
      </c>
      <c r="C123" s="73" t="s">
        <v>2109</v>
      </c>
      <c r="D123" s="86" t="s">
        <v>638</v>
      </c>
      <c r="E123" s="86" t="s">
        <v>127</v>
      </c>
      <c r="F123" s="101">
        <v>44097</v>
      </c>
      <c r="G123" s="83">
        <v>39661.634304000007</v>
      </c>
      <c r="H123" s="85">
        <v>-5.0869999999999999E-2</v>
      </c>
      <c r="I123" s="83">
        <v>-2.0175897000000002E-2</v>
      </c>
      <c r="J123" s="84">
        <f t="shared" si="1"/>
        <v>4.5337818967026462E-4</v>
      </c>
      <c r="K123" s="84">
        <f>I123/'סכום נכסי הקרן'!$C$42</f>
        <v>-4.2674358723667859E-7</v>
      </c>
    </row>
    <row r="124" spans="2:11">
      <c r="B124" s="76" t="s">
        <v>2187</v>
      </c>
      <c r="C124" s="73" t="s">
        <v>2188</v>
      </c>
      <c r="D124" s="86" t="s">
        <v>638</v>
      </c>
      <c r="E124" s="86" t="s">
        <v>127</v>
      </c>
      <c r="F124" s="101">
        <v>44018</v>
      </c>
      <c r="G124" s="83">
        <v>19370.588944000003</v>
      </c>
      <c r="H124" s="85">
        <v>-3.8443999999999999E-2</v>
      </c>
      <c r="I124" s="83">
        <v>-7.4468910000000006E-3</v>
      </c>
      <c r="J124" s="84">
        <f t="shared" si="1"/>
        <v>1.6734115763238612E-4</v>
      </c>
      <c r="K124" s="84">
        <f>I124/'סכום נכסי הקרן'!$C$42</f>
        <v>-1.5751036888721907E-7</v>
      </c>
    </row>
    <row r="125" spans="2:11">
      <c r="B125" s="76" t="s">
        <v>2189</v>
      </c>
      <c r="C125" s="73" t="s">
        <v>2190</v>
      </c>
      <c r="D125" s="86" t="s">
        <v>638</v>
      </c>
      <c r="E125" s="86" t="s">
        <v>127</v>
      </c>
      <c r="F125" s="101">
        <v>44019</v>
      </c>
      <c r="G125" s="83">
        <v>19847.550558000003</v>
      </c>
      <c r="H125" s="85">
        <v>-3.3665E-2</v>
      </c>
      <c r="I125" s="83">
        <v>-6.6816590000000004E-3</v>
      </c>
      <c r="J125" s="84">
        <f t="shared" si="1"/>
        <v>1.5014541665305043E-4</v>
      </c>
      <c r="K125" s="84">
        <f>I125/'סכום נכסי הקרן'!$C$42</f>
        <v>-1.4132482587278466E-7</v>
      </c>
    </row>
    <row r="126" spans="2:11">
      <c r="B126" s="76" t="s">
        <v>2191</v>
      </c>
      <c r="C126" s="73" t="s">
        <v>2192</v>
      </c>
      <c r="D126" s="86" t="s">
        <v>638</v>
      </c>
      <c r="E126" s="86" t="s">
        <v>127</v>
      </c>
      <c r="F126" s="101">
        <v>44019</v>
      </c>
      <c r="G126" s="83">
        <v>19371.152107999998</v>
      </c>
      <c r="H126" s="85">
        <v>-3.3665E-2</v>
      </c>
      <c r="I126" s="83">
        <v>-6.5212800000000008E-3</v>
      </c>
      <c r="J126" s="84">
        <f t="shared" si="1"/>
        <v>1.4654149556438077E-4</v>
      </c>
      <c r="K126" s="84">
        <f>I126/'סכום נכסי הקרן'!$C$42</f>
        <v>-1.3793262428802088E-7</v>
      </c>
    </row>
    <row r="127" spans="2:11">
      <c r="B127" s="76" t="s">
        <v>2193</v>
      </c>
      <c r="C127" s="73" t="s">
        <v>2007</v>
      </c>
      <c r="D127" s="86" t="s">
        <v>638</v>
      </c>
      <c r="E127" s="86" t="s">
        <v>127</v>
      </c>
      <c r="F127" s="101">
        <v>44026</v>
      </c>
      <c r="G127" s="83">
        <v>18059.862400000005</v>
      </c>
      <c r="H127" s="85">
        <v>-2.8126999999999999E-2</v>
      </c>
      <c r="I127" s="83">
        <v>-5.0797170000000001E-3</v>
      </c>
      <c r="J127" s="84">
        <f t="shared" si="1"/>
        <v>1.1414773268803202E-4</v>
      </c>
      <c r="K127" s="84">
        <f>I127/'סכום נכסי הקרן'!$C$42</f>
        <v>-1.0744189736531362E-7</v>
      </c>
    </row>
    <row r="128" spans="2:11">
      <c r="B128" s="76" t="s">
        <v>2194</v>
      </c>
      <c r="C128" s="73" t="s">
        <v>2195</v>
      </c>
      <c r="D128" s="86" t="s">
        <v>638</v>
      </c>
      <c r="E128" s="86" t="s">
        <v>127</v>
      </c>
      <c r="F128" s="101">
        <v>44104</v>
      </c>
      <c r="G128" s="83">
        <v>93536.856578000021</v>
      </c>
      <c r="H128" s="85">
        <v>6.5048999999999996E-2</v>
      </c>
      <c r="I128" s="83">
        <v>6.0844484000000011E-2</v>
      </c>
      <c r="J128" s="84">
        <f t="shared" si="1"/>
        <v>-1.3672533125710039E-3</v>
      </c>
      <c r="K128" s="84">
        <f>I128/'סכום נכסי הקרן'!$C$42</f>
        <v>1.2869313005377009E-6</v>
      </c>
    </row>
    <row r="129" spans="2:11">
      <c r="B129" s="76" t="s">
        <v>2196</v>
      </c>
      <c r="C129" s="73" t="s">
        <v>2197</v>
      </c>
      <c r="D129" s="86" t="s">
        <v>638</v>
      </c>
      <c r="E129" s="86" t="s">
        <v>127</v>
      </c>
      <c r="F129" s="101">
        <v>44013</v>
      </c>
      <c r="G129" s="83">
        <v>23392.707982000007</v>
      </c>
      <c r="H129" s="85">
        <v>5.5522000000000002E-2</v>
      </c>
      <c r="I129" s="83">
        <v>1.2988212000000002E-2</v>
      </c>
      <c r="J129" s="84">
        <f t="shared" si="1"/>
        <v>-2.9186172211394652E-4</v>
      </c>
      <c r="K129" s="84">
        <f>I129/'סכום נכסי הקרן'!$C$42</f>
        <v>2.7471572543567586E-7</v>
      </c>
    </row>
    <row r="130" spans="2:11">
      <c r="B130" s="76" t="s">
        <v>2198</v>
      </c>
      <c r="C130" s="73" t="s">
        <v>2199</v>
      </c>
      <c r="D130" s="86" t="s">
        <v>638</v>
      </c>
      <c r="E130" s="86" t="s">
        <v>127</v>
      </c>
      <c r="F130" s="101">
        <v>44103</v>
      </c>
      <c r="G130" s="83">
        <v>13247.472088000002</v>
      </c>
      <c r="H130" s="85">
        <v>0.157307</v>
      </c>
      <c r="I130" s="83">
        <v>2.0839218000000003E-2</v>
      </c>
      <c r="J130" s="84">
        <f t="shared" si="1"/>
        <v>-4.6828386024095941E-4</v>
      </c>
      <c r="K130" s="84">
        <f>I130/'סכום נכסי הקרן'!$C$42</f>
        <v>4.4077359457808311E-7</v>
      </c>
    </row>
    <row r="131" spans="2:11">
      <c r="B131" s="76" t="s">
        <v>2200</v>
      </c>
      <c r="C131" s="73" t="s">
        <v>2201</v>
      </c>
      <c r="D131" s="86" t="s">
        <v>638</v>
      </c>
      <c r="E131" s="86" t="s">
        <v>127</v>
      </c>
      <c r="F131" s="101">
        <v>44013</v>
      </c>
      <c r="G131" s="83">
        <v>13565.371644000004</v>
      </c>
      <c r="H131" s="85">
        <v>0.13267200000000001</v>
      </c>
      <c r="I131" s="83">
        <v>1.7997439E-2</v>
      </c>
      <c r="J131" s="84">
        <f t="shared" si="1"/>
        <v>-4.0442545441826038E-4</v>
      </c>
      <c r="K131" s="84">
        <f>I131/'סכום נכסי הקרן'!$C$42</f>
        <v>3.8066667766658904E-7</v>
      </c>
    </row>
    <row r="132" spans="2:11">
      <c r="B132" s="76" t="s">
        <v>2202</v>
      </c>
      <c r="C132" s="73" t="s">
        <v>2203</v>
      </c>
      <c r="D132" s="86" t="s">
        <v>638</v>
      </c>
      <c r="E132" s="86" t="s">
        <v>127</v>
      </c>
      <c r="F132" s="101">
        <v>44013</v>
      </c>
      <c r="G132" s="83">
        <v>24873.457362000005</v>
      </c>
      <c r="H132" s="85">
        <v>0.14543</v>
      </c>
      <c r="I132" s="83">
        <v>3.617349000000001E-2</v>
      </c>
      <c r="J132" s="84">
        <f t="shared" si="1"/>
        <v>-8.1286454873631751E-4</v>
      </c>
      <c r="K132" s="84">
        <f>I132/'סכום נכסי הקרן'!$C$42</f>
        <v>7.6511120598356161E-7</v>
      </c>
    </row>
    <row r="133" spans="2:11">
      <c r="B133" s="76" t="s">
        <v>2204</v>
      </c>
      <c r="C133" s="73" t="s">
        <v>2205</v>
      </c>
      <c r="D133" s="86" t="s">
        <v>638</v>
      </c>
      <c r="E133" s="86" t="s">
        <v>127</v>
      </c>
      <c r="F133" s="101">
        <v>44096</v>
      </c>
      <c r="G133" s="83">
        <v>15836.373091000001</v>
      </c>
      <c r="H133" s="85">
        <v>0.25395600000000002</v>
      </c>
      <c r="I133" s="83">
        <v>4.0217498000000004E-2</v>
      </c>
      <c r="J133" s="84">
        <f t="shared" si="1"/>
        <v>-9.0373857659500781E-4</v>
      </c>
      <c r="K133" s="84">
        <f>I133/'סכום נכסי הקרן'!$C$42</f>
        <v>8.5064665854529028E-7</v>
      </c>
    </row>
    <row r="134" spans="2:11">
      <c r="B134" s="76" t="s">
        <v>2206</v>
      </c>
      <c r="C134" s="73" t="s">
        <v>2207</v>
      </c>
      <c r="D134" s="86" t="s">
        <v>638</v>
      </c>
      <c r="E134" s="86" t="s">
        <v>127</v>
      </c>
      <c r="F134" s="101">
        <v>44025</v>
      </c>
      <c r="G134" s="83">
        <v>18107.11204</v>
      </c>
      <c r="H134" s="85">
        <v>0.235183</v>
      </c>
      <c r="I134" s="83">
        <v>4.2584867000000012E-2</v>
      </c>
      <c r="J134" s="84">
        <f t="shared" si="1"/>
        <v>-9.5693638343856511E-4</v>
      </c>
      <c r="K134" s="84">
        <f>I134/'סכום נכסי הקרן'!$C$42</f>
        <v>9.0071925454302528E-7</v>
      </c>
    </row>
    <row r="135" spans="2:11">
      <c r="B135" s="76" t="s">
        <v>2208</v>
      </c>
      <c r="C135" s="73" t="s">
        <v>2209</v>
      </c>
      <c r="D135" s="86" t="s">
        <v>638</v>
      </c>
      <c r="E135" s="86" t="s">
        <v>127</v>
      </c>
      <c r="F135" s="101">
        <v>44025</v>
      </c>
      <c r="G135" s="83">
        <v>33178.305000000008</v>
      </c>
      <c r="H135" s="85">
        <v>0.264098</v>
      </c>
      <c r="I135" s="83">
        <v>8.7623390000000009E-2</v>
      </c>
      <c r="J135" s="84">
        <f t="shared" si="1"/>
        <v>-1.9690095528824103E-3</v>
      </c>
      <c r="K135" s="84">
        <f>I135/'סכום נכסי הקרן'!$C$42</f>
        <v>1.8533361750626757E-6</v>
      </c>
    </row>
    <row r="136" spans="2:11">
      <c r="B136" s="76" t="s">
        <v>2208</v>
      </c>
      <c r="C136" s="73" t="s">
        <v>2210</v>
      </c>
      <c r="D136" s="86" t="s">
        <v>638</v>
      </c>
      <c r="E136" s="86" t="s">
        <v>127</v>
      </c>
      <c r="F136" s="101">
        <v>44025</v>
      </c>
      <c r="G136" s="83">
        <v>24286.447499999998</v>
      </c>
      <c r="H136" s="85">
        <v>0.264098</v>
      </c>
      <c r="I136" s="83">
        <v>6.4140132000000002E-2</v>
      </c>
      <c r="J136" s="84">
        <f t="shared" si="1"/>
        <v>-1.4413107348521758E-3</v>
      </c>
      <c r="K136" s="84">
        <f>I136/'סכום נכסי הקרן'!$C$42</f>
        <v>1.356638072424442E-6</v>
      </c>
    </row>
    <row r="137" spans="2:11">
      <c r="B137" s="76" t="s">
        <v>2211</v>
      </c>
      <c r="C137" s="73" t="s">
        <v>2212</v>
      </c>
      <c r="D137" s="86" t="s">
        <v>638</v>
      </c>
      <c r="E137" s="86" t="s">
        <v>127</v>
      </c>
      <c r="F137" s="101">
        <v>44019</v>
      </c>
      <c r="G137" s="83">
        <v>9060.6434660000014</v>
      </c>
      <c r="H137" s="85">
        <v>0.31378099999999998</v>
      </c>
      <c r="I137" s="83">
        <v>2.8430587000000007E-2</v>
      </c>
      <c r="J137" s="84">
        <f t="shared" si="1"/>
        <v>-6.3887162317110169E-4</v>
      </c>
      <c r="K137" s="84">
        <f>I137/'סכום נכסי הקרן'!$C$42</f>
        <v>6.0133984048513342E-7</v>
      </c>
    </row>
    <row r="138" spans="2:11">
      <c r="B138" s="76" t="s">
        <v>2213</v>
      </c>
      <c r="C138" s="73" t="s">
        <v>2214</v>
      </c>
      <c r="D138" s="86" t="s">
        <v>638</v>
      </c>
      <c r="E138" s="86" t="s">
        <v>127</v>
      </c>
      <c r="F138" s="101">
        <v>44098</v>
      </c>
      <c r="G138" s="83">
        <v>39045.286448000006</v>
      </c>
      <c r="H138" s="85">
        <v>0.79216600000000004</v>
      </c>
      <c r="I138" s="83">
        <v>0.30930331000000005</v>
      </c>
      <c r="J138" s="84">
        <f t="shared" si="1"/>
        <v>-6.9504406543521042E-3</v>
      </c>
      <c r="K138" s="84">
        <f>I138/'סכום נכסי הקרן'!$C$42</f>
        <v>6.5421232103622681E-6</v>
      </c>
    </row>
    <row r="139" spans="2:11">
      <c r="B139" s="76" t="s">
        <v>2215</v>
      </c>
      <c r="C139" s="73" t="s">
        <v>2216</v>
      </c>
      <c r="D139" s="86" t="s">
        <v>638</v>
      </c>
      <c r="E139" s="86" t="s">
        <v>127</v>
      </c>
      <c r="F139" s="101">
        <v>44098</v>
      </c>
      <c r="G139" s="83">
        <v>24412.455445000003</v>
      </c>
      <c r="H139" s="85">
        <v>0.84748900000000005</v>
      </c>
      <c r="I139" s="83">
        <v>0.20689293100000003</v>
      </c>
      <c r="J139" s="84">
        <f t="shared" si="1"/>
        <v>-4.6491485613925848E-3</v>
      </c>
      <c r="K139" s="84">
        <f>I139/'סכום נכסי הקרן'!$C$42</f>
        <v>4.3760250931520233E-6</v>
      </c>
    </row>
    <row r="140" spans="2:11">
      <c r="B140" s="76" t="s">
        <v>2217</v>
      </c>
      <c r="C140" s="73" t="s">
        <v>2218</v>
      </c>
      <c r="D140" s="86" t="s">
        <v>638</v>
      </c>
      <c r="E140" s="86" t="s">
        <v>127</v>
      </c>
      <c r="F140" s="101">
        <v>44098</v>
      </c>
      <c r="G140" s="83">
        <v>34205.032658999997</v>
      </c>
      <c r="H140" s="85">
        <v>0.88240399999999997</v>
      </c>
      <c r="I140" s="83">
        <v>0.30182657300000004</v>
      </c>
      <c r="J140" s="84">
        <f t="shared" ref="J140:J203" si="2">I140/$I$11</f>
        <v>-6.7824288189575893E-3</v>
      </c>
      <c r="K140" s="84">
        <f>I140/'סכום נכסי הקרן'!$C$42</f>
        <v>6.3839815640104251E-6</v>
      </c>
    </row>
    <row r="141" spans="2:11">
      <c r="B141" s="76" t="s">
        <v>2219</v>
      </c>
      <c r="C141" s="73" t="s">
        <v>2220</v>
      </c>
      <c r="D141" s="86" t="s">
        <v>638</v>
      </c>
      <c r="E141" s="86" t="s">
        <v>127</v>
      </c>
      <c r="F141" s="101">
        <v>44098</v>
      </c>
      <c r="G141" s="83">
        <v>12216.083093000001</v>
      </c>
      <c r="H141" s="85">
        <v>0.92745699999999998</v>
      </c>
      <c r="I141" s="83">
        <v>0.11329895500000002</v>
      </c>
      <c r="J141" s="84">
        <f t="shared" si="2"/>
        <v>-2.5459723108931802E-3</v>
      </c>
      <c r="K141" s="84">
        <f>I141/'סכום נכסי הקרן'!$C$42</f>
        <v>2.3964041096595126E-6</v>
      </c>
    </row>
    <row r="142" spans="2:11">
      <c r="B142" s="76" t="s">
        <v>2221</v>
      </c>
      <c r="C142" s="73" t="s">
        <v>2222</v>
      </c>
      <c r="D142" s="86" t="s">
        <v>638</v>
      </c>
      <c r="E142" s="86" t="s">
        <v>127</v>
      </c>
      <c r="F142" s="101">
        <v>44104</v>
      </c>
      <c r="G142" s="83">
        <v>93527.34348000001</v>
      </c>
      <c r="H142" s="85">
        <v>-0.26150400000000001</v>
      </c>
      <c r="I142" s="83">
        <v>-0.24457799900000007</v>
      </c>
      <c r="J142" s="84">
        <f t="shared" si="2"/>
        <v>5.4959801995319371E-3</v>
      </c>
      <c r="K142" s="84">
        <f>I142/'סכום נכסי הקרן'!$C$42</f>
        <v>-5.1731079243925964E-6</v>
      </c>
    </row>
    <row r="143" spans="2:11">
      <c r="B143" s="72"/>
      <c r="C143" s="73"/>
      <c r="D143" s="73"/>
      <c r="E143" s="73"/>
      <c r="F143" s="73"/>
      <c r="G143" s="83"/>
      <c r="H143" s="85"/>
      <c r="I143" s="73"/>
      <c r="J143" s="84"/>
      <c r="K143" s="73"/>
    </row>
    <row r="144" spans="2:11">
      <c r="B144" s="89" t="s">
        <v>189</v>
      </c>
      <c r="C144" s="71"/>
      <c r="D144" s="71"/>
      <c r="E144" s="71"/>
      <c r="F144" s="71"/>
      <c r="G144" s="80"/>
      <c r="H144" s="82"/>
      <c r="I144" s="80">
        <v>-25.510526954999996</v>
      </c>
      <c r="J144" s="81">
        <f t="shared" si="2"/>
        <v>0.57325414222685533</v>
      </c>
      <c r="K144" s="81">
        <f>I144/'סכום נכסי הקרן'!$C$42</f>
        <v>-5.3957718881468715E-4</v>
      </c>
    </row>
    <row r="145" spans="2:11">
      <c r="B145" s="76" t="s">
        <v>2223</v>
      </c>
      <c r="C145" s="73" t="s">
        <v>2224</v>
      </c>
      <c r="D145" s="86" t="s">
        <v>638</v>
      </c>
      <c r="E145" s="86" t="s">
        <v>130</v>
      </c>
      <c r="F145" s="101">
        <v>43983</v>
      </c>
      <c r="G145" s="83">
        <v>12420.018856000002</v>
      </c>
      <c r="H145" s="85">
        <v>2.8192560000000002</v>
      </c>
      <c r="I145" s="83">
        <v>0.35015214900000008</v>
      </c>
      <c r="J145" s="84">
        <f t="shared" si="2"/>
        <v>-7.8683662700485026E-3</v>
      </c>
      <c r="K145" s="84">
        <f>I145/'סכום נכסי הקרן'!$C$42</f>
        <v>7.4061234622129567E-6</v>
      </c>
    </row>
    <row r="146" spans="2:11">
      <c r="B146" s="76" t="s">
        <v>2225</v>
      </c>
      <c r="C146" s="73" t="s">
        <v>2226</v>
      </c>
      <c r="D146" s="86" t="s">
        <v>638</v>
      </c>
      <c r="E146" s="86" t="s">
        <v>131</v>
      </c>
      <c r="F146" s="101">
        <v>44007</v>
      </c>
      <c r="G146" s="83">
        <v>82788.220000000016</v>
      </c>
      <c r="H146" s="85">
        <v>-3.527072</v>
      </c>
      <c r="I146" s="83">
        <v>-2.9200000000000004</v>
      </c>
      <c r="J146" s="84">
        <f t="shared" si="2"/>
        <v>6.5616131656360696E-2</v>
      </c>
      <c r="K146" s="84">
        <f>I146/'סכום נכסי הקרן'!$C$42</f>
        <v>-6.1761381649157976E-5</v>
      </c>
    </row>
    <row r="147" spans="2:11">
      <c r="B147" s="76" t="s">
        <v>2227</v>
      </c>
      <c r="C147" s="73" t="s">
        <v>2228</v>
      </c>
      <c r="D147" s="86" t="s">
        <v>638</v>
      </c>
      <c r="E147" s="86" t="s">
        <v>129</v>
      </c>
      <c r="F147" s="101">
        <v>43958</v>
      </c>
      <c r="G147" s="83">
        <v>15744.670384000003</v>
      </c>
      <c r="H147" s="85">
        <v>-8.0348269999999999</v>
      </c>
      <c r="I147" s="83">
        <v>-1.2650570919999999</v>
      </c>
      <c r="J147" s="84">
        <f t="shared" si="2"/>
        <v>2.8427449555303009E-2</v>
      </c>
      <c r="K147" s="84">
        <f>I147/'סכום נכסי הקרן'!$C$42</f>
        <v>-2.6757422557186969E-5</v>
      </c>
    </row>
    <row r="148" spans="2:11">
      <c r="B148" s="76" t="s">
        <v>2229</v>
      </c>
      <c r="C148" s="73" t="s">
        <v>2052</v>
      </c>
      <c r="D148" s="86" t="s">
        <v>638</v>
      </c>
      <c r="E148" s="86" t="s">
        <v>129</v>
      </c>
      <c r="F148" s="101">
        <v>43923</v>
      </c>
      <c r="G148" s="83">
        <v>178885.13000000003</v>
      </c>
      <c r="H148" s="85">
        <v>-6.9075280000000001</v>
      </c>
      <c r="I148" s="83">
        <v>-12.356540000000003</v>
      </c>
      <c r="J148" s="84">
        <f t="shared" si="2"/>
        <v>0.27766724501955042</v>
      </c>
      <c r="K148" s="84">
        <f>I148/'סכום נכסי הקרן'!$C$42</f>
        <v>-2.6135513109694749E-4</v>
      </c>
    </row>
    <row r="149" spans="2:11">
      <c r="B149" s="76" t="s">
        <v>2230</v>
      </c>
      <c r="C149" s="73" t="s">
        <v>2231</v>
      </c>
      <c r="D149" s="86" t="s">
        <v>638</v>
      </c>
      <c r="E149" s="86" t="s">
        <v>129</v>
      </c>
      <c r="F149" s="101">
        <v>43955</v>
      </c>
      <c r="G149" s="83">
        <v>15961.079484000002</v>
      </c>
      <c r="H149" s="85">
        <v>-6.5972629999999999</v>
      </c>
      <c r="I149" s="83">
        <v>-1.0529944230000003</v>
      </c>
      <c r="J149" s="84">
        <f t="shared" si="2"/>
        <v>2.3662130374308758E-2</v>
      </c>
      <c r="K149" s="84">
        <f>I149/'סכום נכסי הקרן'!$C$42</f>
        <v>-2.2272051518266408E-5</v>
      </c>
    </row>
    <row r="150" spans="2:11">
      <c r="B150" s="76" t="s">
        <v>2232</v>
      </c>
      <c r="C150" s="73" t="s">
        <v>2233</v>
      </c>
      <c r="D150" s="86" t="s">
        <v>638</v>
      </c>
      <c r="E150" s="86" t="s">
        <v>129</v>
      </c>
      <c r="F150" s="101">
        <v>43977</v>
      </c>
      <c r="G150" s="83">
        <v>13337.839785000002</v>
      </c>
      <c r="H150" s="85">
        <v>-6.2749860000000002</v>
      </c>
      <c r="I150" s="83">
        <v>-0.83694761000000018</v>
      </c>
      <c r="J150" s="84">
        <f t="shared" si="2"/>
        <v>1.8807282386039872E-2</v>
      </c>
      <c r="K150" s="84">
        <f>I150/'סכום נכסי הקרן'!$C$42</f>
        <v>-1.7702411219712546E-5</v>
      </c>
    </row>
    <row r="151" spans="2:11">
      <c r="B151" s="76" t="s">
        <v>2234</v>
      </c>
      <c r="C151" s="73" t="s">
        <v>2235</v>
      </c>
      <c r="D151" s="86" t="s">
        <v>638</v>
      </c>
      <c r="E151" s="86" t="s">
        <v>129</v>
      </c>
      <c r="F151" s="101">
        <v>43986</v>
      </c>
      <c r="G151" s="83">
        <v>8168.0264710000019</v>
      </c>
      <c r="H151" s="85">
        <v>-4.1279969999999997</v>
      </c>
      <c r="I151" s="83">
        <v>-0.33717590800000002</v>
      </c>
      <c r="J151" s="84">
        <f t="shared" si="2"/>
        <v>7.5767735516030681E-3</v>
      </c>
      <c r="K151" s="84">
        <f>I151/'סכום נכסי הקרן'!$C$42</f>
        <v>-7.1316609372908829E-6</v>
      </c>
    </row>
    <row r="152" spans="2:11">
      <c r="B152" s="76" t="s">
        <v>2236</v>
      </c>
      <c r="C152" s="73" t="s">
        <v>2237</v>
      </c>
      <c r="D152" s="86" t="s">
        <v>638</v>
      </c>
      <c r="E152" s="86" t="s">
        <v>129</v>
      </c>
      <c r="F152" s="101">
        <v>44004</v>
      </c>
      <c r="G152" s="83">
        <v>27256.791536000004</v>
      </c>
      <c r="H152" s="85">
        <v>-4.0675540000000003</v>
      </c>
      <c r="I152" s="83">
        <v>-1.1086845830000003</v>
      </c>
      <c r="J152" s="84">
        <f t="shared" si="2"/>
        <v>2.4913559439556629E-2</v>
      </c>
      <c r="K152" s="84">
        <f>I152/'סכום נכסי הקרן'!$C$42</f>
        <v>-2.3449962896986499E-5</v>
      </c>
    </row>
    <row r="153" spans="2:11">
      <c r="B153" s="76" t="s">
        <v>2238</v>
      </c>
      <c r="C153" s="73" t="s">
        <v>2239</v>
      </c>
      <c r="D153" s="86" t="s">
        <v>638</v>
      </c>
      <c r="E153" s="86" t="s">
        <v>129</v>
      </c>
      <c r="F153" s="101">
        <v>44004</v>
      </c>
      <c r="G153" s="83">
        <v>16359.743125000003</v>
      </c>
      <c r="H153" s="85">
        <v>-4.0315079999999996</v>
      </c>
      <c r="I153" s="83">
        <v>-0.65954441799999997</v>
      </c>
      <c r="J153" s="84">
        <f t="shared" si="2"/>
        <v>1.4820805946817048E-2</v>
      </c>
      <c r="K153" s="84">
        <f>I153/'סכום נכסי הקרן'!$C$42</f>
        <v>-1.3950128258448553E-5</v>
      </c>
    </row>
    <row r="154" spans="2:11">
      <c r="B154" s="76" t="s">
        <v>2240</v>
      </c>
      <c r="C154" s="73" t="s">
        <v>2241</v>
      </c>
      <c r="D154" s="86" t="s">
        <v>638</v>
      </c>
      <c r="E154" s="86" t="s">
        <v>129</v>
      </c>
      <c r="F154" s="101">
        <v>43895</v>
      </c>
      <c r="G154" s="83">
        <v>21836.438786000002</v>
      </c>
      <c r="H154" s="85">
        <v>-3.8616830000000002</v>
      </c>
      <c r="I154" s="83">
        <v>-0.8432541360000001</v>
      </c>
      <c r="J154" s="84">
        <f t="shared" si="2"/>
        <v>1.8948998084776261E-2</v>
      </c>
      <c r="K154" s="84">
        <f>I154/'סכום נכסי הקרן'!$C$42</f>
        <v>-1.7835801548194166E-5</v>
      </c>
    </row>
    <row r="155" spans="2:11">
      <c r="B155" s="76" t="s">
        <v>2242</v>
      </c>
      <c r="C155" s="73" t="s">
        <v>2099</v>
      </c>
      <c r="D155" s="86" t="s">
        <v>638</v>
      </c>
      <c r="E155" s="86" t="s">
        <v>129</v>
      </c>
      <c r="F155" s="101">
        <v>43895</v>
      </c>
      <c r="G155" s="83">
        <v>21876.358441000004</v>
      </c>
      <c r="H155" s="85">
        <v>-3.6760619999999999</v>
      </c>
      <c r="I155" s="83">
        <v>-0.80418844900000008</v>
      </c>
      <c r="J155" s="84">
        <f t="shared" si="2"/>
        <v>1.8071142173324829E-2</v>
      </c>
      <c r="K155" s="84">
        <f>I155/'סכום נכסי הקרן'!$C$42</f>
        <v>-1.7009517026210076E-5</v>
      </c>
    </row>
    <row r="156" spans="2:11">
      <c r="B156" s="76" t="s">
        <v>2243</v>
      </c>
      <c r="C156" s="73" t="s">
        <v>2244</v>
      </c>
      <c r="D156" s="86" t="s">
        <v>638</v>
      </c>
      <c r="E156" s="86" t="s">
        <v>129</v>
      </c>
      <c r="F156" s="101">
        <v>43895</v>
      </c>
      <c r="G156" s="83">
        <v>41180.423188000008</v>
      </c>
      <c r="H156" s="85">
        <v>-3.6668790000000002</v>
      </c>
      <c r="I156" s="83">
        <v>-1.5100364730000002</v>
      </c>
      <c r="J156" s="84">
        <f t="shared" si="2"/>
        <v>3.3932449321326899E-2</v>
      </c>
      <c r="K156" s="84">
        <f>I156/'סכום נכסי הקרן'!$C$42</f>
        <v>-3.193902017571967E-5</v>
      </c>
    </row>
    <row r="157" spans="2:11">
      <c r="B157" s="76" t="s">
        <v>2245</v>
      </c>
      <c r="C157" s="73" t="s">
        <v>2246</v>
      </c>
      <c r="D157" s="86" t="s">
        <v>638</v>
      </c>
      <c r="E157" s="86" t="s">
        <v>129</v>
      </c>
      <c r="F157" s="101">
        <v>43990</v>
      </c>
      <c r="G157" s="83">
        <v>19752.729694000005</v>
      </c>
      <c r="H157" s="85">
        <v>-3.353898</v>
      </c>
      <c r="I157" s="83">
        <v>-0.66248646699999991</v>
      </c>
      <c r="J157" s="84">
        <f t="shared" si="2"/>
        <v>1.4886917547681247E-2</v>
      </c>
      <c r="K157" s="84">
        <f>I157/'סכום נכסי הקרן'!$C$42</f>
        <v>-1.4012356001982634E-5</v>
      </c>
    </row>
    <row r="158" spans="2:11">
      <c r="B158" s="76" t="s">
        <v>2247</v>
      </c>
      <c r="C158" s="73" t="s">
        <v>2248</v>
      </c>
      <c r="D158" s="86" t="s">
        <v>638</v>
      </c>
      <c r="E158" s="86" t="s">
        <v>129</v>
      </c>
      <c r="F158" s="101">
        <v>44005</v>
      </c>
      <c r="G158" s="83">
        <v>8252.0321520000016</v>
      </c>
      <c r="H158" s="85">
        <v>-3.115958</v>
      </c>
      <c r="I158" s="83">
        <v>-0.25712989400000003</v>
      </c>
      <c r="J158" s="84">
        <f t="shared" si="2"/>
        <v>5.7780373210582422E-3</v>
      </c>
      <c r="K158" s="84">
        <f>I158/'סכום נכסי הקרן'!$C$42</f>
        <v>-5.4385950399799784E-6</v>
      </c>
    </row>
    <row r="159" spans="2:11">
      <c r="B159" s="76" t="s">
        <v>2249</v>
      </c>
      <c r="C159" s="73" t="s">
        <v>2250</v>
      </c>
      <c r="D159" s="86" t="s">
        <v>638</v>
      </c>
      <c r="E159" s="86" t="s">
        <v>130</v>
      </c>
      <c r="F159" s="101">
        <v>43969</v>
      </c>
      <c r="G159" s="83">
        <v>8019.4553980000019</v>
      </c>
      <c r="H159" s="85">
        <v>-5.8002919999999998</v>
      </c>
      <c r="I159" s="83">
        <v>-0.46515179600000006</v>
      </c>
      <c r="J159" s="84">
        <f t="shared" si="2"/>
        <v>1.0452555303605695E-2</v>
      </c>
      <c r="K159" s="84">
        <f>I159/'סכום נכסי הקרן'!$C$42</f>
        <v>-9.8384991772422182E-6</v>
      </c>
    </row>
    <row r="160" spans="2:11">
      <c r="B160" s="76" t="s">
        <v>2249</v>
      </c>
      <c r="C160" s="73" t="s">
        <v>2251</v>
      </c>
      <c r="D160" s="86" t="s">
        <v>638</v>
      </c>
      <c r="E160" s="86" t="s">
        <v>130</v>
      </c>
      <c r="F160" s="101">
        <v>43969</v>
      </c>
      <c r="G160" s="83">
        <v>11740.448012000003</v>
      </c>
      <c r="H160" s="85">
        <v>-5.8002919999999998</v>
      </c>
      <c r="I160" s="83">
        <v>-0.68098021800000019</v>
      </c>
      <c r="J160" s="84">
        <f t="shared" si="2"/>
        <v>1.5302495767008635E-2</v>
      </c>
      <c r="K160" s="84">
        <f>I160/'סכום נכסי הקרן'!$C$42</f>
        <v>-1.4403520253227674E-5</v>
      </c>
    </row>
    <row r="161" spans="2:11">
      <c r="B161" s="76" t="s">
        <v>2252</v>
      </c>
      <c r="C161" s="73" t="s">
        <v>2253</v>
      </c>
      <c r="D161" s="86" t="s">
        <v>638</v>
      </c>
      <c r="E161" s="86" t="s">
        <v>129</v>
      </c>
      <c r="F161" s="101">
        <v>44098</v>
      </c>
      <c r="G161" s="83">
        <v>22671.856312000004</v>
      </c>
      <c r="H161" s="85">
        <v>0.45792899999999997</v>
      </c>
      <c r="I161" s="83">
        <v>0.10382094200000001</v>
      </c>
      <c r="J161" s="84">
        <f t="shared" si="2"/>
        <v>-2.3329892462189681E-3</v>
      </c>
      <c r="K161" s="84">
        <f>I161/'סכום נכסי הקרן'!$C$42</f>
        <v>2.1959331582318819E-6</v>
      </c>
    </row>
    <row r="162" spans="2:11">
      <c r="B162" s="76" t="s">
        <v>2254</v>
      </c>
      <c r="C162" s="73" t="s">
        <v>2255</v>
      </c>
      <c r="D162" s="86" t="s">
        <v>638</v>
      </c>
      <c r="E162" s="86" t="s">
        <v>129</v>
      </c>
      <c r="F162" s="101">
        <v>44098</v>
      </c>
      <c r="G162" s="83">
        <v>8501.9461170000013</v>
      </c>
      <c r="H162" s="85">
        <v>0.45743899999999998</v>
      </c>
      <c r="I162" s="83">
        <v>3.8891191000000006E-2</v>
      </c>
      <c r="J162" s="84">
        <f t="shared" si="2"/>
        <v>-8.7393476333173629E-4</v>
      </c>
      <c r="K162" s="84">
        <f>I162/'סכום נכסי הקרן'!$C$42</f>
        <v>8.2259372950044452E-7</v>
      </c>
    </row>
    <row r="163" spans="2:11">
      <c r="B163" s="76" t="s">
        <v>2256</v>
      </c>
      <c r="C163" s="73" t="s">
        <v>2257</v>
      </c>
      <c r="D163" s="86" t="s">
        <v>638</v>
      </c>
      <c r="E163" s="86" t="s">
        <v>129</v>
      </c>
      <c r="F163" s="101">
        <v>44098</v>
      </c>
      <c r="G163" s="83">
        <v>20404.670681000003</v>
      </c>
      <c r="H163" s="85">
        <v>0.45548</v>
      </c>
      <c r="I163" s="83">
        <v>9.2939131000000022E-2</v>
      </c>
      <c r="J163" s="84">
        <f t="shared" si="2"/>
        <v>-2.0884610464807375E-3</v>
      </c>
      <c r="K163" s="84">
        <f>I163/'סכום נכסי הקרן'!$C$42</f>
        <v>1.9657702533671543E-6</v>
      </c>
    </row>
    <row r="164" spans="2:11">
      <c r="B164" s="76" t="s">
        <v>2258</v>
      </c>
      <c r="C164" s="73" t="s">
        <v>2123</v>
      </c>
      <c r="D164" s="86" t="s">
        <v>638</v>
      </c>
      <c r="E164" s="86" t="s">
        <v>129</v>
      </c>
      <c r="F164" s="101">
        <v>44104</v>
      </c>
      <c r="G164" s="83">
        <v>20934.160000000003</v>
      </c>
      <c r="H164" s="85">
        <v>-0.12142799999999999</v>
      </c>
      <c r="I164" s="83">
        <v>-2.5420000000000005E-2</v>
      </c>
      <c r="J164" s="84">
        <f t="shared" si="2"/>
        <v>5.7121988585777015E-4</v>
      </c>
      <c r="K164" s="84">
        <f>I164/'סכום נכסי הקרן'!$C$42</f>
        <v>-5.3766243887725886E-7</v>
      </c>
    </row>
    <row r="165" spans="2:11">
      <c r="B165" s="76" t="s">
        <v>2259</v>
      </c>
      <c r="C165" s="73" t="s">
        <v>2260</v>
      </c>
      <c r="D165" s="86" t="s">
        <v>638</v>
      </c>
      <c r="E165" s="86" t="s">
        <v>129</v>
      </c>
      <c r="F165" s="101">
        <v>44049</v>
      </c>
      <c r="G165" s="83">
        <v>14334.281153000002</v>
      </c>
      <c r="H165" s="85">
        <v>-1.2946390000000001</v>
      </c>
      <c r="I165" s="83">
        <v>-0.18557719200000003</v>
      </c>
      <c r="J165" s="84">
        <f t="shared" si="2"/>
        <v>4.1701566653047006E-3</v>
      </c>
      <c r="K165" s="84">
        <f>I165/'סכום נכסי הקרן'!$C$42</f>
        <v>-3.9251725275654344E-6</v>
      </c>
    </row>
    <row r="166" spans="2:11">
      <c r="B166" s="76" t="s">
        <v>2261</v>
      </c>
      <c r="C166" s="73" t="s">
        <v>2262</v>
      </c>
      <c r="D166" s="86" t="s">
        <v>638</v>
      </c>
      <c r="E166" s="86" t="s">
        <v>127</v>
      </c>
      <c r="F166" s="101">
        <v>44096</v>
      </c>
      <c r="G166" s="83">
        <v>8248.9446900000021</v>
      </c>
      <c r="H166" s="85">
        <v>-1.2744450000000001</v>
      </c>
      <c r="I166" s="83">
        <v>-0.10512826700000001</v>
      </c>
      <c r="J166" s="84">
        <f t="shared" si="2"/>
        <v>2.3623665096839173E-3</v>
      </c>
      <c r="K166" s="84">
        <f>I166/'סכום נכסי הקרן'!$C$42</f>
        <v>-2.2235845959936919E-6</v>
      </c>
    </row>
    <row r="167" spans="2:11">
      <c r="B167" s="76" t="s">
        <v>2263</v>
      </c>
      <c r="C167" s="73" t="s">
        <v>2264</v>
      </c>
      <c r="D167" s="86" t="s">
        <v>638</v>
      </c>
      <c r="E167" s="86" t="s">
        <v>127</v>
      </c>
      <c r="F167" s="101">
        <v>44096</v>
      </c>
      <c r="G167" s="83">
        <v>5957.5711650000012</v>
      </c>
      <c r="H167" s="85">
        <v>-1.1899679999999999</v>
      </c>
      <c r="I167" s="83">
        <v>-7.0893178000000015E-2</v>
      </c>
      <c r="J167" s="84">
        <f t="shared" si="2"/>
        <v>1.5930603086252786E-3</v>
      </c>
      <c r="K167" s="84">
        <f>I167/'סכום נכסי הקרן'!$C$42</f>
        <v>-1.4994728160204419E-6</v>
      </c>
    </row>
    <row r="168" spans="2:11">
      <c r="B168" s="76" t="s">
        <v>2265</v>
      </c>
      <c r="C168" s="73" t="s">
        <v>2266</v>
      </c>
      <c r="D168" s="86" t="s">
        <v>638</v>
      </c>
      <c r="E168" s="86" t="s">
        <v>127</v>
      </c>
      <c r="F168" s="101">
        <v>44096</v>
      </c>
      <c r="G168" s="83">
        <v>5957.5711650000012</v>
      </c>
      <c r="H168" s="85">
        <v>-0.907142</v>
      </c>
      <c r="I168" s="83">
        <v>-5.4043618000000009E-2</v>
      </c>
      <c r="J168" s="84">
        <f t="shared" si="2"/>
        <v>1.2144291622856386E-3</v>
      </c>
      <c r="K168" s="84">
        <f>I168/'סכום נכסי הקרן'!$C$42</f>
        <v>-1.1430851085614055E-6</v>
      </c>
    </row>
    <row r="169" spans="2:11">
      <c r="B169" s="76" t="s">
        <v>2267</v>
      </c>
      <c r="C169" s="73" t="s">
        <v>2268</v>
      </c>
      <c r="D169" s="86" t="s">
        <v>638</v>
      </c>
      <c r="E169" s="86" t="s">
        <v>129</v>
      </c>
      <c r="F169" s="101">
        <v>44021</v>
      </c>
      <c r="G169" s="83">
        <v>4955.7102520000008</v>
      </c>
      <c r="H169" s="85">
        <v>-3.0225390000000001</v>
      </c>
      <c r="I169" s="83">
        <v>-0.14978825900000003</v>
      </c>
      <c r="J169" s="84">
        <f t="shared" si="2"/>
        <v>3.3659336038085806E-3</v>
      </c>
      <c r="K169" s="84">
        <f>I169/'סכום נכסי הקרן'!$C$42</f>
        <v>-3.1681951474869604E-6</v>
      </c>
    </row>
    <row r="170" spans="2:11">
      <c r="B170" s="76" t="s">
        <v>2269</v>
      </c>
      <c r="C170" s="73" t="s">
        <v>2270</v>
      </c>
      <c r="D170" s="86" t="s">
        <v>638</v>
      </c>
      <c r="E170" s="86" t="s">
        <v>129</v>
      </c>
      <c r="F170" s="101">
        <v>44028</v>
      </c>
      <c r="G170" s="83">
        <v>33307.816697000009</v>
      </c>
      <c r="H170" s="85">
        <v>-2.232748</v>
      </c>
      <c r="I170" s="83">
        <v>-0.74367959500000003</v>
      </c>
      <c r="J170" s="84">
        <f t="shared" si="2"/>
        <v>1.6711430895777053E-2</v>
      </c>
      <c r="K170" s="84">
        <f>I170/'סכום נכסי הקרן'!$C$42</f>
        <v>-1.5729684688865149E-5</v>
      </c>
    </row>
    <row r="171" spans="2:11">
      <c r="B171" s="76" t="s">
        <v>2271</v>
      </c>
      <c r="C171" s="73" t="s">
        <v>2272</v>
      </c>
      <c r="D171" s="86" t="s">
        <v>638</v>
      </c>
      <c r="E171" s="86" t="s">
        <v>129</v>
      </c>
      <c r="F171" s="101">
        <v>44034</v>
      </c>
      <c r="G171" s="83">
        <v>98160.890000000014</v>
      </c>
      <c r="H171" s="85">
        <v>-0.77474799999999999</v>
      </c>
      <c r="I171" s="83">
        <v>-0.76050000000000006</v>
      </c>
      <c r="J171" s="84">
        <f t="shared" si="2"/>
        <v>1.7089406892007639E-2</v>
      </c>
      <c r="K171" s="84">
        <f>I171/'סכום נכסי הקרן'!$C$42</f>
        <v>-1.608545573430981E-5</v>
      </c>
    </row>
    <row r="172" spans="2:11">
      <c r="B172" s="76" t="s">
        <v>2273</v>
      </c>
      <c r="C172" s="73" t="s">
        <v>2274</v>
      </c>
      <c r="D172" s="86" t="s">
        <v>638</v>
      </c>
      <c r="E172" s="86" t="s">
        <v>129</v>
      </c>
      <c r="F172" s="101">
        <v>44040</v>
      </c>
      <c r="G172" s="83">
        <v>11376.326500000001</v>
      </c>
      <c r="H172" s="85">
        <v>0.269598</v>
      </c>
      <c r="I172" s="83">
        <v>3.0670377000000002E-2</v>
      </c>
      <c r="J172" s="84">
        <f t="shared" si="2"/>
        <v>-6.892025668432249E-4</v>
      </c>
      <c r="K172" s="84">
        <f>I172/'סכום נכסי הקרן'!$C$42</f>
        <v>6.4871399288375232E-7</v>
      </c>
    </row>
    <row r="173" spans="2:11">
      <c r="B173" s="76" t="s">
        <v>2275</v>
      </c>
      <c r="C173" s="73" t="s">
        <v>2276</v>
      </c>
      <c r="D173" s="86" t="s">
        <v>638</v>
      </c>
      <c r="E173" s="86" t="s">
        <v>129</v>
      </c>
      <c r="F173" s="101">
        <v>44095</v>
      </c>
      <c r="G173" s="83">
        <v>31532.033968000003</v>
      </c>
      <c r="H173" s="85">
        <v>1.084514</v>
      </c>
      <c r="I173" s="83">
        <v>0.34196940300000001</v>
      </c>
      <c r="J173" s="84">
        <f t="shared" si="2"/>
        <v>-7.6844895101695421E-3</v>
      </c>
      <c r="K173" s="84">
        <f>I173/'סכום נכסי הקרן'!$C$42</f>
        <v>7.2330489078827766E-6</v>
      </c>
    </row>
    <row r="174" spans="2:11">
      <c r="B174" s="76" t="s">
        <v>2277</v>
      </c>
      <c r="C174" s="73" t="s">
        <v>2278</v>
      </c>
      <c r="D174" s="86" t="s">
        <v>638</v>
      </c>
      <c r="E174" s="86" t="s">
        <v>129</v>
      </c>
      <c r="F174" s="101">
        <v>44060</v>
      </c>
      <c r="G174" s="83">
        <v>17259.679422000005</v>
      </c>
      <c r="H174" s="85">
        <v>1.391073</v>
      </c>
      <c r="I174" s="83">
        <v>0.24009479800000005</v>
      </c>
      <c r="J174" s="84">
        <f t="shared" si="2"/>
        <v>-5.3952369436901801E-3</v>
      </c>
      <c r="K174" s="84">
        <f>I174/'סכום נכסי הקרן'!$C$42</f>
        <v>5.0782830312518815E-6</v>
      </c>
    </row>
    <row r="175" spans="2:11">
      <c r="B175" s="76" t="s">
        <v>2279</v>
      </c>
      <c r="C175" s="73" t="s">
        <v>2011</v>
      </c>
      <c r="D175" s="86" t="s">
        <v>638</v>
      </c>
      <c r="E175" s="86" t="s">
        <v>129</v>
      </c>
      <c r="F175" s="101">
        <v>44076</v>
      </c>
      <c r="G175" s="83">
        <v>16545.929397000004</v>
      </c>
      <c r="H175" s="85">
        <v>1.7373959999999999</v>
      </c>
      <c r="I175" s="83">
        <v>0.2874683340000001</v>
      </c>
      <c r="J175" s="84">
        <f t="shared" si="2"/>
        <v>-6.4597808393077648E-3</v>
      </c>
      <c r="K175" s="84">
        <f>I175/'סכום נכסי הקרן'!$C$42</f>
        <v>6.0802881808978159E-6</v>
      </c>
    </row>
    <row r="176" spans="2:11">
      <c r="B176" s="76" t="s">
        <v>2280</v>
      </c>
      <c r="C176" s="73" t="s">
        <v>2281</v>
      </c>
      <c r="D176" s="86" t="s">
        <v>638</v>
      </c>
      <c r="E176" s="86" t="s">
        <v>130</v>
      </c>
      <c r="F176" s="101">
        <v>44014</v>
      </c>
      <c r="G176" s="83">
        <v>12437.105135000002</v>
      </c>
      <c r="H176" s="85">
        <v>-2.3307579999999999</v>
      </c>
      <c r="I176" s="83">
        <v>-0.28987883900000011</v>
      </c>
      <c r="J176" s="84">
        <f t="shared" si="2"/>
        <v>6.5139479671975989E-3</v>
      </c>
      <c r="K176" s="84">
        <f>I176/'סכום נכסי הקרן'!$C$42</f>
        <v>-6.13127315325131E-6</v>
      </c>
    </row>
    <row r="177" spans="2:11">
      <c r="B177" s="76" t="s">
        <v>2282</v>
      </c>
      <c r="C177" s="73" t="s">
        <v>2283</v>
      </c>
      <c r="D177" s="86" t="s">
        <v>638</v>
      </c>
      <c r="E177" s="86" t="s">
        <v>130</v>
      </c>
      <c r="F177" s="101">
        <v>44088</v>
      </c>
      <c r="G177" s="83">
        <v>12479.058520000002</v>
      </c>
      <c r="H177" s="85">
        <v>0.41470200000000002</v>
      </c>
      <c r="I177" s="83">
        <v>5.1750953000000009E-2</v>
      </c>
      <c r="J177" s="84">
        <f t="shared" si="2"/>
        <v>-1.162910049791142E-3</v>
      </c>
      <c r="K177" s="84">
        <f>I177/'סכום נכסי הקרן'!$C$42</f>
        <v>1.0945925886783005E-6</v>
      </c>
    </row>
    <row r="178" spans="2:11">
      <c r="B178" s="76" t="s">
        <v>2284</v>
      </c>
      <c r="C178" s="73" t="s">
        <v>2285</v>
      </c>
      <c r="D178" s="86" t="s">
        <v>638</v>
      </c>
      <c r="E178" s="86" t="s">
        <v>130</v>
      </c>
      <c r="F178" s="101">
        <v>44090</v>
      </c>
      <c r="G178" s="83">
        <v>18775.415153000005</v>
      </c>
      <c r="H178" s="85">
        <v>0.76197400000000004</v>
      </c>
      <c r="I178" s="83">
        <v>0.14306385099999999</v>
      </c>
      <c r="J178" s="84">
        <f t="shared" si="2"/>
        <v>-3.2148275624938245E-3</v>
      </c>
      <c r="K178" s="84">
        <f>I178/'סכום נכסי הקרן'!$C$42</f>
        <v>3.0259661307565991E-6</v>
      </c>
    </row>
    <row r="179" spans="2:11">
      <c r="B179" s="76" t="s">
        <v>2286</v>
      </c>
      <c r="C179" s="73" t="s">
        <v>2287</v>
      </c>
      <c r="D179" s="86" t="s">
        <v>638</v>
      </c>
      <c r="E179" s="86" t="s">
        <v>130</v>
      </c>
      <c r="F179" s="101">
        <v>44091</v>
      </c>
      <c r="G179" s="83">
        <v>12566.746111000004</v>
      </c>
      <c r="H179" s="85">
        <v>1.068811</v>
      </c>
      <c r="I179" s="83">
        <v>0.13431476900000003</v>
      </c>
      <c r="J179" s="84">
        <f t="shared" si="2"/>
        <v>-3.0182245089375595E-3</v>
      </c>
      <c r="K179" s="84">
        <f>I179/'סכום נכסי הקרן'!$C$42</f>
        <v>2.8409129141532514E-6</v>
      </c>
    </row>
    <row r="180" spans="2:11">
      <c r="B180" s="76" t="s">
        <v>2288</v>
      </c>
      <c r="C180" s="73" t="s">
        <v>2289</v>
      </c>
      <c r="D180" s="86" t="s">
        <v>638</v>
      </c>
      <c r="E180" s="86" t="s">
        <v>130</v>
      </c>
      <c r="F180" s="101">
        <v>44090</v>
      </c>
      <c r="G180" s="83">
        <v>6284.8264410000011</v>
      </c>
      <c r="H180" s="85">
        <v>1.187962</v>
      </c>
      <c r="I180" s="83">
        <v>7.4661342000000019E-2</v>
      </c>
      <c r="J180" s="84">
        <f t="shared" si="2"/>
        <v>-1.6777357692851276E-3</v>
      </c>
      <c r="K180" s="84">
        <f>I180/'סכום נכסי הקרן'!$C$42</f>
        <v>1.579173848527503E-6</v>
      </c>
    </row>
    <row r="181" spans="2:11">
      <c r="B181" s="76" t="s">
        <v>2290</v>
      </c>
      <c r="C181" s="73" t="s">
        <v>2291</v>
      </c>
      <c r="D181" s="86" t="s">
        <v>638</v>
      </c>
      <c r="E181" s="86" t="s">
        <v>130</v>
      </c>
      <c r="F181" s="101">
        <v>44090</v>
      </c>
      <c r="G181" s="83">
        <v>12571.590730000002</v>
      </c>
      <c r="H181" s="85">
        <v>1.203193</v>
      </c>
      <c r="I181" s="83">
        <v>0.15126045100000002</v>
      </c>
      <c r="J181" s="84">
        <f t="shared" si="2"/>
        <v>-3.3990156394577038E-3</v>
      </c>
      <c r="K181" s="84">
        <f>I181/'סכום נכסי הקרן'!$C$42</f>
        <v>3.1993337132310823E-6</v>
      </c>
    </row>
    <row r="182" spans="2:11">
      <c r="B182" s="76" t="s">
        <v>2292</v>
      </c>
      <c r="C182" s="73" t="s">
        <v>2293</v>
      </c>
      <c r="D182" s="86" t="s">
        <v>638</v>
      </c>
      <c r="E182" s="86" t="s">
        <v>130</v>
      </c>
      <c r="F182" s="101">
        <v>44081</v>
      </c>
      <c r="G182" s="83">
        <v>17485.682232000003</v>
      </c>
      <c r="H182" s="85">
        <v>2.9056449999999998</v>
      </c>
      <c r="I182" s="83">
        <v>0.50807177100000012</v>
      </c>
      <c r="J182" s="84">
        <f t="shared" si="2"/>
        <v>-1.1417021992060392E-2</v>
      </c>
      <c r="K182" s="84">
        <f>I182/'סכום נכסי הקרן'!$C$42</f>
        <v>1.0746306354073493E-5</v>
      </c>
    </row>
    <row r="183" spans="2:11">
      <c r="B183" s="76" t="s">
        <v>2294</v>
      </c>
      <c r="C183" s="73" t="s">
        <v>2295</v>
      </c>
      <c r="D183" s="86" t="s">
        <v>638</v>
      </c>
      <c r="E183" s="86" t="s">
        <v>127</v>
      </c>
      <c r="F183" s="101">
        <v>44091</v>
      </c>
      <c r="G183" s="83">
        <v>18558.200766000005</v>
      </c>
      <c r="H183" s="85">
        <v>1.182099</v>
      </c>
      <c r="I183" s="83">
        <v>0.21937637000000004</v>
      </c>
      <c r="J183" s="84">
        <f t="shared" si="2"/>
        <v>-4.9296673891145535E-3</v>
      </c>
      <c r="K183" s="84">
        <f>I183/'סכום נכסי הקרן'!$C$42</f>
        <v>4.6400642850605796E-6</v>
      </c>
    </row>
    <row r="184" spans="2:11">
      <c r="B184" s="76" t="s">
        <v>2296</v>
      </c>
      <c r="C184" s="73" t="s">
        <v>2297</v>
      </c>
      <c r="D184" s="86" t="s">
        <v>638</v>
      </c>
      <c r="E184" s="86" t="s">
        <v>127</v>
      </c>
      <c r="F184" s="101">
        <v>44091</v>
      </c>
      <c r="G184" s="83">
        <v>32536.232167000002</v>
      </c>
      <c r="H184" s="85">
        <v>1.161019</v>
      </c>
      <c r="I184" s="83">
        <v>0.37775190700000005</v>
      </c>
      <c r="J184" s="84">
        <f t="shared" si="2"/>
        <v>-8.4885681038196301E-3</v>
      </c>
      <c r="K184" s="84">
        <f>I184/'סכום נכסי הקרן'!$C$42</f>
        <v>7.989890307165833E-6</v>
      </c>
    </row>
    <row r="185" spans="2:11">
      <c r="B185" s="76" t="s">
        <v>2298</v>
      </c>
      <c r="C185" s="73" t="s">
        <v>2299</v>
      </c>
      <c r="D185" s="86" t="s">
        <v>638</v>
      </c>
      <c r="E185" s="86" t="s">
        <v>127</v>
      </c>
      <c r="F185" s="101">
        <v>44103</v>
      </c>
      <c r="G185" s="83">
        <v>21608.672103000004</v>
      </c>
      <c r="H185" s="85">
        <v>0.20193900000000001</v>
      </c>
      <c r="I185" s="83">
        <v>4.3636247000000003E-2</v>
      </c>
      <c r="J185" s="84">
        <f t="shared" si="2"/>
        <v>-9.8056223566488836E-4</v>
      </c>
      <c r="K185" s="84">
        <f>I185/'סכום נכסי הקרן'!$C$42</f>
        <v>9.2295715914517977E-7</v>
      </c>
    </row>
    <row r="186" spans="2:11">
      <c r="B186" s="76" t="s">
        <v>2300</v>
      </c>
      <c r="C186" s="73" t="s">
        <v>2105</v>
      </c>
      <c r="D186" s="86" t="s">
        <v>638</v>
      </c>
      <c r="E186" s="86" t="s">
        <v>127</v>
      </c>
      <c r="F186" s="101">
        <v>44089</v>
      </c>
      <c r="G186" s="83">
        <v>18350.826933000004</v>
      </c>
      <c r="H186" s="85">
        <v>8.8013999999999995E-2</v>
      </c>
      <c r="I186" s="83">
        <v>1.6151310000000002E-2</v>
      </c>
      <c r="J186" s="84">
        <f t="shared" si="2"/>
        <v>-3.6294057650092292E-4</v>
      </c>
      <c r="K186" s="84">
        <f>I186/'סכום נכסי הקרן'!$C$42</f>
        <v>3.4161891131639103E-7</v>
      </c>
    </row>
    <row r="187" spans="2:11">
      <c r="B187" s="76" t="s">
        <v>2301</v>
      </c>
      <c r="C187" s="73" t="s">
        <v>2302</v>
      </c>
      <c r="D187" s="86" t="s">
        <v>638</v>
      </c>
      <c r="E187" s="86" t="s">
        <v>127</v>
      </c>
      <c r="F187" s="101">
        <v>44084</v>
      </c>
      <c r="G187" s="83">
        <v>20753.495293000004</v>
      </c>
      <c r="H187" s="85">
        <v>-0.20934900000000001</v>
      </c>
      <c r="I187" s="83">
        <v>-4.3447335000000011E-2</v>
      </c>
      <c r="J187" s="84">
        <f t="shared" si="2"/>
        <v>9.7631714160205754E-4</v>
      </c>
      <c r="K187" s="84">
        <f>I187/'סכום נכסי הקרן'!$C$42</f>
        <v>-9.1896145156637656E-7</v>
      </c>
    </row>
    <row r="188" spans="2:11">
      <c r="B188" s="76" t="s">
        <v>2303</v>
      </c>
      <c r="C188" s="73" t="s">
        <v>2304</v>
      </c>
      <c r="D188" s="86" t="s">
        <v>638</v>
      </c>
      <c r="E188" s="86" t="s">
        <v>127</v>
      </c>
      <c r="F188" s="101">
        <v>44028</v>
      </c>
      <c r="G188" s="83">
        <v>4217.2462460000006</v>
      </c>
      <c r="H188" s="85">
        <v>-1.1024350000000001</v>
      </c>
      <c r="I188" s="83">
        <v>-4.649238700000001E-2</v>
      </c>
      <c r="J188" s="84">
        <f t="shared" si="2"/>
        <v>1.0447433515104359E-3</v>
      </c>
      <c r="K188" s="84">
        <f>I188/'סכום נכסי הקרן'!$C$42</f>
        <v>-9.8336782783813407E-7</v>
      </c>
    </row>
    <row r="189" spans="2:11">
      <c r="B189" s="76" t="s">
        <v>2305</v>
      </c>
      <c r="C189" s="73" t="s">
        <v>2302</v>
      </c>
      <c r="D189" s="86" t="s">
        <v>638</v>
      </c>
      <c r="E189" s="86" t="s">
        <v>127</v>
      </c>
      <c r="F189" s="101">
        <v>44021</v>
      </c>
      <c r="G189" s="83">
        <v>21211.560000000005</v>
      </c>
      <c r="H189" s="85">
        <v>-1.2997160000000001</v>
      </c>
      <c r="I189" s="83">
        <v>-0.27569000000000005</v>
      </c>
      <c r="J189" s="84">
        <f t="shared" si="2"/>
        <v>6.1951066220349588E-3</v>
      </c>
      <c r="K189" s="84">
        <f>I189/'סכום נכסי הקרן'!$C$42</f>
        <v>-5.8311627763206729E-6</v>
      </c>
    </row>
    <row r="190" spans="2:11">
      <c r="B190" s="76" t="s">
        <v>2306</v>
      </c>
      <c r="C190" s="73" t="s">
        <v>2307</v>
      </c>
      <c r="D190" s="86" t="s">
        <v>638</v>
      </c>
      <c r="E190" s="86" t="s">
        <v>127</v>
      </c>
      <c r="F190" s="101">
        <v>44032</v>
      </c>
      <c r="G190" s="83">
        <v>3619.3370100000006</v>
      </c>
      <c r="H190" s="85">
        <v>-1.291623</v>
      </c>
      <c r="I190" s="83">
        <v>-4.6748203000000002E-2</v>
      </c>
      <c r="J190" s="84">
        <f t="shared" si="2"/>
        <v>1.0504918639542039E-3</v>
      </c>
      <c r="K190" s="84">
        <f>I190/'סכום נכסי הקרן'!$C$42</f>
        <v>-9.8877863249839456E-7</v>
      </c>
    </row>
    <row r="191" spans="2:11">
      <c r="B191" s="76" t="s">
        <v>2308</v>
      </c>
      <c r="C191" s="73" t="s">
        <v>2309</v>
      </c>
      <c r="D191" s="86" t="s">
        <v>638</v>
      </c>
      <c r="E191" s="86" t="s">
        <v>127</v>
      </c>
      <c r="F191" s="101">
        <v>44019</v>
      </c>
      <c r="G191" s="83">
        <v>9468.6618850000013</v>
      </c>
      <c r="H191" s="85">
        <v>-1.6804269999999999</v>
      </c>
      <c r="I191" s="83">
        <v>-0.15911391100000002</v>
      </c>
      <c r="J191" s="84">
        <f t="shared" si="2"/>
        <v>3.5754929221008419E-3</v>
      </c>
      <c r="K191" s="84">
        <f>I191/'סכום נכסי הקרן'!$C$42</f>
        <v>-3.3654434873154646E-6</v>
      </c>
    </row>
    <row r="192" spans="2:11">
      <c r="B192" s="72"/>
      <c r="C192" s="73"/>
      <c r="D192" s="73"/>
      <c r="E192" s="73"/>
      <c r="F192" s="73"/>
      <c r="G192" s="83"/>
      <c r="H192" s="85"/>
      <c r="I192" s="73"/>
      <c r="J192" s="84"/>
      <c r="K192" s="73"/>
    </row>
    <row r="193" spans="2:11">
      <c r="B193" s="89" t="s">
        <v>188</v>
      </c>
      <c r="C193" s="71"/>
      <c r="D193" s="71"/>
      <c r="E193" s="71"/>
      <c r="F193" s="71"/>
      <c r="G193" s="80"/>
      <c r="H193" s="82"/>
      <c r="I193" s="80">
        <v>1.0766495490000003</v>
      </c>
      <c r="J193" s="81">
        <f t="shared" si="2"/>
        <v>-2.4193691285940195E-2</v>
      </c>
      <c r="K193" s="81">
        <f>I193/'סכום נכסי הקרן'!$C$42</f>
        <v>2.2772384828144802E-5</v>
      </c>
    </row>
    <row r="194" spans="2:11">
      <c r="B194" s="76" t="s">
        <v>2310</v>
      </c>
      <c r="C194" s="73" t="s">
        <v>2311</v>
      </c>
      <c r="D194" s="86" t="s">
        <v>638</v>
      </c>
      <c r="E194" s="86" t="s">
        <v>128</v>
      </c>
      <c r="F194" s="101">
        <v>43626</v>
      </c>
      <c r="G194" s="83">
        <v>127299.60000000002</v>
      </c>
      <c r="H194" s="85">
        <v>0.84575999999999996</v>
      </c>
      <c r="I194" s="83">
        <v>1.0766495490000003</v>
      </c>
      <c r="J194" s="84">
        <f t="shared" si="2"/>
        <v>-2.4193691285940195E-2</v>
      </c>
      <c r="K194" s="84">
        <f>I194/'סכום נכסי הקרן'!$C$42</f>
        <v>2.2772384828144802E-5</v>
      </c>
    </row>
    <row r="195" spans="2:11">
      <c r="B195" s="72"/>
      <c r="C195" s="73"/>
      <c r="D195" s="73"/>
      <c r="E195" s="73"/>
      <c r="F195" s="73"/>
      <c r="G195" s="83"/>
      <c r="H195" s="85"/>
      <c r="I195" s="73"/>
      <c r="J195" s="84"/>
      <c r="K195" s="73"/>
    </row>
    <row r="196" spans="2:11">
      <c r="B196" s="70" t="s">
        <v>194</v>
      </c>
      <c r="C196" s="71"/>
      <c r="D196" s="71"/>
      <c r="E196" s="71"/>
      <c r="F196" s="71"/>
      <c r="G196" s="80"/>
      <c r="H196" s="82"/>
      <c r="I196" s="80">
        <v>-6.668074839</v>
      </c>
      <c r="J196" s="81">
        <f t="shared" si="2"/>
        <v>0.14984016319530483</v>
      </c>
      <c r="K196" s="81">
        <f>I196/'סכום נכסי הקרן'!$C$42</f>
        <v>-1.4103750513583103E-4</v>
      </c>
    </row>
    <row r="197" spans="2:11">
      <c r="B197" s="89" t="s">
        <v>187</v>
      </c>
      <c r="C197" s="71"/>
      <c r="D197" s="71"/>
      <c r="E197" s="71"/>
      <c r="F197" s="71"/>
      <c r="G197" s="80"/>
      <c r="H197" s="82"/>
      <c r="I197" s="80">
        <v>-5.934754594000001</v>
      </c>
      <c r="J197" s="81">
        <f t="shared" si="2"/>
        <v>0.13336152013290939</v>
      </c>
      <c r="K197" s="81">
        <f>I197/'סכום נכסי הקרן'!$C$42</f>
        <v>-1.2552693269661907E-4</v>
      </c>
    </row>
    <row r="198" spans="2:11">
      <c r="B198" s="76" t="s">
        <v>2312</v>
      </c>
      <c r="C198" s="73" t="s">
        <v>2313</v>
      </c>
      <c r="D198" s="86" t="s">
        <v>638</v>
      </c>
      <c r="E198" s="86" t="s">
        <v>129</v>
      </c>
      <c r="F198" s="101">
        <v>43955</v>
      </c>
      <c r="G198" s="83">
        <v>56679.640780000009</v>
      </c>
      <c r="H198" s="85">
        <v>-0.326463</v>
      </c>
      <c r="I198" s="83">
        <v>-0.18503794800000004</v>
      </c>
      <c r="J198" s="84">
        <f t="shared" si="2"/>
        <v>4.1580391634900085E-3</v>
      </c>
      <c r="K198" s="84">
        <f>I198/'סכום נכסי הקרן'!$C$42</f>
        <v>-3.9137668924674829E-6</v>
      </c>
    </row>
    <row r="199" spans="2:11">
      <c r="B199" s="76" t="s">
        <v>2312</v>
      </c>
      <c r="C199" s="73" t="s">
        <v>2314</v>
      </c>
      <c r="D199" s="86" t="s">
        <v>638</v>
      </c>
      <c r="E199" s="86" t="s">
        <v>129</v>
      </c>
      <c r="F199" s="101">
        <v>43962</v>
      </c>
      <c r="G199" s="83">
        <v>85953.825048000013</v>
      </c>
      <c r="H199" s="85">
        <v>-0.73458000000000001</v>
      </c>
      <c r="I199" s="83">
        <v>-0.63139972100000008</v>
      </c>
      <c r="J199" s="84">
        <f t="shared" si="2"/>
        <v>1.4188358637303222E-2</v>
      </c>
      <c r="K199" s="84">
        <f>I199/'סכום נכסי הקרן'!$C$42</f>
        <v>-1.3354835322552352E-5</v>
      </c>
    </row>
    <row r="200" spans="2:11">
      <c r="B200" s="76" t="s">
        <v>2312</v>
      </c>
      <c r="C200" s="73" t="s">
        <v>2315</v>
      </c>
      <c r="D200" s="86" t="s">
        <v>638</v>
      </c>
      <c r="E200" s="86" t="s">
        <v>127</v>
      </c>
      <c r="F200" s="101">
        <v>43969</v>
      </c>
      <c r="G200" s="83">
        <v>97187.545892000009</v>
      </c>
      <c r="H200" s="85">
        <v>-0.43234099999999998</v>
      </c>
      <c r="I200" s="83">
        <v>-0.42018151200000003</v>
      </c>
      <c r="J200" s="84">
        <f t="shared" si="2"/>
        <v>9.4420155516988687E-3</v>
      </c>
      <c r="K200" s="84">
        <f>I200/'סכום נכסי הקרן'!$C$42</f>
        <v>-8.8873255906000859E-6</v>
      </c>
    </row>
    <row r="201" spans="2:11">
      <c r="B201" s="76" t="s">
        <v>2312</v>
      </c>
      <c r="C201" s="73" t="s">
        <v>2316</v>
      </c>
      <c r="D201" s="86" t="s">
        <v>638</v>
      </c>
      <c r="E201" s="86" t="s">
        <v>127</v>
      </c>
      <c r="F201" s="101">
        <v>43971</v>
      </c>
      <c r="G201" s="83">
        <v>169561.83609300002</v>
      </c>
      <c r="H201" s="85">
        <v>-0.22836899999999999</v>
      </c>
      <c r="I201" s="83">
        <v>-0.387227029</v>
      </c>
      <c r="J201" s="84">
        <f t="shared" si="2"/>
        <v>8.7014862040292445E-3</v>
      </c>
      <c r="K201" s="84">
        <f>I201/'סכום נכסי הקרן'!$C$42</f>
        <v>-8.190300110595398E-6</v>
      </c>
    </row>
    <row r="202" spans="2:11">
      <c r="B202" s="76" t="s">
        <v>2312</v>
      </c>
      <c r="C202" s="73" t="s">
        <v>2317</v>
      </c>
      <c r="D202" s="86" t="s">
        <v>638</v>
      </c>
      <c r="E202" s="86" t="s">
        <v>129</v>
      </c>
      <c r="F202" s="101">
        <v>43956</v>
      </c>
      <c r="G202" s="83">
        <v>85785.429835999996</v>
      </c>
      <c r="H202" s="85">
        <v>-0.84021000000000001</v>
      </c>
      <c r="I202" s="83">
        <v>-0.72077812400000008</v>
      </c>
      <c r="J202" s="84">
        <f t="shared" si="2"/>
        <v>1.6196805575139955E-2</v>
      </c>
      <c r="K202" s="84">
        <f>I202/'סכום נכסי הקרן'!$C$42</f>
        <v>-1.5245292055043875E-5</v>
      </c>
    </row>
    <row r="203" spans="2:11">
      <c r="B203" s="76" t="s">
        <v>2312</v>
      </c>
      <c r="C203" s="73" t="s">
        <v>2318</v>
      </c>
      <c r="D203" s="86" t="s">
        <v>638</v>
      </c>
      <c r="E203" s="86" t="s">
        <v>127</v>
      </c>
      <c r="F203" s="101">
        <v>43983</v>
      </c>
      <c r="G203" s="83">
        <v>243151.27218300002</v>
      </c>
      <c r="H203" s="85">
        <v>-5.2683739999999997</v>
      </c>
      <c r="I203" s="83">
        <v>-12.810117528000005</v>
      </c>
      <c r="J203" s="84">
        <f t="shared" si="2"/>
        <v>0.28785971172969244</v>
      </c>
      <c r="K203" s="84">
        <f>I203/'סכום נכסי הקרן'!$C$42</f>
        <v>-2.7094882110184122E-4</v>
      </c>
    </row>
    <row r="204" spans="2:11">
      <c r="B204" s="76" t="s">
        <v>2312</v>
      </c>
      <c r="C204" s="73" t="s">
        <v>2319</v>
      </c>
      <c r="D204" s="86" t="s">
        <v>638</v>
      </c>
      <c r="E204" s="86" t="s">
        <v>127</v>
      </c>
      <c r="F204" s="101">
        <v>44014</v>
      </c>
      <c r="G204" s="83">
        <v>29677.491793000005</v>
      </c>
      <c r="H204" s="85">
        <v>12.557271999999999</v>
      </c>
      <c r="I204" s="83">
        <v>3.7266834810000007</v>
      </c>
      <c r="J204" s="84">
        <f t="shared" ref="J204:J208" si="3">I204/$I$11</f>
        <v>-8.3743340387287868E-2</v>
      </c>
      <c r="K204" s="84">
        <f>I204/'סכום נכסי הקרן'!$C$42</f>
        <v>7.8823671491662188E-5</v>
      </c>
    </row>
    <row r="205" spans="2:11">
      <c r="B205" s="76" t="s">
        <v>2312</v>
      </c>
      <c r="C205" s="73" t="s">
        <v>2320</v>
      </c>
      <c r="D205" s="86" t="s">
        <v>638</v>
      </c>
      <c r="E205" s="86" t="s">
        <v>127</v>
      </c>
      <c r="F205" s="101">
        <v>44027</v>
      </c>
      <c r="G205" s="83">
        <v>81640.966509999998</v>
      </c>
      <c r="H205" s="85">
        <v>4.5111850000000002</v>
      </c>
      <c r="I205" s="83">
        <v>3.682975335000001</v>
      </c>
      <c r="J205" s="84">
        <f t="shared" si="3"/>
        <v>-8.2761162489208617E-2</v>
      </c>
      <c r="K205" s="84">
        <f>I205/'סכום נכסי הקרן'!$C$42</f>
        <v>7.789919358540085E-5</v>
      </c>
    </row>
    <row r="206" spans="2:11">
      <c r="B206" s="76" t="s">
        <v>2312</v>
      </c>
      <c r="C206" s="73" t="s">
        <v>2321</v>
      </c>
      <c r="D206" s="86" t="s">
        <v>638</v>
      </c>
      <c r="E206" s="86" t="s">
        <v>127</v>
      </c>
      <c r="F206" s="101">
        <v>44025</v>
      </c>
      <c r="G206" s="83">
        <v>33560.295918000011</v>
      </c>
      <c r="H206" s="85">
        <v>4.7183130000000002</v>
      </c>
      <c r="I206" s="83">
        <v>1.5834797770000002</v>
      </c>
      <c r="J206" s="84">
        <f t="shared" si="3"/>
        <v>-3.5582814220142693E-2</v>
      </c>
      <c r="K206" s="84">
        <f>I206/'סכום נכסי הקרן'!$C$42</f>
        <v>3.349243110993855E-5</v>
      </c>
    </row>
    <row r="207" spans="2:11">
      <c r="B207" s="76" t="s">
        <v>2312</v>
      </c>
      <c r="C207" s="73" t="s">
        <v>2322</v>
      </c>
      <c r="D207" s="86" t="s">
        <v>638</v>
      </c>
      <c r="E207" s="86" t="s">
        <v>127</v>
      </c>
      <c r="F207" s="101">
        <v>44056</v>
      </c>
      <c r="G207" s="83">
        <v>24223.091550000001</v>
      </c>
      <c r="H207" s="85">
        <v>0.67537000000000003</v>
      </c>
      <c r="I207" s="83">
        <v>0.16359549300000004</v>
      </c>
      <c r="J207" s="84">
        <f t="shared" si="3"/>
        <v>-3.6761997969435734E-3</v>
      </c>
      <c r="K207" s="84">
        <f>I207/'סכום נכסי הקרן'!$C$42</f>
        <v>3.4602341367312169E-6</v>
      </c>
    </row>
    <row r="208" spans="2:11">
      <c r="B208" s="76" t="s">
        <v>2312</v>
      </c>
      <c r="C208" s="73" t="s">
        <v>2323</v>
      </c>
      <c r="D208" s="86" t="s">
        <v>638</v>
      </c>
      <c r="E208" s="86" t="s">
        <v>127</v>
      </c>
      <c r="F208" s="101">
        <v>44090</v>
      </c>
      <c r="G208" s="83">
        <v>48131.620821999997</v>
      </c>
      <c r="H208" s="85">
        <v>0.13141700000000001</v>
      </c>
      <c r="I208" s="83">
        <v>6.3253182000000019E-2</v>
      </c>
      <c r="J208" s="84">
        <f t="shared" si="3"/>
        <v>-1.4213798348615566E-3</v>
      </c>
      <c r="K208" s="84">
        <f>I208/'סכום נכסי הקרן'!$C$42</f>
        <v>1.3378780527485105E-6</v>
      </c>
    </row>
    <row r="209" spans="2:11">
      <c r="B209" s="72"/>
      <c r="C209" s="73"/>
      <c r="D209" s="73"/>
      <c r="E209" s="73"/>
      <c r="F209" s="73"/>
      <c r="G209" s="83"/>
      <c r="H209" s="85"/>
      <c r="I209" s="73"/>
      <c r="J209" s="84"/>
      <c r="K209" s="73"/>
    </row>
    <row r="210" spans="2:11">
      <c r="B210" s="72" t="s">
        <v>188</v>
      </c>
      <c r="C210" s="73"/>
      <c r="D210" s="73"/>
      <c r="E210" s="73"/>
      <c r="F210" s="73"/>
      <c r="G210" s="83"/>
      <c r="H210" s="85"/>
      <c r="I210" s="83">
        <v>-0.73332024500000015</v>
      </c>
      <c r="J210" s="84">
        <f t="shared" ref="J210:J211" si="4">I210/$I$11</f>
        <v>1.6478643062395437E-2</v>
      </c>
      <c r="K210" s="84">
        <f>I210/'סכום נכסי הקרן'!$C$42</f>
        <v>-1.5510572439211998E-5</v>
      </c>
    </row>
    <row r="211" spans="2:11">
      <c r="B211" s="76" t="s">
        <v>2312</v>
      </c>
      <c r="C211" s="73" t="s">
        <v>2324</v>
      </c>
      <c r="D211" s="86" t="s">
        <v>638</v>
      </c>
      <c r="E211" s="86" t="s">
        <v>127</v>
      </c>
      <c r="F211" s="101">
        <v>44089</v>
      </c>
      <c r="G211" s="83">
        <v>66023.51511600001</v>
      </c>
      <c r="H211" s="85">
        <v>-1.1106959999999999</v>
      </c>
      <c r="I211" s="83">
        <v>-0.73332024500000015</v>
      </c>
      <c r="J211" s="84">
        <f t="shared" si="4"/>
        <v>1.6478643062395437E-2</v>
      </c>
      <c r="K211" s="84">
        <f>I211/'סכום נכסי הקרן'!$C$42</f>
        <v>-1.5510572439211998E-5</v>
      </c>
    </row>
    <row r="212" spans="2:11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>
      <c r="B215" s="114" t="s">
        <v>212</v>
      </c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>
      <c r="B216" s="114" t="s">
        <v>107</v>
      </c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>
      <c r="B217" s="114" t="s">
        <v>195</v>
      </c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>
      <c r="B218" s="114" t="s">
        <v>203</v>
      </c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</row>
    <row r="461" spans="2:1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2"/>
      <c r="D564" s="112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221</v>
      </c>
    </row>
    <row r="2" spans="2:17">
      <c r="B2" s="46" t="s">
        <v>140</v>
      </c>
      <c r="C2" s="67" t="s">
        <v>222</v>
      </c>
    </row>
    <row r="3" spans="2:17">
      <c r="B3" s="46" t="s">
        <v>142</v>
      </c>
      <c r="C3" s="67" t="s">
        <v>223</v>
      </c>
    </row>
    <row r="4" spans="2:17">
      <c r="B4" s="46" t="s">
        <v>143</v>
      </c>
      <c r="C4" s="67">
        <v>9455</v>
      </c>
    </row>
    <row r="6" spans="2:17" ht="26.25" customHeight="1">
      <c r="B6" s="127" t="s">
        <v>170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97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1" t="s">
        <v>111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106</v>
      </c>
      <c r="O8" s="29" t="s">
        <v>58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117" t="s">
        <v>2379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8">
        <v>0</v>
      </c>
      <c r="O11" s="88"/>
      <c r="P11" s="88"/>
      <c r="Q11" s="88"/>
    </row>
    <row r="12" spans="2:17" ht="18" customHeight="1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</row>
    <row r="426" spans="2:17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</row>
    <row r="427" spans="2:17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</row>
    <row r="428" spans="2:17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</row>
    <row r="429" spans="2:17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</row>
    <row r="430" spans="2:17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</row>
    <row r="431" spans="2:17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</row>
    <row r="432" spans="2:17">
      <c r="B432" s="112"/>
      <c r="C432" s="112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</row>
    <row r="433" spans="2:17">
      <c r="B433" s="112"/>
      <c r="C433" s="112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</row>
    <row r="434" spans="2:17">
      <c r="B434" s="112"/>
      <c r="C434" s="112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</row>
    <row r="435" spans="2:17">
      <c r="B435" s="112"/>
      <c r="C435" s="112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</row>
    <row r="436" spans="2:17">
      <c r="B436" s="112"/>
      <c r="C436" s="112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</row>
    <row r="437" spans="2:17">
      <c r="B437" s="112"/>
      <c r="C437" s="112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</row>
    <row r="438" spans="2:17">
      <c r="B438" s="112"/>
      <c r="C438" s="112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</row>
    <row r="439" spans="2:17">
      <c r="B439" s="112"/>
      <c r="C439" s="112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</row>
    <row r="440" spans="2:17">
      <c r="B440" s="112"/>
      <c r="C440" s="112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</row>
    <row r="441" spans="2:17">
      <c r="B441" s="112"/>
      <c r="C441" s="112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</row>
    <row r="442" spans="2:17">
      <c r="B442" s="112"/>
      <c r="C442" s="112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</row>
    <row r="443" spans="2:17">
      <c r="B443" s="112"/>
      <c r="C443" s="112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</row>
    <row r="444" spans="2:17">
      <c r="B444" s="112"/>
      <c r="C444" s="112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</row>
    <row r="445" spans="2:17">
      <c r="B445" s="112"/>
      <c r="C445" s="112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</row>
    <row r="446" spans="2:17">
      <c r="B446" s="112"/>
      <c r="C446" s="112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</row>
    <row r="447" spans="2:17">
      <c r="B447" s="112"/>
      <c r="C447" s="112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</row>
    <row r="448" spans="2:17">
      <c r="B448" s="112"/>
      <c r="C448" s="112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</row>
    <row r="449" spans="2:17">
      <c r="B449" s="112"/>
      <c r="C449" s="112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</row>
    <row r="450" spans="2:17">
      <c r="B450" s="112"/>
      <c r="C450" s="112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</row>
    <row r="451" spans="2:17">
      <c r="B451" s="112"/>
      <c r="C451" s="112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</row>
    <row r="452" spans="2:17">
      <c r="B452" s="112"/>
      <c r="C452" s="112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</row>
    <row r="453" spans="2:17">
      <c r="B453" s="112"/>
      <c r="C453" s="112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</row>
    <row r="454" spans="2:17">
      <c r="B454" s="112"/>
      <c r="C454" s="112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</row>
    <row r="455" spans="2:17">
      <c r="B455" s="112"/>
      <c r="C455" s="112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</row>
    <row r="456" spans="2:17">
      <c r="B456" s="112"/>
      <c r="C456" s="112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</row>
    <row r="457" spans="2:17">
      <c r="B457" s="112"/>
      <c r="C457" s="112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</row>
    <row r="458" spans="2:17">
      <c r="B458" s="112"/>
      <c r="C458" s="112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</row>
    <row r="459" spans="2:17">
      <c r="B459" s="112"/>
      <c r="C459" s="112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</row>
    <row r="460" spans="2:17">
      <c r="B460" s="112"/>
      <c r="C460" s="112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</row>
    <row r="461" spans="2:17">
      <c r="B461" s="112"/>
      <c r="C461" s="112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</row>
    <row r="462" spans="2:17">
      <c r="B462" s="112"/>
      <c r="C462" s="112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</row>
    <row r="463" spans="2:17">
      <c r="B463" s="112"/>
      <c r="C463" s="112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</row>
    <row r="464" spans="2:17">
      <c r="B464" s="112"/>
      <c r="C464" s="112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</row>
    <row r="465" spans="2:17">
      <c r="B465" s="112"/>
      <c r="C465" s="112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</row>
    <row r="466" spans="2:17">
      <c r="B466" s="112"/>
      <c r="C466" s="112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</row>
    <row r="467" spans="2:17">
      <c r="B467" s="112"/>
      <c r="C467" s="112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</row>
    <row r="468" spans="2:17">
      <c r="B468" s="112"/>
      <c r="C468" s="112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</row>
    <row r="469" spans="2:17">
      <c r="B469" s="112"/>
      <c r="C469" s="112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</row>
    <row r="470" spans="2:17">
      <c r="B470" s="112"/>
      <c r="C470" s="112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</row>
    <row r="471" spans="2:17">
      <c r="B471" s="112"/>
      <c r="C471" s="112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</row>
    <row r="472" spans="2:17">
      <c r="B472" s="112"/>
      <c r="C472" s="112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</row>
    <row r="473" spans="2:17">
      <c r="B473" s="112"/>
      <c r="C473" s="112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</row>
    <row r="474" spans="2:17">
      <c r="B474" s="112"/>
      <c r="C474" s="112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</row>
    <row r="475" spans="2:17">
      <c r="B475" s="112"/>
      <c r="C475" s="112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</row>
    <row r="476" spans="2:17">
      <c r="B476" s="112"/>
      <c r="C476" s="112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</row>
    <row r="477" spans="2:17">
      <c r="B477" s="112"/>
      <c r="C477" s="112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</row>
    <row r="478" spans="2:17">
      <c r="B478" s="112"/>
      <c r="C478" s="112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</row>
    <row r="479" spans="2:17">
      <c r="B479" s="112"/>
      <c r="C479" s="112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</row>
    <row r="480" spans="2:17">
      <c r="B480" s="112"/>
      <c r="C480" s="112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</row>
    <row r="481" spans="2:17">
      <c r="B481" s="112"/>
      <c r="C481" s="112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</row>
    <row r="482" spans="2:17">
      <c r="B482" s="112"/>
      <c r="C482" s="112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</row>
    <row r="483" spans="2:17">
      <c r="B483" s="112"/>
      <c r="C483" s="112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</row>
    <row r="484" spans="2:17">
      <c r="B484" s="112"/>
      <c r="C484" s="112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</row>
    <row r="485" spans="2:17">
      <c r="B485" s="112"/>
      <c r="C485" s="112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</row>
    <row r="486" spans="2:17">
      <c r="B486" s="112"/>
      <c r="C486" s="112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</row>
    <row r="487" spans="2:17">
      <c r="B487" s="112"/>
      <c r="C487" s="112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</row>
    <row r="488" spans="2:17">
      <c r="B488" s="112"/>
      <c r="C488" s="112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</row>
    <row r="489" spans="2:17">
      <c r="B489" s="112"/>
      <c r="C489" s="112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</row>
    <row r="490" spans="2:17">
      <c r="B490" s="112"/>
      <c r="C490" s="112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</row>
    <row r="491" spans="2:17">
      <c r="B491" s="112"/>
      <c r="C491" s="112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</row>
    <row r="492" spans="2:17">
      <c r="B492" s="112"/>
      <c r="C492" s="112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</row>
    <row r="493" spans="2:17">
      <c r="B493" s="112"/>
      <c r="C493" s="112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</row>
    <row r="494" spans="2:17">
      <c r="B494" s="112"/>
      <c r="C494" s="112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</row>
    <row r="495" spans="2:17">
      <c r="B495" s="112"/>
      <c r="C495" s="112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</row>
    <row r="496" spans="2:17">
      <c r="B496" s="112"/>
      <c r="C496" s="112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</row>
    <row r="497" spans="2:17">
      <c r="B497" s="112"/>
      <c r="C497" s="112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</row>
    <row r="498" spans="2:17">
      <c r="B498" s="112"/>
      <c r="C498" s="112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</row>
    <row r="499" spans="2:17">
      <c r="B499" s="112"/>
      <c r="C499" s="112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</row>
    <row r="500" spans="2:17">
      <c r="B500" s="112"/>
      <c r="C500" s="112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</row>
    <row r="501" spans="2:17">
      <c r="B501" s="112"/>
      <c r="C501" s="112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</row>
    <row r="502" spans="2:17">
      <c r="B502" s="112"/>
      <c r="C502" s="112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</row>
    <row r="503" spans="2:17">
      <c r="B503" s="112"/>
      <c r="C503" s="112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</row>
    <row r="504" spans="2:17">
      <c r="B504" s="112"/>
      <c r="C504" s="112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</row>
    <row r="505" spans="2:17">
      <c r="B505" s="112"/>
      <c r="C505" s="112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</row>
    <row r="506" spans="2:17">
      <c r="B506" s="112"/>
      <c r="C506" s="112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</row>
    <row r="507" spans="2:17">
      <c r="B507" s="112"/>
      <c r="C507" s="112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</row>
    <row r="508" spans="2:17">
      <c r="B508" s="112"/>
      <c r="C508" s="112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</row>
    <row r="509" spans="2:17">
      <c r="B509" s="112"/>
      <c r="C509" s="112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</row>
    <row r="510" spans="2:17">
      <c r="B510" s="112"/>
      <c r="C510" s="112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</row>
    <row r="511" spans="2:17">
      <c r="B511" s="112"/>
      <c r="C511" s="112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</row>
    <row r="512" spans="2:17">
      <c r="B512" s="112"/>
      <c r="C512" s="112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</row>
    <row r="513" spans="2:17">
      <c r="B513" s="112"/>
      <c r="C513" s="112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</row>
    <row r="514" spans="2:17">
      <c r="B514" s="112"/>
      <c r="C514" s="112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</row>
    <row r="515" spans="2:17">
      <c r="B515" s="112"/>
      <c r="C515" s="112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</row>
    <row r="516" spans="2:17">
      <c r="B516" s="112"/>
      <c r="C516" s="112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</row>
    <row r="517" spans="2:17">
      <c r="B517" s="112"/>
      <c r="C517" s="112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</row>
    <row r="518" spans="2:17">
      <c r="B518" s="112"/>
      <c r="C518" s="112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</row>
    <row r="519" spans="2:17">
      <c r="B519" s="112"/>
      <c r="C519" s="112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</row>
    <row r="520" spans="2:17">
      <c r="B520" s="112"/>
      <c r="C520" s="112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</row>
    <row r="521" spans="2:17">
      <c r="B521" s="112"/>
      <c r="C521" s="112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</row>
    <row r="522" spans="2:17">
      <c r="B522" s="112"/>
      <c r="C522" s="112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</row>
    <row r="523" spans="2:17">
      <c r="B523" s="112"/>
      <c r="C523" s="112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</row>
    <row r="524" spans="2:17">
      <c r="B524" s="112"/>
      <c r="C524" s="112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</row>
    <row r="525" spans="2:17">
      <c r="B525" s="112"/>
      <c r="C525" s="112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</row>
    <row r="526" spans="2:17">
      <c r="B526" s="112"/>
      <c r="C526" s="112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</row>
    <row r="527" spans="2:17">
      <c r="B527" s="112"/>
      <c r="C527" s="112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</row>
    <row r="528" spans="2:17">
      <c r="B528" s="112"/>
      <c r="C528" s="112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</row>
    <row r="529" spans="2:17">
      <c r="B529" s="112"/>
      <c r="C529" s="112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</row>
    <row r="530" spans="2:17">
      <c r="B530" s="112"/>
      <c r="C530" s="112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</row>
    <row r="531" spans="2:17">
      <c r="B531" s="112"/>
      <c r="C531" s="112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</row>
    <row r="532" spans="2:17">
      <c r="B532" s="112"/>
      <c r="C532" s="112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</row>
    <row r="533" spans="2:17">
      <c r="B533" s="112"/>
      <c r="C533" s="112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</row>
    <row r="534" spans="2:17">
      <c r="B534" s="112"/>
      <c r="C534" s="112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</row>
    <row r="535" spans="2:17">
      <c r="B535" s="112"/>
      <c r="C535" s="112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</row>
    <row r="536" spans="2:17">
      <c r="B536" s="112"/>
      <c r="C536" s="112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</row>
    <row r="537" spans="2:17">
      <c r="B537" s="112"/>
      <c r="C537" s="112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</row>
    <row r="538" spans="2:17">
      <c r="B538" s="112"/>
      <c r="C538" s="112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</row>
    <row r="539" spans="2:17">
      <c r="B539" s="112"/>
      <c r="C539" s="112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</row>
    <row r="540" spans="2:17">
      <c r="B540" s="112"/>
      <c r="C540" s="112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</row>
    <row r="541" spans="2:17">
      <c r="B541" s="112"/>
      <c r="C541" s="112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</row>
    <row r="542" spans="2:17">
      <c r="B542" s="112"/>
      <c r="C542" s="112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</row>
    <row r="543" spans="2:17">
      <c r="B543" s="112"/>
      <c r="C543" s="112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</row>
    <row r="544" spans="2:17">
      <c r="B544" s="112"/>
      <c r="C544" s="112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</row>
    <row r="545" spans="2:17">
      <c r="B545" s="112"/>
      <c r="C545" s="112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</row>
    <row r="546" spans="2:17">
      <c r="B546" s="112"/>
      <c r="C546" s="112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</row>
    <row r="547" spans="2:17">
      <c r="B547" s="112"/>
      <c r="C547" s="112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</row>
    <row r="548" spans="2:17">
      <c r="B548" s="112"/>
      <c r="C548" s="112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</row>
    <row r="549" spans="2:17">
      <c r="B549" s="112"/>
      <c r="C549" s="112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</row>
    <row r="550" spans="2:17">
      <c r="B550" s="112"/>
      <c r="C550" s="112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</row>
    <row r="551" spans="2:17">
      <c r="B551" s="112"/>
      <c r="C551" s="112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</row>
    <row r="552" spans="2:17">
      <c r="B552" s="112"/>
      <c r="C552" s="112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</row>
    <row r="553" spans="2:17">
      <c r="B553" s="112"/>
      <c r="C553" s="112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</row>
    <row r="554" spans="2:17">
      <c r="B554" s="112"/>
      <c r="C554" s="112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</row>
    <row r="555" spans="2:17">
      <c r="B555" s="112"/>
      <c r="C555" s="112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</row>
    <row r="556" spans="2:17">
      <c r="B556" s="112"/>
      <c r="C556" s="112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</row>
    <row r="557" spans="2:17">
      <c r="B557" s="112"/>
      <c r="C557" s="112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</row>
    <row r="558" spans="2:17">
      <c r="B558" s="112"/>
      <c r="C558" s="112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6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topLeftCell="C1" zoomScale="70" zoomScaleNormal="70" workbookViewId="0">
      <selection activeCell="W104" sqref="W104:AA109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60.28515625" style="2" bestFit="1" customWidth="1"/>
    <col min="4" max="4" width="17.42578125" style="2" customWidth="1"/>
    <col min="5" max="5" width="11.28515625" style="2" bestFit="1" customWidth="1"/>
    <col min="6" max="6" width="7.28515625" style="1" bestFit="1" customWidth="1"/>
    <col min="7" max="7" width="17.140625" style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12.140625" style="1" customWidth="1"/>
    <col min="13" max="13" width="8" style="1" bestFit="1" customWidth="1"/>
    <col min="14" max="14" width="15.85546875" style="1" customWidth="1"/>
    <col min="15" max="15" width="13.42578125" style="1" customWidth="1"/>
    <col min="16" max="17" width="10" style="1" bestFit="1" customWidth="1"/>
    <col min="18" max="18" width="9" style="1" customWidth="1"/>
    <col min="19" max="22" width="9.140625" style="1"/>
    <col min="23" max="23" width="17.28515625" style="1" customWidth="1"/>
    <col min="24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9455</v>
      </c>
    </row>
    <row r="6" spans="2:18" ht="26.25" customHeight="1">
      <c r="B6" s="127" t="s">
        <v>171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111</v>
      </c>
      <c r="C7" s="48" t="s">
        <v>183</v>
      </c>
      <c r="D7" s="48" t="s">
        <v>44</v>
      </c>
      <c r="E7" s="48" t="s">
        <v>112</v>
      </c>
      <c r="F7" s="48" t="s">
        <v>14</v>
      </c>
      <c r="G7" s="48" t="s">
        <v>99</v>
      </c>
      <c r="H7" s="48" t="s">
        <v>66</v>
      </c>
      <c r="I7" s="48" t="s">
        <v>17</v>
      </c>
      <c r="J7" s="48" t="s">
        <v>220</v>
      </c>
      <c r="K7" s="48" t="s">
        <v>98</v>
      </c>
      <c r="L7" s="48" t="s">
        <v>35</v>
      </c>
      <c r="M7" s="48" t="s">
        <v>18</v>
      </c>
      <c r="N7" s="48" t="s">
        <v>197</v>
      </c>
      <c r="O7" s="48" t="s">
        <v>196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5.2923038652972689</v>
      </c>
      <c r="J10" s="69"/>
      <c r="K10" s="69"/>
      <c r="L10" s="69"/>
      <c r="M10" s="90">
        <v>2.6396855223318152E-2</v>
      </c>
      <c r="N10" s="77"/>
      <c r="O10" s="79"/>
      <c r="P10" s="77">
        <f>P11+P121</f>
        <v>1724.7781462290004</v>
      </c>
      <c r="Q10" s="78">
        <f>P10/$P$10</f>
        <v>1</v>
      </c>
      <c r="R10" s="78">
        <f>P10/'סכום נכסי הקרן'!$C$42</f>
        <v>3.6481055256635787E-2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6.5738566614526412</v>
      </c>
      <c r="J11" s="71"/>
      <c r="K11" s="71"/>
      <c r="L11" s="71"/>
      <c r="M11" s="91">
        <v>2.2204797199122276E-2</v>
      </c>
      <c r="N11" s="80"/>
      <c r="O11" s="82"/>
      <c r="P11" s="80">
        <f>P12+P33</f>
        <v>762.50515622900002</v>
      </c>
      <c r="Q11" s="81">
        <f t="shared" ref="Q11:Q31" si="0">P11/$P$10</f>
        <v>0.44208883206000543</v>
      </c>
      <c r="R11" s="81">
        <f>P11/'סכום נכסי הקרן'!$C$42</f>
        <v>1.6127867110722637E-2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7.9686016205186032</v>
      </c>
      <c r="J12" s="71"/>
      <c r="K12" s="71"/>
      <c r="L12" s="71"/>
      <c r="M12" s="91">
        <v>1.8085967376340568E-2</v>
      </c>
      <c r="N12" s="80"/>
      <c r="O12" s="82"/>
      <c r="P12" s="80">
        <f>SUM(P13:P31)</f>
        <v>214.88460640800002</v>
      </c>
      <c r="Q12" s="81">
        <f t="shared" si="0"/>
        <v>0.12458680954290663</v>
      </c>
      <c r="R12" s="81">
        <f>P12/'סכום נכסי הקרן'!$C$42</f>
        <v>4.5450582831827353E-3</v>
      </c>
    </row>
    <row r="13" spans="2:18">
      <c r="B13" s="123" t="s">
        <v>2413</v>
      </c>
      <c r="C13" s="86" t="s">
        <v>2372</v>
      </c>
      <c r="D13" s="73">
        <v>6028</v>
      </c>
      <c r="E13" s="73"/>
      <c r="F13" s="73" t="s">
        <v>639</v>
      </c>
      <c r="G13" s="101">
        <v>43100</v>
      </c>
      <c r="H13" s="73"/>
      <c r="I13" s="83">
        <v>9.3199999992415492</v>
      </c>
      <c r="J13" s="86" t="s">
        <v>28</v>
      </c>
      <c r="K13" s="86" t="s">
        <v>128</v>
      </c>
      <c r="L13" s="87">
        <v>3.0999999997731131E-2</v>
      </c>
      <c r="M13" s="87">
        <v>3.0999999997731131E-2</v>
      </c>
      <c r="N13" s="83">
        <v>6064.3650350000007</v>
      </c>
      <c r="O13" s="85">
        <v>101.75</v>
      </c>
      <c r="P13" s="83">
        <v>6.1704914240000015</v>
      </c>
      <c r="Q13" s="84">
        <f t="shared" si="0"/>
        <v>3.5775565903887209E-3</v>
      </c>
      <c r="R13" s="84">
        <f>P13/'סכום נכסי הקרן'!$C$42</f>
        <v>1.3051303965771243E-4</v>
      </c>
    </row>
    <row r="14" spans="2:18">
      <c r="B14" s="123" t="s">
        <v>2413</v>
      </c>
      <c r="C14" s="86" t="s">
        <v>2372</v>
      </c>
      <c r="D14" s="73">
        <v>6869</v>
      </c>
      <c r="E14" s="73"/>
      <c r="F14" s="73" t="s">
        <v>639</v>
      </c>
      <c r="G14" s="101">
        <v>43555</v>
      </c>
      <c r="H14" s="73"/>
      <c r="I14" s="83">
        <v>4.7000000009874574</v>
      </c>
      <c r="J14" s="86" t="s">
        <v>28</v>
      </c>
      <c r="K14" s="86" t="s">
        <v>128</v>
      </c>
      <c r="L14" s="87">
        <v>3.1000000007680221E-2</v>
      </c>
      <c r="M14" s="87">
        <v>3.1000000007680221E-2</v>
      </c>
      <c r="N14" s="83">
        <v>1619.4606760000001</v>
      </c>
      <c r="O14" s="85">
        <v>112.56</v>
      </c>
      <c r="P14" s="83">
        <v>1.8228649360000002</v>
      </c>
      <c r="Q14" s="84">
        <f t="shared" si="0"/>
        <v>1.0568692211142944E-3</v>
      </c>
      <c r="R14" s="84">
        <f>P14/'סכום נכסי הקרן'!$C$42</f>
        <v>3.8555704454508195E-5</v>
      </c>
    </row>
    <row r="15" spans="2:18">
      <c r="B15" s="123" t="s">
        <v>2413</v>
      </c>
      <c r="C15" s="86" t="s">
        <v>2372</v>
      </c>
      <c r="D15" s="73">
        <v>6870</v>
      </c>
      <c r="E15" s="73"/>
      <c r="F15" s="73" t="s">
        <v>639</v>
      </c>
      <c r="G15" s="101">
        <v>43555</v>
      </c>
      <c r="H15" s="73"/>
      <c r="I15" s="83">
        <v>6.6299999999276968</v>
      </c>
      <c r="J15" s="86" t="s">
        <v>28</v>
      </c>
      <c r="K15" s="86" t="s">
        <v>128</v>
      </c>
      <c r="L15" s="87">
        <v>1.2199999999597E-2</v>
      </c>
      <c r="M15" s="87">
        <v>1.2199999999597E-2</v>
      </c>
      <c r="N15" s="83">
        <v>16588.183831999999</v>
      </c>
      <c r="O15" s="85">
        <v>101.72</v>
      </c>
      <c r="P15" s="83">
        <v>16.873500015999998</v>
      </c>
      <c r="Q15" s="84">
        <f t="shared" si="0"/>
        <v>9.7829973396240423E-3</v>
      </c>
      <c r="R15" s="84">
        <f>P15/'סכום נכסי הקרן'!$C$42</f>
        <v>3.5689406652234554E-4</v>
      </c>
    </row>
    <row r="16" spans="2:18">
      <c r="B16" s="123" t="s">
        <v>2413</v>
      </c>
      <c r="C16" s="86" t="s">
        <v>2372</v>
      </c>
      <c r="D16" s="73">
        <v>6868</v>
      </c>
      <c r="E16" s="73"/>
      <c r="F16" s="73" t="s">
        <v>639</v>
      </c>
      <c r="G16" s="101">
        <v>43555</v>
      </c>
      <c r="H16" s="73"/>
      <c r="I16" s="83">
        <v>6.3599999994281173</v>
      </c>
      <c r="J16" s="86" t="s">
        <v>28</v>
      </c>
      <c r="K16" s="86" t="s">
        <v>128</v>
      </c>
      <c r="L16" s="87">
        <v>2.6299999996119369E-2</v>
      </c>
      <c r="M16" s="87">
        <v>2.6299999996119369E-2</v>
      </c>
      <c r="N16" s="83">
        <v>2217.8435850000005</v>
      </c>
      <c r="O16" s="85">
        <v>110.38</v>
      </c>
      <c r="P16" s="83">
        <v>2.4480554650000004</v>
      </c>
      <c r="Q16" s="84">
        <f t="shared" si="0"/>
        <v>1.4193451316346687E-3</v>
      </c>
      <c r="R16" s="84">
        <f>P16/'סכום נכסי הקרן'!$C$42</f>
        <v>5.1779208175401342E-5</v>
      </c>
    </row>
    <row r="17" spans="2:18">
      <c r="B17" s="123" t="s">
        <v>2413</v>
      </c>
      <c r="C17" s="86" t="s">
        <v>2372</v>
      </c>
      <c r="D17" s="73">
        <v>6867</v>
      </c>
      <c r="E17" s="73"/>
      <c r="F17" s="73" t="s">
        <v>639</v>
      </c>
      <c r="G17" s="101">
        <v>43555</v>
      </c>
      <c r="H17" s="73"/>
      <c r="I17" s="83">
        <v>6.409999999986745</v>
      </c>
      <c r="J17" s="86" t="s">
        <v>28</v>
      </c>
      <c r="K17" s="86" t="s">
        <v>128</v>
      </c>
      <c r="L17" s="87">
        <v>1.7399999999801168E-2</v>
      </c>
      <c r="M17" s="87">
        <v>1.7399999999801168E-2</v>
      </c>
      <c r="N17" s="83">
        <v>5646.1901950000001</v>
      </c>
      <c r="O17" s="85">
        <v>106.89</v>
      </c>
      <c r="P17" s="83">
        <v>6.0352119880000012</v>
      </c>
      <c r="Q17" s="84">
        <f t="shared" si="0"/>
        <v>3.4991236416087456E-3</v>
      </c>
      <c r="R17" s="84">
        <f>P17/'סכום נכסי הקרן'!$C$42</f>
        <v>1.2765172291932927E-4</v>
      </c>
    </row>
    <row r="18" spans="2:18">
      <c r="B18" s="123" t="s">
        <v>2413</v>
      </c>
      <c r="C18" s="86" t="s">
        <v>2372</v>
      </c>
      <c r="D18" s="73">
        <v>6866</v>
      </c>
      <c r="E18" s="73"/>
      <c r="F18" s="73" t="s">
        <v>639</v>
      </c>
      <c r="G18" s="101">
        <v>43555</v>
      </c>
      <c r="H18" s="73"/>
      <c r="I18" s="83">
        <v>7.219999999738401</v>
      </c>
      <c r="J18" s="86" t="s">
        <v>28</v>
      </c>
      <c r="K18" s="86" t="s">
        <v>128</v>
      </c>
      <c r="L18" s="87">
        <v>4.3999999996124466E-3</v>
      </c>
      <c r="M18" s="87">
        <v>4.3999999996124466E-3</v>
      </c>
      <c r="N18" s="83">
        <v>7866.721402000001</v>
      </c>
      <c r="O18" s="85">
        <v>104.96</v>
      </c>
      <c r="P18" s="83">
        <v>8.2569092790000003</v>
      </c>
      <c r="Q18" s="84">
        <f t="shared" si="0"/>
        <v>4.7872297646237242E-3</v>
      </c>
      <c r="R18" s="84">
        <f>P18/'סכום נכסי הקרן'!$C$42</f>
        <v>1.746431935694496E-4</v>
      </c>
    </row>
    <row r="19" spans="2:18">
      <c r="B19" s="123" t="s">
        <v>2413</v>
      </c>
      <c r="C19" s="86" t="s">
        <v>2372</v>
      </c>
      <c r="D19" s="73">
        <v>6865</v>
      </c>
      <c r="E19" s="73"/>
      <c r="F19" s="73" t="s">
        <v>639</v>
      </c>
      <c r="G19" s="101">
        <v>43555</v>
      </c>
      <c r="H19" s="73"/>
      <c r="I19" s="83">
        <v>4.799999999603064</v>
      </c>
      <c r="J19" s="86" t="s">
        <v>28</v>
      </c>
      <c r="K19" s="86" t="s">
        <v>128</v>
      </c>
      <c r="L19" s="87">
        <v>1.849999999950383E-2</v>
      </c>
      <c r="M19" s="87">
        <v>1.849999999950383E-2</v>
      </c>
      <c r="N19" s="83">
        <v>5250.8235140000006</v>
      </c>
      <c r="O19" s="85">
        <v>115.15</v>
      </c>
      <c r="P19" s="83">
        <v>6.0463238780000008</v>
      </c>
      <c r="Q19" s="84">
        <f t="shared" si="0"/>
        <v>3.5055661455471762E-3</v>
      </c>
      <c r="R19" s="84">
        <f>P19/'סכום נכסי הקרן'!$C$42</f>
        <v>1.2788675226149825E-4</v>
      </c>
    </row>
    <row r="20" spans="2:18">
      <c r="B20" s="123" t="s">
        <v>2413</v>
      </c>
      <c r="C20" s="86" t="s">
        <v>2372</v>
      </c>
      <c r="D20" s="73">
        <v>5212</v>
      </c>
      <c r="E20" s="73"/>
      <c r="F20" s="73" t="s">
        <v>639</v>
      </c>
      <c r="G20" s="101">
        <v>42643</v>
      </c>
      <c r="H20" s="73"/>
      <c r="I20" s="83">
        <v>8.4900000001241036</v>
      </c>
      <c r="J20" s="86" t="s">
        <v>28</v>
      </c>
      <c r="K20" s="86" t="s">
        <v>128</v>
      </c>
      <c r="L20" s="87">
        <v>1.7100000000343264E-2</v>
      </c>
      <c r="M20" s="87">
        <v>1.7100000000343264E-2</v>
      </c>
      <c r="N20" s="83">
        <v>15148.543788000003</v>
      </c>
      <c r="O20" s="85">
        <v>100</v>
      </c>
      <c r="P20" s="83">
        <v>15.148543788000003</v>
      </c>
      <c r="Q20" s="84">
        <f t="shared" si="0"/>
        <v>8.7828940905358144E-3</v>
      </c>
      <c r="R20" s="84">
        <f>P20/'סכום נכסי הקרן'!$C$42</f>
        <v>3.2040924463001694E-4</v>
      </c>
    </row>
    <row r="21" spans="2:18">
      <c r="B21" s="123" t="s">
        <v>2413</v>
      </c>
      <c r="C21" s="86" t="s">
        <v>2372</v>
      </c>
      <c r="D21" s="73">
        <v>5211</v>
      </c>
      <c r="E21" s="73"/>
      <c r="F21" s="73" t="s">
        <v>639</v>
      </c>
      <c r="G21" s="101">
        <v>42643</v>
      </c>
      <c r="H21" s="73"/>
      <c r="I21" s="83">
        <v>5.6500000001401647</v>
      </c>
      <c r="J21" s="86" t="s">
        <v>28</v>
      </c>
      <c r="K21" s="86" t="s">
        <v>128</v>
      </c>
      <c r="L21" s="87">
        <v>2.4600000000293679E-2</v>
      </c>
      <c r="M21" s="87">
        <v>2.4600000000293679E-2</v>
      </c>
      <c r="N21" s="83">
        <v>13868.820037000003</v>
      </c>
      <c r="O21" s="85">
        <v>108.03</v>
      </c>
      <c r="P21" s="83">
        <v>14.982486286</v>
      </c>
      <c r="Q21" s="84">
        <f t="shared" si="0"/>
        <v>8.6866164896379442E-3</v>
      </c>
      <c r="R21" s="84">
        <f>P21/'סכום נכסי הקרן'!$C$42</f>
        <v>3.1689693615168541E-4</v>
      </c>
    </row>
    <row r="22" spans="2:18">
      <c r="B22" s="123" t="s">
        <v>2413</v>
      </c>
      <c r="C22" s="86" t="s">
        <v>2372</v>
      </c>
      <c r="D22" s="73">
        <v>6027</v>
      </c>
      <c r="E22" s="73"/>
      <c r="F22" s="73" t="s">
        <v>639</v>
      </c>
      <c r="G22" s="101">
        <v>43100</v>
      </c>
      <c r="H22" s="73"/>
      <c r="I22" s="83">
        <v>10.069999999867971</v>
      </c>
      <c r="J22" s="86" t="s">
        <v>28</v>
      </c>
      <c r="K22" s="86" t="s">
        <v>128</v>
      </c>
      <c r="L22" s="87">
        <v>1.6799999999748516E-2</v>
      </c>
      <c r="M22" s="87">
        <v>1.6799999999748516E-2</v>
      </c>
      <c r="N22" s="83">
        <v>23429.910679000008</v>
      </c>
      <c r="O22" s="85">
        <v>101.83</v>
      </c>
      <c r="P22" s="83">
        <v>23.856552269000002</v>
      </c>
      <c r="Q22" s="84">
        <f t="shared" si="0"/>
        <v>1.383166427587177E-2</v>
      </c>
      <c r="R22" s="84">
        <f>P22/'סכום נכסי הקרן'!$C$42</f>
        <v>5.0459370873931323E-4</v>
      </c>
    </row>
    <row r="23" spans="2:18">
      <c r="B23" s="123" t="s">
        <v>2413</v>
      </c>
      <c r="C23" s="86" t="s">
        <v>2372</v>
      </c>
      <c r="D23" s="73">
        <v>5025</v>
      </c>
      <c r="E23" s="73"/>
      <c r="F23" s="73" t="s">
        <v>639</v>
      </c>
      <c r="G23" s="101">
        <v>42551</v>
      </c>
      <c r="H23" s="73"/>
      <c r="I23" s="83">
        <v>9.4500000001777238</v>
      </c>
      <c r="J23" s="86" t="s">
        <v>28</v>
      </c>
      <c r="K23" s="86" t="s">
        <v>128</v>
      </c>
      <c r="L23" s="87">
        <v>1.9600000000348745E-2</v>
      </c>
      <c r="M23" s="87">
        <v>1.9600000000348745E-2</v>
      </c>
      <c r="N23" s="83">
        <v>15134.581063000001</v>
      </c>
      <c r="O23" s="85">
        <v>98.52</v>
      </c>
      <c r="P23" s="83">
        <v>14.910589263000002</v>
      </c>
      <c r="Q23" s="84">
        <f t="shared" si="0"/>
        <v>8.6449316948965498E-3</v>
      </c>
      <c r="R23" s="84">
        <f>P23/'סכום נכסי הקרן'!$C$42</f>
        <v>3.1537623085136312E-4</v>
      </c>
    </row>
    <row r="24" spans="2:18">
      <c r="B24" s="123" t="s">
        <v>2413</v>
      </c>
      <c r="C24" s="86" t="s">
        <v>2372</v>
      </c>
      <c r="D24" s="73">
        <v>5024</v>
      </c>
      <c r="E24" s="73"/>
      <c r="F24" s="73" t="s">
        <v>639</v>
      </c>
      <c r="G24" s="101">
        <v>42551</v>
      </c>
      <c r="H24" s="73"/>
      <c r="I24" s="83">
        <v>6.8299999997620873</v>
      </c>
      <c r="J24" s="86" t="s">
        <v>28</v>
      </c>
      <c r="K24" s="86" t="s">
        <v>128</v>
      </c>
      <c r="L24" s="87">
        <v>2.5599999998914224E-2</v>
      </c>
      <c r="M24" s="87">
        <v>2.5599999998914224E-2</v>
      </c>
      <c r="N24" s="83">
        <v>11120.057978000003</v>
      </c>
      <c r="O24" s="85">
        <v>112.64</v>
      </c>
      <c r="P24" s="83">
        <v>12.525633306000001</v>
      </c>
      <c r="Q24" s="84">
        <f t="shared" si="0"/>
        <v>7.2621706933066405E-3</v>
      </c>
      <c r="R24" s="84">
        <f>P24/'סכום נכסי הקרן'!$C$42</f>
        <v>2.6493165034564056E-4</v>
      </c>
    </row>
    <row r="25" spans="2:18">
      <c r="B25" s="123" t="s">
        <v>2413</v>
      </c>
      <c r="C25" s="86" t="s">
        <v>2372</v>
      </c>
      <c r="D25" s="73">
        <v>6026</v>
      </c>
      <c r="E25" s="73"/>
      <c r="F25" s="73" t="s">
        <v>639</v>
      </c>
      <c r="G25" s="101">
        <v>43100</v>
      </c>
      <c r="H25" s="73"/>
      <c r="I25" s="83">
        <v>7.6200000000826451</v>
      </c>
      <c r="J25" s="86" t="s">
        <v>28</v>
      </c>
      <c r="K25" s="86" t="s">
        <v>128</v>
      </c>
      <c r="L25" s="87">
        <v>2.3500000000249103E-2</v>
      </c>
      <c r="M25" s="87">
        <v>2.3500000000249103E-2</v>
      </c>
      <c r="N25" s="83">
        <v>30705.317546000002</v>
      </c>
      <c r="O25" s="85">
        <v>111.13</v>
      </c>
      <c r="P25" s="83">
        <v>34.121250257</v>
      </c>
      <c r="Q25" s="84">
        <f t="shared" si="0"/>
        <v>1.9782979237997423E-2</v>
      </c>
      <c r="R25" s="84">
        <f>P25/'סכום נכסי הקרן'!$C$42</f>
        <v>7.2170395872226257E-4</v>
      </c>
    </row>
    <row r="26" spans="2:18">
      <c r="B26" s="123" t="s">
        <v>2413</v>
      </c>
      <c r="C26" s="86" t="s">
        <v>2372</v>
      </c>
      <c r="D26" s="73">
        <v>5023</v>
      </c>
      <c r="E26" s="73"/>
      <c r="F26" s="73" t="s">
        <v>639</v>
      </c>
      <c r="G26" s="101">
        <v>42551</v>
      </c>
      <c r="H26" s="73"/>
      <c r="I26" s="83">
        <v>9.4699999995923925</v>
      </c>
      <c r="J26" s="86" t="s">
        <v>28</v>
      </c>
      <c r="K26" s="86" t="s">
        <v>128</v>
      </c>
      <c r="L26" s="87">
        <v>1.3999999999400577E-2</v>
      </c>
      <c r="M26" s="87">
        <v>1.3999999999400577E-2</v>
      </c>
      <c r="N26" s="83">
        <v>10040.725229000001</v>
      </c>
      <c r="O26" s="85">
        <v>99.69</v>
      </c>
      <c r="P26" s="83">
        <v>10.009594464000001</v>
      </c>
      <c r="Q26" s="84">
        <f t="shared" si="0"/>
        <v>5.8034098390477972E-3</v>
      </c>
      <c r="R26" s="84">
        <f>P26/'סכום נכסי הקרן'!$C$42</f>
        <v>2.1171451501520648E-4</v>
      </c>
    </row>
    <row r="27" spans="2:18">
      <c r="B27" s="123" t="s">
        <v>2413</v>
      </c>
      <c r="C27" s="86" t="s">
        <v>2372</v>
      </c>
      <c r="D27" s="73">
        <v>5210</v>
      </c>
      <c r="E27" s="73"/>
      <c r="F27" s="73" t="s">
        <v>639</v>
      </c>
      <c r="G27" s="101">
        <v>42643</v>
      </c>
      <c r="H27" s="73"/>
      <c r="I27" s="83">
        <v>8.5999999998371806</v>
      </c>
      <c r="J27" s="86" t="s">
        <v>28</v>
      </c>
      <c r="K27" s="86" t="s">
        <v>128</v>
      </c>
      <c r="L27" s="87">
        <v>7.199999999674361E-3</v>
      </c>
      <c r="M27" s="87">
        <v>7.199999999674361E-3</v>
      </c>
      <c r="N27" s="83">
        <v>8157.940939000001</v>
      </c>
      <c r="O27" s="85">
        <v>105.4</v>
      </c>
      <c r="P27" s="83">
        <v>8.5984661240000015</v>
      </c>
      <c r="Q27" s="84">
        <f t="shared" si="0"/>
        <v>4.9852592014801508E-3</v>
      </c>
      <c r="R27" s="84">
        <f>P27/'סכום נכסי הקרן'!$C$42</f>
        <v>1.8186751639784937E-4</v>
      </c>
    </row>
    <row r="28" spans="2:18">
      <c r="B28" s="123" t="s">
        <v>2413</v>
      </c>
      <c r="C28" s="86" t="s">
        <v>2372</v>
      </c>
      <c r="D28" s="73">
        <v>6025</v>
      </c>
      <c r="E28" s="73"/>
      <c r="F28" s="73" t="s">
        <v>639</v>
      </c>
      <c r="G28" s="101">
        <v>43100</v>
      </c>
      <c r="H28" s="73"/>
      <c r="I28" s="83">
        <v>10.040000000381408</v>
      </c>
      <c r="J28" s="86" t="s">
        <v>28</v>
      </c>
      <c r="K28" s="86" t="s">
        <v>128</v>
      </c>
      <c r="L28" s="87">
        <v>1.1000000000385259E-2</v>
      </c>
      <c r="M28" s="87">
        <v>1.1000000000385259E-2</v>
      </c>
      <c r="N28" s="83">
        <v>9620.5695950000027</v>
      </c>
      <c r="O28" s="85">
        <v>107.92</v>
      </c>
      <c r="P28" s="83">
        <v>10.380470391999999</v>
      </c>
      <c r="Q28" s="84">
        <f t="shared" si="0"/>
        <v>6.0184380319843033E-3</v>
      </c>
      <c r="R28" s="84">
        <f>P28/'סכום נכסי הקרן'!$C$42</f>
        <v>2.1955897040345769E-4</v>
      </c>
    </row>
    <row r="29" spans="2:18">
      <c r="B29" s="123" t="s">
        <v>2413</v>
      </c>
      <c r="C29" s="86" t="s">
        <v>2372</v>
      </c>
      <c r="D29" s="73">
        <v>5022</v>
      </c>
      <c r="E29" s="73"/>
      <c r="F29" s="73" t="s">
        <v>639</v>
      </c>
      <c r="G29" s="101">
        <v>42551</v>
      </c>
      <c r="H29" s="73"/>
      <c r="I29" s="83">
        <v>7.9500000003300348</v>
      </c>
      <c r="J29" s="86" t="s">
        <v>28</v>
      </c>
      <c r="K29" s="86" t="s">
        <v>128</v>
      </c>
      <c r="L29" s="87">
        <v>1.8500000001015489E-2</v>
      </c>
      <c r="M29" s="87">
        <v>1.8500000001015489E-2</v>
      </c>
      <c r="N29" s="83">
        <v>7309.302525000001</v>
      </c>
      <c r="O29" s="85">
        <v>107.78</v>
      </c>
      <c r="P29" s="83">
        <v>7.8779641920000012</v>
      </c>
      <c r="Q29" s="84">
        <f t="shared" si="0"/>
        <v>4.5675231966639477E-3</v>
      </c>
      <c r="R29" s="84">
        <f>P29/'סכום נכסי הקרן'!$C$42</f>
        <v>1.666280661234632E-4</v>
      </c>
    </row>
    <row r="30" spans="2:18">
      <c r="B30" s="123" t="s">
        <v>2413</v>
      </c>
      <c r="C30" s="86" t="s">
        <v>2372</v>
      </c>
      <c r="D30" s="73">
        <v>6024</v>
      </c>
      <c r="E30" s="73"/>
      <c r="F30" s="73" t="s">
        <v>639</v>
      </c>
      <c r="G30" s="101">
        <v>43100</v>
      </c>
      <c r="H30" s="73"/>
      <c r="I30" s="83">
        <v>8.610000000313919</v>
      </c>
      <c r="J30" s="86" t="s">
        <v>28</v>
      </c>
      <c r="K30" s="86" t="s">
        <v>128</v>
      </c>
      <c r="L30" s="87">
        <v>1.299999999988064E-2</v>
      </c>
      <c r="M30" s="87">
        <v>1.299999999988064E-2</v>
      </c>
      <c r="N30" s="83">
        <v>7391.2613190000011</v>
      </c>
      <c r="O30" s="85">
        <v>113.35</v>
      </c>
      <c r="P30" s="83">
        <v>8.3779955170000004</v>
      </c>
      <c r="Q30" s="84">
        <f t="shared" si="0"/>
        <v>4.8574337141952901E-3</v>
      </c>
      <c r="R30" s="84">
        <f>P30/'סכום נכסי הקרן'!$C$42</f>
        <v>1.7720430773300396E-4</v>
      </c>
    </row>
    <row r="31" spans="2:18">
      <c r="B31" s="123" t="s">
        <v>2413</v>
      </c>
      <c r="C31" s="86" t="s">
        <v>2372</v>
      </c>
      <c r="D31" s="73">
        <v>5209</v>
      </c>
      <c r="E31" s="73"/>
      <c r="F31" s="73" t="s">
        <v>639</v>
      </c>
      <c r="G31" s="101">
        <v>42643</v>
      </c>
      <c r="H31" s="73"/>
      <c r="I31" s="83">
        <v>6.8000000002793941</v>
      </c>
      <c r="J31" s="86" t="s">
        <v>28</v>
      </c>
      <c r="K31" s="86" t="s">
        <v>128</v>
      </c>
      <c r="L31" s="87">
        <v>1.5700000000807138E-2</v>
      </c>
      <c r="M31" s="87">
        <v>1.5700000000807138E-2</v>
      </c>
      <c r="N31" s="83">
        <v>5961.9684310000002</v>
      </c>
      <c r="O31" s="85">
        <v>108.06</v>
      </c>
      <c r="P31" s="83">
        <v>6.441703564</v>
      </c>
      <c r="Q31" s="84">
        <f t="shared" si="0"/>
        <v>3.7348012427476161E-3</v>
      </c>
      <c r="R31" s="84">
        <f>P31/'סכום נכסי הקרן'!$C$42</f>
        <v>1.3624949050922779E-4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37</v>
      </c>
      <c r="C33" s="71"/>
      <c r="D33" s="71"/>
      <c r="E33" s="71"/>
      <c r="F33" s="71"/>
      <c r="G33" s="71"/>
      <c r="H33" s="71"/>
      <c r="I33" s="80">
        <v>6.0265398532602985</v>
      </c>
      <c r="J33" s="71"/>
      <c r="K33" s="71"/>
      <c r="L33" s="71"/>
      <c r="M33" s="91">
        <v>2.3821081794695938E-2</v>
      </c>
      <c r="N33" s="80"/>
      <c r="O33" s="82"/>
      <c r="P33" s="80">
        <f>SUM(P34:P119)</f>
        <v>547.62054982100005</v>
      </c>
      <c r="Q33" s="81">
        <f t="shared" ref="Q33:Q96" si="1">P33/$P$10</f>
        <v>0.3175020225170988</v>
      </c>
      <c r="R33" s="81">
        <f>P33/'סכום נכסי הקרן'!$C$42</f>
        <v>1.1582808827539901E-2</v>
      </c>
    </row>
    <row r="34" spans="2:18">
      <c r="B34" s="123" t="s">
        <v>2414</v>
      </c>
      <c r="C34" s="86" t="s">
        <v>2371</v>
      </c>
      <c r="D34" s="73">
        <v>91102700</v>
      </c>
      <c r="E34" s="73"/>
      <c r="F34" s="73" t="s">
        <v>397</v>
      </c>
      <c r="G34" s="101">
        <v>43093</v>
      </c>
      <c r="H34" s="73" t="s">
        <v>126</v>
      </c>
      <c r="I34" s="83">
        <v>3.22</v>
      </c>
      <c r="J34" s="86" t="s">
        <v>653</v>
      </c>
      <c r="K34" s="86" t="s">
        <v>128</v>
      </c>
      <c r="L34" s="87">
        <v>2.6089999999999999E-2</v>
      </c>
      <c r="M34" s="87">
        <v>2.5499999999999995E-2</v>
      </c>
      <c r="N34" s="83">
        <v>2412.9</v>
      </c>
      <c r="O34" s="85">
        <v>103.11</v>
      </c>
      <c r="P34" s="83">
        <v>2.4879400000000005</v>
      </c>
      <c r="Q34" s="84">
        <f t="shared" si="1"/>
        <v>1.4424695752549698E-3</v>
      </c>
      <c r="R34" s="84">
        <f>P34/'סכום נכסי הקרן'!$C$42</f>
        <v>5.2622812280892503E-5</v>
      </c>
    </row>
    <row r="35" spans="2:18">
      <c r="B35" s="123" t="s">
        <v>2414</v>
      </c>
      <c r="C35" s="86" t="s">
        <v>2371</v>
      </c>
      <c r="D35" s="73">
        <v>91102701</v>
      </c>
      <c r="E35" s="73"/>
      <c r="F35" s="73" t="s">
        <v>397</v>
      </c>
      <c r="G35" s="101">
        <v>43363</v>
      </c>
      <c r="H35" s="73" t="s">
        <v>126</v>
      </c>
      <c r="I35" s="83">
        <v>3.2199999999999998</v>
      </c>
      <c r="J35" s="86" t="s">
        <v>653</v>
      </c>
      <c r="K35" s="86" t="s">
        <v>128</v>
      </c>
      <c r="L35" s="87">
        <v>2.6849999999999999E-2</v>
      </c>
      <c r="M35" s="87">
        <v>2.4399999999999998E-2</v>
      </c>
      <c r="N35" s="83">
        <v>3378.0600000000004</v>
      </c>
      <c r="O35" s="85">
        <v>102.83</v>
      </c>
      <c r="P35" s="83">
        <v>3.4736600000000006</v>
      </c>
      <c r="Q35" s="84">
        <f t="shared" si="1"/>
        <v>2.0139749611245363E-3</v>
      </c>
      <c r="R35" s="84">
        <f>P35/'סכום נכסי הקרן'!$C$42</f>
        <v>7.3471931842265109E-5</v>
      </c>
    </row>
    <row r="36" spans="2:18">
      <c r="B36" s="123" t="s">
        <v>2415</v>
      </c>
      <c r="C36" s="86" t="s">
        <v>2372</v>
      </c>
      <c r="D36" s="73">
        <v>6686</v>
      </c>
      <c r="E36" s="73"/>
      <c r="F36" s="73" t="s">
        <v>1850</v>
      </c>
      <c r="G36" s="101">
        <v>43471</v>
      </c>
      <c r="H36" s="73" t="s">
        <v>2370</v>
      </c>
      <c r="I36" s="83">
        <v>0.27000000001071023</v>
      </c>
      <c r="J36" s="86" t="s">
        <v>124</v>
      </c>
      <c r="K36" s="86" t="s">
        <v>128</v>
      </c>
      <c r="L36" s="87">
        <v>2.2970000000000001E-2</v>
      </c>
      <c r="M36" s="87">
        <v>1.3699999999912371E-2</v>
      </c>
      <c r="N36" s="83">
        <v>20380.088377000004</v>
      </c>
      <c r="O36" s="85">
        <v>100.79</v>
      </c>
      <c r="P36" s="83">
        <v>20.541091914000003</v>
      </c>
      <c r="Q36" s="84">
        <f t="shared" si="1"/>
        <v>1.1909411050290954E-2</v>
      </c>
      <c r="R36" s="84">
        <f>P36/'סכום נכסי הקרן'!$C$42</f>
        <v>4.344678825996531E-4</v>
      </c>
    </row>
    <row r="37" spans="2:18">
      <c r="B37" s="123" t="s">
        <v>2416</v>
      </c>
      <c r="C37" s="86" t="s">
        <v>2371</v>
      </c>
      <c r="D37" s="73">
        <v>11898602</v>
      </c>
      <c r="E37" s="73"/>
      <c r="F37" s="73" t="s">
        <v>478</v>
      </c>
      <c r="G37" s="101">
        <v>43431</v>
      </c>
      <c r="H37" s="73" t="s">
        <v>309</v>
      </c>
      <c r="I37" s="83">
        <v>9.4099999999999984</v>
      </c>
      <c r="J37" s="86" t="s">
        <v>425</v>
      </c>
      <c r="K37" s="86" t="s">
        <v>128</v>
      </c>
      <c r="L37" s="87">
        <v>3.9599999999999996E-2</v>
      </c>
      <c r="M37" s="87">
        <v>2.4899999999999999E-2</v>
      </c>
      <c r="N37" s="83">
        <v>1659.4900000000002</v>
      </c>
      <c r="O37" s="85">
        <v>114.56</v>
      </c>
      <c r="P37" s="83">
        <v>1.9011100000000003</v>
      </c>
      <c r="Q37" s="84">
        <f t="shared" si="1"/>
        <v>1.1022345129757854E-3</v>
      </c>
      <c r="R37" s="84">
        <f>P37/'סכום נכסי הקרן'!$C$42</f>
        <v>4.0210678173640661E-5</v>
      </c>
    </row>
    <row r="38" spans="2:18">
      <c r="B38" s="123" t="s">
        <v>2416</v>
      </c>
      <c r="C38" s="86" t="s">
        <v>2371</v>
      </c>
      <c r="D38" s="73">
        <v>11898601</v>
      </c>
      <c r="E38" s="73"/>
      <c r="F38" s="73" t="s">
        <v>478</v>
      </c>
      <c r="G38" s="101">
        <v>43276</v>
      </c>
      <c r="H38" s="73" t="s">
        <v>309</v>
      </c>
      <c r="I38" s="83">
        <v>9.48</v>
      </c>
      <c r="J38" s="86" t="s">
        <v>425</v>
      </c>
      <c r="K38" s="86" t="s">
        <v>128</v>
      </c>
      <c r="L38" s="87">
        <v>3.56E-2</v>
      </c>
      <c r="M38" s="87">
        <v>2.6000000000000006E-2</v>
      </c>
      <c r="N38" s="83">
        <v>1655.0800000000004</v>
      </c>
      <c r="O38" s="85">
        <v>109.51</v>
      </c>
      <c r="P38" s="83">
        <v>1.8124800000000003</v>
      </c>
      <c r="Q38" s="84">
        <f t="shared" si="1"/>
        <v>1.0508481939910639E-3</v>
      </c>
      <c r="R38" s="84">
        <f>P38/'סכום נכסי הקרן'!$C$42</f>
        <v>3.8336051031323929E-5</v>
      </c>
    </row>
    <row r="39" spans="2:18">
      <c r="B39" s="123" t="s">
        <v>2416</v>
      </c>
      <c r="C39" s="86" t="s">
        <v>2371</v>
      </c>
      <c r="D39" s="73">
        <v>11898600</v>
      </c>
      <c r="E39" s="73"/>
      <c r="F39" s="73" t="s">
        <v>478</v>
      </c>
      <c r="G39" s="101">
        <v>43222</v>
      </c>
      <c r="H39" s="73" t="s">
        <v>309</v>
      </c>
      <c r="I39" s="83">
        <v>9.48</v>
      </c>
      <c r="J39" s="86" t="s">
        <v>425</v>
      </c>
      <c r="K39" s="86" t="s">
        <v>128</v>
      </c>
      <c r="L39" s="87">
        <v>3.5200000000000002E-2</v>
      </c>
      <c r="M39" s="87">
        <v>2.6099999999999995E-2</v>
      </c>
      <c r="N39" s="83">
        <v>7909.9400000000014</v>
      </c>
      <c r="O39" s="85">
        <v>110.03</v>
      </c>
      <c r="P39" s="83">
        <v>8.7033100000000019</v>
      </c>
      <c r="Q39" s="84">
        <f t="shared" si="1"/>
        <v>5.0460460778846486E-3</v>
      </c>
      <c r="R39" s="84">
        <f>P39/'סכום נכסי הקרן'!$C$42</f>
        <v>1.8408508579484013E-4</v>
      </c>
    </row>
    <row r="40" spans="2:18">
      <c r="B40" s="123" t="s">
        <v>2416</v>
      </c>
      <c r="C40" s="86" t="s">
        <v>2371</v>
      </c>
      <c r="D40" s="73">
        <v>11898611</v>
      </c>
      <c r="E40" s="73"/>
      <c r="F40" s="73" t="s">
        <v>478</v>
      </c>
      <c r="G40" s="101">
        <v>43922</v>
      </c>
      <c r="H40" s="73" t="s">
        <v>309</v>
      </c>
      <c r="I40" s="83">
        <v>9.7799999999999994</v>
      </c>
      <c r="J40" s="86" t="s">
        <v>425</v>
      </c>
      <c r="K40" s="86" t="s">
        <v>128</v>
      </c>
      <c r="L40" s="87">
        <v>3.0699999999999998E-2</v>
      </c>
      <c r="M40" s="87">
        <v>1.9900000000000001E-2</v>
      </c>
      <c r="N40" s="83">
        <v>1905.2700000000002</v>
      </c>
      <c r="O40" s="85">
        <v>111</v>
      </c>
      <c r="P40" s="83">
        <v>2.1148500000000006</v>
      </c>
      <c r="Q40" s="84">
        <f t="shared" si="1"/>
        <v>1.2261576972225911E-3</v>
      </c>
      <c r="R40" s="84">
        <f>P40/'סכום נכסי הקרן'!$C$42</f>
        <v>4.4731526705726637E-5</v>
      </c>
    </row>
    <row r="41" spans="2:18">
      <c r="B41" s="123" t="s">
        <v>2416</v>
      </c>
      <c r="C41" s="86" t="s">
        <v>2371</v>
      </c>
      <c r="D41" s="73">
        <v>11898612</v>
      </c>
      <c r="E41" s="73"/>
      <c r="F41" s="73" t="s">
        <v>478</v>
      </c>
      <c r="G41" s="101">
        <v>43978</v>
      </c>
      <c r="H41" s="73" t="s">
        <v>309</v>
      </c>
      <c r="I41" s="83">
        <v>9.7100000000000009</v>
      </c>
      <c r="J41" s="86" t="s">
        <v>425</v>
      </c>
      <c r="K41" s="86" t="s">
        <v>128</v>
      </c>
      <c r="L41" s="87">
        <v>2.6000000000000002E-2</v>
      </c>
      <c r="M41" s="87">
        <v>2.6700000000000005E-2</v>
      </c>
      <c r="N41" s="83">
        <v>800.20000000000016</v>
      </c>
      <c r="O41" s="85">
        <v>99.58</v>
      </c>
      <c r="P41" s="83">
        <v>0.7968400000000001</v>
      </c>
      <c r="Q41" s="84">
        <f t="shared" si="1"/>
        <v>4.6199564955190644E-4</v>
      </c>
      <c r="R41" s="84">
        <f>P41/'סכום נכסי הקרן'!$C$42</f>
        <v>1.6854088819628439E-5</v>
      </c>
    </row>
    <row r="42" spans="2:18">
      <c r="B42" s="123" t="s">
        <v>2416</v>
      </c>
      <c r="C42" s="86" t="s">
        <v>2371</v>
      </c>
      <c r="D42" s="73">
        <v>11898613</v>
      </c>
      <c r="E42" s="73"/>
      <c r="F42" s="73" t="s">
        <v>478</v>
      </c>
      <c r="G42" s="101">
        <v>44010</v>
      </c>
      <c r="H42" s="73" t="s">
        <v>309</v>
      </c>
      <c r="I42" s="83">
        <v>9.83</v>
      </c>
      <c r="J42" s="86" t="s">
        <v>425</v>
      </c>
      <c r="K42" s="86" t="s">
        <v>128</v>
      </c>
      <c r="L42" s="87">
        <v>2.5000000000000001E-2</v>
      </c>
      <c r="M42" s="87">
        <v>2.3699999999999995E-2</v>
      </c>
      <c r="N42" s="83">
        <v>1255.0000000000002</v>
      </c>
      <c r="O42" s="85">
        <v>101.54</v>
      </c>
      <c r="P42" s="83">
        <v>1.2743300000000002</v>
      </c>
      <c r="Q42" s="84">
        <f t="shared" si="1"/>
        <v>7.3883705147015832E-4</v>
      </c>
      <c r="R42" s="84">
        <f>P42/'סכום נכסי הקרן'!$C$42</f>
        <v>2.6953555300332702E-5</v>
      </c>
    </row>
    <row r="43" spans="2:18">
      <c r="B43" s="123" t="s">
        <v>2416</v>
      </c>
      <c r="C43" s="86" t="s">
        <v>2371</v>
      </c>
      <c r="D43" s="73">
        <v>11898603</v>
      </c>
      <c r="E43" s="73"/>
      <c r="F43" s="73" t="s">
        <v>478</v>
      </c>
      <c r="G43" s="101">
        <v>43500</v>
      </c>
      <c r="H43" s="73" t="s">
        <v>309</v>
      </c>
      <c r="I43" s="83">
        <v>9.5300000000000011</v>
      </c>
      <c r="J43" s="86" t="s">
        <v>425</v>
      </c>
      <c r="K43" s="86" t="s">
        <v>128</v>
      </c>
      <c r="L43" s="87">
        <v>3.7499999999999999E-2</v>
      </c>
      <c r="M43" s="87">
        <v>2.2799999999999997E-2</v>
      </c>
      <c r="N43" s="83">
        <v>3116.5900000000006</v>
      </c>
      <c r="O43" s="85">
        <v>114.69</v>
      </c>
      <c r="P43" s="83">
        <v>3.5744200000000004</v>
      </c>
      <c r="Q43" s="84">
        <f t="shared" si="1"/>
        <v>2.0723940686603651E-3</v>
      </c>
      <c r="R43" s="84">
        <f>P43/'סכום נכסי הקרן'!$C$42</f>
        <v>7.5603122532323034E-5</v>
      </c>
    </row>
    <row r="44" spans="2:18">
      <c r="B44" s="123" t="s">
        <v>2416</v>
      </c>
      <c r="C44" s="86" t="s">
        <v>2371</v>
      </c>
      <c r="D44" s="73">
        <v>11898604</v>
      </c>
      <c r="E44" s="73"/>
      <c r="F44" s="73" t="s">
        <v>478</v>
      </c>
      <c r="G44" s="101">
        <v>43556</v>
      </c>
      <c r="H44" s="73" t="s">
        <v>309</v>
      </c>
      <c r="I44" s="83">
        <v>9.620000000000001</v>
      </c>
      <c r="J44" s="86" t="s">
        <v>425</v>
      </c>
      <c r="K44" s="86" t="s">
        <v>128</v>
      </c>
      <c r="L44" s="87">
        <v>3.3500000000000002E-2</v>
      </c>
      <c r="M44" s="87">
        <v>2.3E-2</v>
      </c>
      <c r="N44" s="83">
        <v>3145.99</v>
      </c>
      <c r="O44" s="85">
        <v>110.59</v>
      </c>
      <c r="P44" s="83">
        <v>3.4791500000000006</v>
      </c>
      <c r="Q44" s="84">
        <f t="shared" si="1"/>
        <v>2.0171579791909483E-3</v>
      </c>
      <c r="R44" s="84">
        <f>P44/'סכום נכסי הקרן'!$C$42</f>
        <v>7.3588051700228762E-5</v>
      </c>
    </row>
    <row r="45" spans="2:18">
      <c r="B45" s="123" t="s">
        <v>2416</v>
      </c>
      <c r="C45" s="86" t="s">
        <v>2371</v>
      </c>
      <c r="D45" s="73">
        <v>11898606</v>
      </c>
      <c r="E45" s="73"/>
      <c r="F45" s="73" t="s">
        <v>478</v>
      </c>
      <c r="G45" s="101">
        <v>43647</v>
      </c>
      <c r="H45" s="73" t="s">
        <v>309</v>
      </c>
      <c r="I45" s="83">
        <v>9.5699999999999985</v>
      </c>
      <c r="J45" s="86" t="s">
        <v>425</v>
      </c>
      <c r="K45" s="86" t="s">
        <v>128</v>
      </c>
      <c r="L45" s="87">
        <v>3.2000000000000001E-2</v>
      </c>
      <c r="M45" s="87">
        <v>2.64E-2</v>
      </c>
      <c r="N45" s="83">
        <v>2921.5200000000004</v>
      </c>
      <c r="O45" s="85">
        <v>105.67</v>
      </c>
      <c r="P45" s="83">
        <v>3.0871700000000004</v>
      </c>
      <c r="Q45" s="84">
        <f t="shared" si="1"/>
        <v>1.7898939679573803E-3</v>
      </c>
      <c r="R45" s="84">
        <f>P45/'סכום נכסי הקרן'!$C$42</f>
        <v>6.5297220748572276E-5</v>
      </c>
    </row>
    <row r="46" spans="2:18">
      <c r="B46" s="123" t="s">
        <v>2416</v>
      </c>
      <c r="C46" s="86" t="s">
        <v>2371</v>
      </c>
      <c r="D46" s="73">
        <v>11898607</v>
      </c>
      <c r="E46" s="73"/>
      <c r="F46" s="73" t="s">
        <v>478</v>
      </c>
      <c r="G46" s="101">
        <v>43703</v>
      </c>
      <c r="H46" s="73" t="s">
        <v>309</v>
      </c>
      <c r="I46" s="83">
        <v>9.7299999999999986</v>
      </c>
      <c r="J46" s="86" t="s">
        <v>425</v>
      </c>
      <c r="K46" s="86" t="s">
        <v>128</v>
      </c>
      <c r="L46" s="87">
        <v>2.6800000000000001E-2</v>
      </c>
      <c r="M46" s="87">
        <v>2.5300000000000003E-2</v>
      </c>
      <c r="N46" s="83">
        <v>207.74000000000004</v>
      </c>
      <c r="O46" s="85">
        <v>101.71</v>
      </c>
      <c r="P46" s="83">
        <v>0.21130000000000004</v>
      </c>
      <c r="Q46" s="84">
        <f t="shared" si="1"/>
        <v>1.2250850955062225E-4</v>
      </c>
      <c r="R46" s="84">
        <f>P46/'סכום נכסי הקרן'!$C$42</f>
        <v>4.4692397063243435E-6</v>
      </c>
    </row>
    <row r="47" spans="2:18">
      <c r="B47" s="123" t="s">
        <v>2416</v>
      </c>
      <c r="C47" s="86" t="s">
        <v>2371</v>
      </c>
      <c r="D47" s="73">
        <v>11898608</v>
      </c>
      <c r="E47" s="73"/>
      <c r="F47" s="73" t="s">
        <v>478</v>
      </c>
      <c r="G47" s="101">
        <v>43740</v>
      </c>
      <c r="H47" s="73" t="s">
        <v>309</v>
      </c>
      <c r="I47" s="83">
        <v>9.6200000000000028</v>
      </c>
      <c r="J47" s="86" t="s">
        <v>425</v>
      </c>
      <c r="K47" s="86" t="s">
        <v>128</v>
      </c>
      <c r="L47" s="87">
        <v>2.7300000000000001E-2</v>
      </c>
      <c r="M47" s="87">
        <v>2.9100000000000011E-2</v>
      </c>
      <c r="N47" s="83">
        <v>3069.4600000000005</v>
      </c>
      <c r="O47" s="85">
        <v>98.59</v>
      </c>
      <c r="P47" s="83">
        <v>3.0261799999999996</v>
      </c>
      <c r="Q47" s="84">
        <f t="shared" si="1"/>
        <v>1.7545328983999144E-3</v>
      </c>
      <c r="R47" s="84">
        <f>P47/'סכום נכסי הקרן'!$C$42</f>
        <v>6.4007211616112626E-5</v>
      </c>
    </row>
    <row r="48" spans="2:18">
      <c r="B48" s="123" t="s">
        <v>2416</v>
      </c>
      <c r="C48" s="86" t="s">
        <v>2371</v>
      </c>
      <c r="D48" s="73">
        <v>11898609</v>
      </c>
      <c r="E48" s="73"/>
      <c r="F48" s="73" t="s">
        <v>478</v>
      </c>
      <c r="G48" s="101">
        <v>43831</v>
      </c>
      <c r="H48" s="73" t="s">
        <v>309</v>
      </c>
      <c r="I48" s="83">
        <v>9.5599999999999987</v>
      </c>
      <c r="J48" s="86" t="s">
        <v>425</v>
      </c>
      <c r="K48" s="86" t="s">
        <v>128</v>
      </c>
      <c r="L48" s="87">
        <v>2.6800000000000001E-2</v>
      </c>
      <c r="M48" s="87">
        <v>3.1499999999999993E-2</v>
      </c>
      <c r="N48" s="83">
        <v>3186.18</v>
      </c>
      <c r="O48" s="85">
        <v>95.93</v>
      </c>
      <c r="P48" s="83">
        <v>3.0565000000000007</v>
      </c>
      <c r="Q48" s="84">
        <f t="shared" si="1"/>
        <v>1.7721119708541265E-3</v>
      </c>
      <c r="R48" s="84">
        <f>P48/'סכום נכסי הקרן'!$C$42</f>
        <v>6.4648514729675138E-5</v>
      </c>
    </row>
    <row r="49" spans="2:18">
      <c r="B49" s="123" t="s">
        <v>2417</v>
      </c>
      <c r="C49" s="86" t="s">
        <v>2371</v>
      </c>
      <c r="D49" s="73">
        <v>7936</v>
      </c>
      <c r="E49" s="73"/>
      <c r="F49" s="73" t="s">
        <v>2373</v>
      </c>
      <c r="G49" s="101">
        <v>44087</v>
      </c>
      <c r="H49" s="73" t="s">
        <v>2370</v>
      </c>
      <c r="I49" s="83">
        <v>6.7399999996634321</v>
      </c>
      <c r="J49" s="86" t="s">
        <v>361</v>
      </c>
      <c r="K49" s="86" t="s">
        <v>128</v>
      </c>
      <c r="L49" s="87">
        <v>1.7947999999999999E-2</v>
      </c>
      <c r="M49" s="87">
        <v>1.8499999999065091E-2</v>
      </c>
      <c r="N49" s="83">
        <v>8035.843581000001</v>
      </c>
      <c r="O49" s="85">
        <v>99.83</v>
      </c>
      <c r="P49" s="83">
        <v>8.0221825550000023</v>
      </c>
      <c r="Q49" s="84">
        <f t="shared" si="1"/>
        <v>4.6511387986561898E-3</v>
      </c>
      <c r="R49" s="84">
        <f>P49/'סכום נכסי הקרן'!$C$42</f>
        <v>1.6967845152005904E-4</v>
      </c>
    </row>
    <row r="50" spans="2:18">
      <c r="B50" s="123" t="s">
        <v>2417</v>
      </c>
      <c r="C50" s="86" t="s">
        <v>2371</v>
      </c>
      <c r="D50" s="73">
        <v>7937</v>
      </c>
      <c r="E50" s="73"/>
      <c r="F50" s="73" t="s">
        <v>2373</v>
      </c>
      <c r="G50" s="101">
        <v>44087</v>
      </c>
      <c r="H50" s="73" t="s">
        <v>2370</v>
      </c>
      <c r="I50" s="83">
        <v>10.279999999177791</v>
      </c>
      <c r="J50" s="86" t="s">
        <v>361</v>
      </c>
      <c r="K50" s="86" t="s">
        <v>128</v>
      </c>
      <c r="L50" s="87">
        <v>2.8999999999999998E-2</v>
      </c>
      <c r="M50" s="87">
        <v>2.9099999993833441E-2</v>
      </c>
      <c r="N50" s="83">
        <v>1211.8745410000001</v>
      </c>
      <c r="O50" s="85">
        <v>100.36</v>
      </c>
      <c r="P50" s="83">
        <v>1.2162373250000003</v>
      </c>
      <c r="Q50" s="84">
        <f t="shared" si="1"/>
        <v>7.0515580665208601E-4</v>
      </c>
      <c r="R50" s="84">
        <f>P50/'סכום נכסי הקרן'!$C$42</f>
        <v>2.5724827947012327E-5</v>
      </c>
    </row>
    <row r="51" spans="2:18">
      <c r="B51" s="123" t="s">
        <v>2418</v>
      </c>
      <c r="C51" s="86" t="s">
        <v>2372</v>
      </c>
      <c r="D51" s="73">
        <v>472710</v>
      </c>
      <c r="E51" s="73"/>
      <c r="F51" s="73" t="s">
        <v>2373</v>
      </c>
      <c r="G51" s="101">
        <v>42901</v>
      </c>
      <c r="H51" s="73" t="s">
        <v>2370</v>
      </c>
      <c r="I51" s="83">
        <v>2.0299999999653822</v>
      </c>
      <c r="J51" s="86" t="s">
        <v>152</v>
      </c>
      <c r="K51" s="86" t="s">
        <v>128</v>
      </c>
      <c r="L51" s="87">
        <v>0.04</v>
      </c>
      <c r="M51" s="87">
        <v>1.749999999955994E-2</v>
      </c>
      <c r="N51" s="83">
        <v>16107.328807000004</v>
      </c>
      <c r="O51" s="85">
        <v>105.81</v>
      </c>
      <c r="P51" s="83">
        <v>17.043164253000004</v>
      </c>
      <c r="Q51" s="84">
        <f t="shared" si="1"/>
        <v>9.881366070333528E-3</v>
      </c>
      <c r="R51" s="84">
        <f>P51/'סכום נכסי הקרן'!$C$42</f>
        <v>3.604826616228834E-4</v>
      </c>
    </row>
    <row r="52" spans="2:18">
      <c r="B52" s="123" t="s">
        <v>2419</v>
      </c>
      <c r="C52" s="86" t="s">
        <v>2371</v>
      </c>
      <c r="D52" s="73">
        <v>74006127</v>
      </c>
      <c r="E52" s="73"/>
      <c r="F52" s="73" t="s">
        <v>2373</v>
      </c>
      <c r="G52" s="101">
        <v>44074</v>
      </c>
      <c r="H52" s="73" t="s">
        <v>2370</v>
      </c>
      <c r="I52" s="83">
        <v>11.480000000000004</v>
      </c>
      <c r="J52" s="86" t="s">
        <v>425</v>
      </c>
      <c r="K52" s="86" t="s">
        <v>128</v>
      </c>
      <c r="L52" s="87">
        <v>2.35E-2</v>
      </c>
      <c r="M52" s="87">
        <v>2.7100000000000003E-2</v>
      </c>
      <c r="N52" s="83">
        <v>17059.54</v>
      </c>
      <c r="O52" s="85">
        <v>96.75</v>
      </c>
      <c r="P52" s="83">
        <v>16.505099999999999</v>
      </c>
      <c r="Q52" s="84">
        <f t="shared" si="1"/>
        <v>9.5694046426122795E-3</v>
      </c>
      <c r="R52" s="84">
        <f>P52/'סכום נכסי הקרן'!$C$42</f>
        <v>3.4910197954024562E-4</v>
      </c>
    </row>
    <row r="53" spans="2:18">
      <c r="B53" s="123" t="s">
        <v>2420</v>
      </c>
      <c r="C53" s="86" t="s">
        <v>2372</v>
      </c>
      <c r="D53" s="73">
        <v>7970</v>
      </c>
      <c r="E53" s="73"/>
      <c r="F53" s="73" t="s">
        <v>2373</v>
      </c>
      <c r="G53" s="101">
        <v>44098</v>
      </c>
      <c r="H53" s="73" t="s">
        <v>2370</v>
      </c>
      <c r="I53" s="83">
        <v>10.160000000259206</v>
      </c>
      <c r="J53" s="86" t="s">
        <v>361</v>
      </c>
      <c r="K53" s="86" t="s">
        <v>128</v>
      </c>
      <c r="L53" s="87">
        <v>1.8500000000000003E-2</v>
      </c>
      <c r="M53" s="87">
        <v>1.9399999999027962E-2</v>
      </c>
      <c r="N53" s="83">
        <v>3109.3289010000003</v>
      </c>
      <c r="O53" s="85">
        <v>99.26</v>
      </c>
      <c r="P53" s="83">
        <v>3.086319945000001</v>
      </c>
      <c r="Q53" s="84">
        <f t="shared" si="1"/>
        <v>1.7894011190644037E-3</v>
      </c>
      <c r="R53" s="84">
        <f>P53/'סכום נכסי הקרן'!$C$42</f>
        <v>6.5279241100874423E-5</v>
      </c>
    </row>
    <row r="54" spans="2:18">
      <c r="B54" s="123" t="s">
        <v>2420</v>
      </c>
      <c r="C54" s="86" t="s">
        <v>2372</v>
      </c>
      <c r="D54" s="73">
        <v>7699</v>
      </c>
      <c r="E54" s="73"/>
      <c r="F54" s="73" t="s">
        <v>2373</v>
      </c>
      <c r="G54" s="101">
        <v>43977</v>
      </c>
      <c r="H54" s="73" t="s">
        <v>2370</v>
      </c>
      <c r="I54" s="83">
        <v>10.14999999914658</v>
      </c>
      <c r="J54" s="86" t="s">
        <v>361</v>
      </c>
      <c r="K54" s="86" t="s">
        <v>128</v>
      </c>
      <c r="L54" s="87">
        <v>1.908E-2</v>
      </c>
      <c r="M54" s="87">
        <v>1.8299999998293161E-2</v>
      </c>
      <c r="N54" s="83">
        <v>5460.2848970000005</v>
      </c>
      <c r="O54" s="85">
        <v>100.86</v>
      </c>
      <c r="P54" s="83">
        <v>5.5072435180000001</v>
      </c>
      <c r="Q54" s="84">
        <f t="shared" si="1"/>
        <v>3.1930155945220319E-3</v>
      </c>
      <c r="R54" s="84">
        <f>P54/'סכום נכסי הקרן'!$C$42</f>
        <v>1.1648457833905802E-4</v>
      </c>
    </row>
    <row r="55" spans="2:18">
      <c r="B55" s="123" t="s">
        <v>2420</v>
      </c>
      <c r="C55" s="86" t="s">
        <v>2372</v>
      </c>
      <c r="D55" s="73">
        <v>7567</v>
      </c>
      <c r="E55" s="73"/>
      <c r="F55" s="73" t="s">
        <v>2373</v>
      </c>
      <c r="G55" s="101">
        <v>43919</v>
      </c>
      <c r="H55" s="73" t="s">
        <v>2370</v>
      </c>
      <c r="I55" s="83">
        <v>9.8399999992849825</v>
      </c>
      <c r="J55" s="86" t="s">
        <v>361</v>
      </c>
      <c r="K55" s="86" t="s">
        <v>128</v>
      </c>
      <c r="L55" s="87">
        <v>2.69E-2</v>
      </c>
      <c r="M55" s="87">
        <v>1.6599999998212454E-2</v>
      </c>
      <c r="N55" s="83">
        <v>3033.4916120000003</v>
      </c>
      <c r="O55" s="85">
        <v>110.65</v>
      </c>
      <c r="P55" s="83">
        <v>3.3565584600000005</v>
      </c>
      <c r="Q55" s="84">
        <f t="shared" si="1"/>
        <v>1.9460812785335158E-3</v>
      </c>
      <c r="R55" s="84">
        <f>P55/'סכום נכסי הקרן'!$C$42</f>
        <v>7.0995098656085614E-5</v>
      </c>
    </row>
    <row r="56" spans="2:18">
      <c r="B56" s="123" t="s">
        <v>2420</v>
      </c>
      <c r="C56" s="86" t="s">
        <v>2372</v>
      </c>
      <c r="D56" s="73">
        <v>7856</v>
      </c>
      <c r="E56" s="73"/>
      <c r="F56" s="73" t="s">
        <v>2373</v>
      </c>
      <c r="G56" s="101">
        <v>44041</v>
      </c>
      <c r="H56" s="73" t="s">
        <v>2370</v>
      </c>
      <c r="I56" s="83">
        <v>10.139999998837624</v>
      </c>
      <c r="J56" s="86" t="s">
        <v>361</v>
      </c>
      <c r="K56" s="86" t="s">
        <v>128</v>
      </c>
      <c r="L56" s="87">
        <v>1.9220000000000001E-2</v>
      </c>
      <c r="M56" s="87">
        <v>1.8999999996914044E-2</v>
      </c>
      <c r="N56" s="83">
        <v>3867.7018020000005</v>
      </c>
      <c r="O56" s="85">
        <v>100.54</v>
      </c>
      <c r="P56" s="83">
        <v>3.8885874680000008</v>
      </c>
      <c r="Q56" s="84">
        <f t="shared" si="1"/>
        <v>2.2545435634732987E-3</v>
      </c>
      <c r="R56" s="84">
        <f>P56/'סכום נכסי הקרן'!$C$42</f>
        <v>8.2248128317561955E-5</v>
      </c>
    </row>
    <row r="57" spans="2:18">
      <c r="B57" s="123" t="s">
        <v>2420</v>
      </c>
      <c r="C57" s="86" t="s">
        <v>2372</v>
      </c>
      <c r="D57" s="73">
        <v>7566</v>
      </c>
      <c r="E57" s="73"/>
      <c r="F57" s="73" t="s">
        <v>2373</v>
      </c>
      <c r="G57" s="101">
        <v>43919</v>
      </c>
      <c r="H57" s="73" t="s">
        <v>2370</v>
      </c>
      <c r="I57" s="83">
        <v>9.4600000002688862</v>
      </c>
      <c r="J57" s="86" t="s">
        <v>361</v>
      </c>
      <c r="K57" s="86" t="s">
        <v>128</v>
      </c>
      <c r="L57" s="87">
        <v>2.69E-2</v>
      </c>
      <c r="M57" s="87">
        <v>1.6500000000746907E-2</v>
      </c>
      <c r="N57" s="83">
        <v>3033.4916110000004</v>
      </c>
      <c r="O57" s="85">
        <v>110.34</v>
      </c>
      <c r="P57" s="83">
        <v>3.3471546350000003</v>
      </c>
      <c r="Q57" s="84">
        <f t="shared" si="1"/>
        <v>1.9406290845684192E-3</v>
      </c>
      <c r="R57" s="84">
        <f>P57/'סכום נכסי הקרן'!$C$42</f>
        <v>7.0796196866775029E-5</v>
      </c>
    </row>
    <row r="58" spans="2:18">
      <c r="B58" s="123" t="s">
        <v>2420</v>
      </c>
      <c r="C58" s="86" t="s">
        <v>2372</v>
      </c>
      <c r="D58" s="73">
        <v>7700</v>
      </c>
      <c r="E58" s="73"/>
      <c r="F58" s="73" t="s">
        <v>2373</v>
      </c>
      <c r="G58" s="101">
        <v>43977</v>
      </c>
      <c r="H58" s="73" t="s">
        <v>2370</v>
      </c>
      <c r="I58" s="83">
        <v>9.7600000011024459</v>
      </c>
      <c r="J58" s="86" t="s">
        <v>361</v>
      </c>
      <c r="K58" s="86" t="s">
        <v>128</v>
      </c>
      <c r="L58" s="87">
        <v>1.8769999999999998E-2</v>
      </c>
      <c r="M58" s="87">
        <v>1.820000000076407E-2</v>
      </c>
      <c r="N58" s="83">
        <v>3640.1899320000007</v>
      </c>
      <c r="O58" s="85">
        <v>100.67</v>
      </c>
      <c r="P58" s="83">
        <v>3.6645791460000008</v>
      </c>
      <c r="Q58" s="84">
        <f t="shared" si="1"/>
        <v>2.1246669631176155E-3</v>
      </c>
      <c r="R58" s="84">
        <f>P58/'סכום נכסי הקרן'!$C$42</f>
        <v>7.7510092883442279E-5</v>
      </c>
    </row>
    <row r="59" spans="2:18">
      <c r="B59" s="123" t="s">
        <v>2420</v>
      </c>
      <c r="C59" s="86" t="s">
        <v>2372</v>
      </c>
      <c r="D59" s="73">
        <v>7855</v>
      </c>
      <c r="E59" s="73"/>
      <c r="F59" s="73" t="s">
        <v>2373</v>
      </c>
      <c r="G59" s="101">
        <v>44041</v>
      </c>
      <c r="H59" s="73" t="s">
        <v>2370</v>
      </c>
      <c r="I59" s="83">
        <v>9.7400000003889744</v>
      </c>
      <c r="J59" s="86" t="s">
        <v>361</v>
      </c>
      <c r="K59" s="86" t="s">
        <v>128</v>
      </c>
      <c r="L59" s="87">
        <v>1.9009999999999999E-2</v>
      </c>
      <c r="M59" s="87">
        <v>1.8800000001447346E-2</v>
      </c>
      <c r="N59" s="83">
        <v>2199.2814170000001</v>
      </c>
      <c r="O59" s="85">
        <v>100.53</v>
      </c>
      <c r="P59" s="83">
        <v>2.2109377110000006</v>
      </c>
      <c r="Q59" s="84">
        <f t="shared" si="1"/>
        <v>1.2818678830282745E-3</v>
      </c>
      <c r="R59" s="84">
        <f>P59/'סכום נכסי הקרן'!$C$42</f>
        <v>4.6763893072461225E-5</v>
      </c>
    </row>
    <row r="60" spans="2:18">
      <c r="B60" s="123" t="s">
        <v>2420</v>
      </c>
      <c r="C60" s="86" t="s">
        <v>2372</v>
      </c>
      <c r="D60" s="73">
        <v>7971</v>
      </c>
      <c r="E60" s="73"/>
      <c r="F60" s="73" t="s">
        <v>2373</v>
      </c>
      <c r="G60" s="101">
        <v>44098</v>
      </c>
      <c r="H60" s="73" t="s">
        <v>2370</v>
      </c>
      <c r="I60" s="83">
        <v>9.7700000031332479</v>
      </c>
      <c r="J60" s="86" t="s">
        <v>361</v>
      </c>
      <c r="K60" s="86" t="s">
        <v>128</v>
      </c>
      <c r="L60" s="87">
        <v>1.822E-2</v>
      </c>
      <c r="M60" s="87">
        <v>1.9100000006485277E-2</v>
      </c>
      <c r="N60" s="83">
        <v>1289.2339340000003</v>
      </c>
      <c r="O60" s="85">
        <v>99.27</v>
      </c>
      <c r="P60" s="83">
        <v>1.2798224870000001</v>
      </c>
      <c r="Q60" s="84">
        <f t="shared" si="1"/>
        <v>7.4202151146114822E-4</v>
      </c>
      <c r="R60" s="84">
        <f>P60/'סכום נכסי הקרן'!$C$42</f>
        <v>2.7069727761226551E-5</v>
      </c>
    </row>
    <row r="61" spans="2:18">
      <c r="B61" s="123" t="s">
        <v>2421</v>
      </c>
      <c r="C61" s="86" t="s">
        <v>2372</v>
      </c>
      <c r="D61" s="73">
        <v>22333</v>
      </c>
      <c r="E61" s="73"/>
      <c r="F61" s="73" t="s">
        <v>2373</v>
      </c>
      <c r="G61" s="101">
        <v>41639</v>
      </c>
      <c r="H61" s="73" t="s">
        <v>2370</v>
      </c>
      <c r="I61" s="83">
        <v>1.7100000000338604</v>
      </c>
      <c r="J61" s="86" t="s">
        <v>123</v>
      </c>
      <c r="K61" s="86" t="s">
        <v>128</v>
      </c>
      <c r="L61" s="87">
        <v>3.7000000000000005E-2</v>
      </c>
      <c r="M61" s="87">
        <v>9.2000000006772047E-3</v>
      </c>
      <c r="N61" s="83">
        <v>9495.3165820000013</v>
      </c>
      <c r="O61" s="85">
        <v>105.75</v>
      </c>
      <c r="P61" s="83">
        <v>10.041297546000001</v>
      </c>
      <c r="Q61" s="84">
        <f t="shared" si="1"/>
        <v>5.8217908013004291E-3</v>
      </c>
      <c r="R61" s="84">
        <f>P61/'סכום נכסי הקרן'!$C$42</f>
        <v>2.1238507191481489E-4</v>
      </c>
    </row>
    <row r="62" spans="2:18">
      <c r="B62" s="123" t="s">
        <v>2421</v>
      </c>
      <c r="C62" s="86" t="s">
        <v>2372</v>
      </c>
      <c r="D62" s="73">
        <v>22334</v>
      </c>
      <c r="E62" s="73"/>
      <c r="F62" s="73" t="s">
        <v>2373</v>
      </c>
      <c r="G62" s="101">
        <v>42004</v>
      </c>
      <c r="H62" s="73" t="s">
        <v>2370</v>
      </c>
      <c r="I62" s="83">
        <v>2.1799999998806441</v>
      </c>
      <c r="J62" s="86" t="s">
        <v>123</v>
      </c>
      <c r="K62" s="86" t="s">
        <v>128</v>
      </c>
      <c r="L62" s="87">
        <v>3.7000000000000005E-2</v>
      </c>
      <c r="M62" s="87">
        <v>9.3999999996327507E-3</v>
      </c>
      <c r="N62" s="83">
        <v>4069.421401000001</v>
      </c>
      <c r="O62" s="85">
        <v>107.06</v>
      </c>
      <c r="P62" s="83">
        <v>4.3567226640000012</v>
      </c>
      <c r="Q62" s="84">
        <f t="shared" si="1"/>
        <v>2.5259611930527992E-3</v>
      </c>
      <c r="R62" s="84">
        <f>P62/'סכום נכסי הקרן'!$C$42</f>
        <v>9.2149729859876815E-5</v>
      </c>
    </row>
    <row r="63" spans="2:18">
      <c r="B63" s="123" t="s">
        <v>2421</v>
      </c>
      <c r="C63" s="86" t="s">
        <v>2372</v>
      </c>
      <c r="D63" s="73">
        <v>458870</v>
      </c>
      <c r="E63" s="73"/>
      <c r="F63" s="73" t="s">
        <v>2373</v>
      </c>
      <c r="G63" s="101">
        <v>42759</v>
      </c>
      <c r="H63" s="73" t="s">
        <v>2370</v>
      </c>
      <c r="I63" s="83">
        <v>3.1999999998673454</v>
      </c>
      <c r="J63" s="86" t="s">
        <v>123</v>
      </c>
      <c r="K63" s="86" t="s">
        <v>128</v>
      </c>
      <c r="L63" s="87">
        <v>2.4E-2</v>
      </c>
      <c r="M63" s="87">
        <v>1.0399999999734691E-2</v>
      </c>
      <c r="N63" s="83">
        <v>4313.4121410000007</v>
      </c>
      <c r="O63" s="85">
        <v>104.86</v>
      </c>
      <c r="P63" s="83">
        <v>4.5230439280000008</v>
      </c>
      <c r="Q63" s="84">
        <f t="shared" si="1"/>
        <v>2.6223917191257546E-3</v>
      </c>
      <c r="R63" s="84">
        <f>P63/'סכום נכסי הקרן'!$C$42</f>
        <v>9.5667617209970772E-5</v>
      </c>
    </row>
    <row r="64" spans="2:18">
      <c r="B64" s="123" t="s">
        <v>2421</v>
      </c>
      <c r="C64" s="86" t="s">
        <v>2372</v>
      </c>
      <c r="D64" s="73">
        <v>458869</v>
      </c>
      <c r="E64" s="73"/>
      <c r="F64" s="73" t="s">
        <v>2373</v>
      </c>
      <c r="G64" s="101">
        <v>42759</v>
      </c>
      <c r="H64" s="73" t="s">
        <v>2370</v>
      </c>
      <c r="I64" s="83">
        <v>3.1300000002017083</v>
      </c>
      <c r="J64" s="86" t="s">
        <v>123</v>
      </c>
      <c r="K64" s="86" t="s">
        <v>128</v>
      </c>
      <c r="L64" s="87">
        <v>3.8800000000000001E-2</v>
      </c>
      <c r="M64" s="87">
        <v>1.9400000000737425E-2</v>
      </c>
      <c r="N64" s="83">
        <v>4313.4121410000007</v>
      </c>
      <c r="O64" s="85">
        <v>106.89</v>
      </c>
      <c r="P64" s="83">
        <v>4.6106060390000012</v>
      </c>
      <c r="Q64" s="84">
        <f t="shared" si="1"/>
        <v>2.6731588923946436E-3</v>
      </c>
      <c r="R64" s="84">
        <f>P64/'סכום נכסי הקרן'!$C$42</f>
        <v>9.7519657263216305E-5</v>
      </c>
    </row>
    <row r="65" spans="2:18">
      <c r="B65" s="123" t="s">
        <v>2422</v>
      </c>
      <c r="C65" s="86" t="s">
        <v>2371</v>
      </c>
      <c r="D65" s="73">
        <v>9912270</v>
      </c>
      <c r="E65" s="73"/>
      <c r="F65" s="73" t="s">
        <v>750</v>
      </c>
      <c r="G65" s="101">
        <v>43801</v>
      </c>
      <c r="H65" s="73" t="s">
        <v>309</v>
      </c>
      <c r="I65" s="83">
        <v>6.44</v>
      </c>
      <c r="J65" s="86" t="s">
        <v>425</v>
      </c>
      <c r="K65" s="86" t="s">
        <v>129</v>
      </c>
      <c r="L65" s="87">
        <v>2.3629999999999998E-2</v>
      </c>
      <c r="M65" s="87">
        <v>2.7800000000000002E-2</v>
      </c>
      <c r="N65" s="83">
        <v>26533.480000000003</v>
      </c>
      <c r="O65" s="85">
        <v>97.77</v>
      </c>
      <c r="P65" s="83">
        <v>104.43641000000002</v>
      </c>
      <c r="Q65" s="84">
        <f t="shared" si="1"/>
        <v>6.055063384722055E-2</v>
      </c>
      <c r="R65" s="84">
        <f>P65/'סכום נכסי הקרן'!$C$42</f>
        <v>2.2089510192047739E-3</v>
      </c>
    </row>
    <row r="66" spans="2:18">
      <c r="B66" s="123" t="s">
        <v>2423</v>
      </c>
      <c r="C66" s="86" t="s">
        <v>2372</v>
      </c>
      <c r="D66" s="73">
        <v>7497</v>
      </c>
      <c r="E66" s="73"/>
      <c r="F66" s="73" t="s">
        <v>297</v>
      </c>
      <c r="G66" s="101">
        <v>43902</v>
      </c>
      <c r="H66" s="73" t="s">
        <v>2370</v>
      </c>
      <c r="I66" s="83">
        <v>7.8300000004099592</v>
      </c>
      <c r="J66" s="86" t="s">
        <v>361</v>
      </c>
      <c r="K66" s="86" t="s">
        <v>128</v>
      </c>
      <c r="L66" s="87">
        <v>2.7000000000000003E-2</v>
      </c>
      <c r="M66" s="87">
        <v>1.5400000000728296E-2</v>
      </c>
      <c r="N66" s="83">
        <v>7725.767221000001</v>
      </c>
      <c r="O66" s="85">
        <v>110.19</v>
      </c>
      <c r="P66" s="83">
        <v>8.5130225970000009</v>
      </c>
      <c r="Q66" s="84">
        <f t="shared" si="1"/>
        <v>4.9357203508245979E-3</v>
      </c>
      <c r="R66" s="84">
        <f>P66/'סכום נכסי הקרן'!$C$42</f>
        <v>1.8006028684973391E-4</v>
      </c>
    </row>
    <row r="67" spans="2:18">
      <c r="B67" s="123" t="s">
        <v>2423</v>
      </c>
      <c r="C67" s="86" t="s">
        <v>2372</v>
      </c>
      <c r="D67" s="73">
        <v>7583</v>
      </c>
      <c r="E67" s="73"/>
      <c r="F67" s="73" t="s">
        <v>297</v>
      </c>
      <c r="G67" s="101">
        <v>43926</v>
      </c>
      <c r="H67" s="73" t="s">
        <v>2370</v>
      </c>
      <c r="I67" s="83">
        <v>7.8099999926846442</v>
      </c>
      <c r="J67" s="86" t="s">
        <v>361</v>
      </c>
      <c r="K67" s="86" t="s">
        <v>128</v>
      </c>
      <c r="L67" s="87">
        <v>2.7000000000000003E-2</v>
      </c>
      <c r="M67" s="87">
        <v>1.8799999986206732E-2</v>
      </c>
      <c r="N67" s="83">
        <v>378.12727200000006</v>
      </c>
      <c r="O67" s="85">
        <v>107.37</v>
      </c>
      <c r="P67" s="83">
        <v>0.40599523700000001</v>
      </c>
      <c r="Q67" s="84">
        <f t="shared" si="1"/>
        <v>2.3538983137492492E-4</v>
      </c>
      <c r="R67" s="84">
        <f>P67/'סכום נכסי הקרן'!$C$42</f>
        <v>8.5872694452388166E-6</v>
      </c>
    </row>
    <row r="68" spans="2:18">
      <c r="B68" s="123" t="s">
        <v>2423</v>
      </c>
      <c r="C68" s="86" t="s">
        <v>2372</v>
      </c>
      <c r="D68" s="73">
        <v>7658</v>
      </c>
      <c r="E68" s="73"/>
      <c r="F68" s="73" t="s">
        <v>297</v>
      </c>
      <c r="G68" s="101">
        <v>43956</v>
      </c>
      <c r="H68" s="73" t="s">
        <v>2370</v>
      </c>
      <c r="I68" s="83">
        <v>7.7800000062827648</v>
      </c>
      <c r="J68" s="86" t="s">
        <v>361</v>
      </c>
      <c r="K68" s="86" t="s">
        <v>128</v>
      </c>
      <c r="L68" s="87">
        <v>2.7000000000000003E-2</v>
      </c>
      <c r="M68" s="87">
        <v>2.3200000024432978E-2</v>
      </c>
      <c r="N68" s="83">
        <v>551.85982100000012</v>
      </c>
      <c r="O68" s="85">
        <v>103.83</v>
      </c>
      <c r="P68" s="83">
        <v>0.5729960300000001</v>
      </c>
      <c r="Q68" s="84">
        <f t="shared" si="1"/>
        <v>3.3221433797313597E-4</v>
      </c>
      <c r="R68" s="84">
        <f>P68/'סכום נכסי הקרן'!$C$42</f>
        <v>1.211952962064465E-5</v>
      </c>
    </row>
    <row r="69" spans="2:18">
      <c r="B69" s="123" t="s">
        <v>2423</v>
      </c>
      <c r="C69" s="86" t="s">
        <v>2372</v>
      </c>
      <c r="D69" s="73">
        <v>7716</v>
      </c>
      <c r="E69" s="73"/>
      <c r="F69" s="73" t="s">
        <v>297</v>
      </c>
      <c r="G69" s="101">
        <v>43986</v>
      </c>
      <c r="H69" s="73" t="s">
        <v>2370</v>
      </c>
      <c r="I69" s="83">
        <v>7.7800000043766104</v>
      </c>
      <c r="J69" s="86" t="s">
        <v>361</v>
      </c>
      <c r="K69" s="86" t="s">
        <v>128</v>
      </c>
      <c r="L69" s="87">
        <v>2.7000000000000003E-2</v>
      </c>
      <c r="M69" s="87">
        <v>2.4100000011631532E-2</v>
      </c>
      <c r="N69" s="83">
        <v>491.84710700000005</v>
      </c>
      <c r="O69" s="85">
        <v>103.13</v>
      </c>
      <c r="P69" s="83">
        <v>0.50724190100000011</v>
      </c>
      <c r="Q69" s="84">
        <f t="shared" si="1"/>
        <v>2.9409109925761614E-4</v>
      </c>
      <c r="R69" s="84">
        <f>P69/'סכום נכסי הקרן'!$C$42</f>
        <v>1.0728753642501854E-5</v>
      </c>
    </row>
    <row r="70" spans="2:18">
      <c r="B70" s="123" t="s">
        <v>2423</v>
      </c>
      <c r="C70" s="86" t="s">
        <v>2372</v>
      </c>
      <c r="D70" s="73">
        <v>7805</v>
      </c>
      <c r="E70" s="73"/>
      <c r="F70" s="73" t="s">
        <v>297</v>
      </c>
      <c r="G70" s="101">
        <v>44017</v>
      </c>
      <c r="H70" s="73" t="s">
        <v>2370</v>
      </c>
      <c r="I70" s="83">
        <v>7.809999996281805</v>
      </c>
      <c r="J70" s="86" t="s">
        <v>361</v>
      </c>
      <c r="K70" s="86" t="s">
        <v>128</v>
      </c>
      <c r="L70" s="87">
        <v>2.7000000000000003E-2</v>
      </c>
      <c r="M70" s="87">
        <v>2.2799999981409021E-2</v>
      </c>
      <c r="N70" s="83">
        <v>331.01248700000002</v>
      </c>
      <c r="O70" s="85">
        <v>104</v>
      </c>
      <c r="P70" s="83">
        <v>0.34425298800000004</v>
      </c>
      <c r="Q70" s="84">
        <f t="shared" si="1"/>
        <v>1.9959261934798033E-4</v>
      </c>
      <c r="R70" s="84">
        <f>P70/'סכום נכסי הקרן'!$C$42</f>
        <v>7.2813493752503433E-6</v>
      </c>
    </row>
    <row r="71" spans="2:18">
      <c r="B71" s="123" t="s">
        <v>2423</v>
      </c>
      <c r="C71" s="86" t="s">
        <v>2372</v>
      </c>
      <c r="D71" s="73">
        <v>7863</v>
      </c>
      <c r="E71" s="73"/>
      <c r="F71" s="73" t="s">
        <v>297</v>
      </c>
      <c r="G71" s="101">
        <v>44048</v>
      </c>
      <c r="H71" s="73" t="s">
        <v>2370</v>
      </c>
      <c r="I71" s="83">
        <v>7.8000000058628247</v>
      </c>
      <c r="J71" s="86" t="s">
        <v>361</v>
      </c>
      <c r="K71" s="86" t="s">
        <v>128</v>
      </c>
      <c r="L71" s="87">
        <v>2.7000000000000003E-2</v>
      </c>
      <c r="M71" s="87">
        <v>2.5600000011725646E-2</v>
      </c>
      <c r="N71" s="83">
        <v>604.42812000000015</v>
      </c>
      <c r="O71" s="85">
        <v>101.59</v>
      </c>
      <c r="P71" s="83">
        <v>0.61403853800000008</v>
      </c>
      <c r="Q71" s="84">
        <f t="shared" si="1"/>
        <v>3.5601015663522538E-4</v>
      </c>
      <c r="R71" s="84">
        <f>P71/'סכום נכסי הקרן'!$C$42</f>
        <v>1.2987626196133217E-5</v>
      </c>
    </row>
    <row r="72" spans="2:18">
      <c r="B72" s="123" t="s">
        <v>2423</v>
      </c>
      <c r="C72" s="86" t="s">
        <v>2372</v>
      </c>
      <c r="D72" s="73">
        <v>7919</v>
      </c>
      <c r="E72" s="73"/>
      <c r="F72" s="73" t="s">
        <v>297</v>
      </c>
      <c r="G72" s="101">
        <v>44080</v>
      </c>
      <c r="H72" s="73" t="s">
        <v>2370</v>
      </c>
      <c r="I72" s="83">
        <v>7.8</v>
      </c>
      <c r="J72" s="86" t="s">
        <v>361</v>
      </c>
      <c r="K72" s="86" t="s">
        <v>128</v>
      </c>
      <c r="L72" s="87">
        <v>2.7000000000000003E-2</v>
      </c>
      <c r="M72" s="87">
        <v>2.7399999996821734E-2</v>
      </c>
      <c r="N72" s="83">
        <v>943.91073000000006</v>
      </c>
      <c r="O72" s="85">
        <v>100</v>
      </c>
      <c r="P72" s="83">
        <v>0.94391069500000013</v>
      </c>
      <c r="Q72" s="84">
        <f t="shared" si="1"/>
        <v>5.4726499003001413E-4</v>
      </c>
      <c r="R72" s="84">
        <f>P72/'סכום נכסי הקרן'!$C$42</f>
        <v>1.9964804341307176E-5</v>
      </c>
    </row>
    <row r="73" spans="2:18">
      <c r="B73" s="123" t="s">
        <v>2424</v>
      </c>
      <c r="C73" s="86" t="s">
        <v>2372</v>
      </c>
      <c r="D73" s="73">
        <v>7490</v>
      </c>
      <c r="E73" s="73"/>
      <c r="F73" s="73" t="s">
        <v>297</v>
      </c>
      <c r="G73" s="101">
        <v>43899</v>
      </c>
      <c r="H73" s="73" t="s">
        <v>2370</v>
      </c>
      <c r="I73" s="83">
        <v>4.4599999997116537</v>
      </c>
      <c r="J73" s="86" t="s">
        <v>124</v>
      </c>
      <c r="K73" s="86" t="s">
        <v>128</v>
      </c>
      <c r="L73" s="87">
        <v>2.3889999999999998E-2</v>
      </c>
      <c r="M73" s="87">
        <v>1.8199999999038846E-2</v>
      </c>
      <c r="N73" s="83">
        <v>5646.7500019999998</v>
      </c>
      <c r="O73" s="85">
        <v>103.18</v>
      </c>
      <c r="P73" s="83">
        <v>5.8263167080000011</v>
      </c>
      <c r="Q73" s="84">
        <f t="shared" si="1"/>
        <v>3.3780093519496829E-3</v>
      </c>
      <c r="R73" s="84">
        <f>P73/'סכום נכסי הקרן'!$C$42</f>
        <v>1.2323334582590883E-4</v>
      </c>
    </row>
    <row r="74" spans="2:18">
      <c r="B74" s="123" t="s">
        <v>2424</v>
      </c>
      <c r="C74" s="86" t="s">
        <v>2372</v>
      </c>
      <c r="D74" s="73">
        <v>7491</v>
      </c>
      <c r="E74" s="73"/>
      <c r="F74" s="73" t="s">
        <v>297</v>
      </c>
      <c r="G74" s="101">
        <v>43899</v>
      </c>
      <c r="H74" s="73" t="s">
        <v>2370</v>
      </c>
      <c r="I74" s="83">
        <v>4.6000000000936732</v>
      </c>
      <c r="J74" s="86" t="s">
        <v>124</v>
      </c>
      <c r="K74" s="86" t="s">
        <v>128</v>
      </c>
      <c r="L74" s="87">
        <v>1.2969999999999999E-2</v>
      </c>
      <c r="M74" s="87">
        <v>8.0000000004683651E-3</v>
      </c>
      <c r="N74" s="83">
        <v>8320.7000000000025</v>
      </c>
      <c r="O74" s="85">
        <v>102.64</v>
      </c>
      <c r="P74" s="83">
        <v>8.5403661119999992</v>
      </c>
      <c r="Q74" s="84">
        <f t="shared" si="1"/>
        <v>4.9515737027816488E-3</v>
      </c>
      <c r="R74" s="84">
        <f>P74/'סכום נכסי הקרן'!$C$42</f>
        <v>1.8063863385848198E-4</v>
      </c>
    </row>
    <row r="75" spans="2:18">
      <c r="B75" s="123" t="s">
        <v>2425</v>
      </c>
      <c r="C75" s="86" t="s">
        <v>2371</v>
      </c>
      <c r="D75" s="73">
        <v>90840015</v>
      </c>
      <c r="E75" s="73"/>
      <c r="F75" s="73" t="s">
        <v>591</v>
      </c>
      <c r="G75" s="101">
        <v>43924</v>
      </c>
      <c r="H75" s="73" t="s">
        <v>126</v>
      </c>
      <c r="I75" s="83">
        <v>9.7999999999999989</v>
      </c>
      <c r="J75" s="86" t="s">
        <v>425</v>
      </c>
      <c r="K75" s="86" t="s">
        <v>128</v>
      </c>
      <c r="L75" s="87">
        <v>3.1400000000000004E-2</v>
      </c>
      <c r="M75" s="87">
        <v>1.6699999999999996E-2</v>
      </c>
      <c r="N75" s="83">
        <v>576.28000000000009</v>
      </c>
      <c r="O75" s="85">
        <v>112.3</v>
      </c>
      <c r="P75" s="83">
        <v>0.64717000000000002</v>
      </c>
      <c r="Q75" s="84">
        <f t="shared" si="1"/>
        <v>3.7521927177414191E-4</v>
      </c>
      <c r="R75" s="84">
        <f>P75/'סכום נכסי הקרן'!$C$42</f>
        <v>1.3688394986947113E-5</v>
      </c>
    </row>
    <row r="76" spans="2:18">
      <c r="B76" s="123" t="s">
        <v>2425</v>
      </c>
      <c r="C76" s="86" t="s">
        <v>2371</v>
      </c>
      <c r="D76" s="73">
        <v>90840016</v>
      </c>
      <c r="E76" s="73"/>
      <c r="F76" s="73" t="s">
        <v>591</v>
      </c>
      <c r="G76" s="101">
        <v>44015</v>
      </c>
      <c r="H76" s="73" t="s">
        <v>126</v>
      </c>
      <c r="I76" s="83">
        <v>9.5900000000000016</v>
      </c>
      <c r="J76" s="86" t="s">
        <v>425</v>
      </c>
      <c r="K76" s="86" t="s">
        <v>128</v>
      </c>
      <c r="L76" s="87">
        <v>3.1E-2</v>
      </c>
      <c r="M76" s="87">
        <v>2.5000000000000005E-2</v>
      </c>
      <c r="N76" s="83">
        <v>475.32000000000005</v>
      </c>
      <c r="O76" s="85">
        <v>103.5</v>
      </c>
      <c r="P76" s="83">
        <v>0.49195000000000005</v>
      </c>
      <c r="Q76" s="84">
        <f t="shared" si="1"/>
        <v>2.8522508884727216E-4</v>
      </c>
      <c r="R76" s="84">
        <f>P76/'סכום נכסי הקרן'!$C$42</f>
        <v>1.0405312226816188E-5</v>
      </c>
    </row>
    <row r="77" spans="2:18">
      <c r="B77" s="123" t="s">
        <v>2425</v>
      </c>
      <c r="C77" s="86" t="s">
        <v>2371</v>
      </c>
      <c r="D77" s="73">
        <v>90840002</v>
      </c>
      <c r="E77" s="73"/>
      <c r="F77" s="73" t="s">
        <v>591</v>
      </c>
      <c r="G77" s="101">
        <v>43011</v>
      </c>
      <c r="H77" s="73" t="s">
        <v>126</v>
      </c>
      <c r="I77" s="83">
        <v>7.7900000000000009</v>
      </c>
      <c r="J77" s="86" t="s">
        <v>425</v>
      </c>
      <c r="K77" s="86" t="s">
        <v>128</v>
      </c>
      <c r="L77" s="87">
        <v>3.9E-2</v>
      </c>
      <c r="M77" s="87">
        <v>2.5200000000000004E-2</v>
      </c>
      <c r="N77" s="83">
        <v>469.90000000000009</v>
      </c>
      <c r="O77" s="85">
        <v>112.49</v>
      </c>
      <c r="P77" s="83">
        <v>0.52859</v>
      </c>
      <c r="Q77" s="84">
        <f t="shared" si="1"/>
        <v>3.0646840067848275E-4</v>
      </c>
      <c r="R77" s="84">
        <f>P77/'סכום נכסי הקרן'!$C$42</f>
        <v>1.1180290659564525E-5</v>
      </c>
    </row>
    <row r="78" spans="2:18">
      <c r="B78" s="123" t="s">
        <v>2425</v>
      </c>
      <c r="C78" s="86" t="s">
        <v>2371</v>
      </c>
      <c r="D78" s="73">
        <v>90840004</v>
      </c>
      <c r="E78" s="73"/>
      <c r="F78" s="73" t="s">
        <v>591</v>
      </c>
      <c r="G78" s="101">
        <v>43104</v>
      </c>
      <c r="H78" s="73" t="s">
        <v>126</v>
      </c>
      <c r="I78" s="83">
        <v>7.79</v>
      </c>
      <c r="J78" s="86" t="s">
        <v>425</v>
      </c>
      <c r="K78" s="86" t="s">
        <v>128</v>
      </c>
      <c r="L78" s="87">
        <v>3.8199999999999998E-2</v>
      </c>
      <c r="M78" s="87">
        <v>2.9500000000000002E-2</v>
      </c>
      <c r="N78" s="83">
        <v>835.81</v>
      </c>
      <c r="O78" s="85">
        <v>106.07</v>
      </c>
      <c r="P78" s="83">
        <v>0.88654000000000022</v>
      </c>
      <c r="Q78" s="84">
        <f t="shared" si="1"/>
        <v>5.1400233817798697E-4</v>
      </c>
      <c r="R78" s="84">
        <f>P78/'סכום נכסי הקרן'!$C$42</f>
        <v>1.8751347701111139E-5</v>
      </c>
    </row>
    <row r="79" spans="2:18">
      <c r="B79" s="123" t="s">
        <v>2425</v>
      </c>
      <c r="C79" s="86" t="s">
        <v>2371</v>
      </c>
      <c r="D79" s="73">
        <v>90840006</v>
      </c>
      <c r="E79" s="73"/>
      <c r="F79" s="73" t="s">
        <v>591</v>
      </c>
      <c r="G79" s="101">
        <v>43194</v>
      </c>
      <c r="H79" s="73" t="s">
        <v>126</v>
      </c>
      <c r="I79" s="83">
        <v>7.85</v>
      </c>
      <c r="J79" s="86" t="s">
        <v>425</v>
      </c>
      <c r="K79" s="86" t="s">
        <v>128</v>
      </c>
      <c r="L79" s="87">
        <v>3.7900000000000003E-2</v>
      </c>
      <c r="M79" s="87">
        <v>2.4399999999999995E-2</v>
      </c>
      <c r="N79" s="83">
        <v>539.45000000000016</v>
      </c>
      <c r="O79" s="85">
        <v>110.29</v>
      </c>
      <c r="P79" s="83">
        <v>0.5949500000000002</v>
      </c>
      <c r="Q79" s="84">
        <f t="shared" si="1"/>
        <v>3.4494291413697455E-4</v>
      </c>
      <c r="R79" s="84">
        <f>P79/'סכום נכסי הקרן'!$C$42</f>
        <v>1.2583881511015941E-5</v>
      </c>
    </row>
    <row r="80" spans="2:18">
      <c r="B80" s="123" t="s">
        <v>2425</v>
      </c>
      <c r="C80" s="86" t="s">
        <v>2371</v>
      </c>
      <c r="D80" s="73">
        <v>90840008</v>
      </c>
      <c r="E80" s="73"/>
      <c r="F80" s="73" t="s">
        <v>591</v>
      </c>
      <c r="G80" s="101">
        <v>43285</v>
      </c>
      <c r="H80" s="73" t="s">
        <v>126</v>
      </c>
      <c r="I80" s="83">
        <v>7.82</v>
      </c>
      <c r="J80" s="86" t="s">
        <v>425</v>
      </c>
      <c r="K80" s="86" t="s">
        <v>128</v>
      </c>
      <c r="L80" s="87">
        <v>4.0099999999999997E-2</v>
      </c>
      <c r="M80" s="87">
        <v>2.4300000000000002E-2</v>
      </c>
      <c r="N80" s="83">
        <v>717.71000000000015</v>
      </c>
      <c r="O80" s="85">
        <v>110.91</v>
      </c>
      <c r="P80" s="83">
        <v>0.79601000000000011</v>
      </c>
      <c r="Q80" s="84">
        <f t="shared" si="1"/>
        <v>4.6151442824131952E-4</v>
      </c>
      <c r="R80" s="84">
        <f>P80/'סכום נכסי הקרן'!$C$42</f>
        <v>1.6836533358406248E-5</v>
      </c>
    </row>
    <row r="81" spans="2:18">
      <c r="B81" s="123" t="s">
        <v>2425</v>
      </c>
      <c r="C81" s="86" t="s">
        <v>2371</v>
      </c>
      <c r="D81" s="73">
        <v>90840010</v>
      </c>
      <c r="E81" s="73"/>
      <c r="F81" s="73" t="s">
        <v>591</v>
      </c>
      <c r="G81" s="101">
        <v>43377</v>
      </c>
      <c r="H81" s="73" t="s">
        <v>126</v>
      </c>
      <c r="I81" s="83">
        <v>7.81</v>
      </c>
      <c r="J81" s="86" t="s">
        <v>425</v>
      </c>
      <c r="K81" s="86" t="s">
        <v>128</v>
      </c>
      <c r="L81" s="87">
        <v>3.9699999999999999E-2</v>
      </c>
      <c r="M81" s="87">
        <v>2.6099999999999998E-2</v>
      </c>
      <c r="N81" s="83">
        <v>1435.6500000000003</v>
      </c>
      <c r="O81" s="85">
        <v>109.09</v>
      </c>
      <c r="P81" s="83">
        <v>1.5661500000000004</v>
      </c>
      <c r="Q81" s="84">
        <f t="shared" si="1"/>
        <v>9.0802982599482752E-4</v>
      </c>
      <c r="R81" s="84">
        <f>P81/'סכום נכסי הקרן'!$C$42</f>
        <v>3.3125886256790678E-5</v>
      </c>
    </row>
    <row r="82" spans="2:18">
      <c r="B82" s="123" t="s">
        <v>2425</v>
      </c>
      <c r="C82" s="86" t="s">
        <v>2371</v>
      </c>
      <c r="D82" s="73">
        <v>90840012</v>
      </c>
      <c r="E82" s="73"/>
      <c r="F82" s="73" t="s">
        <v>591</v>
      </c>
      <c r="G82" s="101">
        <v>43469</v>
      </c>
      <c r="H82" s="73" t="s">
        <v>126</v>
      </c>
      <c r="I82" s="83">
        <v>9.509999999999998</v>
      </c>
      <c r="J82" s="86" t="s">
        <v>425</v>
      </c>
      <c r="K82" s="86" t="s">
        <v>128</v>
      </c>
      <c r="L82" s="87">
        <v>4.1700000000000001E-2</v>
      </c>
      <c r="M82" s="87">
        <v>2.06E-2</v>
      </c>
      <c r="N82" s="83">
        <v>1011.6500000000001</v>
      </c>
      <c r="O82" s="85">
        <v>118.66</v>
      </c>
      <c r="P82" s="83">
        <v>1.2004200000000003</v>
      </c>
      <c r="Q82" s="84">
        <f t="shared" si="1"/>
        <v>6.959851634394603E-4</v>
      </c>
      <c r="R82" s="84">
        <f>P82/'סכום נכסי הקרן'!$C$42</f>
        <v>2.539027320523364E-5</v>
      </c>
    </row>
    <row r="83" spans="2:18">
      <c r="B83" s="123" t="s">
        <v>2425</v>
      </c>
      <c r="C83" s="86" t="s">
        <v>2371</v>
      </c>
      <c r="D83" s="73">
        <v>90840013</v>
      </c>
      <c r="E83" s="73"/>
      <c r="F83" s="73" t="s">
        <v>591</v>
      </c>
      <c r="G83" s="101">
        <v>43559</v>
      </c>
      <c r="H83" s="73" t="s">
        <v>126</v>
      </c>
      <c r="I83" s="83">
        <v>9.490000000000002</v>
      </c>
      <c r="J83" s="86" t="s">
        <v>425</v>
      </c>
      <c r="K83" s="86" t="s">
        <v>128</v>
      </c>
      <c r="L83" s="87">
        <v>3.7200000000000004E-2</v>
      </c>
      <c r="M83" s="87">
        <v>2.4400000000000005E-2</v>
      </c>
      <c r="N83" s="83">
        <v>2415.5800000000004</v>
      </c>
      <c r="O83" s="85">
        <v>110.02</v>
      </c>
      <c r="P83" s="83">
        <v>2.6576200000000001</v>
      </c>
      <c r="Q83" s="84">
        <f t="shared" si="1"/>
        <v>1.5408474451108598E-3</v>
      </c>
      <c r="R83" s="84">
        <f>P83/'סכום נכסי הקרן'!$C$42</f>
        <v>5.621174078713535E-5</v>
      </c>
    </row>
    <row r="84" spans="2:18">
      <c r="B84" s="123" t="s">
        <v>2425</v>
      </c>
      <c r="C84" s="86" t="s">
        <v>2371</v>
      </c>
      <c r="D84" s="73">
        <v>90840014</v>
      </c>
      <c r="E84" s="73"/>
      <c r="F84" s="73" t="s">
        <v>591</v>
      </c>
      <c r="G84" s="101">
        <v>43742</v>
      </c>
      <c r="H84" s="73" t="s">
        <v>126</v>
      </c>
      <c r="I84" s="83">
        <v>9.3200000000000021</v>
      </c>
      <c r="J84" s="86" t="s">
        <v>425</v>
      </c>
      <c r="K84" s="86" t="s">
        <v>128</v>
      </c>
      <c r="L84" s="87">
        <v>3.1E-2</v>
      </c>
      <c r="M84" s="87">
        <v>3.3900000000000007E-2</v>
      </c>
      <c r="N84" s="83">
        <v>2833.9200000000005</v>
      </c>
      <c r="O84" s="85">
        <v>97.77</v>
      </c>
      <c r="P84" s="83">
        <v>2.7707199999999998</v>
      </c>
      <c r="Q84" s="84">
        <f t="shared" si="1"/>
        <v>1.6064210959872219E-3</v>
      </c>
      <c r="R84" s="84">
        <f>P84/'סכום נכסי הקרן'!$C$42</f>
        <v>5.8603936768135265E-5</v>
      </c>
    </row>
    <row r="85" spans="2:18">
      <c r="B85" s="123" t="s">
        <v>2425</v>
      </c>
      <c r="C85" s="86" t="s">
        <v>2371</v>
      </c>
      <c r="D85" s="73">
        <v>90840000</v>
      </c>
      <c r="E85" s="73"/>
      <c r="F85" s="73" t="s">
        <v>591</v>
      </c>
      <c r="G85" s="101">
        <v>42935</v>
      </c>
      <c r="H85" s="73" t="s">
        <v>126</v>
      </c>
      <c r="I85" s="83">
        <v>9.4399999999999977</v>
      </c>
      <c r="J85" s="86" t="s">
        <v>425</v>
      </c>
      <c r="K85" s="86" t="s">
        <v>128</v>
      </c>
      <c r="L85" s="87">
        <v>4.0800000000000003E-2</v>
      </c>
      <c r="M85" s="87">
        <v>2.4E-2</v>
      </c>
      <c r="N85" s="83">
        <v>2196.1600000000003</v>
      </c>
      <c r="O85" s="85">
        <v>115.44</v>
      </c>
      <c r="P85" s="83">
        <v>2.5352500000000004</v>
      </c>
      <c r="Q85" s="84">
        <f t="shared" si="1"/>
        <v>1.4698991899584244E-3</v>
      </c>
      <c r="R85" s="84">
        <f>P85/'סכום נכסי הקרן'!$C$42</f>
        <v>5.3623473570557462E-5</v>
      </c>
    </row>
    <row r="86" spans="2:18">
      <c r="B86" s="123" t="s">
        <v>2426</v>
      </c>
      <c r="C86" s="86" t="s">
        <v>2372</v>
      </c>
      <c r="D86" s="73">
        <v>470540</v>
      </c>
      <c r="E86" s="73"/>
      <c r="F86" s="73" t="s">
        <v>297</v>
      </c>
      <c r="G86" s="101">
        <v>42884</v>
      </c>
      <c r="H86" s="73" t="s">
        <v>2370</v>
      </c>
      <c r="I86" s="83">
        <v>0.41000000000000003</v>
      </c>
      <c r="J86" s="86" t="s">
        <v>124</v>
      </c>
      <c r="K86" s="86" t="s">
        <v>128</v>
      </c>
      <c r="L86" s="87">
        <v>2.2099999999999998E-2</v>
      </c>
      <c r="M86" s="87">
        <v>1.7000000000000001E-2</v>
      </c>
      <c r="N86" s="83">
        <v>954.7959840000002</v>
      </c>
      <c r="O86" s="85">
        <v>100.4</v>
      </c>
      <c r="P86" s="83">
        <v>0.95861520000000011</v>
      </c>
      <c r="Q86" s="84">
        <f t="shared" si="1"/>
        <v>5.5579043721993204E-4</v>
      </c>
      <c r="R86" s="84">
        <f>P86/'סכום נכסי הקרן'!$C$42</f>
        <v>2.0275821651330105E-5</v>
      </c>
    </row>
    <row r="87" spans="2:18">
      <c r="B87" s="123" t="s">
        <v>2426</v>
      </c>
      <c r="C87" s="86" t="s">
        <v>2372</v>
      </c>
      <c r="D87" s="73">
        <v>484097</v>
      </c>
      <c r="E87" s="73"/>
      <c r="F87" s="73" t="s">
        <v>297</v>
      </c>
      <c r="G87" s="101">
        <v>43006</v>
      </c>
      <c r="H87" s="73" t="s">
        <v>2370</v>
      </c>
      <c r="I87" s="83">
        <v>0.6199999998431337</v>
      </c>
      <c r="J87" s="86" t="s">
        <v>124</v>
      </c>
      <c r="K87" s="86" t="s">
        <v>128</v>
      </c>
      <c r="L87" s="87">
        <v>2.0799999999999999E-2</v>
      </c>
      <c r="M87" s="87">
        <v>1.8600000003137326E-2</v>
      </c>
      <c r="N87" s="83">
        <v>1273.0613030000002</v>
      </c>
      <c r="O87" s="85">
        <v>100.15</v>
      </c>
      <c r="P87" s="83">
        <v>1.27497086</v>
      </c>
      <c r="Q87" s="84">
        <f t="shared" si="1"/>
        <v>7.3920861230040243E-4</v>
      </c>
      <c r="R87" s="84">
        <f>P87/'סכום נכסי הקרן'!$C$42</f>
        <v>2.696711023151204E-5</v>
      </c>
    </row>
    <row r="88" spans="2:18">
      <c r="B88" s="123" t="s">
        <v>2426</v>
      </c>
      <c r="C88" s="86" t="s">
        <v>2372</v>
      </c>
      <c r="D88" s="73">
        <v>523632</v>
      </c>
      <c r="E88" s="73"/>
      <c r="F88" s="73" t="s">
        <v>297</v>
      </c>
      <c r="G88" s="101">
        <v>43321</v>
      </c>
      <c r="H88" s="73" t="s">
        <v>2370</v>
      </c>
      <c r="I88" s="83">
        <v>0.96999999986682095</v>
      </c>
      <c r="J88" s="86" t="s">
        <v>124</v>
      </c>
      <c r="K88" s="86" t="s">
        <v>128</v>
      </c>
      <c r="L88" s="87">
        <v>2.3980000000000001E-2</v>
      </c>
      <c r="M88" s="87">
        <v>1.669999999936915E-2</v>
      </c>
      <c r="N88" s="83">
        <v>2823.3750009999999</v>
      </c>
      <c r="O88" s="85">
        <v>101.06</v>
      </c>
      <c r="P88" s="83">
        <v>2.8533028540000003</v>
      </c>
      <c r="Q88" s="84">
        <f t="shared" si="1"/>
        <v>1.6543013721726299E-3</v>
      </c>
      <c r="R88" s="84">
        <f>P88/'סכום נכסי הקרן'!$C$42</f>
        <v>6.0350659769358114E-5</v>
      </c>
    </row>
    <row r="89" spans="2:18">
      <c r="B89" s="123" t="s">
        <v>2426</v>
      </c>
      <c r="C89" s="86" t="s">
        <v>2372</v>
      </c>
      <c r="D89" s="73">
        <v>524747</v>
      </c>
      <c r="E89" s="73"/>
      <c r="F89" s="73" t="s">
        <v>297</v>
      </c>
      <c r="G89" s="101">
        <v>43343</v>
      </c>
      <c r="H89" s="73" t="s">
        <v>2370</v>
      </c>
      <c r="I89" s="83">
        <v>1.0299999997296561</v>
      </c>
      <c r="J89" s="86" t="s">
        <v>124</v>
      </c>
      <c r="K89" s="86" t="s">
        <v>128</v>
      </c>
      <c r="L89" s="87">
        <v>2.3789999999999999E-2</v>
      </c>
      <c r="M89" s="87">
        <v>1.719999999831474E-2</v>
      </c>
      <c r="N89" s="83">
        <v>2823.3750009999999</v>
      </c>
      <c r="O89" s="85">
        <v>100.88</v>
      </c>
      <c r="P89" s="83">
        <v>2.8482207589999997</v>
      </c>
      <c r="Q89" s="84">
        <f t="shared" si="1"/>
        <v>1.6513548511889822E-3</v>
      </c>
      <c r="R89" s="84">
        <f>P89/'סכום נכסי הקרן'!$C$42</f>
        <v>6.0243167574538825E-5</v>
      </c>
    </row>
    <row r="90" spans="2:18">
      <c r="B90" s="123" t="s">
        <v>2426</v>
      </c>
      <c r="C90" s="86" t="s">
        <v>2372</v>
      </c>
      <c r="D90" s="73">
        <v>465782</v>
      </c>
      <c r="E90" s="73"/>
      <c r="F90" s="73" t="s">
        <v>297</v>
      </c>
      <c r="G90" s="101">
        <v>42828</v>
      </c>
      <c r="H90" s="73" t="s">
        <v>2370</v>
      </c>
      <c r="I90" s="83">
        <v>0.26000000010398577</v>
      </c>
      <c r="J90" s="86" t="s">
        <v>124</v>
      </c>
      <c r="K90" s="86" t="s">
        <v>128</v>
      </c>
      <c r="L90" s="87">
        <v>2.2700000000000001E-2</v>
      </c>
      <c r="M90" s="87">
        <v>1.6399999993760853E-2</v>
      </c>
      <c r="N90" s="83">
        <v>954.79597200000023</v>
      </c>
      <c r="O90" s="85">
        <v>100.72</v>
      </c>
      <c r="P90" s="83">
        <v>0.9616704650000002</v>
      </c>
      <c r="Q90" s="84">
        <f t="shared" si="1"/>
        <v>5.575618331566675E-4</v>
      </c>
      <c r="R90" s="84">
        <f>P90/'סכום נכסי הקרן'!$C$42</f>
        <v>2.0340444044379529E-5</v>
      </c>
    </row>
    <row r="91" spans="2:18">
      <c r="B91" s="123" t="s">
        <v>2426</v>
      </c>
      <c r="C91" s="86" t="s">
        <v>2372</v>
      </c>
      <c r="D91" s="73">
        <v>467404</v>
      </c>
      <c r="E91" s="73"/>
      <c r="F91" s="73" t="s">
        <v>297</v>
      </c>
      <c r="G91" s="101">
        <v>42859</v>
      </c>
      <c r="H91" s="73" t="s">
        <v>2370</v>
      </c>
      <c r="I91" s="83">
        <v>0.33999999941681147</v>
      </c>
      <c r="J91" s="86" t="s">
        <v>124</v>
      </c>
      <c r="K91" s="86" t="s">
        <v>128</v>
      </c>
      <c r="L91" s="87">
        <v>2.2799999999999997E-2</v>
      </c>
      <c r="M91" s="87">
        <v>1.6699999991877018E-2</v>
      </c>
      <c r="N91" s="83">
        <v>954.7959840000002</v>
      </c>
      <c r="O91" s="85">
        <v>100.57</v>
      </c>
      <c r="P91" s="83">
        <v>0.96023833400000014</v>
      </c>
      <c r="Q91" s="84">
        <f t="shared" si="1"/>
        <v>5.5673150549792995E-4</v>
      </c>
      <c r="R91" s="84">
        <f>P91/'סכום נכסי הקרן'!$C$42</f>
        <v>2.0310152815180012E-5</v>
      </c>
    </row>
    <row r="92" spans="2:18">
      <c r="B92" s="123" t="s">
        <v>2426</v>
      </c>
      <c r="C92" s="86" t="s">
        <v>2372</v>
      </c>
      <c r="D92" s="73">
        <v>545876</v>
      </c>
      <c r="E92" s="73"/>
      <c r="F92" s="73" t="s">
        <v>297</v>
      </c>
      <c r="G92" s="101">
        <v>43614</v>
      </c>
      <c r="H92" s="73" t="s">
        <v>2370</v>
      </c>
      <c r="I92" s="83">
        <v>1.3899999999489971</v>
      </c>
      <c r="J92" s="86" t="s">
        <v>124</v>
      </c>
      <c r="K92" s="86" t="s">
        <v>128</v>
      </c>
      <c r="L92" s="87">
        <v>2.427E-2</v>
      </c>
      <c r="M92" s="87">
        <v>1.8599999997959887E-2</v>
      </c>
      <c r="N92" s="83">
        <v>3882.1406330000004</v>
      </c>
      <c r="O92" s="85">
        <v>101.01</v>
      </c>
      <c r="P92" s="83">
        <v>3.9213501800000006</v>
      </c>
      <c r="Q92" s="84">
        <f t="shared" si="1"/>
        <v>2.2735388829998311E-3</v>
      </c>
      <c r="R92" s="84">
        <f>P92/'סכום נכסי הקרן'!$C$42</f>
        <v>8.2941097618826831E-5</v>
      </c>
    </row>
    <row r="93" spans="2:18">
      <c r="B93" s="123" t="s">
        <v>2426</v>
      </c>
      <c r="C93" s="86" t="s">
        <v>2372</v>
      </c>
      <c r="D93" s="73">
        <v>7355</v>
      </c>
      <c r="E93" s="73"/>
      <c r="F93" s="73" t="s">
        <v>297</v>
      </c>
      <c r="G93" s="101">
        <v>43842</v>
      </c>
      <c r="H93" s="73" t="s">
        <v>2370</v>
      </c>
      <c r="I93" s="83">
        <v>1.6099999998662204</v>
      </c>
      <c r="J93" s="86" t="s">
        <v>124</v>
      </c>
      <c r="K93" s="86" t="s">
        <v>128</v>
      </c>
      <c r="L93" s="87">
        <v>2.0838000000000002E-2</v>
      </c>
      <c r="M93" s="87">
        <v>2.479999999821627E-2</v>
      </c>
      <c r="N93" s="83">
        <v>4940.9062510000012</v>
      </c>
      <c r="O93" s="85">
        <v>99.85</v>
      </c>
      <c r="P93" s="83">
        <v>4.9334950060000011</v>
      </c>
      <c r="Q93" s="84">
        <f t="shared" si="1"/>
        <v>2.8603649789895797E-3</v>
      </c>
      <c r="R93" s="84">
        <f>P93/'סכום נכסי הקרן'!$C$42</f>
        <v>1.0434913285266471E-4</v>
      </c>
    </row>
    <row r="94" spans="2:18">
      <c r="B94" s="123" t="s">
        <v>2427</v>
      </c>
      <c r="C94" s="86" t="s">
        <v>2371</v>
      </c>
      <c r="D94" s="73">
        <v>7127</v>
      </c>
      <c r="E94" s="73"/>
      <c r="F94" s="73" t="s">
        <v>297</v>
      </c>
      <c r="G94" s="101">
        <v>43631</v>
      </c>
      <c r="H94" s="73" t="s">
        <v>2370</v>
      </c>
      <c r="I94" s="83">
        <v>6.5099999999999989</v>
      </c>
      <c r="J94" s="86" t="s">
        <v>361</v>
      </c>
      <c r="K94" s="86" t="s">
        <v>128</v>
      </c>
      <c r="L94" s="87">
        <v>3.1E-2</v>
      </c>
      <c r="M94" s="87">
        <v>1.8699999999999998E-2</v>
      </c>
      <c r="N94" s="83">
        <v>17486.460000000003</v>
      </c>
      <c r="O94" s="85">
        <v>108.39</v>
      </c>
      <c r="P94" s="83">
        <v>18.953580000000006</v>
      </c>
      <c r="Q94" s="84">
        <f t="shared" si="1"/>
        <v>1.0988995913149471E-2</v>
      </c>
      <c r="R94" s="84">
        <f>P94/'סכום נכסי הקרן'!$C$42</f>
        <v>4.0089016712255065E-4</v>
      </c>
    </row>
    <row r="95" spans="2:18">
      <c r="B95" s="123" t="s">
        <v>2427</v>
      </c>
      <c r="C95" s="86" t="s">
        <v>2371</v>
      </c>
      <c r="D95" s="73">
        <v>7128</v>
      </c>
      <c r="E95" s="73"/>
      <c r="F95" s="73" t="s">
        <v>297</v>
      </c>
      <c r="G95" s="101">
        <v>43634</v>
      </c>
      <c r="H95" s="73" t="s">
        <v>2370</v>
      </c>
      <c r="I95" s="83">
        <v>6.54</v>
      </c>
      <c r="J95" s="86" t="s">
        <v>361</v>
      </c>
      <c r="K95" s="86" t="s">
        <v>128</v>
      </c>
      <c r="L95" s="87">
        <v>2.4900000000000002E-2</v>
      </c>
      <c r="M95" s="87">
        <v>1.84E-2</v>
      </c>
      <c r="N95" s="83">
        <v>7409.2200000000012</v>
      </c>
      <c r="O95" s="85">
        <v>106.12</v>
      </c>
      <c r="P95" s="83">
        <v>7.8626600000000009</v>
      </c>
      <c r="Q95" s="84">
        <f t="shared" si="1"/>
        <v>4.5586500601197139E-3</v>
      </c>
      <c r="R95" s="84">
        <f>P95/'סכום נכסי הקרן'!$C$42</f>
        <v>1.6630436473889332E-4</v>
      </c>
    </row>
    <row r="96" spans="2:18">
      <c r="B96" s="123" t="s">
        <v>2427</v>
      </c>
      <c r="C96" s="86" t="s">
        <v>2371</v>
      </c>
      <c r="D96" s="73">
        <v>7130</v>
      </c>
      <c r="E96" s="73"/>
      <c r="F96" s="73" t="s">
        <v>297</v>
      </c>
      <c r="G96" s="101">
        <v>43634</v>
      </c>
      <c r="H96" s="73" t="s">
        <v>2370</v>
      </c>
      <c r="I96" s="83">
        <v>6.8900000000000015</v>
      </c>
      <c r="J96" s="86" t="s">
        <v>361</v>
      </c>
      <c r="K96" s="86" t="s">
        <v>128</v>
      </c>
      <c r="L96" s="87">
        <v>3.6000000000000004E-2</v>
      </c>
      <c r="M96" s="87">
        <v>1.8800000000000001E-2</v>
      </c>
      <c r="N96" s="83">
        <v>4686.1200000000008</v>
      </c>
      <c r="O96" s="85">
        <v>112.53</v>
      </c>
      <c r="P96" s="83">
        <v>5.2732799999999997</v>
      </c>
      <c r="Q96" s="84">
        <f t="shared" si="1"/>
        <v>3.0573671237250598E-3</v>
      </c>
      <c r="R96" s="84">
        <f>P96/'סכום נכסי הקרן'!$C$42</f>
        <v>1.1153597898043553E-4</v>
      </c>
    </row>
    <row r="97" spans="2:18">
      <c r="B97" s="123" t="s">
        <v>2428</v>
      </c>
      <c r="C97" s="86" t="s">
        <v>2371</v>
      </c>
      <c r="D97" s="73">
        <v>84666730</v>
      </c>
      <c r="E97" s="73"/>
      <c r="F97" s="73" t="s">
        <v>601</v>
      </c>
      <c r="G97" s="101">
        <v>43530</v>
      </c>
      <c r="H97" s="73" t="s">
        <v>126</v>
      </c>
      <c r="I97" s="83">
        <v>6.339999999999999</v>
      </c>
      <c r="J97" s="86" t="s">
        <v>425</v>
      </c>
      <c r="K97" s="86" t="s">
        <v>128</v>
      </c>
      <c r="L97" s="87">
        <v>3.4000000000000002E-2</v>
      </c>
      <c r="M97" s="87">
        <v>3.0299999999999997E-2</v>
      </c>
      <c r="N97" s="83">
        <v>26656.710000000006</v>
      </c>
      <c r="O97" s="85">
        <v>102.58</v>
      </c>
      <c r="P97" s="83">
        <v>27.344450000000005</v>
      </c>
      <c r="Q97" s="84">
        <f t="shared" ref="Q97:Q151" si="2">P97/$P$10</f>
        <v>1.5853894055757278E-2</v>
      </c>
      <c r="R97" s="84">
        <f>P97/'סכום נכסי הקרן'!$C$42</f>
        <v>5.783667850809309E-4</v>
      </c>
    </row>
    <row r="98" spans="2:18">
      <c r="B98" s="123" t="s">
        <v>2429</v>
      </c>
      <c r="C98" s="86" t="s">
        <v>2371</v>
      </c>
      <c r="D98" s="73">
        <v>90145980</v>
      </c>
      <c r="E98" s="73"/>
      <c r="F98" s="73" t="s">
        <v>2374</v>
      </c>
      <c r="G98" s="101">
        <v>42242</v>
      </c>
      <c r="H98" s="73" t="s">
        <v>2370</v>
      </c>
      <c r="I98" s="83">
        <v>4.3599999999671049</v>
      </c>
      <c r="J98" s="86" t="s">
        <v>653</v>
      </c>
      <c r="K98" s="86" t="s">
        <v>128</v>
      </c>
      <c r="L98" s="87">
        <v>2.6600000000000002E-2</v>
      </c>
      <c r="M98" s="87">
        <v>1.8299999999926899E-2</v>
      </c>
      <c r="N98" s="83">
        <v>10486.703167000001</v>
      </c>
      <c r="O98" s="85">
        <v>104.36</v>
      </c>
      <c r="P98" s="83">
        <v>10.943924176000003</v>
      </c>
      <c r="Q98" s="84">
        <f t="shared" si="2"/>
        <v>6.3451199216127867E-3</v>
      </c>
      <c r="R98" s="84">
        <f>P98/'סכום נכסי הקרן'!$C$42</f>
        <v>2.314766704703366E-4</v>
      </c>
    </row>
    <row r="99" spans="2:18">
      <c r="B99" s="123" t="s">
        <v>2430</v>
      </c>
      <c r="C99" s="86" t="s">
        <v>2372</v>
      </c>
      <c r="D99" s="73">
        <v>482154</v>
      </c>
      <c r="E99" s="73"/>
      <c r="F99" s="73" t="s">
        <v>2374</v>
      </c>
      <c r="G99" s="101">
        <v>42978</v>
      </c>
      <c r="H99" s="73" t="s">
        <v>2370</v>
      </c>
      <c r="I99" s="83">
        <v>2.5299999999829663</v>
      </c>
      <c r="J99" s="86" t="s">
        <v>124</v>
      </c>
      <c r="K99" s="86" t="s">
        <v>128</v>
      </c>
      <c r="L99" s="87">
        <v>2.3E-2</v>
      </c>
      <c r="M99" s="87">
        <v>2.1400000002043958E-2</v>
      </c>
      <c r="N99" s="83">
        <v>1167.1893790000001</v>
      </c>
      <c r="O99" s="85">
        <v>100.6</v>
      </c>
      <c r="P99" s="83">
        <v>1.1741937340000002</v>
      </c>
      <c r="Q99" s="84">
        <f t="shared" si="2"/>
        <v>6.807795753716034E-4</v>
      </c>
      <c r="R99" s="84">
        <f>P99/'סכום נכסי הקרן'!$C$42</f>
        <v>2.4835557306720509E-5</v>
      </c>
    </row>
    <row r="100" spans="2:18">
      <c r="B100" s="123" t="s">
        <v>2430</v>
      </c>
      <c r="C100" s="86" t="s">
        <v>2372</v>
      </c>
      <c r="D100" s="73">
        <v>482153</v>
      </c>
      <c r="E100" s="73"/>
      <c r="F100" s="73" t="s">
        <v>2374</v>
      </c>
      <c r="G100" s="101">
        <v>42978</v>
      </c>
      <c r="H100" s="73" t="s">
        <v>2370</v>
      </c>
      <c r="I100" s="83">
        <v>2.5200000004627281</v>
      </c>
      <c r="J100" s="86" t="s">
        <v>124</v>
      </c>
      <c r="K100" s="86" t="s">
        <v>128</v>
      </c>
      <c r="L100" s="87">
        <v>2.76E-2</v>
      </c>
      <c r="M100" s="87">
        <v>2.2300000001699082E-2</v>
      </c>
      <c r="N100" s="83">
        <v>2723.4418879999998</v>
      </c>
      <c r="O100" s="85">
        <v>101.57</v>
      </c>
      <c r="P100" s="83">
        <v>2.7661999110000006</v>
      </c>
      <c r="Q100" s="84">
        <f t="shared" si="2"/>
        <v>1.6038004174901749E-3</v>
      </c>
      <c r="R100" s="84">
        <f>P100/'סכום נכסי הקרן'!$C$42</f>
        <v>5.8508331651074607E-5</v>
      </c>
    </row>
    <row r="101" spans="2:18">
      <c r="B101" s="123" t="s">
        <v>2431</v>
      </c>
      <c r="C101" s="86" t="s">
        <v>2371</v>
      </c>
      <c r="D101" s="73">
        <v>84666732</v>
      </c>
      <c r="E101" s="73"/>
      <c r="F101" s="73" t="s">
        <v>601</v>
      </c>
      <c r="G101" s="101">
        <v>43530</v>
      </c>
      <c r="H101" s="73" t="s">
        <v>126</v>
      </c>
      <c r="I101" s="83">
        <v>6.5200000000000005</v>
      </c>
      <c r="J101" s="86" t="s">
        <v>425</v>
      </c>
      <c r="K101" s="86" t="s">
        <v>128</v>
      </c>
      <c r="L101" s="87">
        <v>3.4000000000000002E-2</v>
      </c>
      <c r="M101" s="87">
        <v>3.0199999999999994E-2</v>
      </c>
      <c r="N101" s="83">
        <v>55735.680000000008</v>
      </c>
      <c r="O101" s="85">
        <v>102.66</v>
      </c>
      <c r="P101" s="83">
        <v>57.218250000000005</v>
      </c>
      <c r="Q101" s="84">
        <f t="shared" si="2"/>
        <v>3.3174266571674826E-2</v>
      </c>
      <c r="R101" s="84">
        <f>P101/'סכום נכסי הקרן'!$C$42</f>
        <v>1.2102322518996347E-3</v>
      </c>
    </row>
    <row r="102" spans="2:18">
      <c r="B102" s="123" t="s">
        <v>2432</v>
      </c>
      <c r="C102" s="86" t="s">
        <v>2371</v>
      </c>
      <c r="D102" s="73">
        <v>90310010</v>
      </c>
      <c r="E102" s="73"/>
      <c r="F102" s="73" t="s">
        <v>601</v>
      </c>
      <c r="G102" s="101">
        <v>43779</v>
      </c>
      <c r="H102" s="73" t="s">
        <v>126</v>
      </c>
      <c r="I102" s="83">
        <v>8.59</v>
      </c>
      <c r="J102" s="86" t="s">
        <v>425</v>
      </c>
      <c r="K102" s="86" t="s">
        <v>128</v>
      </c>
      <c r="L102" s="87">
        <v>2.7243E-2</v>
      </c>
      <c r="M102" s="87">
        <v>2.64E-2</v>
      </c>
      <c r="N102" s="83">
        <v>996.96000000000015</v>
      </c>
      <c r="O102" s="85">
        <v>99.42</v>
      </c>
      <c r="P102" s="83">
        <v>0.99118000000000017</v>
      </c>
      <c r="Q102" s="84">
        <f t="shared" si="2"/>
        <v>5.7467101039463211E-4</v>
      </c>
      <c r="R102" s="84">
        <f>P102/'סכום נכסי הקרן'!$C$42</f>
        <v>2.0964604884593292E-5</v>
      </c>
    </row>
    <row r="103" spans="2:18">
      <c r="B103" s="123" t="s">
        <v>2432</v>
      </c>
      <c r="C103" s="86" t="s">
        <v>2371</v>
      </c>
      <c r="D103" s="73">
        <v>90310011</v>
      </c>
      <c r="E103" s="73"/>
      <c r="F103" s="73" t="s">
        <v>601</v>
      </c>
      <c r="G103" s="101">
        <v>43835</v>
      </c>
      <c r="H103" s="73" t="s">
        <v>126</v>
      </c>
      <c r="I103" s="83">
        <v>8.509999999999998</v>
      </c>
      <c r="J103" s="86" t="s">
        <v>425</v>
      </c>
      <c r="K103" s="86" t="s">
        <v>128</v>
      </c>
      <c r="L103" s="87">
        <v>2.7243E-2</v>
      </c>
      <c r="M103" s="87">
        <v>2.8899999999999992E-2</v>
      </c>
      <c r="N103" s="83">
        <v>555.17000000000007</v>
      </c>
      <c r="O103" s="85">
        <v>97.44</v>
      </c>
      <c r="P103" s="83">
        <v>0.54095000000000015</v>
      </c>
      <c r="Q103" s="84">
        <f t="shared" si="2"/>
        <v>3.136345397132471E-4</v>
      </c>
      <c r="R103" s="84">
        <f>P103/'סכום נכסי הקרן'!$C$42</f>
        <v>1.1441718973668498E-5</v>
      </c>
    </row>
    <row r="104" spans="2:18">
      <c r="B104" s="123" t="s">
        <v>2432</v>
      </c>
      <c r="C104" s="86" t="s">
        <v>2371</v>
      </c>
      <c r="D104" s="73">
        <v>90310002</v>
      </c>
      <c r="E104" s="73"/>
      <c r="F104" s="73" t="s">
        <v>601</v>
      </c>
      <c r="G104" s="101">
        <v>43227</v>
      </c>
      <c r="H104" s="73" t="s">
        <v>126</v>
      </c>
      <c r="I104" s="83">
        <v>8.74</v>
      </c>
      <c r="J104" s="86" t="s">
        <v>425</v>
      </c>
      <c r="K104" s="86" t="s">
        <v>128</v>
      </c>
      <c r="L104" s="87">
        <v>2.9805999999999999E-2</v>
      </c>
      <c r="M104" s="87">
        <v>1.8299999999999997E-2</v>
      </c>
      <c r="N104" s="83">
        <v>327.93000000000006</v>
      </c>
      <c r="O104" s="85">
        <v>109.82</v>
      </c>
      <c r="P104" s="83">
        <v>0.36013000000000006</v>
      </c>
      <c r="Q104" s="84">
        <f t="shared" si="2"/>
        <v>2.0879786817068428E-4</v>
      </c>
      <c r="R104" s="84">
        <f>P104/'סכום נכסי הקרן'!$C$42</f>
        <v>7.617166566202488E-6</v>
      </c>
    </row>
    <row r="105" spans="2:18">
      <c r="B105" s="123" t="s">
        <v>2432</v>
      </c>
      <c r="C105" s="86" t="s">
        <v>2371</v>
      </c>
      <c r="D105" s="73">
        <v>90310003</v>
      </c>
      <c r="E105" s="73"/>
      <c r="F105" s="73" t="s">
        <v>601</v>
      </c>
      <c r="G105" s="101">
        <v>43279</v>
      </c>
      <c r="H105" s="73" t="s">
        <v>126</v>
      </c>
      <c r="I105" s="83">
        <v>8.7699999999999978</v>
      </c>
      <c r="J105" s="86" t="s">
        <v>425</v>
      </c>
      <c r="K105" s="86" t="s">
        <v>128</v>
      </c>
      <c r="L105" s="87">
        <v>2.9796999999999997E-2</v>
      </c>
      <c r="M105" s="87">
        <v>1.7200000000000003E-2</v>
      </c>
      <c r="N105" s="83">
        <v>383.50000000000006</v>
      </c>
      <c r="O105" s="85">
        <v>109.88</v>
      </c>
      <c r="P105" s="83">
        <v>0.4213900000000001</v>
      </c>
      <c r="Q105" s="84">
        <f t="shared" si="2"/>
        <v>2.443154796002684E-4</v>
      </c>
      <c r="R105" s="84">
        <f>P105/'סכום נכסי הקרן'!$C$42</f>
        <v>8.9128865113488646E-6</v>
      </c>
    </row>
    <row r="106" spans="2:18">
      <c r="B106" s="123" t="s">
        <v>2432</v>
      </c>
      <c r="C106" s="86" t="s">
        <v>2371</v>
      </c>
      <c r="D106" s="73">
        <v>90310004</v>
      </c>
      <c r="E106" s="73"/>
      <c r="F106" s="73" t="s">
        <v>601</v>
      </c>
      <c r="G106" s="101">
        <v>43321</v>
      </c>
      <c r="H106" s="73" t="s">
        <v>126</v>
      </c>
      <c r="I106" s="83">
        <v>8.7700000000000014</v>
      </c>
      <c r="J106" s="86" t="s">
        <v>425</v>
      </c>
      <c r="K106" s="86" t="s">
        <v>128</v>
      </c>
      <c r="L106" s="87">
        <v>3.0529000000000001E-2</v>
      </c>
      <c r="M106" s="87">
        <v>1.6799999999999999E-2</v>
      </c>
      <c r="N106" s="83">
        <v>2148.3900000000003</v>
      </c>
      <c r="O106" s="85">
        <v>110.89</v>
      </c>
      <c r="P106" s="83">
        <v>2.3823500000000002</v>
      </c>
      <c r="Q106" s="84">
        <f t="shared" si="2"/>
        <v>1.3812501075623515E-3</v>
      </c>
      <c r="R106" s="84">
        <f>P106/'סכום נכסי הקרן'!$C$42</f>
        <v>5.0389461497216271E-5</v>
      </c>
    </row>
    <row r="107" spans="2:18">
      <c r="B107" s="123" t="s">
        <v>2432</v>
      </c>
      <c r="C107" s="86" t="s">
        <v>2371</v>
      </c>
      <c r="D107" s="73">
        <v>90310001</v>
      </c>
      <c r="E107" s="73"/>
      <c r="F107" s="73" t="s">
        <v>601</v>
      </c>
      <c r="G107" s="101">
        <v>43138</v>
      </c>
      <c r="H107" s="73" t="s">
        <v>126</v>
      </c>
      <c r="I107" s="83">
        <v>8.69</v>
      </c>
      <c r="J107" s="86" t="s">
        <v>425</v>
      </c>
      <c r="K107" s="86" t="s">
        <v>128</v>
      </c>
      <c r="L107" s="87">
        <v>2.8243000000000001E-2</v>
      </c>
      <c r="M107" s="87">
        <v>2.1499999999999998E-2</v>
      </c>
      <c r="N107" s="83">
        <v>2056.11</v>
      </c>
      <c r="O107" s="85">
        <v>105.41</v>
      </c>
      <c r="P107" s="83">
        <v>2.1673500000000003</v>
      </c>
      <c r="Q107" s="84">
        <f t="shared" si="2"/>
        <v>1.2565963945789925E-3</v>
      </c>
      <c r="R107" s="84">
        <f>P107/'סכום נכסי הקרן'!$C$42</f>
        <v>4.5841962505925531E-5</v>
      </c>
    </row>
    <row r="108" spans="2:18">
      <c r="B108" s="123" t="s">
        <v>2432</v>
      </c>
      <c r="C108" s="86" t="s">
        <v>2371</v>
      </c>
      <c r="D108" s="73">
        <v>90310005</v>
      </c>
      <c r="E108" s="73"/>
      <c r="F108" s="73" t="s">
        <v>601</v>
      </c>
      <c r="G108" s="101">
        <v>43417</v>
      </c>
      <c r="H108" s="73" t="s">
        <v>126</v>
      </c>
      <c r="I108" s="83">
        <v>8.6900000000000013</v>
      </c>
      <c r="J108" s="86" t="s">
        <v>425</v>
      </c>
      <c r="K108" s="86" t="s">
        <v>128</v>
      </c>
      <c r="L108" s="87">
        <v>3.2797E-2</v>
      </c>
      <c r="M108" s="87">
        <v>1.8000000000000002E-2</v>
      </c>
      <c r="N108" s="83">
        <v>2446.0300000000007</v>
      </c>
      <c r="O108" s="85">
        <v>111.76</v>
      </c>
      <c r="P108" s="83">
        <v>2.7336799999999997</v>
      </c>
      <c r="Q108" s="84">
        <f t="shared" si="2"/>
        <v>1.5849458702713911E-3</v>
      </c>
      <c r="R108" s="84">
        <f>P108/'סכום נכסי הקרן'!$C$42</f>
        <v>5.782049787214731E-5</v>
      </c>
    </row>
    <row r="109" spans="2:18">
      <c r="B109" s="123" t="s">
        <v>2432</v>
      </c>
      <c r="C109" s="86" t="s">
        <v>2371</v>
      </c>
      <c r="D109" s="73">
        <v>90310006</v>
      </c>
      <c r="E109" s="73"/>
      <c r="F109" s="73" t="s">
        <v>601</v>
      </c>
      <c r="G109" s="101">
        <v>43485</v>
      </c>
      <c r="H109" s="73" t="s">
        <v>126</v>
      </c>
      <c r="I109" s="83">
        <v>8.75</v>
      </c>
      <c r="J109" s="86" t="s">
        <v>425</v>
      </c>
      <c r="K109" s="86" t="s">
        <v>128</v>
      </c>
      <c r="L109" s="87">
        <v>3.2190999999999997E-2</v>
      </c>
      <c r="M109" s="87">
        <v>1.61E-2</v>
      </c>
      <c r="N109" s="83">
        <v>3091.0400000000004</v>
      </c>
      <c r="O109" s="85">
        <v>113.09</v>
      </c>
      <c r="P109" s="83">
        <v>3.4956600000000009</v>
      </c>
      <c r="Q109" s="84">
        <f t="shared" si="2"/>
        <v>2.0267302247786475E-3</v>
      </c>
      <c r="R109" s="84">
        <f>P109/'סכום נכסי הקרן'!$C$42</f>
        <v>7.3937257320443701E-5</v>
      </c>
    </row>
    <row r="110" spans="2:18">
      <c r="B110" s="123" t="s">
        <v>2432</v>
      </c>
      <c r="C110" s="86" t="s">
        <v>2371</v>
      </c>
      <c r="D110" s="73">
        <v>90310008</v>
      </c>
      <c r="E110" s="73"/>
      <c r="F110" s="73" t="s">
        <v>601</v>
      </c>
      <c r="G110" s="101">
        <v>43613</v>
      </c>
      <c r="H110" s="73" t="s">
        <v>126</v>
      </c>
      <c r="I110" s="83">
        <v>8.81</v>
      </c>
      <c r="J110" s="86" t="s">
        <v>425</v>
      </c>
      <c r="K110" s="86" t="s">
        <v>128</v>
      </c>
      <c r="L110" s="87">
        <v>2.7243E-2</v>
      </c>
      <c r="M110" s="87">
        <v>1.7899999999999999E-2</v>
      </c>
      <c r="N110" s="83">
        <v>815.84000000000015</v>
      </c>
      <c r="O110" s="85">
        <v>106.93</v>
      </c>
      <c r="P110" s="83">
        <v>0.87238000000000016</v>
      </c>
      <c r="Q110" s="84">
        <f t="shared" si="2"/>
        <v>5.0579258666243177E-4</v>
      </c>
      <c r="R110" s="84">
        <f>P110/'סכום נכסי הקרן'!$C$42</f>
        <v>1.845184730242892E-5</v>
      </c>
    </row>
    <row r="111" spans="2:18">
      <c r="B111" s="123" t="s">
        <v>2432</v>
      </c>
      <c r="C111" s="86" t="s">
        <v>2371</v>
      </c>
      <c r="D111" s="73">
        <v>90310009</v>
      </c>
      <c r="E111" s="73"/>
      <c r="F111" s="73" t="s">
        <v>601</v>
      </c>
      <c r="G111" s="101">
        <v>43657</v>
      </c>
      <c r="H111" s="73" t="s">
        <v>126</v>
      </c>
      <c r="I111" s="83">
        <v>8.6999999999999993</v>
      </c>
      <c r="J111" s="86" t="s">
        <v>425</v>
      </c>
      <c r="K111" s="86" t="s">
        <v>128</v>
      </c>
      <c r="L111" s="87">
        <v>2.7243E-2</v>
      </c>
      <c r="M111" s="87">
        <v>2.2100000000000005E-2</v>
      </c>
      <c r="N111" s="83">
        <v>804.9100000000002</v>
      </c>
      <c r="O111" s="85">
        <v>103.15</v>
      </c>
      <c r="P111" s="83">
        <v>0.83026000000000011</v>
      </c>
      <c r="Q111" s="84">
        <f t="shared" si="2"/>
        <v>4.813720546119244E-4</v>
      </c>
      <c r="R111" s="84">
        <f>P111/'סכום נכסי הקרן'!$C$42</f>
        <v>1.7560960523297914E-5</v>
      </c>
    </row>
    <row r="112" spans="2:18">
      <c r="B112" s="123" t="s">
        <v>2432</v>
      </c>
      <c r="C112" s="86" t="s">
        <v>2371</v>
      </c>
      <c r="D112" s="73">
        <v>90310007</v>
      </c>
      <c r="E112" s="73"/>
      <c r="F112" s="73" t="s">
        <v>601</v>
      </c>
      <c r="G112" s="101">
        <v>43541</v>
      </c>
      <c r="H112" s="73" t="s">
        <v>126</v>
      </c>
      <c r="I112" s="83">
        <v>8.7799999999999994</v>
      </c>
      <c r="J112" s="86" t="s">
        <v>425</v>
      </c>
      <c r="K112" s="86" t="s">
        <v>128</v>
      </c>
      <c r="L112" s="87">
        <v>2.9270999999999998E-2</v>
      </c>
      <c r="M112" s="87">
        <v>1.7199999999999997E-2</v>
      </c>
      <c r="N112" s="83">
        <v>265.44000000000005</v>
      </c>
      <c r="O112" s="85">
        <v>109.34</v>
      </c>
      <c r="P112" s="83">
        <v>0.2902300000000001</v>
      </c>
      <c r="Q112" s="84">
        <f t="shared" si="2"/>
        <v>1.6827091683330384E-4</v>
      </c>
      <c r="R112" s="84">
        <f>P112/'סכום נכסי הקרן'!$C$42</f>
        <v>6.1387006150805219E-6</v>
      </c>
    </row>
    <row r="113" spans="2:18">
      <c r="B113" s="123" t="s">
        <v>2433</v>
      </c>
      <c r="C113" s="86" t="s">
        <v>2372</v>
      </c>
      <c r="D113" s="73">
        <v>7561</v>
      </c>
      <c r="E113" s="73"/>
      <c r="F113" s="73" t="s">
        <v>628</v>
      </c>
      <c r="G113" s="101">
        <v>43920</v>
      </c>
      <c r="H113" s="73" t="s">
        <v>126</v>
      </c>
      <c r="I113" s="83">
        <v>6.76</v>
      </c>
      <c r="J113" s="86" t="s">
        <v>152</v>
      </c>
      <c r="K113" s="86" t="s">
        <v>128</v>
      </c>
      <c r="L113" s="87">
        <v>5.5918000000000002E-2</v>
      </c>
      <c r="M113" s="87">
        <v>3.2400000000000005E-2</v>
      </c>
      <c r="N113" s="83">
        <v>13299.640000000003</v>
      </c>
      <c r="O113" s="85">
        <v>117.46</v>
      </c>
      <c r="P113" s="83">
        <v>15.621750000000002</v>
      </c>
      <c r="Q113" s="84">
        <f t="shared" si="2"/>
        <v>9.0572518176641418E-3</v>
      </c>
      <c r="R113" s="84">
        <f>P113/'סכום נכסי הקרן'!$C$42</f>
        <v>3.3041810403347044E-4</v>
      </c>
    </row>
    <row r="114" spans="2:18">
      <c r="B114" s="123" t="s">
        <v>2433</v>
      </c>
      <c r="C114" s="86" t="s">
        <v>2372</v>
      </c>
      <c r="D114" s="73">
        <v>7894</v>
      </c>
      <c r="E114" s="73"/>
      <c r="F114" s="73" t="s">
        <v>628</v>
      </c>
      <c r="G114" s="101">
        <v>44068</v>
      </c>
      <c r="H114" s="73" t="s">
        <v>126</v>
      </c>
      <c r="I114" s="83">
        <v>6.7700000000000005</v>
      </c>
      <c r="J114" s="86" t="s">
        <v>152</v>
      </c>
      <c r="K114" s="86" t="s">
        <v>128</v>
      </c>
      <c r="L114" s="87">
        <v>4.5102999999999997E-2</v>
      </c>
      <c r="M114" s="87">
        <v>4.6800000000000008E-2</v>
      </c>
      <c r="N114" s="83">
        <v>16653.259999999998</v>
      </c>
      <c r="O114" s="85">
        <v>99.83</v>
      </c>
      <c r="P114" s="83">
        <v>16.624950000000002</v>
      </c>
      <c r="Q114" s="84">
        <f t="shared" si="2"/>
        <v>9.6388918402916107E-3</v>
      </c>
      <c r="R114" s="84">
        <f>P114/'סכום נכסי הקרן'!$C$42</f>
        <v>3.5163694583841405E-4</v>
      </c>
    </row>
    <row r="115" spans="2:18">
      <c r="B115" s="123" t="s">
        <v>2434</v>
      </c>
      <c r="C115" s="86" t="s">
        <v>2372</v>
      </c>
      <c r="D115" s="73">
        <v>90141407</v>
      </c>
      <c r="E115" s="73"/>
      <c r="F115" s="73" t="s">
        <v>840</v>
      </c>
      <c r="G115" s="101">
        <v>42372</v>
      </c>
      <c r="H115" s="73" t="s">
        <v>126</v>
      </c>
      <c r="I115" s="83">
        <v>8.8099999997663208</v>
      </c>
      <c r="J115" s="86" t="s">
        <v>124</v>
      </c>
      <c r="K115" s="86" t="s">
        <v>128</v>
      </c>
      <c r="L115" s="87">
        <v>6.7000000000000004E-2</v>
      </c>
      <c r="M115" s="87">
        <v>2.1799999999379295E-2</v>
      </c>
      <c r="N115" s="83">
        <v>7728.4992310000016</v>
      </c>
      <c r="O115" s="85">
        <v>141.75</v>
      </c>
      <c r="P115" s="83">
        <v>10.955148375999999</v>
      </c>
      <c r="Q115" s="84">
        <f t="shared" si="2"/>
        <v>6.3516275411721699E-3</v>
      </c>
      <c r="R115" s="84">
        <f>P115/'סכום נכסי הקרן'!$C$42</f>
        <v>2.3171407529907161E-4</v>
      </c>
    </row>
    <row r="116" spans="2:18">
      <c r="B116" s="123" t="s">
        <v>2435</v>
      </c>
      <c r="C116" s="86" t="s">
        <v>2372</v>
      </c>
      <c r="D116" s="73">
        <v>7202</v>
      </c>
      <c r="E116" s="73"/>
      <c r="F116" s="73" t="s">
        <v>639</v>
      </c>
      <c r="G116" s="101">
        <v>43734</v>
      </c>
      <c r="H116" s="73"/>
      <c r="I116" s="83">
        <v>1.53</v>
      </c>
      <c r="J116" s="86" t="s">
        <v>600</v>
      </c>
      <c r="K116" s="86" t="s">
        <v>128</v>
      </c>
      <c r="L116" s="87">
        <v>2.1000000000000001E-2</v>
      </c>
      <c r="M116" s="87">
        <v>2.1400000000000002E-2</v>
      </c>
      <c r="N116" s="83">
        <v>10244.700000000003</v>
      </c>
      <c r="O116" s="85">
        <v>99.97</v>
      </c>
      <c r="P116" s="83">
        <v>10.241630000000001</v>
      </c>
      <c r="Q116" s="84">
        <f t="shared" si="2"/>
        <v>5.9379404953570246E-3</v>
      </c>
      <c r="R116" s="84">
        <f>P116/'סכום נכסי הקרן'!$C$42</f>
        <v>2.1662233532173487E-4</v>
      </c>
    </row>
    <row r="117" spans="2:18">
      <c r="B117" s="123" t="s">
        <v>2435</v>
      </c>
      <c r="C117" s="86" t="s">
        <v>2372</v>
      </c>
      <c r="D117" s="73">
        <v>7372</v>
      </c>
      <c r="E117" s="73"/>
      <c r="F117" s="73" t="s">
        <v>639</v>
      </c>
      <c r="G117" s="101">
        <v>43853</v>
      </c>
      <c r="H117" s="73"/>
      <c r="I117" s="83">
        <v>1.5300000000000002</v>
      </c>
      <c r="J117" s="86" t="s">
        <v>600</v>
      </c>
      <c r="K117" s="86" t="s">
        <v>128</v>
      </c>
      <c r="L117" s="87">
        <v>2.1000000000000001E-2</v>
      </c>
      <c r="M117" s="87">
        <v>2.5900000000000003E-2</v>
      </c>
      <c r="N117" s="83">
        <v>741.82000000000016</v>
      </c>
      <c r="O117" s="85">
        <v>99.3</v>
      </c>
      <c r="P117" s="83">
        <v>0.73662000000000016</v>
      </c>
      <c r="Q117" s="84">
        <f t="shared" si="2"/>
        <v>4.270810142223349E-4</v>
      </c>
      <c r="R117" s="84">
        <f>P117/'סכום נכסי הקרן'!$C$42</f>
        <v>1.5580366078905054E-5</v>
      </c>
    </row>
    <row r="118" spans="2:18">
      <c r="B118" s="123" t="s">
        <v>2435</v>
      </c>
      <c r="C118" s="86" t="s">
        <v>2372</v>
      </c>
      <c r="D118" s="73">
        <v>7250</v>
      </c>
      <c r="E118" s="73"/>
      <c r="F118" s="73" t="s">
        <v>639</v>
      </c>
      <c r="G118" s="101">
        <v>43768</v>
      </c>
      <c r="H118" s="73"/>
      <c r="I118" s="83">
        <v>1.5300000000000005</v>
      </c>
      <c r="J118" s="86" t="s">
        <v>600</v>
      </c>
      <c r="K118" s="86" t="s">
        <v>128</v>
      </c>
      <c r="L118" s="87">
        <v>2.1000000000000001E-2</v>
      </c>
      <c r="M118" s="87">
        <v>2.420000000000001E-2</v>
      </c>
      <c r="N118" s="83">
        <v>5464.1600000000008</v>
      </c>
      <c r="O118" s="85">
        <v>99.55</v>
      </c>
      <c r="P118" s="83">
        <v>5.4395699999999998</v>
      </c>
      <c r="Q118" s="84">
        <f t="shared" si="2"/>
        <v>3.153779523408794E-3</v>
      </c>
      <c r="R118" s="84">
        <f>P118/'סכום נכסי הקרן'!$C$42</f>
        <v>1.1505320506072267E-4</v>
      </c>
    </row>
    <row r="119" spans="2:18">
      <c r="B119" s="123" t="s">
        <v>2436</v>
      </c>
      <c r="C119" s="86" t="s">
        <v>2372</v>
      </c>
      <c r="D119" s="73">
        <v>6718</v>
      </c>
      <c r="E119" s="73"/>
      <c r="F119" s="73" t="s">
        <v>639</v>
      </c>
      <c r="G119" s="101">
        <v>43482</v>
      </c>
      <c r="H119" s="73"/>
      <c r="I119" s="83">
        <v>3.2699999999673142</v>
      </c>
      <c r="J119" s="86" t="s">
        <v>124</v>
      </c>
      <c r="K119" s="86" t="s">
        <v>128</v>
      </c>
      <c r="L119" s="87">
        <v>4.1299999999999996E-2</v>
      </c>
      <c r="M119" s="87">
        <v>1.7199999999792725E-2</v>
      </c>
      <c r="N119" s="83">
        <v>23183.726448000005</v>
      </c>
      <c r="O119" s="85">
        <v>108.21</v>
      </c>
      <c r="P119" s="83">
        <v>25.087109566000002</v>
      </c>
      <c r="Q119" s="84">
        <f t="shared" si="2"/>
        <v>1.4545122583359289E-2</v>
      </c>
      <c r="R119" s="84">
        <f>P119/'סכום נכסי הקרן'!$C$42</f>
        <v>5.3062142067807126E-4</v>
      </c>
    </row>
    <row r="120" spans="2:18"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83"/>
      <c r="O120" s="85"/>
      <c r="P120" s="73"/>
      <c r="Q120" s="84"/>
      <c r="R120" s="73"/>
    </row>
    <row r="121" spans="2:18">
      <c r="B121" s="70" t="s">
        <v>39</v>
      </c>
      <c r="C121" s="71"/>
      <c r="D121" s="71"/>
      <c r="E121" s="71"/>
      <c r="F121" s="71"/>
      <c r="G121" s="71"/>
      <c r="H121" s="71"/>
      <c r="I121" s="80">
        <v>4.2768013777462457</v>
      </c>
      <c r="J121" s="71"/>
      <c r="K121" s="71"/>
      <c r="L121" s="71"/>
      <c r="M121" s="91">
        <v>2.9718642171386311E-2</v>
      </c>
      <c r="N121" s="80"/>
      <c r="O121" s="82"/>
      <c r="P121" s="80">
        <v>962.27299000000039</v>
      </c>
      <c r="Q121" s="81">
        <f t="shared" si="2"/>
        <v>0.55791116793999462</v>
      </c>
      <c r="R121" s="81">
        <f>P121/'סכום נכסי הקרן'!$C$42</f>
        <v>2.0353188145913151E-2</v>
      </c>
    </row>
    <row r="122" spans="2:18">
      <c r="B122" s="89" t="s">
        <v>37</v>
      </c>
      <c r="C122" s="71"/>
      <c r="D122" s="71"/>
      <c r="E122" s="71"/>
      <c r="F122" s="71"/>
      <c r="G122" s="71"/>
      <c r="H122" s="71"/>
      <c r="I122" s="80">
        <v>4.2768013777462457</v>
      </c>
      <c r="J122" s="71"/>
      <c r="K122" s="71"/>
      <c r="L122" s="71"/>
      <c r="M122" s="91">
        <v>2.9718642171386311E-2</v>
      </c>
      <c r="N122" s="80"/>
      <c r="O122" s="82"/>
      <c r="P122" s="80">
        <v>962.27299000000039</v>
      </c>
      <c r="Q122" s="81">
        <f t="shared" si="2"/>
        <v>0.55791116793999462</v>
      </c>
      <c r="R122" s="81">
        <f>P122/'סכום נכסי הקרן'!$C$42</f>
        <v>2.0353188145913151E-2</v>
      </c>
    </row>
    <row r="123" spans="2:18">
      <c r="B123" s="123" t="s">
        <v>2437</v>
      </c>
      <c r="C123" s="86" t="s">
        <v>2372</v>
      </c>
      <c r="D123" s="73">
        <v>508506</v>
      </c>
      <c r="E123" s="73"/>
      <c r="F123" s="73" t="s">
        <v>2373</v>
      </c>
      <c r="G123" s="101">
        <v>43186</v>
      </c>
      <c r="H123" s="73" t="s">
        <v>2370</v>
      </c>
      <c r="I123" s="83">
        <v>5.2999999999999989</v>
      </c>
      <c r="J123" s="86" t="s">
        <v>151</v>
      </c>
      <c r="K123" s="86" t="s">
        <v>127</v>
      </c>
      <c r="L123" s="87">
        <v>4.8000000000000001E-2</v>
      </c>
      <c r="M123" s="87">
        <v>2.1000000000000001E-2</v>
      </c>
      <c r="N123" s="83">
        <v>17182.000000000004</v>
      </c>
      <c r="O123" s="85">
        <v>115.06</v>
      </c>
      <c r="P123" s="83">
        <v>68.027200000000008</v>
      </c>
      <c r="Q123" s="84">
        <f t="shared" si="2"/>
        <v>3.9441130529588683E-2</v>
      </c>
      <c r="R123" s="84">
        <f>P123/'סכום נכסי הקרן'!$C$42</f>
        <v>1.4388540622341094E-3</v>
      </c>
    </row>
    <row r="124" spans="2:18">
      <c r="B124" s="123" t="s">
        <v>2437</v>
      </c>
      <c r="C124" s="86" t="s">
        <v>2372</v>
      </c>
      <c r="D124" s="73">
        <v>6831</v>
      </c>
      <c r="E124" s="73"/>
      <c r="F124" s="73" t="s">
        <v>2373</v>
      </c>
      <c r="G124" s="101">
        <v>43552</v>
      </c>
      <c r="H124" s="73" t="s">
        <v>2370</v>
      </c>
      <c r="I124" s="83">
        <v>5.2800000000000011</v>
      </c>
      <c r="J124" s="86" t="s">
        <v>151</v>
      </c>
      <c r="K124" s="86" t="s">
        <v>127</v>
      </c>
      <c r="L124" s="87">
        <v>4.5999999999999999E-2</v>
      </c>
      <c r="M124" s="87">
        <v>2.75E-2</v>
      </c>
      <c r="N124" s="83">
        <v>10007.230000000001</v>
      </c>
      <c r="O124" s="85">
        <v>110.19</v>
      </c>
      <c r="P124" s="83">
        <v>37.943769999999994</v>
      </c>
      <c r="Q124" s="84">
        <f t="shared" si="2"/>
        <v>2.1999217744588795E-2</v>
      </c>
      <c r="R124" s="84">
        <f>P124/'סכום נכסי הקרן'!$C$42</f>
        <v>8.0255467814310626E-4</v>
      </c>
    </row>
    <row r="125" spans="2:18">
      <c r="B125" s="123" t="s">
        <v>2437</v>
      </c>
      <c r="C125" s="86" t="s">
        <v>2371</v>
      </c>
      <c r="D125" s="73">
        <v>7598</v>
      </c>
      <c r="E125" s="73"/>
      <c r="F125" s="73" t="s">
        <v>2373</v>
      </c>
      <c r="G125" s="101">
        <v>43942</v>
      </c>
      <c r="H125" s="73" t="s">
        <v>2370</v>
      </c>
      <c r="I125" s="83">
        <v>5.14</v>
      </c>
      <c r="J125" s="86" t="s">
        <v>151</v>
      </c>
      <c r="K125" s="86" t="s">
        <v>127</v>
      </c>
      <c r="L125" s="87">
        <v>5.4400000000000004E-2</v>
      </c>
      <c r="M125" s="87">
        <v>3.6400000000000002E-2</v>
      </c>
      <c r="N125" s="83">
        <v>10976.860000000002</v>
      </c>
      <c r="O125" s="85">
        <v>109.76</v>
      </c>
      <c r="P125" s="83">
        <v>41.457860000000011</v>
      </c>
      <c r="Q125" s="84">
        <f t="shared" si="2"/>
        <v>2.4036633401601327E-2</v>
      </c>
      <c r="R125" s="84">
        <f>P125/'סכום נכסי הקרן'!$C$42</f>
        <v>8.7688175130731544E-4</v>
      </c>
    </row>
    <row r="126" spans="2:18">
      <c r="B126" s="123" t="s">
        <v>2438</v>
      </c>
      <c r="C126" s="86" t="s">
        <v>2371</v>
      </c>
      <c r="D126" s="73">
        <v>7088</v>
      </c>
      <c r="E126" s="73"/>
      <c r="F126" s="73" t="s">
        <v>863</v>
      </c>
      <c r="G126" s="101">
        <v>43684</v>
      </c>
      <c r="H126" s="73" t="s">
        <v>298</v>
      </c>
      <c r="I126" s="83">
        <v>8.23</v>
      </c>
      <c r="J126" s="86" t="s">
        <v>867</v>
      </c>
      <c r="K126" s="86" t="s">
        <v>127</v>
      </c>
      <c r="L126" s="87">
        <v>4.36E-2</v>
      </c>
      <c r="M126" s="87">
        <v>4.0599999999999997E-2</v>
      </c>
      <c r="N126" s="83">
        <v>8480.2300000000014</v>
      </c>
      <c r="O126" s="85">
        <v>103.86</v>
      </c>
      <c r="P126" s="83">
        <v>30.306850000000004</v>
      </c>
      <c r="Q126" s="84">
        <f t="shared" si="2"/>
        <v>1.7571448285254501E-2</v>
      </c>
      <c r="R126" s="84">
        <f>P126/'סכום נכסי הקרן'!$C$42</f>
        <v>6.410249758334875E-4</v>
      </c>
    </row>
    <row r="127" spans="2:18">
      <c r="B127" s="123" t="s">
        <v>2439</v>
      </c>
      <c r="C127" s="86" t="s">
        <v>2371</v>
      </c>
      <c r="D127" s="73">
        <v>67859</v>
      </c>
      <c r="E127" s="73"/>
      <c r="F127" s="73" t="s">
        <v>970</v>
      </c>
      <c r="G127" s="101">
        <v>43811</v>
      </c>
      <c r="H127" s="73" t="s">
        <v>918</v>
      </c>
      <c r="I127" s="83">
        <v>9.81</v>
      </c>
      <c r="J127" s="86" t="s">
        <v>2375</v>
      </c>
      <c r="K127" s="86" t="s">
        <v>127</v>
      </c>
      <c r="L127" s="87">
        <v>4.4800000000000006E-2</v>
      </c>
      <c r="M127" s="87">
        <v>3.1599999999999996E-2</v>
      </c>
      <c r="N127" s="83">
        <v>4501.8100000000013</v>
      </c>
      <c r="O127" s="85">
        <v>113.55</v>
      </c>
      <c r="P127" s="83">
        <v>17.589750000000002</v>
      </c>
      <c r="Q127" s="84">
        <f t="shared" si="2"/>
        <v>1.019826812999554E-2</v>
      </c>
      <c r="R127" s="84">
        <f>P127/'סכום נכסי הקרן'!$C$42</f>
        <v>3.7204358317235499E-4</v>
      </c>
    </row>
    <row r="128" spans="2:18">
      <c r="B128" s="123" t="s">
        <v>2440</v>
      </c>
      <c r="C128" s="86" t="s">
        <v>2371</v>
      </c>
      <c r="D128" s="73">
        <v>7258</v>
      </c>
      <c r="E128" s="73"/>
      <c r="F128" s="73" t="s">
        <v>639</v>
      </c>
      <c r="G128" s="101">
        <v>43774</v>
      </c>
      <c r="H128" s="73"/>
      <c r="I128" s="83">
        <v>4.99</v>
      </c>
      <c r="J128" s="86" t="s">
        <v>867</v>
      </c>
      <c r="K128" s="86" t="s">
        <v>127</v>
      </c>
      <c r="L128" s="87">
        <v>2.3965999999999998E-2</v>
      </c>
      <c r="M128" s="87">
        <v>2.1299999999999999E-2</v>
      </c>
      <c r="N128" s="83">
        <v>2133.0300000000007</v>
      </c>
      <c r="O128" s="85">
        <v>102.5</v>
      </c>
      <c r="P128" s="83">
        <v>7.5232300000000016</v>
      </c>
      <c r="Q128" s="84">
        <f t="shared" si="2"/>
        <v>4.3618537354781252E-3</v>
      </c>
      <c r="R128" s="84">
        <f>P128/'סכום נכסי הקרן'!$C$42</f>
        <v>1.591250271453407E-4</v>
      </c>
    </row>
    <row r="129" spans="2:18">
      <c r="B129" s="123" t="s">
        <v>2441</v>
      </c>
      <c r="C129" s="86" t="s">
        <v>2371</v>
      </c>
      <c r="D129" s="73">
        <v>7030</v>
      </c>
      <c r="E129" s="73"/>
      <c r="F129" s="73" t="s">
        <v>639</v>
      </c>
      <c r="G129" s="101">
        <v>43649</v>
      </c>
      <c r="H129" s="73"/>
      <c r="I129" s="83">
        <v>0.62</v>
      </c>
      <c r="J129" s="86" t="s">
        <v>2375</v>
      </c>
      <c r="K129" s="86" t="s">
        <v>127</v>
      </c>
      <c r="L129" s="87">
        <v>2.6499999999999999E-2</v>
      </c>
      <c r="M129" s="87">
        <v>2.6199999999999998E-2</v>
      </c>
      <c r="N129" s="83">
        <v>1093.71</v>
      </c>
      <c r="O129" s="85">
        <v>100.12</v>
      </c>
      <c r="P129" s="83">
        <v>3.7679700000000009</v>
      </c>
      <c r="Q129" s="84">
        <f t="shared" si="2"/>
        <v>2.1846113995809663E-3</v>
      </c>
      <c r="R129" s="84">
        <f>P129/'סכום נכסי הקרן'!$C$42</f>
        <v>7.9696929182389672E-5</v>
      </c>
    </row>
    <row r="130" spans="2:18">
      <c r="B130" s="123" t="s">
        <v>2441</v>
      </c>
      <c r="C130" s="86" t="s">
        <v>2371</v>
      </c>
      <c r="D130" s="73">
        <v>7059</v>
      </c>
      <c r="E130" s="73"/>
      <c r="F130" s="73" t="s">
        <v>639</v>
      </c>
      <c r="G130" s="101">
        <v>43668</v>
      </c>
      <c r="H130" s="73"/>
      <c r="I130" s="83">
        <v>0.62</v>
      </c>
      <c r="J130" s="86" t="s">
        <v>2375</v>
      </c>
      <c r="K130" s="86" t="s">
        <v>127</v>
      </c>
      <c r="L130" s="87">
        <v>2.6563E-2</v>
      </c>
      <c r="M130" s="87">
        <v>2.6300000000000004E-2</v>
      </c>
      <c r="N130" s="83">
        <v>245.69000000000003</v>
      </c>
      <c r="O130" s="85">
        <v>100.12</v>
      </c>
      <c r="P130" s="83">
        <v>0.84642000000000017</v>
      </c>
      <c r="Q130" s="84">
        <f t="shared" si="2"/>
        <v>4.9074137555058059E-4</v>
      </c>
      <c r="R130" s="84">
        <f>P130/'סכום נכסי הקרן'!$C$42</f>
        <v>1.7902763238178187E-5</v>
      </c>
    </row>
    <row r="131" spans="2:18">
      <c r="B131" s="123" t="s">
        <v>2441</v>
      </c>
      <c r="C131" s="86" t="s">
        <v>2371</v>
      </c>
      <c r="D131" s="73">
        <v>7107</v>
      </c>
      <c r="E131" s="73"/>
      <c r="F131" s="73" t="s">
        <v>639</v>
      </c>
      <c r="G131" s="101">
        <v>43697</v>
      </c>
      <c r="H131" s="73"/>
      <c r="I131" s="83">
        <v>0.62000000000000011</v>
      </c>
      <c r="J131" s="86" t="s">
        <v>2375</v>
      </c>
      <c r="K131" s="86" t="s">
        <v>127</v>
      </c>
      <c r="L131" s="87">
        <v>2.6563E-2</v>
      </c>
      <c r="M131" s="87">
        <v>2.6200000000000001E-2</v>
      </c>
      <c r="N131" s="83">
        <v>378.09</v>
      </c>
      <c r="O131" s="85">
        <v>100.12</v>
      </c>
      <c r="P131" s="83">
        <v>1.3025500000000001</v>
      </c>
      <c r="Q131" s="84">
        <f t="shared" si="2"/>
        <v>7.5519857603011358E-4</v>
      </c>
      <c r="R131" s="84">
        <f>P131/'סכום נכסי הקרן'!$C$42</f>
        <v>2.7550440981887236E-5</v>
      </c>
    </row>
    <row r="132" spans="2:18">
      <c r="B132" s="123" t="s">
        <v>2441</v>
      </c>
      <c r="C132" s="86" t="s">
        <v>2371</v>
      </c>
      <c r="D132" s="73">
        <v>7182</v>
      </c>
      <c r="E132" s="73"/>
      <c r="F132" s="73" t="s">
        <v>639</v>
      </c>
      <c r="G132" s="101">
        <v>43728</v>
      </c>
      <c r="H132" s="73"/>
      <c r="I132" s="83">
        <v>0.62000000000000011</v>
      </c>
      <c r="J132" s="86" t="s">
        <v>2375</v>
      </c>
      <c r="K132" s="86" t="s">
        <v>127</v>
      </c>
      <c r="L132" s="87">
        <v>2.6563E-2</v>
      </c>
      <c r="M132" s="87">
        <v>2.6200000000000001E-2</v>
      </c>
      <c r="N132" s="83">
        <v>538.28000000000009</v>
      </c>
      <c r="O132" s="85">
        <v>100.12</v>
      </c>
      <c r="P132" s="83">
        <v>1.8544600000000002</v>
      </c>
      <c r="Q132" s="84">
        <f t="shared" si="2"/>
        <v>1.0751875561819542E-3</v>
      </c>
      <c r="R132" s="84">
        <f>P132/'סכום נכסי הקרן'!$C$42</f>
        <v>3.9223976648321061E-5</v>
      </c>
    </row>
    <row r="133" spans="2:18">
      <c r="B133" s="123" t="s">
        <v>2441</v>
      </c>
      <c r="C133" s="86" t="s">
        <v>2371</v>
      </c>
      <c r="D133" s="73">
        <v>7223</v>
      </c>
      <c r="E133" s="73"/>
      <c r="F133" s="73" t="s">
        <v>639</v>
      </c>
      <c r="G133" s="101">
        <v>43759</v>
      </c>
      <c r="H133" s="73"/>
      <c r="I133" s="83">
        <v>0.62</v>
      </c>
      <c r="J133" s="86" t="s">
        <v>2375</v>
      </c>
      <c r="K133" s="86" t="s">
        <v>127</v>
      </c>
      <c r="L133" s="87">
        <v>2.6563E-2</v>
      </c>
      <c r="M133" s="87">
        <v>2.6199999999999998E-2</v>
      </c>
      <c r="N133" s="83">
        <v>674.10000000000014</v>
      </c>
      <c r="O133" s="85">
        <v>100.12</v>
      </c>
      <c r="P133" s="83">
        <v>2.3223700000000003</v>
      </c>
      <c r="Q133" s="84">
        <f t="shared" si="2"/>
        <v>1.3464746205635522E-3</v>
      </c>
      <c r="R133" s="84">
        <f>P133/'סכום נכסי הקרן'!$C$42</f>
        <v>4.9120815034436653E-5</v>
      </c>
    </row>
    <row r="134" spans="2:18">
      <c r="B134" s="123" t="s">
        <v>2441</v>
      </c>
      <c r="C134" s="86" t="s">
        <v>2371</v>
      </c>
      <c r="D134" s="73">
        <v>7503</v>
      </c>
      <c r="E134" s="73"/>
      <c r="F134" s="73" t="s">
        <v>639</v>
      </c>
      <c r="G134" s="101">
        <v>43910</v>
      </c>
      <c r="H134" s="73"/>
      <c r="I134" s="83">
        <v>0.62</v>
      </c>
      <c r="J134" s="86" t="s">
        <v>2375</v>
      </c>
      <c r="K134" s="86" t="s">
        <v>127</v>
      </c>
      <c r="L134" s="87">
        <v>2.6563E-2</v>
      </c>
      <c r="M134" s="87">
        <v>2.6199999999999998E-2</v>
      </c>
      <c r="N134" s="83">
        <v>414.21000000000009</v>
      </c>
      <c r="O134" s="85">
        <v>100.12</v>
      </c>
      <c r="P134" s="83">
        <v>1.4270200000000002</v>
      </c>
      <c r="Q134" s="84">
        <f t="shared" si="2"/>
        <v>8.2736437907680524E-4</v>
      </c>
      <c r="R134" s="84">
        <f>P134/'סכום נכסי הקרן'!$C$42</f>
        <v>3.0183125630473088E-5</v>
      </c>
    </row>
    <row r="135" spans="2:18">
      <c r="B135" s="123" t="s">
        <v>2441</v>
      </c>
      <c r="C135" s="86" t="s">
        <v>2371</v>
      </c>
      <c r="D135" s="73">
        <v>7602</v>
      </c>
      <c r="E135" s="73"/>
      <c r="F135" s="73" t="s">
        <v>639</v>
      </c>
      <c r="G135" s="101">
        <v>43941</v>
      </c>
      <c r="H135" s="73"/>
      <c r="I135" s="83">
        <v>0.62</v>
      </c>
      <c r="J135" s="86" t="s">
        <v>2375</v>
      </c>
      <c r="K135" s="86" t="s">
        <v>127</v>
      </c>
      <c r="L135" s="87">
        <v>2.6563E-2</v>
      </c>
      <c r="M135" s="87">
        <v>2.6200000000000001E-2</v>
      </c>
      <c r="N135" s="83">
        <v>323.16000000000008</v>
      </c>
      <c r="O135" s="85">
        <v>100.12</v>
      </c>
      <c r="P135" s="83">
        <v>1.1133400000000002</v>
      </c>
      <c r="Q135" s="84">
        <f t="shared" si="2"/>
        <v>6.454975107576421E-4</v>
      </c>
      <c r="R135" s="84">
        <f>P135/'סכום נכסי הקרן'!$C$42</f>
        <v>2.3548430357970393E-5</v>
      </c>
    </row>
    <row r="136" spans="2:18">
      <c r="B136" s="123" t="s">
        <v>2441</v>
      </c>
      <c r="C136" s="86" t="s">
        <v>2371</v>
      </c>
      <c r="D136" s="73">
        <v>7687</v>
      </c>
      <c r="E136" s="73"/>
      <c r="F136" s="73" t="s">
        <v>639</v>
      </c>
      <c r="G136" s="101">
        <v>43971</v>
      </c>
      <c r="H136" s="73"/>
      <c r="I136" s="83">
        <v>0.62</v>
      </c>
      <c r="J136" s="86" t="s">
        <v>2375</v>
      </c>
      <c r="K136" s="86" t="s">
        <v>127</v>
      </c>
      <c r="L136" s="87">
        <v>2.6563E-2</v>
      </c>
      <c r="M136" s="87">
        <v>2.6200000000000001E-2</v>
      </c>
      <c r="N136" s="83">
        <v>258.29000000000008</v>
      </c>
      <c r="O136" s="85">
        <v>100.12</v>
      </c>
      <c r="P136" s="83">
        <v>0.88984000000000019</v>
      </c>
      <c r="Q136" s="84">
        <f t="shared" si="2"/>
        <v>5.1591562772610366E-4</v>
      </c>
      <c r="R136" s="84">
        <f>P136/'סכום נכסי הקרן'!$C$42</f>
        <v>1.8821146522837925E-5</v>
      </c>
    </row>
    <row r="137" spans="2:18">
      <c r="B137" s="123" t="s">
        <v>2441</v>
      </c>
      <c r="C137" s="86" t="s">
        <v>2371</v>
      </c>
      <c r="D137" s="73">
        <v>7747</v>
      </c>
      <c r="E137" s="73"/>
      <c r="F137" s="73" t="s">
        <v>639</v>
      </c>
      <c r="G137" s="101">
        <v>44004</v>
      </c>
      <c r="H137" s="73"/>
      <c r="I137" s="83">
        <v>0.61999999999999988</v>
      </c>
      <c r="J137" s="86" t="s">
        <v>2375</v>
      </c>
      <c r="K137" s="86" t="s">
        <v>127</v>
      </c>
      <c r="L137" s="87">
        <v>2.6563E-2</v>
      </c>
      <c r="M137" s="87">
        <v>2.63E-2</v>
      </c>
      <c r="N137" s="83">
        <v>196.28000000000003</v>
      </c>
      <c r="O137" s="85">
        <v>100.12</v>
      </c>
      <c r="P137" s="83">
        <v>0.67619000000000018</v>
      </c>
      <c r="Q137" s="84">
        <f t="shared" si="2"/>
        <v>3.9204462410333772E-4</v>
      </c>
      <c r="R137" s="84">
        <f>P137/'סכום נכסי הקרן'!$C$42</f>
        <v>1.430220159498087E-5</v>
      </c>
    </row>
    <row r="138" spans="2:18">
      <c r="B138" s="123" t="s">
        <v>2441</v>
      </c>
      <c r="C138" s="86" t="s">
        <v>2371</v>
      </c>
      <c r="D138" s="73">
        <v>7825</v>
      </c>
      <c r="E138" s="73"/>
      <c r="F138" s="73" t="s">
        <v>639</v>
      </c>
      <c r="G138" s="101">
        <v>44032</v>
      </c>
      <c r="H138" s="73"/>
      <c r="I138" s="83">
        <v>0.62</v>
      </c>
      <c r="J138" s="86" t="s">
        <v>2375</v>
      </c>
      <c r="K138" s="86" t="s">
        <v>127</v>
      </c>
      <c r="L138" s="87">
        <v>2.6563E-2</v>
      </c>
      <c r="M138" s="87">
        <v>2.6300000000000004E-2</v>
      </c>
      <c r="N138" s="83">
        <v>399.13000000000005</v>
      </c>
      <c r="O138" s="85">
        <v>100.12</v>
      </c>
      <c r="P138" s="83">
        <v>1.3750200000000001</v>
      </c>
      <c r="Q138" s="84">
        <f t="shared" si="2"/>
        <v>7.9721557407617884E-4</v>
      </c>
      <c r="R138" s="84">
        <f>P138/'סכום נכסי הקרן'!$C$42</f>
        <v>2.9083265409323699E-5</v>
      </c>
    </row>
    <row r="139" spans="2:18">
      <c r="B139" s="123" t="s">
        <v>2441</v>
      </c>
      <c r="C139" s="86" t="s">
        <v>2371</v>
      </c>
      <c r="D139" s="73">
        <v>7873</v>
      </c>
      <c r="E139" s="73"/>
      <c r="F139" s="73" t="s">
        <v>639</v>
      </c>
      <c r="G139" s="101">
        <v>44063</v>
      </c>
      <c r="H139" s="73"/>
      <c r="I139" s="83">
        <v>0.62000000000000011</v>
      </c>
      <c r="J139" s="86" t="s">
        <v>2375</v>
      </c>
      <c r="K139" s="86" t="s">
        <v>127</v>
      </c>
      <c r="L139" s="87">
        <v>2.6563E-2</v>
      </c>
      <c r="M139" s="87">
        <v>2.6200000000000005E-2</v>
      </c>
      <c r="N139" s="83">
        <v>226.35000000000002</v>
      </c>
      <c r="O139" s="85">
        <v>100.12</v>
      </c>
      <c r="P139" s="83">
        <v>0.77979999999999994</v>
      </c>
      <c r="Q139" s="84">
        <f t="shared" si="2"/>
        <v>4.521161180670857E-4</v>
      </c>
      <c r="R139" s="84">
        <f>P139/'סכום נכסי הקרן'!$C$42</f>
        <v>1.6493673085621022E-5</v>
      </c>
    </row>
    <row r="140" spans="2:18">
      <c r="B140" s="123" t="s">
        <v>2441</v>
      </c>
      <c r="C140" s="86" t="s">
        <v>2371</v>
      </c>
      <c r="D140" s="73">
        <v>7953</v>
      </c>
      <c r="E140" s="73"/>
      <c r="F140" s="73" t="s">
        <v>639</v>
      </c>
      <c r="G140" s="101">
        <v>44095</v>
      </c>
      <c r="H140" s="73"/>
      <c r="I140" s="83">
        <v>0.62000000000000011</v>
      </c>
      <c r="J140" s="86" t="s">
        <v>2375</v>
      </c>
      <c r="K140" s="86" t="s">
        <v>127</v>
      </c>
      <c r="L140" s="87">
        <v>2.6563E-2</v>
      </c>
      <c r="M140" s="87">
        <v>2.6399999999999996E-2</v>
      </c>
      <c r="N140" s="83">
        <v>561.7700000000001</v>
      </c>
      <c r="O140" s="85">
        <v>100.11</v>
      </c>
      <c r="P140" s="83">
        <v>1.9351400000000003</v>
      </c>
      <c r="Q140" s="84">
        <f t="shared" si="2"/>
        <v>1.1219645867098491E-3</v>
      </c>
      <c r="R140" s="84">
        <f>P140/'סכום נכסי הקרן'!$C$42</f>
        <v>4.0930452083750538E-5</v>
      </c>
    </row>
    <row r="141" spans="2:18">
      <c r="B141" s="123" t="s">
        <v>2441</v>
      </c>
      <c r="C141" s="86" t="s">
        <v>2371</v>
      </c>
      <c r="D141" s="73">
        <v>7363</v>
      </c>
      <c r="E141" s="73"/>
      <c r="F141" s="73" t="s">
        <v>639</v>
      </c>
      <c r="G141" s="101">
        <v>43851</v>
      </c>
      <c r="H141" s="73"/>
      <c r="I141" s="83">
        <v>0.62</v>
      </c>
      <c r="J141" s="86" t="s">
        <v>2375</v>
      </c>
      <c r="K141" s="86" t="s">
        <v>127</v>
      </c>
      <c r="L141" s="87">
        <v>2.6563E-2</v>
      </c>
      <c r="M141" s="87">
        <v>2.6200000000000001E-2</v>
      </c>
      <c r="N141" s="83">
        <v>760.46000000000015</v>
      </c>
      <c r="O141" s="85">
        <v>100.12</v>
      </c>
      <c r="P141" s="83">
        <v>2.6198800000000007</v>
      </c>
      <c r="Q141" s="84">
        <f t="shared" si="2"/>
        <v>1.5189663700969438E-3</v>
      </c>
      <c r="R141" s="84">
        <f>P141/'סכום נכסי הקרן'!$C$42</f>
        <v>5.5413496080478094E-5</v>
      </c>
    </row>
    <row r="142" spans="2:18">
      <c r="B142" s="123" t="s">
        <v>2441</v>
      </c>
      <c r="C142" s="86" t="s">
        <v>2371</v>
      </c>
      <c r="D142" s="73">
        <v>7443</v>
      </c>
      <c r="E142" s="73"/>
      <c r="F142" s="73" t="s">
        <v>639</v>
      </c>
      <c r="G142" s="101">
        <v>43881</v>
      </c>
      <c r="H142" s="73"/>
      <c r="I142" s="83">
        <v>0.62</v>
      </c>
      <c r="J142" s="86" t="s">
        <v>2375</v>
      </c>
      <c r="K142" s="86" t="s">
        <v>127</v>
      </c>
      <c r="L142" s="87">
        <v>2.6563E-2</v>
      </c>
      <c r="M142" s="87">
        <v>2.6200000000000001E-2</v>
      </c>
      <c r="N142" s="83">
        <v>577.41000000000008</v>
      </c>
      <c r="O142" s="85">
        <v>100.12</v>
      </c>
      <c r="P142" s="83">
        <v>1.9892800000000002</v>
      </c>
      <c r="Q142" s="84">
        <f t="shared" si="2"/>
        <v>1.1533541309931936E-3</v>
      </c>
      <c r="R142" s="84">
        <f>P142/'סכום נכסי הקרן'!$C$42</f>
        <v>4.2075575783231843E-5</v>
      </c>
    </row>
    <row r="143" spans="2:18">
      <c r="B143" s="123" t="s">
        <v>2441</v>
      </c>
      <c r="C143" s="86" t="s">
        <v>2371</v>
      </c>
      <c r="D143" s="73">
        <v>7272</v>
      </c>
      <c r="E143" s="73"/>
      <c r="F143" s="73" t="s">
        <v>639</v>
      </c>
      <c r="G143" s="101">
        <v>43789</v>
      </c>
      <c r="H143" s="73"/>
      <c r="I143" s="83">
        <v>0.62</v>
      </c>
      <c r="J143" s="86" t="s">
        <v>2375</v>
      </c>
      <c r="K143" s="86" t="s">
        <v>127</v>
      </c>
      <c r="L143" s="87">
        <v>2.6563E-2</v>
      </c>
      <c r="M143" s="87">
        <v>2.6199999999999998E-2</v>
      </c>
      <c r="N143" s="83">
        <v>893.96000000000015</v>
      </c>
      <c r="O143" s="85">
        <v>100.12</v>
      </c>
      <c r="P143" s="83">
        <v>3.0797900000000005</v>
      </c>
      <c r="Q143" s="84">
        <f t="shared" si="2"/>
        <v>1.7856151567861376E-3</v>
      </c>
      <c r="R143" s="84">
        <f>P143/'סכום נכסי הקרן'!$C$42</f>
        <v>6.514112520180146E-5</v>
      </c>
    </row>
    <row r="144" spans="2:18">
      <c r="B144" s="123" t="s">
        <v>2441</v>
      </c>
      <c r="C144" s="86" t="s">
        <v>2371</v>
      </c>
      <c r="D144" s="73">
        <v>7313</v>
      </c>
      <c r="E144" s="73"/>
      <c r="F144" s="73" t="s">
        <v>639</v>
      </c>
      <c r="G144" s="101">
        <v>43819</v>
      </c>
      <c r="H144" s="73"/>
      <c r="I144" s="83">
        <v>0.62000000000000011</v>
      </c>
      <c r="J144" s="86" t="s">
        <v>2375</v>
      </c>
      <c r="K144" s="86" t="s">
        <v>127</v>
      </c>
      <c r="L144" s="87">
        <v>2.6563E-2</v>
      </c>
      <c r="M144" s="87">
        <v>2.6200000000000005E-2</v>
      </c>
      <c r="N144" s="83">
        <v>864.83000000000015</v>
      </c>
      <c r="O144" s="85">
        <v>100.12</v>
      </c>
      <c r="P144" s="83">
        <v>2.9794499999999999</v>
      </c>
      <c r="Q144" s="84">
        <f t="shared" si="2"/>
        <v>1.7274395588291595E-3</v>
      </c>
      <c r="R144" s="84">
        <f>P144/'סכום נכסי הקרן'!$C$42</f>
        <v>6.3018817998145103E-5</v>
      </c>
    </row>
    <row r="145" spans="2:18">
      <c r="B145" s="123" t="s">
        <v>2442</v>
      </c>
      <c r="C145" s="86" t="s">
        <v>2371</v>
      </c>
      <c r="D145" s="73">
        <v>7889</v>
      </c>
      <c r="E145" s="73"/>
      <c r="F145" s="73" t="s">
        <v>639</v>
      </c>
      <c r="G145" s="101">
        <v>44064</v>
      </c>
      <c r="H145" s="73"/>
      <c r="I145" s="83">
        <v>5.1500000000000012</v>
      </c>
      <c r="J145" s="86" t="s">
        <v>867</v>
      </c>
      <c r="K145" s="86" t="s">
        <v>127</v>
      </c>
      <c r="L145" s="87">
        <v>5.7500000000000002E-2</v>
      </c>
      <c r="M145" s="87">
        <v>6.1900000000000004E-2</v>
      </c>
      <c r="N145" s="83">
        <v>4270.97</v>
      </c>
      <c r="O145" s="85">
        <v>97.97</v>
      </c>
      <c r="P145" s="83">
        <v>14.398070000000002</v>
      </c>
      <c r="Q145" s="84">
        <f t="shared" si="2"/>
        <v>8.3477808618340164E-3</v>
      </c>
      <c r="R145" s="84">
        <f>P145/'סכום נכסי הקרן'!$C$42</f>
        <v>3.0453585489085346E-4</v>
      </c>
    </row>
    <row r="146" spans="2:18">
      <c r="B146" s="123" t="s">
        <v>2442</v>
      </c>
      <c r="C146" s="86" t="s">
        <v>2371</v>
      </c>
      <c r="D146" s="73">
        <v>7979</v>
      </c>
      <c r="E146" s="73"/>
      <c r="F146" s="73" t="s">
        <v>639</v>
      </c>
      <c r="G146" s="101">
        <v>44104</v>
      </c>
      <c r="H146" s="73"/>
      <c r="I146" s="83">
        <v>5.1599999999999993</v>
      </c>
      <c r="J146" s="86" t="s">
        <v>867</v>
      </c>
      <c r="K146" s="86" t="s">
        <v>127</v>
      </c>
      <c r="L146" s="87">
        <v>5.7500000000000002E-2</v>
      </c>
      <c r="M146" s="87">
        <v>6.1599999999999995E-2</v>
      </c>
      <c r="N146" s="83">
        <v>355.61000000000007</v>
      </c>
      <c r="O146" s="85">
        <v>97.61</v>
      </c>
      <c r="P146" s="83">
        <v>1.1944100000000004</v>
      </c>
      <c r="Q146" s="84">
        <f t="shared" si="2"/>
        <v>6.9250065732304189E-4</v>
      </c>
      <c r="R146" s="84">
        <f>P146/'סכום נכסי הקרן'!$C$42</f>
        <v>2.5263154745058495E-5</v>
      </c>
    </row>
    <row r="147" spans="2:18">
      <c r="B147" s="123" t="s">
        <v>2443</v>
      </c>
      <c r="C147" s="86" t="s">
        <v>2371</v>
      </c>
      <c r="D147" s="73">
        <v>7903</v>
      </c>
      <c r="E147" s="73"/>
      <c r="F147" s="73" t="s">
        <v>639</v>
      </c>
      <c r="G147" s="101">
        <v>44070</v>
      </c>
      <c r="H147" s="73"/>
      <c r="I147" s="83">
        <v>3.93</v>
      </c>
      <c r="J147" s="86" t="s">
        <v>928</v>
      </c>
      <c r="K147" s="86" t="s">
        <v>127</v>
      </c>
      <c r="L147" s="87">
        <v>2.802E-2</v>
      </c>
      <c r="M147" s="87">
        <v>3.2999999999999995E-2</v>
      </c>
      <c r="N147" s="83">
        <v>8823.9100000000017</v>
      </c>
      <c r="O147" s="85">
        <v>98.36</v>
      </c>
      <c r="P147" s="83">
        <v>29.866430000000005</v>
      </c>
      <c r="Q147" s="84">
        <f t="shared" si="2"/>
        <v>1.7316099502593427E-2</v>
      </c>
      <c r="R147" s="84">
        <f>P147/'סכום נכסי הקרן'!$C$42</f>
        <v>6.317095827835142E-4</v>
      </c>
    </row>
    <row r="148" spans="2:18">
      <c r="B148" s="123" t="s">
        <v>2443</v>
      </c>
      <c r="C148" s="86" t="s">
        <v>2371</v>
      </c>
      <c r="D148" s="73">
        <v>7364</v>
      </c>
      <c r="E148" s="73"/>
      <c r="F148" s="73" t="s">
        <v>639</v>
      </c>
      <c r="G148" s="101">
        <v>43846</v>
      </c>
      <c r="H148" s="73"/>
      <c r="I148" s="83">
        <v>2.3899999999999997</v>
      </c>
      <c r="J148" s="86" t="s">
        <v>2375</v>
      </c>
      <c r="K148" s="86" t="s">
        <v>129</v>
      </c>
      <c r="L148" s="87">
        <v>1.7500000000000002E-2</v>
      </c>
      <c r="M148" s="87">
        <v>1.95E-2</v>
      </c>
      <c r="N148" s="83">
        <v>16148.090000000002</v>
      </c>
      <c r="O148" s="85">
        <v>99.61</v>
      </c>
      <c r="P148" s="83">
        <v>64.755480000000006</v>
      </c>
      <c r="Q148" s="84">
        <f t="shared" si="2"/>
        <v>3.7544237293114659E-2</v>
      </c>
      <c r="R148" s="84">
        <f>P148/'סכום נכסי הקרן'!$C$42</f>
        <v>1.3696533952583618E-3</v>
      </c>
    </row>
    <row r="149" spans="2:18">
      <c r="B149" s="123" t="s">
        <v>2444</v>
      </c>
      <c r="C149" s="86" t="s">
        <v>2371</v>
      </c>
      <c r="D149" s="73">
        <v>7384</v>
      </c>
      <c r="E149" s="73"/>
      <c r="F149" s="73" t="s">
        <v>639</v>
      </c>
      <c r="G149" s="101">
        <v>43861</v>
      </c>
      <c r="H149" s="73"/>
      <c r="I149" s="83">
        <v>5.6899999999999995</v>
      </c>
      <c r="J149" s="86" t="s">
        <v>2375</v>
      </c>
      <c r="K149" s="86" t="s">
        <v>129</v>
      </c>
      <c r="L149" s="87">
        <v>2.6249999999999999E-2</v>
      </c>
      <c r="M149" s="87">
        <v>2.3700000000000002E-2</v>
      </c>
      <c r="N149" s="83">
        <v>43.310000000000009</v>
      </c>
      <c r="O149" s="85">
        <v>101.81</v>
      </c>
      <c r="P149" s="83">
        <v>0.17750000000000002</v>
      </c>
      <c r="Q149" s="84">
        <f t="shared" si="2"/>
        <v>1.0291178630021509E-4</v>
      </c>
      <c r="R149" s="84">
        <f>P149/'סכום נכסי הקרן'!$C$42</f>
        <v>3.7543305625772401E-6</v>
      </c>
    </row>
    <row r="150" spans="2:18">
      <c r="B150" s="123" t="s">
        <v>2444</v>
      </c>
      <c r="C150" s="86" t="s">
        <v>2371</v>
      </c>
      <c r="D150" s="73">
        <v>76091</v>
      </c>
      <c r="E150" s="73"/>
      <c r="F150" s="73" t="s">
        <v>639</v>
      </c>
      <c r="G150" s="101">
        <v>43937</v>
      </c>
      <c r="H150" s="73"/>
      <c r="I150" s="83">
        <v>5.69</v>
      </c>
      <c r="J150" s="86" t="s">
        <v>2375</v>
      </c>
      <c r="K150" s="86" t="s">
        <v>129</v>
      </c>
      <c r="L150" s="87">
        <v>2.6249999999999999E-2</v>
      </c>
      <c r="M150" s="87">
        <v>2.3899999999999998E-2</v>
      </c>
      <c r="N150" s="83">
        <v>153.20000000000002</v>
      </c>
      <c r="O150" s="85">
        <v>101.68</v>
      </c>
      <c r="P150" s="83">
        <v>0.6271000000000001</v>
      </c>
      <c r="Q150" s="84">
        <f t="shared" si="2"/>
        <v>3.6358299261332329E-4</v>
      </c>
      <c r="R150" s="84">
        <f>P150/'סכום נכסי הקרן'!$C$42</f>
        <v>1.3263891243899648E-5</v>
      </c>
    </row>
    <row r="151" spans="2:18">
      <c r="B151" s="123" t="s">
        <v>2444</v>
      </c>
      <c r="C151" s="86" t="s">
        <v>2371</v>
      </c>
      <c r="D151" s="73">
        <v>7824</v>
      </c>
      <c r="E151" s="73"/>
      <c r="F151" s="73" t="s">
        <v>639</v>
      </c>
      <c r="G151" s="101">
        <v>44027</v>
      </c>
      <c r="H151" s="73"/>
      <c r="I151" s="83">
        <v>5.6900000000000013</v>
      </c>
      <c r="J151" s="86" t="s">
        <v>2375</v>
      </c>
      <c r="K151" s="86" t="s">
        <v>129</v>
      </c>
      <c r="L151" s="87">
        <v>2.6249999999999999E-2</v>
      </c>
      <c r="M151" s="87">
        <v>2.3800000000000002E-2</v>
      </c>
      <c r="N151" s="83">
        <v>11.550000000000002</v>
      </c>
      <c r="O151" s="85">
        <v>101.71</v>
      </c>
      <c r="P151" s="83">
        <v>4.7299999999999995E-2</v>
      </c>
      <c r="Q151" s="84">
        <f t="shared" si="2"/>
        <v>2.7423816856339E-5</v>
      </c>
      <c r="R151" s="84">
        <f>P151/'סכום נכסי הקרן'!$C$42</f>
        <v>1.0004497780839629E-6</v>
      </c>
    </row>
    <row r="152" spans="2:18">
      <c r="B152" s="123" t="s">
        <v>2444</v>
      </c>
      <c r="C152" s="86" t="s">
        <v>2371</v>
      </c>
      <c r="D152" s="73">
        <v>7385</v>
      </c>
      <c r="E152" s="73"/>
      <c r="F152" s="73" t="s">
        <v>639</v>
      </c>
      <c r="G152" s="101">
        <v>43861</v>
      </c>
      <c r="H152" s="73"/>
      <c r="I152" s="83">
        <v>5.6400000000000006</v>
      </c>
      <c r="J152" s="86" t="s">
        <v>2375</v>
      </c>
      <c r="K152" s="86" t="s">
        <v>130</v>
      </c>
      <c r="L152" s="87">
        <v>2.9359000000000003E-2</v>
      </c>
      <c r="M152" s="87">
        <v>2.9000000000000005E-2</v>
      </c>
      <c r="N152" s="83">
        <v>141.19000000000003</v>
      </c>
      <c r="O152" s="85">
        <v>100.4</v>
      </c>
      <c r="P152" s="83">
        <v>0.62523000000000006</v>
      </c>
      <c r="Q152" s="84">
        <f t="shared" ref="Q152:Q215" si="3">P152/$P$10</f>
        <v>3.6249879520272382E-4</v>
      </c>
      <c r="R152" s="84">
        <f>P152/'סכום נכסי הקרן'!$C$42</f>
        <v>1.3224338578254467E-5</v>
      </c>
    </row>
    <row r="153" spans="2:18">
      <c r="B153" s="123" t="s">
        <v>2444</v>
      </c>
      <c r="C153" s="86" t="s">
        <v>2371</v>
      </c>
      <c r="D153" s="73">
        <v>7610</v>
      </c>
      <c r="E153" s="73"/>
      <c r="F153" s="73" t="s">
        <v>639</v>
      </c>
      <c r="G153" s="101">
        <v>43937</v>
      </c>
      <c r="H153" s="73"/>
      <c r="I153" s="83">
        <v>5.64</v>
      </c>
      <c r="J153" s="86" t="s">
        <v>2375</v>
      </c>
      <c r="K153" s="86" t="s">
        <v>130</v>
      </c>
      <c r="L153" s="87">
        <v>2.9359000000000003E-2</v>
      </c>
      <c r="M153" s="87">
        <v>2.8900000000000002E-2</v>
      </c>
      <c r="N153" s="83">
        <v>218.68000000000004</v>
      </c>
      <c r="O153" s="85">
        <v>100.4</v>
      </c>
      <c r="P153" s="83">
        <v>0.96844000000000019</v>
      </c>
      <c r="Q153" s="84">
        <f t="shared" si="3"/>
        <v>5.6148670605397357E-4</v>
      </c>
      <c r="R153" s="84">
        <f>P153/'סכום נכסי הקרן'!$C$42</f>
        <v>2.0483627549421425E-5</v>
      </c>
    </row>
    <row r="154" spans="2:18">
      <c r="B154" s="123" t="s">
        <v>2444</v>
      </c>
      <c r="C154" s="86" t="s">
        <v>2371</v>
      </c>
      <c r="D154" s="73">
        <v>7828</v>
      </c>
      <c r="E154" s="73"/>
      <c r="F154" s="73" t="s">
        <v>639</v>
      </c>
      <c r="G154" s="101">
        <v>44027</v>
      </c>
      <c r="H154" s="73"/>
      <c r="I154" s="83">
        <v>5.64</v>
      </c>
      <c r="J154" s="86" t="s">
        <v>2375</v>
      </c>
      <c r="K154" s="86" t="s">
        <v>130</v>
      </c>
      <c r="L154" s="87">
        <v>2.9365000000000002E-2</v>
      </c>
      <c r="M154" s="87">
        <v>2.8999999999999998E-2</v>
      </c>
      <c r="N154" s="83">
        <v>145.22000000000003</v>
      </c>
      <c r="O154" s="85">
        <v>100.4</v>
      </c>
      <c r="P154" s="83">
        <v>0.64309000000000016</v>
      </c>
      <c r="Q154" s="84">
        <f t="shared" si="3"/>
        <v>3.7285375015101593E-4</v>
      </c>
      <c r="R154" s="84">
        <f>P154/'סכום נכסי הקרן'!$C$42</f>
        <v>1.3602098261903086E-5</v>
      </c>
    </row>
    <row r="155" spans="2:18">
      <c r="B155" s="123" t="s">
        <v>2444</v>
      </c>
      <c r="C155" s="86" t="s">
        <v>2371</v>
      </c>
      <c r="D155" s="73">
        <v>7276</v>
      </c>
      <c r="E155" s="73"/>
      <c r="F155" s="73" t="s">
        <v>639</v>
      </c>
      <c r="G155" s="101">
        <v>43788</v>
      </c>
      <c r="H155" s="73"/>
      <c r="I155" s="83">
        <v>5.69</v>
      </c>
      <c r="J155" s="86" t="s">
        <v>2375</v>
      </c>
      <c r="K155" s="86" t="s">
        <v>129</v>
      </c>
      <c r="L155" s="87">
        <v>2.6249999999999999E-2</v>
      </c>
      <c r="M155" s="87">
        <v>2.3600000000000003E-2</v>
      </c>
      <c r="N155" s="83">
        <v>1888.4700000000003</v>
      </c>
      <c r="O155" s="85">
        <v>101.81</v>
      </c>
      <c r="P155" s="83">
        <v>7.7402000000000006</v>
      </c>
      <c r="Q155" s="84">
        <f t="shared" si="3"/>
        <v>4.4876496243432384E-3</v>
      </c>
      <c r="R155" s="84">
        <f>P155/'סכום נכסי הקרן'!$C$42</f>
        <v>1.637141939180865E-4</v>
      </c>
    </row>
    <row r="156" spans="2:18">
      <c r="B156" s="123" t="s">
        <v>2444</v>
      </c>
      <c r="C156" s="86" t="s">
        <v>2371</v>
      </c>
      <c r="D156" s="73">
        <v>7275</v>
      </c>
      <c r="E156" s="73"/>
      <c r="F156" s="73" t="s">
        <v>639</v>
      </c>
      <c r="G156" s="101">
        <v>43788</v>
      </c>
      <c r="H156" s="73"/>
      <c r="I156" s="83">
        <v>5.64</v>
      </c>
      <c r="J156" s="86" t="s">
        <v>2375</v>
      </c>
      <c r="K156" s="86" t="s">
        <v>130</v>
      </c>
      <c r="L156" s="87">
        <v>2.9359000000000003E-2</v>
      </c>
      <c r="M156" s="87">
        <v>2.8999999999999998E-2</v>
      </c>
      <c r="N156" s="83">
        <v>1774.5900000000004</v>
      </c>
      <c r="O156" s="85">
        <v>100.4</v>
      </c>
      <c r="P156" s="83">
        <v>7.8586800000000014</v>
      </c>
      <c r="Q156" s="84">
        <f t="shared" si="3"/>
        <v>4.5563425169677426E-3</v>
      </c>
      <c r="R156" s="84">
        <f>P156/'סכום נכסי הקרן'!$C$42</f>
        <v>1.6622018312965921E-4</v>
      </c>
    </row>
    <row r="157" spans="2:18">
      <c r="B157" s="123" t="s">
        <v>2445</v>
      </c>
      <c r="C157" s="86" t="s">
        <v>2371</v>
      </c>
      <c r="D157" s="73">
        <v>72808</v>
      </c>
      <c r="E157" s="73"/>
      <c r="F157" s="73" t="s">
        <v>639</v>
      </c>
      <c r="G157" s="101">
        <v>43797</v>
      </c>
      <c r="H157" s="73"/>
      <c r="I157" s="83">
        <v>5.7900000000000009</v>
      </c>
      <c r="J157" s="86" t="s">
        <v>867</v>
      </c>
      <c r="K157" s="86" t="s">
        <v>127</v>
      </c>
      <c r="L157" s="87">
        <v>3.1600000000000003E-2</v>
      </c>
      <c r="M157" s="87">
        <v>2.7700000000000006E-2</v>
      </c>
      <c r="N157" s="83">
        <v>253.60000000000002</v>
      </c>
      <c r="O157" s="85">
        <v>103.69</v>
      </c>
      <c r="P157" s="83">
        <v>0.9048400000000002</v>
      </c>
      <c r="Q157" s="84">
        <f t="shared" si="3"/>
        <v>5.2461239839936128E-4</v>
      </c>
      <c r="R157" s="84">
        <f>P157/'סכום נכסי הקרן'!$C$42</f>
        <v>1.9138413894323327E-5</v>
      </c>
    </row>
    <row r="158" spans="2:18">
      <c r="B158" s="123" t="s">
        <v>2445</v>
      </c>
      <c r="C158" s="86" t="s">
        <v>2371</v>
      </c>
      <c r="D158" s="73">
        <v>7847</v>
      </c>
      <c r="E158" s="73"/>
      <c r="F158" s="73" t="s">
        <v>639</v>
      </c>
      <c r="G158" s="101">
        <v>44043</v>
      </c>
      <c r="H158" s="73"/>
      <c r="I158" s="83">
        <v>5.79</v>
      </c>
      <c r="J158" s="86" t="s">
        <v>867</v>
      </c>
      <c r="K158" s="86" t="s">
        <v>127</v>
      </c>
      <c r="L158" s="87">
        <v>3.1600000000000003E-2</v>
      </c>
      <c r="M158" s="87">
        <v>2.7699999999999999E-2</v>
      </c>
      <c r="N158" s="83">
        <v>1040.0500000000002</v>
      </c>
      <c r="O158" s="85">
        <v>103.69</v>
      </c>
      <c r="P158" s="83">
        <v>3.7108800000000004</v>
      </c>
      <c r="Q158" s="84">
        <f t="shared" si="3"/>
        <v>2.1515114903985473E-3</v>
      </c>
      <c r="R158" s="84">
        <f>P158/'סכום נכסי הקרן'!$C$42</f>
        <v>7.8489409566516227E-5</v>
      </c>
    </row>
    <row r="159" spans="2:18">
      <c r="B159" s="123" t="s">
        <v>2445</v>
      </c>
      <c r="C159" s="86" t="s">
        <v>2371</v>
      </c>
      <c r="D159" s="73">
        <v>7906</v>
      </c>
      <c r="E159" s="73"/>
      <c r="F159" s="73" t="s">
        <v>639</v>
      </c>
      <c r="G159" s="101">
        <v>44071</v>
      </c>
      <c r="H159" s="73"/>
      <c r="I159" s="83">
        <v>5.7900000000000009</v>
      </c>
      <c r="J159" s="86" t="s">
        <v>867</v>
      </c>
      <c r="K159" s="86" t="s">
        <v>127</v>
      </c>
      <c r="L159" s="87">
        <v>3.1600000000000003E-2</v>
      </c>
      <c r="M159" s="87">
        <v>2.7700000000000006E-2</v>
      </c>
      <c r="N159" s="83">
        <v>1188.8200000000002</v>
      </c>
      <c r="O159" s="85">
        <v>103.69</v>
      </c>
      <c r="P159" s="83">
        <v>4.2416899999999993</v>
      </c>
      <c r="Q159" s="84">
        <f t="shared" si="3"/>
        <v>2.4592670131366717E-3</v>
      </c>
      <c r="R159" s="84">
        <f>P159/'סכום נכסי הקרן'!$C$42</f>
        <v>8.9716655797060556E-5</v>
      </c>
    </row>
    <row r="160" spans="2:18">
      <c r="B160" s="123" t="s">
        <v>2445</v>
      </c>
      <c r="C160" s="86" t="s">
        <v>2371</v>
      </c>
      <c r="D160" s="73">
        <v>7977</v>
      </c>
      <c r="E160" s="73"/>
      <c r="F160" s="73" t="s">
        <v>639</v>
      </c>
      <c r="G160" s="101">
        <v>44104</v>
      </c>
      <c r="H160" s="73"/>
      <c r="I160" s="83">
        <v>5.79</v>
      </c>
      <c r="J160" s="86" t="s">
        <v>867</v>
      </c>
      <c r="K160" s="86" t="s">
        <v>127</v>
      </c>
      <c r="L160" s="87">
        <v>3.1489999999999997E-2</v>
      </c>
      <c r="M160" s="87">
        <v>2.8399999999999998E-2</v>
      </c>
      <c r="N160" s="83">
        <v>976.35000000000014</v>
      </c>
      <c r="O160" s="85">
        <v>103.29</v>
      </c>
      <c r="P160" s="83">
        <v>3.4701400000000007</v>
      </c>
      <c r="Q160" s="84">
        <f t="shared" si="3"/>
        <v>2.0119341189398783E-3</v>
      </c>
      <c r="R160" s="84">
        <f>P160/'סכום נכסי הקרן'!$C$42</f>
        <v>7.3397479765756544E-5</v>
      </c>
    </row>
    <row r="161" spans="2:18">
      <c r="B161" s="123" t="s">
        <v>2445</v>
      </c>
      <c r="C161" s="86" t="s">
        <v>2371</v>
      </c>
      <c r="D161" s="73">
        <v>7386</v>
      </c>
      <c r="E161" s="73"/>
      <c r="F161" s="73" t="s">
        <v>639</v>
      </c>
      <c r="G161" s="101">
        <v>43861</v>
      </c>
      <c r="H161" s="73"/>
      <c r="I161" s="83">
        <v>5.79</v>
      </c>
      <c r="J161" s="86" t="s">
        <v>867</v>
      </c>
      <c r="K161" s="86" t="s">
        <v>127</v>
      </c>
      <c r="L161" s="87">
        <v>3.1600000000000003E-2</v>
      </c>
      <c r="M161" s="87">
        <v>2.7700000000000006E-2</v>
      </c>
      <c r="N161" s="83">
        <v>681.88000000000011</v>
      </c>
      <c r="O161" s="85">
        <v>103.69</v>
      </c>
      <c r="P161" s="83">
        <v>2.4329200000000002</v>
      </c>
      <c r="Q161" s="84">
        <f t="shared" si="3"/>
        <v>1.4105698204254608E-3</v>
      </c>
      <c r="R161" s="84">
        <f>P161/'סכום נכסי הקרן'!$C$42</f>
        <v>5.1459075562284053E-5</v>
      </c>
    </row>
    <row r="162" spans="2:18">
      <c r="B162" s="123" t="s">
        <v>2445</v>
      </c>
      <c r="C162" s="86" t="s">
        <v>2371</v>
      </c>
      <c r="D162" s="73">
        <v>7535</v>
      </c>
      <c r="E162" s="73"/>
      <c r="F162" s="73" t="s">
        <v>639</v>
      </c>
      <c r="G162" s="101">
        <v>43921</v>
      </c>
      <c r="H162" s="73"/>
      <c r="I162" s="83">
        <v>5.7899999999999991</v>
      </c>
      <c r="J162" s="86" t="s">
        <v>867</v>
      </c>
      <c r="K162" s="86" t="s">
        <v>127</v>
      </c>
      <c r="L162" s="87">
        <v>3.1600000000000003E-2</v>
      </c>
      <c r="M162" s="87">
        <v>2.7699999999999995E-2</v>
      </c>
      <c r="N162" s="83">
        <v>754.45000000000016</v>
      </c>
      <c r="O162" s="85">
        <v>103.69</v>
      </c>
      <c r="P162" s="83">
        <v>2.6918600000000006</v>
      </c>
      <c r="Q162" s="84">
        <f t="shared" si="3"/>
        <v>1.5606992736343494E-3</v>
      </c>
      <c r="R162" s="84">
        <f>P162/'סכום נכסי הקרן'!$C$42</f>
        <v>5.6935956440446031E-5</v>
      </c>
    </row>
    <row r="163" spans="2:18">
      <c r="B163" s="123" t="s">
        <v>2445</v>
      </c>
      <c r="C163" s="86" t="s">
        <v>2371</v>
      </c>
      <c r="D163" s="73">
        <v>7645</v>
      </c>
      <c r="E163" s="73"/>
      <c r="F163" s="73" t="s">
        <v>639</v>
      </c>
      <c r="G163" s="101">
        <v>43951</v>
      </c>
      <c r="H163" s="73"/>
      <c r="I163" s="83">
        <v>5.79</v>
      </c>
      <c r="J163" s="86" t="s">
        <v>867</v>
      </c>
      <c r="K163" s="86" t="s">
        <v>127</v>
      </c>
      <c r="L163" s="87">
        <v>3.1600000000000003E-2</v>
      </c>
      <c r="M163" s="87">
        <v>2.7699999999999999E-2</v>
      </c>
      <c r="N163" s="83">
        <v>646.63000000000011</v>
      </c>
      <c r="O163" s="85">
        <v>103.69</v>
      </c>
      <c r="P163" s="83">
        <v>2.3071600000000001</v>
      </c>
      <c r="Q163" s="84">
        <f t="shared" si="3"/>
        <v>1.3376560951008688E-3</v>
      </c>
      <c r="R163" s="84">
        <f>P163/'סכום נכסי הקרן'!$C$42</f>
        <v>4.8799105919750453E-5</v>
      </c>
    </row>
    <row r="164" spans="2:18">
      <c r="B164" s="123" t="s">
        <v>2445</v>
      </c>
      <c r="C164" s="86" t="s">
        <v>2371</v>
      </c>
      <c r="D164" s="73">
        <v>7778</v>
      </c>
      <c r="E164" s="73"/>
      <c r="F164" s="73" t="s">
        <v>639</v>
      </c>
      <c r="G164" s="101">
        <v>44012</v>
      </c>
      <c r="H164" s="73"/>
      <c r="I164" s="83">
        <v>5.79</v>
      </c>
      <c r="J164" s="86" t="s">
        <v>867</v>
      </c>
      <c r="K164" s="86" t="s">
        <v>127</v>
      </c>
      <c r="L164" s="87">
        <v>3.1600000000000003E-2</v>
      </c>
      <c r="M164" s="87">
        <v>2.7699999999999995E-2</v>
      </c>
      <c r="N164" s="83">
        <v>990.04000000000019</v>
      </c>
      <c r="O164" s="85">
        <v>103.69</v>
      </c>
      <c r="P164" s="83">
        <v>3.5324300000000006</v>
      </c>
      <c r="Q164" s="84">
        <f t="shared" si="3"/>
        <v>2.0480489086223594E-3</v>
      </c>
      <c r="R164" s="84">
        <f>P164/'סכום נכסי הקרן'!$C$42</f>
        <v>7.4714985403744906E-5</v>
      </c>
    </row>
    <row r="165" spans="2:18">
      <c r="B165" s="123" t="s">
        <v>2445</v>
      </c>
      <c r="C165" s="86" t="s">
        <v>2371</v>
      </c>
      <c r="D165" s="73">
        <v>7125</v>
      </c>
      <c r="E165" s="73"/>
      <c r="F165" s="73" t="s">
        <v>639</v>
      </c>
      <c r="G165" s="101">
        <v>43706</v>
      </c>
      <c r="H165" s="73"/>
      <c r="I165" s="83">
        <v>5.7900000000000009</v>
      </c>
      <c r="J165" s="86" t="s">
        <v>867</v>
      </c>
      <c r="K165" s="86" t="s">
        <v>127</v>
      </c>
      <c r="L165" s="87">
        <v>3.1600000000000003E-2</v>
      </c>
      <c r="M165" s="87">
        <v>2.7700000000000006E-2</v>
      </c>
      <c r="N165" s="83">
        <v>592.12000000000012</v>
      </c>
      <c r="O165" s="85">
        <v>103.69</v>
      </c>
      <c r="P165" s="83">
        <v>2.11267</v>
      </c>
      <c r="Q165" s="84">
        <f t="shared" si="3"/>
        <v>1.2248937665514106E-3</v>
      </c>
      <c r="R165" s="84">
        <f>P165/'סכום נכסי הקרן'!$C$42</f>
        <v>4.4685417181070745E-5</v>
      </c>
    </row>
    <row r="166" spans="2:18">
      <c r="B166" s="123" t="s">
        <v>2445</v>
      </c>
      <c r="C166" s="86" t="s">
        <v>2371</v>
      </c>
      <c r="D166" s="73">
        <v>7204</v>
      </c>
      <c r="E166" s="73"/>
      <c r="F166" s="73" t="s">
        <v>639</v>
      </c>
      <c r="G166" s="101">
        <v>43738</v>
      </c>
      <c r="H166" s="73"/>
      <c r="I166" s="83">
        <v>5.7899999999999983</v>
      </c>
      <c r="J166" s="86" t="s">
        <v>867</v>
      </c>
      <c r="K166" s="86" t="s">
        <v>127</v>
      </c>
      <c r="L166" s="87">
        <v>3.1600000000000003E-2</v>
      </c>
      <c r="M166" s="87">
        <v>2.7699999999999992E-2</v>
      </c>
      <c r="N166" s="83">
        <v>291.52000000000004</v>
      </c>
      <c r="O166" s="85">
        <v>103.69</v>
      </c>
      <c r="P166" s="83">
        <v>1.0401400000000003</v>
      </c>
      <c r="Q166" s="84">
        <f t="shared" si="3"/>
        <v>6.0305726987214497E-4</v>
      </c>
      <c r="R166" s="84">
        <f>P166/'סכום נכסי הקרן'!$C$42</f>
        <v>2.200016558512164E-5</v>
      </c>
    </row>
    <row r="167" spans="2:18">
      <c r="B167" s="123" t="s">
        <v>2445</v>
      </c>
      <c r="C167" s="86" t="s">
        <v>2371</v>
      </c>
      <c r="D167" s="73">
        <v>7246</v>
      </c>
      <c r="E167" s="73"/>
      <c r="F167" s="73" t="s">
        <v>639</v>
      </c>
      <c r="G167" s="101">
        <v>43769</v>
      </c>
      <c r="H167" s="73"/>
      <c r="I167" s="83">
        <v>5.7899999999999983</v>
      </c>
      <c r="J167" s="86" t="s">
        <v>867</v>
      </c>
      <c r="K167" s="86" t="s">
        <v>127</v>
      </c>
      <c r="L167" s="87">
        <v>3.1600000000000003E-2</v>
      </c>
      <c r="M167" s="87">
        <v>2.7699999999999999E-2</v>
      </c>
      <c r="N167" s="83">
        <v>551.82000000000016</v>
      </c>
      <c r="O167" s="85">
        <v>103.69</v>
      </c>
      <c r="P167" s="83">
        <v>1.9688700000000003</v>
      </c>
      <c r="Q167" s="84">
        <f t="shared" si="3"/>
        <v>1.1415207250304478E-3</v>
      </c>
      <c r="R167" s="84">
        <f>P167/'סכום נכסי הקרן'!$C$42</f>
        <v>4.1643880646430712E-5</v>
      </c>
    </row>
    <row r="168" spans="2:18">
      <c r="B168" s="123" t="s">
        <v>2445</v>
      </c>
      <c r="C168" s="86" t="s">
        <v>2371</v>
      </c>
      <c r="D168" s="73">
        <v>7280</v>
      </c>
      <c r="E168" s="73"/>
      <c r="F168" s="73" t="s">
        <v>639</v>
      </c>
      <c r="G168" s="101">
        <v>43798</v>
      </c>
      <c r="H168" s="73"/>
      <c r="I168" s="83">
        <v>5.79</v>
      </c>
      <c r="J168" s="86" t="s">
        <v>867</v>
      </c>
      <c r="K168" s="86" t="s">
        <v>127</v>
      </c>
      <c r="L168" s="87">
        <v>3.1600000000000003E-2</v>
      </c>
      <c r="M168" s="87">
        <v>2.7699999999999999E-2</v>
      </c>
      <c r="N168" s="83">
        <v>99.74</v>
      </c>
      <c r="O168" s="85">
        <v>103.69</v>
      </c>
      <c r="P168" s="83">
        <v>0.35587000000000008</v>
      </c>
      <c r="Q168" s="84">
        <f t="shared" si="3"/>
        <v>2.0632798529947915E-4</v>
      </c>
      <c r="R168" s="84">
        <f>P168/'סכום נכסי הקרן'!$C$42</f>
        <v>7.5270626327006346E-6</v>
      </c>
    </row>
    <row r="169" spans="2:18">
      <c r="B169" s="123" t="s">
        <v>2445</v>
      </c>
      <c r="C169" s="86" t="s">
        <v>2371</v>
      </c>
      <c r="D169" s="73">
        <v>7337</v>
      </c>
      <c r="E169" s="73"/>
      <c r="F169" s="73" t="s">
        <v>639</v>
      </c>
      <c r="G169" s="101">
        <v>43830</v>
      </c>
      <c r="H169" s="73"/>
      <c r="I169" s="83">
        <v>5.7899999999999991</v>
      </c>
      <c r="J169" s="86" t="s">
        <v>867</v>
      </c>
      <c r="K169" s="86" t="s">
        <v>127</v>
      </c>
      <c r="L169" s="87">
        <v>3.1600000000000003E-2</v>
      </c>
      <c r="M169" s="87">
        <v>2.7699999999999995E-2</v>
      </c>
      <c r="N169" s="83">
        <v>669.23000000000013</v>
      </c>
      <c r="O169" s="85">
        <v>103.69</v>
      </c>
      <c r="P169" s="83">
        <v>2.3877800000000007</v>
      </c>
      <c r="Q169" s="84">
        <f t="shared" si="3"/>
        <v>1.3843983385460712E-3</v>
      </c>
      <c r="R169" s="84">
        <f>P169/'סכום נכסי הקרן'!$C$42</f>
        <v>5.0504312285693998E-5</v>
      </c>
    </row>
    <row r="170" spans="2:18">
      <c r="B170" s="123" t="s">
        <v>2446</v>
      </c>
      <c r="C170" s="86" t="s">
        <v>2371</v>
      </c>
      <c r="D170" s="73">
        <v>7533</v>
      </c>
      <c r="E170" s="73"/>
      <c r="F170" s="73" t="s">
        <v>639</v>
      </c>
      <c r="G170" s="101">
        <v>43921</v>
      </c>
      <c r="H170" s="73"/>
      <c r="I170" s="83">
        <v>5.43</v>
      </c>
      <c r="J170" s="86" t="s">
        <v>867</v>
      </c>
      <c r="K170" s="86" t="s">
        <v>127</v>
      </c>
      <c r="L170" s="87">
        <v>3.2178999999999999E-2</v>
      </c>
      <c r="M170" s="87">
        <v>2.6599999999999999E-2</v>
      </c>
      <c r="N170" s="83">
        <v>183.69000000000003</v>
      </c>
      <c r="O170" s="85">
        <v>103.41</v>
      </c>
      <c r="P170" s="83">
        <v>0.65361000000000014</v>
      </c>
      <c r="Q170" s="84">
        <f t="shared" si="3"/>
        <v>3.7895308531652724E-4</v>
      </c>
      <c r="R170" s="84">
        <f>P170/'סכום נכסי הקרן'!$C$42</f>
        <v>1.3824608445104846E-5</v>
      </c>
    </row>
    <row r="171" spans="2:18">
      <c r="B171" s="123" t="s">
        <v>2446</v>
      </c>
      <c r="C171" s="86" t="s">
        <v>2371</v>
      </c>
      <c r="D171" s="73">
        <v>7647</v>
      </c>
      <c r="E171" s="73"/>
      <c r="F171" s="73" t="s">
        <v>639</v>
      </c>
      <c r="G171" s="101">
        <v>43955</v>
      </c>
      <c r="H171" s="73"/>
      <c r="I171" s="83">
        <v>5.42</v>
      </c>
      <c r="J171" s="86" t="s">
        <v>867</v>
      </c>
      <c r="K171" s="86" t="s">
        <v>127</v>
      </c>
      <c r="L171" s="87">
        <v>3.1600000000000003E-2</v>
      </c>
      <c r="M171" s="87">
        <v>2.6300000000000004E-2</v>
      </c>
      <c r="N171" s="83">
        <v>698.00000000000011</v>
      </c>
      <c r="O171" s="85">
        <v>103.41</v>
      </c>
      <c r="P171" s="83">
        <v>2.4837200000000004</v>
      </c>
      <c r="Q171" s="84">
        <f t="shared" si="3"/>
        <v>1.4400228837722266E-3</v>
      </c>
      <c r="R171" s="84">
        <f>P171/'סכום נכסי הקרן'!$C$42</f>
        <v>5.2533554393714611E-5</v>
      </c>
    </row>
    <row r="172" spans="2:18">
      <c r="B172" s="123" t="s">
        <v>2446</v>
      </c>
      <c r="C172" s="86" t="s">
        <v>2371</v>
      </c>
      <c r="D172" s="73">
        <v>7713</v>
      </c>
      <c r="E172" s="73"/>
      <c r="F172" s="73" t="s">
        <v>639</v>
      </c>
      <c r="G172" s="101">
        <v>43987</v>
      </c>
      <c r="H172" s="73"/>
      <c r="I172" s="83">
        <v>5.42</v>
      </c>
      <c r="J172" s="86" t="s">
        <v>867</v>
      </c>
      <c r="K172" s="86" t="s">
        <v>127</v>
      </c>
      <c r="L172" s="87">
        <v>3.1600000000000003E-2</v>
      </c>
      <c r="M172" s="87">
        <v>2.63E-2</v>
      </c>
      <c r="N172" s="83">
        <v>1069.9700000000003</v>
      </c>
      <c r="O172" s="85">
        <v>103.41</v>
      </c>
      <c r="P172" s="83">
        <v>3.8073000000000006</v>
      </c>
      <c r="Q172" s="84">
        <f t="shared" si="3"/>
        <v>2.2074143322862476E-3</v>
      </c>
      <c r="R172" s="84">
        <f>P172/'סכום נכסי הקרן'!$C$42</f>
        <v>8.0528804230424375E-5</v>
      </c>
    </row>
    <row r="173" spans="2:18">
      <c r="B173" s="123" t="s">
        <v>2446</v>
      </c>
      <c r="C173" s="86" t="s">
        <v>2371</v>
      </c>
      <c r="D173" s="73">
        <v>7859</v>
      </c>
      <c r="E173" s="73"/>
      <c r="F173" s="73" t="s">
        <v>639</v>
      </c>
      <c r="G173" s="101">
        <v>44048</v>
      </c>
      <c r="H173" s="73"/>
      <c r="I173" s="83">
        <v>5.4200000000000017</v>
      </c>
      <c r="J173" s="86" t="s">
        <v>867</v>
      </c>
      <c r="K173" s="86" t="s">
        <v>127</v>
      </c>
      <c r="L173" s="87">
        <v>3.1600000000000003E-2</v>
      </c>
      <c r="M173" s="87">
        <v>2.6300000000000007E-2</v>
      </c>
      <c r="N173" s="83">
        <v>1267.4300000000003</v>
      </c>
      <c r="O173" s="85">
        <v>103.41</v>
      </c>
      <c r="P173" s="83">
        <v>4.5099399999999994</v>
      </c>
      <c r="Q173" s="84">
        <f t="shared" si="3"/>
        <v>2.6147942620100952E-3</v>
      </c>
      <c r="R173" s="84">
        <f>P173/'סכום נכסי הקרן'!$C$42</f>
        <v>9.5390453957124475E-5</v>
      </c>
    </row>
    <row r="174" spans="2:18">
      <c r="B174" s="123" t="s">
        <v>2446</v>
      </c>
      <c r="C174" s="86" t="s">
        <v>2371</v>
      </c>
      <c r="D174" s="73">
        <v>7872</v>
      </c>
      <c r="E174" s="73"/>
      <c r="F174" s="73" t="s">
        <v>639</v>
      </c>
      <c r="G174" s="101">
        <v>44053</v>
      </c>
      <c r="H174" s="73"/>
      <c r="I174" s="83">
        <v>5.419999999999999</v>
      </c>
      <c r="J174" s="86" t="s">
        <v>867</v>
      </c>
      <c r="K174" s="86" t="s">
        <v>127</v>
      </c>
      <c r="L174" s="87">
        <v>3.1600000000000003E-2</v>
      </c>
      <c r="M174" s="87">
        <v>2.6300000000000004E-2</v>
      </c>
      <c r="N174" s="83">
        <v>702.60000000000014</v>
      </c>
      <c r="O174" s="85">
        <v>103.41</v>
      </c>
      <c r="P174" s="83">
        <v>2.5000600000000004</v>
      </c>
      <c r="Q174" s="84">
        <f t="shared" si="3"/>
        <v>1.449496565958962E-3</v>
      </c>
      <c r="R174" s="84">
        <f>P174/'סכום נכסי הקרן'!$C$42</f>
        <v>5.2879164317052708E-5</v>
      </c>
    </row>
    <row r="175" spans="2:18">
      <c r="B175" s="123" t="s">
        <v>2446</v>
      </c>
      <c r="C175" s="86" t="s">
        <v>2371</v>
      </c>
      <c r="D175" s="73">
        <v>7921</v>
      </c>
      <c r="E175" s="73"/>
      <c r="F175" s="73" t="s">
        <v>639</v>
      </c>
      <c r="G175" s="101">
        <v>44078</v>
      </c>
      <c r="H175" s="73"/>
      <c r="I175" s="83">
        <v>5.419999999999999</v>
      </c>
      <c r="J175" s="86" t="s">
        <v>867</v>
      </c>
      <c r="K175" s="86" t="s">
        <v>127</v>
      </c>
      <c r="L175" s="87">
        <v>3.1600000000000003E-2</v>
      </c>
      <c r="M175" s="87">
        <v>2.63E-2</v>
      </c>
      <c r="N175" s="83">
        <v>1749.6000000000004</v>
      </c>
      <c r="O175" s="85">
        <v>103.42</v>
      </c>
      <c r="P175" s="83">
        <v>6.2262800000000018</v>
      </c>
      <c r="Q175" s="84">
        <f t="shared" si="3"/>
        <v>3.6099019538326947E-3</v>
      </c>
      <c r="R175" s="84">
        <f>P175/'סכום נכסי הקרן'!$C$42</f>
        <v>1.3169303264880803E-4</v>
      </c>
    </row>
    <row r="176" spans="2:18">
      <c r="B176" s="123" t="s">
        <v>2446</v>
      </c>
      <c r="C176" s="86" t="s">
        <v>2371</v>
      </c>
      <c r="D176" s="73">
        <v>7973</v>
      </c>
      <c r="E176" s="73"/>
      <c r="F176" s="73" t="s">
        <v>639</v>
      </c>
      <c r="G176" s="101">
        <v>44103</v>
      </c>
      <c r="H176" s="73"/>
      <c r="I176" s="83">
        <v>5.4099999999999993</v>
      </c>
      <c r="J176" s="86" t="s">
        <v>867</v>
      </c>
      <c r="K176" s="86" t="s">
        <v>127</v>
      </c>
      <c r="L176" s="87">
        <v>3.2178999999999999E-2</v>
      </c>
      <c r="M176" s="87">
        <v>3.2300000000000002E-2</v>
      </c>
      <c r="N176" s="83">
        <v>165.32</v>
      </c>
      <c r="O176" s="85">
        <v>100</v>
      </c>
      <c r="P176" s="83">
        <v>0.5688700000000001</v>
      </c>
      <c r="Q176" s="84">
        <f t="shared" si="3"/>
        <v>3.2982212885973724E-4</v>
      </c>
      <c r="R176" s="84">
        <f>P176/'סכום נכסי הקרן'!$C$42</f>
        <v>1.2032259307793322E-5</v>
      </c>
    </row>
    <row r="177" spans="2:18">
      <c r="B177" s="123" t="s">
        <v>2446</v>
      </c>
      <c r="C177" s="86" t="s">
        <v>2371</v>
      </c>
      <c r="D177" s="73">
        <v>6954</v>
      </c>
      <c r="E177" s="73"/>
      <c r="F177" s="73" t="s">
        <v>639</v>
      </c>
      <c r="G177" s="101">
        <v>43593</v>
      </c>
      <c r="H177" s="73"/>
      <c r="I177" s="83">
        <v>5.43</v>
      </c>
      <c r="J177" s="86" t="s">
        <v>867</v>
      </c>
      <c r="K177" s="86" t="s">
        <v>127</v>
      </c>
      <c r="L177" s="87">
        <v>3.2178999999999999E-2</v>
      </c>
      <c r="M177" s="87">
        <v>2.6800000000000001E-2</v>
      </c>
      <c r="N177" s="83">
        <v>854.13000000000011</v>
      </c>
      <c r="O177" s="85">
        <v>103.41</v>
      </c>
      <c r="P177" s="83">
        <v>3.0392600000000005</v>
      </c>
      <c r="Q177" s="84">
        <f t="shared" si="3"/>
        <v>1.7621164824269957E-3</v>
      </c>
      <c r="R177" s="84">
        <f>P177/'סכום נכסי הקרן'!$C$42</f>
        <v>6.4283868764047905E-5</v>
      </c>
    </row>
    <row r="178" spans="2:18">
      <c r="B178" s="123" t="s">
        <v>2446</v>
      </c>
      <c r="C178" s="86" t="s">
        <v>2371</v>
      </c>
      <c r="D178" s="73">
        <v>7347</v>
      </c>
      <c r="E178" s="73"/>
      <c r="F178" s="73" t="s">
        <v>639</v>
      </c>
      <c r="G178" s="101">
        <v>43836</v>
      </c>
      <c r="H178" s="73"/>
      <c r="I178" s="83">
        <v>5.370000000000001</v>
      </c>
      <c r="J178" s="86" t="s">
        <v>867</v>
      </c>
      <c r="K178" s="86" t="s">
        <v>127</v>
      </c>
      <c r="L178" s="87">
        <v>4.2099999999999999E-2</v>
      </c>
      <c r="M178" s="87">
        <v>2.8400000000000009E-2</v>
      </c>
      <c r="N178" s="83">
        <v>3260.4100000000008</v>
      </c>
      <c r="O178" s="85">
        <v>103.41</v>
      </c>
      <c r="P178" s="83">
        <v>11.60164</v>
      </c>
      <c r="Q178" s="84">
        <f t="shared" si="3"/>
        <v>6.7264535009128297E-3</v>
      </c>
      <c r="R178" s="84">
        <f>P178/'סכום נכסי הקרן'!$C$42</f>
        <v>2.4538812184799218E-4</v>
      </c>
    </row>
    <row r="179" spans="2:18">
      <c r="B179" s="123" t="s">
        <v>2446</v>
      </c>
      <c r="C179" s="86" t="s">
        <v>2371</v>
      </c>
      <c r="D179" s="73">
        <v>7399</v>
      </c>
      <c r="E179" s="73"/>
      <c r="F179" s="73" t="s">
        <v>639</v>
      </c>
      <c r="G179" s="101">
        <v>43866</v>
      </c>
      <c r="H179" s="73"/>
      <c r="I179" s="83">
        <v>5.3699999999999992</v>
      </c>
      <c r="J179" s="86" t="s">
        <v>867</v>
      </c>
      <c r="K179" s="86" t="s">
        <v>127</v>
      </c>
      <c r="L179" s="87">
        <v>4.2099999999999999E-2</v>
      </c>
      <c r="M179" s="87">
        <v>2.8399999999999998E-2</v>
      </c>
      <c r="N179" s="83">
        <v>1841.4500000000003</v>
      </c>
      <c r="O179" s="85">
        <v>103.41</v>
      </c>
      <c r="P179" s="83">
        <v>6.5525200000000012</v>
      </c>
      <c r="Q179" s="84">
        <f t="shared" si="3"/>
        <v>3.7990509181289318E-3</v>
      </c>
      <c r="R179" s="84">
        <f>P179/'סכום נכסי הקרן'!$C$42</f>
        <v>1.3859338646703449E-4</v>
      </c>
    </row>
    <row r="180" spans="2:18">
      <c r="B180" s="123" t="s">
        <v>2446</v>
      </c>
      <c r="C180" s="86" t="s">
        <v>2371</v>
      </c>
      <c r="D180" s="73">
        <v>7471</v>
      </c>
      <c r="E180" s="73"/>
      <c r="F180" s="73" t="s">
        <v>639</v>
      </c>
      <c r="G180" s="101">
        <v>43895</v>
      </c>
      <c r="H180" s="73"/>
      <c r="I180" s="83">
        <v>5.37</v>
      </c>
      <c r="J180" s="86" t="s">
        <v>867</v>
      </c>
      <c r="K180" s="86" t="s">
        <v>127</v>
      </c>
      <c r="L180" s="87">
        <v>4.2099999999999999E-2</v>
      </c>
      <c r="M180" s="87">
        <v>2.8399999999999998E-2</v>
      </c>
      <c r="N180" s="83">
        <v>730.15000000000009</v>
      </c>
      <c r="O180" s="85">
        <v>103.41</v>
      </c>
      <c r="P180" s="83">
        <v>2.5981300000000007</v>
      </c>
      <c r="Q180" s="84">
        <f t="shared" si="3"/>
        <v>1.5063560526207204E-3</v>
      </c>
      <c r="R180" s="84">
        <f>P180/'סכום נכסי הקרן'!$C$42</f>
        <v>5.4953458391824262E-5</v>
      </c>
    </row>
    <row r="181" spans="2:18">
      <c r="B181" s="123" t="s">
        <v>2446</v>
      </c>
      <c r="C181" s="86" t="s">
        <v>2371</v>
      </c>
      <c r="D181" s="73">
        <v>7587</v>
      </c>
      <c r="E181" s="73"/>
      <c r="F181" s="73" t="s">
        <v>639</v>
      </c>
      <c r="G181" s="101">
        <v>43927</v>
      </c>
      <c r="H181" s="73"/>
      <c r="I181" s="83">
        <v>5.370000000000001</v>
      </c>
      <c r="J181" s="86" t="s">
        <v>867</v>
      </c>
      <c r="K181" s="86" t="s">
        <v>127</v>
      </c>
      <c r="L181" s="87">
        <v>4.2099999999999999E-2</v>
      </c>
      <c r="M181" s="87">
        <v>2.8400000000000009E-2</v>
      </c>
      <c r="N181" s="83">
        <v>799.0300000000002</v>
      </c>
      <c r="O181" s="85">
        <v>103.41</v>
      </c>
      <c r="P181" s="83">
        <v>2.8432399999999998</v>
      </c>
      <c r="Q181" s="84">
        <f t="shared" si="3"/>
        <v>1.6484670832688647E-3</v>
      </c>
      <c r="R181" s="84">
        <f>P181/'סכום נכסי הקרן'!$C$42</f>
        <v>6.0137818753476676E-5</v>
      </c>
    </row>
    <row r="182" spans="2:18">
      <c r="B182" s="123" t="s">
        <v>2446</v>
      </c>
      <c r="C182" s="86" t="s">
        <v>2371</v>
      </c>
      <c r="D182" s="73">
        <v>7779</v>
      </c>
      <c r="E182" s="73"/>
      <c r="F182" s="73" t="s">
        <v>639</v>
      </c>
      <c r="G182" s="101">
        <v>44012</v>
      </c>
      <c r="H182" s="73"/>
      <c r="I182" s="83">
        <v>5.4300000000000015</v>
      </c>
      <c r="J182" s="86" t="s">
        <v>867</v>
      </c>
      <c r="K182" s="86" t="s">
        <v>127</v>
      </c>
      <c r="L182" s="87">
        <v>3.2178999999999999E-2</v>
      </c>
      <c r="M182" s="87">
        <v>2.69E-2</v>
      </c>
      <c r="N182" s="83">
        <v>160.72000000000003</v>
      </c>
      <c r="O182" s="85">
        <v>103.39</v>
      </c>
      <c r="P182" s="83">
        <v>0.57178000000000007</v>
      </c>
      <c r="Q182" s="84">
        <f t="shared" si="3"/>
        <v>3.315093023703492E-4</v>
      </c>
      <c r="R182" s="84">
        <f>P182/'סכום נכסי הקרן'!$C$42</f>
        <v>1.209380917786149E-5</v>
      </c>
    </row>
    <row r="183" spans="2:18">
      <c r="B183" s="123" t="s">
        <v>2446</v>
      </c>
      <c r="C183" s="86" t="s">
        <v>2371</v>
      </c>
      <c r="D183" s="73">
        <v>7802</v>
      </c>
      <c r="E183" s="73"/>
      <c r="F183" s="73" t="s">
        <v>639</v>
      </c>
      <c r="G183" s="101">
        <v>44018</v>
      </c>
      <c r="H183" s="73"/>
      <c r="I183" s="83">
        <v>5.4200000000000008</v>
      </c>
      <c r="J183" s="86" t="s">
        <v>867</v>
      </c>
      <c r="K183" s="86" t="s">
        <v>127</v>
      </c>
      <c r="L183" s="87">
        <v>3.1600000000000003E-2</v>
      </c>
      <c r="M183" s="87">
        <v>2.63E-2</v>
      </c>
      <c r="N183" s="83">
        <v>1042.4200000000003</v>
      </c>
      <c r="O183" s="85">
        <v>103.41</v>
      </c>
      <c r="P183" s="83">
        <v>3.7092900000000002</v>
      </c>
      <c r="Q183" s="84">
        <f t="shared" si="3"/>
        <v>2.1505896327071818E-3</v>
      </c>
      <c r="R183" s="84">
        <f>P183/'סכום נכסי הקרן'!$C$42</f>
        <v>7.8455779225138767E-5</v>
      </c>
    </row>
    <row r="184" spans="2:18">
      <c r="B184" s="123" t="s">
        <v>2446</v>
      </c>
      <c r="C184" s="86" t="s">
        <v>2371</v>
      </c>
      <c r="D184" s="73">
        <v>7020</v>
      </c>
      <c r="E184" s="73"/>
      <c r="F184" s="73" t="s">
        <v>639</v>
      </c>
      <c r="G184" s="101">
        <v>43643</v>
      </c>
      <c r="H184" s="73"/>
      <c r="I184" s="83">
        <v>5.38</v>
      </c>
      <c r="J184" s="86" t="s">
        <v>867</v>
      </c>
      <c r="K184" s="86" t="s">
        <v>127</v>
      </c>
      <c r="L184" s="87">
        <v>4.2099999999999999E-2</v>
      </c>
      <c r="M184" s="87">
        <v>2.75E-2</v>
      </c>
      <c r="N184" s="83">
        <v>101.03000000000002</v>
      </c>
      <c r="O184" s="85">
        <v>103.41</v>
      </c>
      <c r="P184" s="83">
        <v>0.35951000000000005</v>
      </c>
      <c r="Q184" s="84">
        <f t="shared" si="3"/>
        <v>2.0843840164952297E-4</v>
      </c>
      <c r="R184" s="84">
        <f>P184/'סכום נכסי הקרן'!$C$42</f>
        <v>7.6040528481810912E-6</v>
      </c>
    </row>
    <row r="185" spans="2:18">
      <c r="B185" s="123" t="s">
        <v>2446</v>
      </c>
      <c r="C185" s="86" t="s">
        <v>2371</v>
      </c>
      <c r="D185" s="73">
        <v>7301</v>
      </c>
      <c r="E185" s="73"/>
      <c r="F185" s="73" t="s">
        <v>639</v>
      </c>
      <c r="G185" s="101">
        <v>43804</v>
      </c>
      <c r="H185" s="73"/>
      <c r="I185" s="83">
        <v>5.36</v>
      </c>
      <c r="J185" s="86" t="s">
        <v>867</v>
      </c>
      <c r="K185" s="86" t="s">
        <v>127</v>
      </c>
      <c r="L185" s="87">
        <v>4.2099999999999999E-2</v>
      </c>
      <c r="M185" s="87">
        <v>2.8499999999999998E-2</v>
      </c>
      <c r="N185" s="83">
        <v>1377.6400000000003</v>
      </c>
      <c r="O185" s="85">
        <v>103.41</v>
      </c>
      <c r="P185" s="83">
        <v>4.9021100000000004</v>
      </c>
      <c r="Q185" s="84">
        <f t="shared" si="3"/>
        <v>2.8421684323388582E-3</v>
      </c>
      <c r="R185" s="84">
        <f>P185/'סכום נכסי הקרן'!$C$42</f>
        <v>1.0368530362881979E-4</v>
      </c>
    </row>
    <row r="186" spans="2:18">
      <c r="B186" s="123" t="s">
        <v>2446</v>
      </c>
      <c r="C186" s="86" t="s">
        <v>2371</v>
      </c>
      <c r="D186" s="73">
        <v>7336</v>
      </c>
      <c r="E186" s="73"/>
      <c r="F186" s="73" t="s">
        <v>639</v>
      </c>
      <c r="G186" s="101">
        <v>43830</v>
      </c>
      <c r="H186" s="73"/>
      <c r="I186" s="83">
        <v>5.370000000000001</v>
      </c>
      <c r="J186" s="86" t="s">
        <v>867</v>
      </c>
      <c r="K186" s="86" t="s">
        <v>127</v>
      </c>
      <c r="L186" s="87">
        <v>4.2099999999999999E-2</v>
      </c>
      <c r="M186" s="87">
        <v>2.8400000000000002E-2</v>
      </c>
      <c r="N186" s="83">
        <v>91.830000000000013</v>
      </c>
      <c r="O186" s="85">
        <v>103.41</v>
      </c>
      <c r="P186" s="83">
        <v>0.32678000000000001</v>
      </c>
      <c r="Q186" s="84">
        <f t="shared" si="3"/>
        <v>1.8946204804047483E-4</v>
      </c>
      <c r="R186" s="84">
        <f>P186/'סכום נכסי הקרן'!$C$42</f>
        <v>6.9117754435999462E-6</v>
      </c>
    </row>
    <row r="187" spans="2:18">
      <c r="B187" s="123" t="s">
        <v>2447</v>
      </c>
      <c r="C187" s="86" t="s">
        <v>2371</v>
      </c>
      <c r="D187" s="73">
        <v>7952</v>
      </c>
      <c r="E187" s="73"/>
      <c r="F187" s="73" t="s">
        <v>639</v>
      </c>
      <c r="G187" s="101">
        <v>44095</v>
      </c>
      <c r="H187" s="73"/>
      <c r="I187" s="83">
        <v>2.37</v>
      </c>
      <c r="J187" s="86" t="s">
        <v>928</v>
      </c>
      <c r="K187" s="86" t="s">
        <v>127</v>
      </c>
      <c r="L187" s="87">
        <v>3.6562999999999998E-2</v>
      </c>
      <c r="M187" s="87">
        <v>4.2300000000000004E-2</v>
      </c>
      <c r="N187" s="83">
        <v>294.13000000000005</v>
      </c>
      <c r="O187" s="85">
        <v>99.02</v>
      </c>
      <c r="P187" s="83">
        <v>1.0021900000000001</v>
      </c>
      <c r="Q187" s="84">
        <f t="shared" si="3"/>
        <v>5.8105444006880313E-4</v>
      </c>
      <c r="R187" s="84">
        <f>P187/'סכום נכסי הקרן'!$C$42</f>
        <v>2.1197479135263573E-5</v>
      </c>
    </row>
    <row r="188" spans="2:18">
      <c r="B188" s="123" t="s">
        <v>2447</v>
      </c>
      <c r="C188" s="86" t="s">
        <v>2371</v>
      </c>
      <c r="D188" s="73">
        <v>7902</v>
      </c>
      <c r="E188" s="73"/>
      <c r="F188" s="73" t="s">
        <v>639</v>
      </c>
      <c r="G188" s="101">
        <v>44063</v>
      </c>
      <c r="H188" s="73"/>
      <c r="I188" s="83">
        <v>2.37</v>
      </c>
      <c r="J188" s="86" t="s">
        <v>928</v>
      </c>
      <c r="K188" s="86" t="s">
        <v>127</v>
      </c>
      <c r="L188" s="87">
        <v>3.6562999999999998E-2</v>
      </c>
      <c r="M188" s="87">
        <v>4.2199999999999988E-2</v>
      </c>
      <c r="N188" s="83">
        <v>653.90000000000009</v>
      </c>
      <c r="O188" s="85">
        <v>99.04</v>
      </c>
      <c r="P188" s="83">
        <v>2.2284600000000006</v>
      </c>
      <c r="Q188" s="84">
        <f t="shared" si="3"/>
        <v>1.2920270383018442E-3</v>
      </c>
      <c r="R188" s="84">
        <f>P188/'סכום נכסי הקרן'!$C$42</f>
        <v>4.7134509777357059E-5</v>
      </c>
    </row>
    <row r="189" spans="2:18">
      <c r="B189" s="123" t="s">
        <v>2448</v>
      </c>
      <c r="C189" s="86" t="s">
        <v>2371</v>
      </c>
      <c r="D189" s="73">
        <v>7319</v>
      </c>
      <c r="E189" s="73"/>
      <c r="F189" s="73" t="s">
        <v>639</v>
      </c>
      <c r="G189" s="101">
        <v>43818</v>
      </c>
      <c r="H189" s="73"/>
      <c r="I189" s="83">
        <v>1.9199999999999995</v>
      </c>
      <c r="J189" s="86" t="s">
        <v>923</v>
      </c>
      <c r="K189" s="86" t="s">
        <v>127</v>
      </c>
      <c r="L189" s="87">
        <v>2.1560000000000003E-2</v>
      </c>
      <c r="M189" s="87">
        <v>2.9899999999999996E-2</v>
      </c>
      <c r="N189" s="83">
        <v>23616.250000000004</v>
      </c>
      <c r="O189" s="85">
        <v>98.68</v>
      </c>
      <c r="P189" s="83">
        <v>80.190820000000016</v>
      </c>
      <c r="Q189" s="84">
        <f t="shared" si="3"/>
        <v>4.6493411442698675E-2</v>
      </c>
      <c r="R189" s="84">
        <f>P189/'סכום נכסי הקרן'!$C$42</f>
        <v>1.6961287119105928E-3</v>
      </c>
    </row>
    <row r="190" spans="2:18">
      <c r="B190" s="123" t="s">
        <v>2448</v>
      </c>
      <c r="C190" s="86" t="s">
        <v>2371</v>
      </c>
      <c r="D190" s="73">
        <v>7320</v>
      </c>
      <c r="E190" s="73"/>
      <c r="F190" s="73" t="s">
        <v>639</v>
      </c>
      <c r="G190" s="101">
        <v>43819</v>
      </c>
      <c r="H190" s="73"/>
      <c r="I190" s="83">
        <v>1.92</v>
      </c>
      <c r="J190" s="86" t="s">
        <v>923</v>
      </c>
      <c r="K190" s="86" t="s">
        <v>127</v>
      </c>
      <c r="L190" s="87">
        <v>2.1568E-2</v>
      </c>
      <c r="M190" s="87">
        <v>2.9900000000000003E-2</v>
      </c>
      <c r="N190" s="83">
        <v>720.8900000000001</v>
      </c>
      <c r="O190" s="85">
        <v>98.68</v>
      </c>
      <c r="P190" s="83">
        <v>2.4478500000000003</v>
      </c>
      <c r="Q190" s="84">
        <f t="shared" si="3"/>
        <v>1.41922600616891E-3</v>
      </c>
      <c r="R190" s="84">
        <f>P190/'סכום נכסי הקרן'!$C$42</f>
        <v>5.1774862352702521E-5</v>
      </c>
    </row>
    <row r="191" spans="2:18">
      <c r="B191" s="123" t="s">
        <v>2448</v>
      </c>
      <c r="C191" s="86" t="s">
        <v>2371</v>
      </c>
      <c r="D191" s="73">
        <v>7441</v>
      </c>
      <c r="E191" s="73"/>
      <c r="F191" s="73" t="s">
        <v>639</v>
      </c>
      <c r="G191" s="101">
        <v>43885</v>
      </c>
      <c r="H191" s="73"/>
      <c r="I191" s="83">
        <v>1.92</v>
      </c>
      <c r="J191" s="86" t="s">
        <v>923</v>
      </c>
      <c r="K191" s="86" t="s">
        <v>127</v>
      </c>
      <c r="L191" s="87">
        <v>2.1568E-2</v>
      </c>
      <c r="M191" s="87">
        <v>2.9900000000000003E-2</v>
      </c>
      <c r="N191" s="83">
        <v>200.88000000000002</v>
      </c>
      <c r="O191" s="85">
        <v>98.68</v>
      </c>
      <c r="P191" s="83">
        <v>0.68211000000000011</v>
      </c>
      <c r="Q191" s="84">
        <f t="shared" si="3"/>
        <v>3.954769495957167E-4</v>
      </c>
      <c r="R191" s="84">
        <f>P191/'סכום נכסי הקרן'!$C$42</f>
        <v>1.4427416450927106E-5</v>
      </c>
    </row>
    <row r="192" spans="2:18">
      <c r="B192" s="123" t="s">
        <v>2448</v>
      </c>
      <c r="C192" s="86" t="s">
        <v>2371</v>
      </c>
      <c r="D192" s="73">
        <v>7568</v>
      </c>
      <c r="E192" s="73"/>
      <c r="F192" s="73" t="s">
        <v>639</v>
      </c>
      <c r="G192" s="101">
        <v>43922</v>
      </c>
      <c r="H192" s="73"/>
      <c r="I192" s="83">
        <v>1.9200000000000002</v>
      </c>
      <c r="J192" s="86" t="s">
        <v>923</v>
      </c>
      <c r="K192" s="86" t="s">
        <v>127</v>
      </c>
      <c r="L192" s="87">
        <v>2.1568E-2</v>
      </c>
      <c r="M192" s="87">
        <v>2.9899999999999996E-2</v>
      </c>
      <c r="N192" s="83">
        <v>66.319999999999993</v>
      </c>
      <c r="O192" s="85">
        <v>98.68</v>
      </c>
      <c r="P192" s="83">
        <v>0.22521000000000005</v>
      </c>
      <c r="Q192" s="84">
        <f t="shared" si="3"/>
        <v>1.3057331488828983E-4</v>
      </c>
      <c r="R192" s="84">
        <f>P192/'סכום נכסי הקרן'!$C$42</f>
        <v>4.7634523154818052E-6</v>
      </c>
    </row>
    <row r="193" spans="2:18">
      <c r="B193" s="123" t="s">
        <v>2448</v>
      </c>
      <c r="C193" s="86" t="s">
        <v>2371</v>
      </c>
      <c r="D193" s="73">
        <v>7639</v>
      </c>
      <c r="E193" s="73"/>
      <c r="F193" s="73" t="s">
        <v>639</v>
      </c>
      <c r="G193" s="101">
        <v>43949</v>
      </c>
      <c r="H193" s="73"/>
      <c r="I193" s="83">
        <v>1.9200000000000004</v>
      </c>
      <c r="J193" s="86" t="s">
        <v>923</v>
      </c>
      <c r="K193" s="86" t="s">
        <v>127</v>
      </c>
      <c r="L193" s="87">
        <v>2.1568E-2</v>
      </c>
      <c r="M193" s="87">
        <v>2.9900000000000006E-2</v>
      </c>
      <c r="N193" s="83">
        <v>100.58000000000001</v>
      </c>
      <c r="O193" s="85">
        <v>98.68</v>
      </c>
      <c r="P193" s="83">
        <v>0.34151999999999999</v>
      </c>
      <c r="Q193" s="84">
        <f t="shared" si="3"/>
        <v>1.980080746887293E-4</v>
      </c>
      <c r="R193" s="84">
        <f>P193/'סכום נכסי הקרן'!$C$42</f>
        <v>7.2235435139795997E-6</v>
      </c>
    </row>
    <row r="194" spans="2:18">
      <c r="B194" s="123" t="s">
        <v>2448</v>
      </c>
      <c r="C194" s="86" t="s">
        <v>2371</v>
      </c>
      <c r="D194" s="73">
        <v>7829</v>
      </c>
      <c r="E194" s="73"/>
      <c r="F194" s="73" t="s">
        <v>639</v>
      </c>
      <c r="G194" s="101">
        <v>44027</v>
      </c>
      <c r="H194" s="73"/>
      <c r="I194" s="83">
        <v>1.9199999999999997</v>
      </c>
      <c r="J194" s="86" t="s">
        <v>923</v>
      </c>
      <c r="K194" s="86" t="s">
        <v>127</v>
      </c>
      <c r="L194" s="87">
        <v>2.1568E-2</v>
      </c>
      <c r="M194" s="87">
        <v>2.9899999999999996E-2</v>
      </c>
      <c r="N194" s="83">
        <v>1072.0100000000002</v>
      </c>
      <c r="O194" s="85">
        <v>98.68</v>
      </c>
      <c r="P194" s="83">
        <v>3.6400900000000007</v>
      </c>
      <c r="Q194" s="84">
        <f t="shared" si="3"/>
        <v>2.1104685306678871E-3</v>
      </c>
      <c r="R194" s="84">
        <f>P194/'סכום נכסי הקרן'!$C$42</f>
        <v>7.6992119084686133E-5</v>
      </c>
    </row>
    <row r="195" spans="2:18">
      <c r="B195" s="123" t="s">
        <v>2448</v>
      </c>
      <c r="C195" s="86" t="s">
        <v>2371</v>
      </c>
      <c r="D195" s="73">
        <v>7876</v>
      </c>
      <c r="E195" s="73"/>
      <c r="F195" s="73" t="s">
        <v>639</v>
      </c>
      <c r="G195" s="101">
        <v>44055</v>
      </c>
      <c r="H195" s="73"/>
      <c r="I195" s="83">
        <v>1.9199999999999997</v>
      </c>
      <c r="J195" s="86" t="s">
        <v>923</v>
      </c>
      <c r="K195" s="86" t="s">
        <v>127</v>
      </c>
      <c r="L195" s="87">
        <v>2.1568E-2</v>
      </c>
      <c r="M195" s="87">
        <v>2.9899999999999989E-2</v>
      </c>
      <c r="N195" s="83">
        <v>312.58000000000004</v>
      </c>
      <c r="O195" s="85">
        <v>98.68</v>
      </c>
      <c r="P195" s="83">
        <v>1.0613800000000004</v>
      </c>
      <c r="Q195" s="84">
        <f t="shared" si="3"/>
        <v>6.1537189714547789E-4</v>
      </c>
      <c r="R195" s="84">
        <f>P195/'סכום נכסי הקרן'!$C$42</f>
        <v>2.2449416183144972E-5</v>
      </c>
    </row>
    <row r="196" spans="2:18">
      <c r="B196" s="123" t="s">
        <v>2449</v>
      </c>
      <c r="C196" s="86" t="s">
        <v>2371</v>
      </c>
      <c r="D196" s="73">
        <v>7407</v>
      </c>
      <c r="E196" s="73"/>
      <c r="F196" s="73" t="s">
        <v>639</v>
      </c>
      <c r="G196" s="101">
        <v>43866</v>
      </c>
      <c r="H196" s="73"/>
      <c r="I196" s="83">
        <v>3.899999999999999</v>
      </c>
      <c r="J196" s="86" t="s">
        <v>923</v>
      </c>
      <c r="K196" s="86" t="s">
        <v>127</v>
      </c>
      <c r="L196" s="87">
        <v>2.41E-2</v>
      </c>
      <c r="M196" s="87">
        <v>3.78E-2</v>
      </c>
      <c r="N196" s="83">
        <v>20763.150000000005</v>
      </c>
      <c r="O196" s="85">
        <v>95.22</v>
      </c>
      <c r="P196" s="83">
        <v>68.030870000000007</v>
      </c>
      <c r="Q196" s="84">
        <f t="shared" si="3"/>
        <v>3.9443258339480078E-2</v>
      </c>
      <c r="R196" s="84">
        <f>P196/'סכום נכסי הקרן'!$C$42</f>
        <v>1.438931686984333E-3</v>
      </c>
    </row>
    <row r="197" spans="2:18">
      <c r="B197" s="123" t="s">
        <v>2449</v>
      </c>
      <c r="C197" s="86" t="s">
        <v>2371</v>
      </c>
      <c r="D197" s="73">
        <v>7803</v>
      </c>
      <c r="E197" s="73"/>
      <c r="F197" s="73" t="s">
        <v>639</v>
      </c>
      <c r="G197" s="101">
        <v>44019</v>
      </c>
      <c r="H197" s="73"/>
      <c r="I197" s="83">
        <v>3.9</v>
      </c>
      <c r="J197" s="86" t="s">
        <v>923</v>
      </c>
      <c r="K197" s="86" t="s">
        <v>127</v>
      </c>
      <c r="L197" s="87">
        <v>2.41E-2</v>
      </c>
      <c r="M197" s="87">
        <v>3.7900000000000003E-2</v>
      </c>
      <c r="N197" s="83">
        <v>48.430000000000007</v>
      </c>
      <c r="O197" s="85">
        <v>95.22</v>
      </c>
      <c r="P197" s="83">
        <v>0.15866000000000002</v>
      </c>
      <c r="Q197" s="84">
        <f t="shared" si="3"/>
        <v>9.1988642334603531E-5</v>
      </c>
      <c r="R197" s="84">
        <f>P197/'סכום נכסי הקרן'!$C$42</f>
        <v>3.3558427439915773E-6</v>
      </c>
    </row>
    <row r="198" spans="2:18">
      <c r="B198" s="123" t="s">
        <v>2449</v>
      </c>
      <c r="C198" s="86" t="s">
        <v>2371</v>
      </c>
      <c r="D198" s="73">
        <v>7819</v>
      </c>
      <c r="E198" s="73"/>
      <c r="F198" s="73" t="s">
        <v>639</v>
      </c>
      <c r="G198" s="101">
        <v>44021</v>
      </c>
      <c r="H198" s="73"/>
      <c r="I198" s="83">
        <v>3.8999999999999995</v>
      </c>
      <c r="J198" s="86" t="s">
        <v>923</v>
      </c>
      <c r="K198" s="86" t="s">
        <v>127</v>
      </c>
      <c r="L198" s="87">
        <v>2.41E-2</v>
      </c>
      <c r="M198" s="87">
        <v>3.78E-2</v>
      </c>
      <c r="N198" s="83">
        <v>28.680000000000003</v>
      </c>
      <c r="O198" s="85">
        <v>95.22</v>
      </c>
      <c r="P198" s="83">
        <v>9.3970000000000012E-2</v>
      </c>
      <c r="Q198" s="84">
        <f t="shared" si="3"/>
        <v>5.4482369344401191E-5</v>
      </c>
      <c r="R198" s="84">
        <f>P198/'סכום נכסי הקרן'!$C$42</f>
        <v>1.9875743265655394E-6</v>
      </c>
    </row>
    <row r="199" spans="2:18">
      <c r="B199" s="123" t="s">
        <v>2449</v>
      </c>
      <c r="C199" s="86" t="s">
        <v>2371</v>
      </c>
      <c r="D199" s="73">
        <v>7871</v>
      </c>
      <c r="E199" s="73"/>
      <c r="F199" s="73" t="s">
        <v>639</v>
      </c>
      <c r="G199" s="101">
        <v>44050</v>
      </c>
      <c r="H199" s="73"/>
      <c r="I199" s="83">
        <v>3.9</v>
      </c>
      <c r="J199" s="86" t="s">
        <v>923</v>
      </c>
      <c r="K199" s="86" t="s">
        <v>127</v>
      </c>
      <c r="L199" s="87">
        <v>2.41E-2</v>
      </c>
      <c r="M199" s="87">
        <v>3.78E-2</v>
      </c>
      <c r="N199" s="83">
        <v>50.55</v>
      </c>
      <c r="O199" s="85">
        <v>95.22</v>
      </c>
      <c r="P199" s="83">
        <v>0.16562000000000004</v>
      </c>
      <c r="Q199" s="84">
        <f t="shared" si="3"/>
        <v>9.6023943926995078E-5</v>
      </c>
      <c r="R199" s="84">
        <f>P199/'סכום נכסי הקרן'!$C$42</f>
        <v>3.5030548043608033E-6</v>
      </c>
    </row>
    <row r="200" spans="2:18">
      <c r="B200" s="123" t="s">
        <v>2449</v>
      </c>
      <c r="C200" s="86" t="s">
        <v>2371</v>
      </c>
      <c r="D200" s="73">
        <v>7885</v>
      </c>
      <c r="E200" s="73"/>
      <c r="F200" s="73" t="s">
        <v>639</v>
      </c>
      <c r="G200" s="101">
        <v>44061</v>
      </c>
      <c r="H200" s="73"/>
      <c r="I200" s="83">
        <v>3.89</v>
      </c>
      <c r="J200" s="86" t="s">
        <v>923</v>
      </c>
      <c r="K200" s="86" t="s">
        <v>127</v>
      </c>
      <c r="L200" s="87">
        <v>2.41E-2</v>
      </c>
      <c r="M200" s="87">
        <v>3.8299999999999994E-2</v>
      </c>
      <c r="N200" s="83">
        <v>65.390000000000015</v>
      </c>
      <c r="O200" s="85">
        <v>95.22</v>
      </c>
      <c r="P200" s="83">
        <v>0.21423000000000006</v>
      </c>
      <c r="Q200" s="84">
        <f t="shared" si="3"/>
        <v>1.2420727875546526E-4</v>
      </c>
      <c r="R200" s="84">
        <f>P200/'סכום נכסי הקרן'!$C$42</f>
        <v>4.5312125995544919E-6</v>
      </c>
    </row>
    <row r="201" spans="2:18">
      <c r="B201" s="123" t="s">
        <v>2449</v>
      </c>
      <c r="C201" s="86" t="s">
        <v>2371</v>
      </c>
      <c r="D201" s="73">
        <v>7489</v>
      </c>
      <c r="E201" s="73"/>
      <c r="F201" s="73" t="s">
        <v>639</v>
      </c>
      <c r="G201" s="101">
        <v>43903</v>
      </c>
      <c r="H201" s="73"/>
      <c r="I201" s="83">
        <v>3.9</v>
      </c>
      <c r="J201" s="86" t="s">
        <v>923</v>
      </c>
      <c r="K201" s="86" t="s">
        <v>127</v>
      </c>
      <c r="L201" s="87">
        <v>2.41E-2</v>
      </c>
      <c r="M201" s="87">
        <v>3.78E-2</v>
      </c>
      <c r="N201" s="83">
        <v>186.94000000000003</v>
      </c>
      <c r="O201" s="85">
        <v>95.22</v>
      </c>
      <c r="P201" s="83">
        <v>0.61250000000000016</v>
      </c>
      <c r="Q201" s="84">
        <f t="shared" si="3"/>
        <v>3.5511813582468594E-4</v>
      </c>
      <c r="R201" s="84">
        <f>P201/'סכום נכסי הקרן'!$C$42</f>
        <v>1.295508433565386E-5</v>
      </c>
    </row>
    <row r="202" spans="2:18">
      <c r="B202" s="123" t="s">
        <v>2449</v>
      </c>
      <c r="C202" s="86" t="s">
        <v>2371</v>
      </c>
      <c r="D202" s="73">
        <v>7590</v>
      </c>
      <c r="E202" s="73"/>
      <c r="F202" s="73" t="s">
        <v>639</v>
      </c>
      <c r="G202" s="101">
        <v>43927</v>
      </c>
      <c r="H202" s="73"/>
      <c r="I202" s="83">
        <v>3.9</v>
      </c>
      <c r="J202" s="86" t="s">
        <v>923</v>
      </c>
      <c r="K202" s="86" t="s">
        <v>127</v>
      </c>
      <c r="L202" s="87">
        <v>2.41E-2</v>
      </c>
      <c r="M202" s="87">
        <v>3.78E-2</v>
      </c>
      <c r="N202" s="83">
        <v>116.32000000000002</v>
      </c>
      <c r="O202" s="85">
        <v>95.22</v>
      </c>
      <c r="P202" s="83">
        <v>0.38112000000000007</v>
      </c>
      <c r="Q202" s="84">
        <f t="shared" si="3"/>
        <v>2.2096754926612946E-4</v>
      </c>
      <c r="R202" s="84">
        <f>P202/'סכום נכסי הקרן'!$C$42</f>
        <v>8.0611293747010593E-6</v>
      </c>
    </row>
    <row r="203" spans="2:18">
      <c r="B203" s="123" t="s">
        <v>2449</v>
      </c>
      <c r="C203" s="86" t="s">
        <v>2371</v>
      </c>
      <c r="D203" s="73">
        <v>7594</v>
      </c>
      <c r="E203" s="73"/>
      <c r="F203" s="73" t="s">
        <v>639</v>
      </c>
      <c r="G203" s="101">
        <v>43929</v>
      </c>
      <c r="H203" s="73"/>
      <c r="I203" s="83">
        <v>3.9</v>
      </c>
      <c r="J203" s="86" t="s">
        <v>923</v>
      </c>
      <c r="K203" s="86" t="s">
        <v>127</v>
      </c>
      <c r="L203" s="87">
        <v>2.41E-2</v>
      </c>
      <c r="M203" s="87">
        <v>3.78E-2</v>
      </c>
      <c r="N203" s="83">
        <v>28.030000000000005</v>
      </c>
      <c r="O203" s="85">
        <v>95.22</v>
      </c>
      <c r="P203" s="83">
        <v>9.1840000000000019E-2</v>
      </c>
      <c r="Q203" s="84">
        <f t="shared" si="3"/>
        <v>5.3247427908798619E-5</v>
      </c>
      <c r="R203" s="84">
        <f>P203/'סכום נכסי הקרן'!$C$42</f>
        <v>1.9425223598146127E-6</v>
      </c>
    </row>
    <row r="204" spans="2:18">
      <c r="B204" s="123" t="s">
        <v>2449</v>
      </c>
      <c r="C204" s="86" t="s">
        <v>2371</v>
      </c>
      <c r="D204" s="73">
        <v>7651</v>
      </c>
      <c r="E204" s="73"/>
      <c r="F204" s="73" t="s">
        <v>639</v>
      </c>
      <c r="G204" s="101">
        <v>43955</v>
      </c>
      <c r="H204" s="73"/>
      <c r="I204" s="83">
        <v>3.8999999999999995</v>
      </c>
      <c r="J204" s="86" t="s">
        <v>923</v>
      </c>
      <c r="K204" s="86" t="s">
        <v>127</v>
      </c>
      <c r="L204" s="87">
        <v>2.41E-2</v>
      </c>
      <c r="M204" s="87">
        <v>3.78E-2</v>
      </c>
      <c r="N204" s="83">
        <v>95.950000000000017</v>
      </c>
      <c r="O204" s="85">
        <v>95.22</v>
      </c>
      <c r="P204" s="83">
        <v>0.31437000000000004</v>
      </c>
      <c r="Q204" s="84">
        <f t="shared" si="3"/>
        <v>1.8226691977013307E-4</v>
      </c>
      <c r="R204" s="84">
        <f>P204/'סכום נכסי הקרן'!$C$42</f>
        <v>6.6492895715910253E-6</v>
      </c>
    </row>
    <row r="205" spans="2:18">
      <c r="B205" s="123" t="s">
        <v>2449</v>
      </c>
      <c r="C205" s="86" t="s">
        <v>2371</v>
      </c>
      <c r="D205" s="73">
        <v>7715</v>
      </c>
      <c r="E205" s="73"/>
      <c r="F205" s="73" t="s">
        <v>639</v>
      </c>
      <c r="G205" s="101">
        <v>43986</v>
      </c>
      <c r="H205" s="73"/>
      <c r="I205" s="83">
        <v>3.9</v>
      </c>
      <c r="J205" s="86" t="s">
        <v>923</v>
      </c>
      <c r="K205" s="86" t="s">
        <v>127</v>
      </c>
      <c r="L205" s="87">
        <v>2.41E-2</v>
      </c>
      <c r="M205" s="87">
        <v>3.78E-2</v>
      </c>
      <c r="N205" s="83">
        <v>94.190000000000012</v>
      </c>
      <c r="O205" s="85">
        <v>95.22</v>
      </c>
      <c r="P205" s="83">
        <v>0.30863000000000007</v>
      </c>
      <c r="Q205" s="84">
        <f t="shared" si="3"/>
        <v>1.7893895552583317E-4</v>
      </c>
      <c r="R205" s="84">
        <f>P205/'סכום נכסי הקרן'!$C$42</f>
        <v>6.5278819241026128E-6</v>
      </c>
    </row>
    <row r="206" spans="2:18">
      <c r="B206" s="123" t="s">
        <v>2449</v>
      </c>
      <c r="C206" s="86" t="s">
        <v>2371</v>
      </c>
      <c r="D206" s="73">
        <v>7738</v>
      </c>
      <c r="E206" s="73"/>
      <c r="F206" s="73" t="s">
        <v>639</v>
      </c>
      <c r="G206" s="101">
        <v>43991</v>
      </c>
      <c r="H206" s="73"/>
      <c r="I206" s="83">
        <v>3.9000000000000004</v>
      </c>
      <c r="J206" s="86" t="s">
        <v>923</v>
      </c>
      <c r="K206" s="86" t="s">
        <v>127</v>
      </c>
      <c r="L206" s="87">
        <v>2.41E-2</v>
      </c>
      <c r="M206" s="87">
        <v>3.78E-2</v>
      </c>
      <c r="N206" s="83">
        <v>19.270000000000003</v>
      </c>
      <c r="O206" s="85">
        <v>95.22</v>
      </c>
      <c r="P206" s="83">
        <v>6.3140000000000002E-2</v>
      </c>
      <c r="Q206" s="84">
        <f t="shared" si="3"/>
        <v>3.6607606687299042E-5</v>
      </c>
      <c r="R206" s="84">
        <f>P206/'סכום נכסי הקרן'!$C$42</f>
        <v>1.335484122372546E-6</v>
      </c>
    </row>
    <row r="207" spans="2:18">
      <c r="B207" s="123" t="s">
        <v>2450</v>
      </c>
      <c r="C207" s="86" t="s">
        <v>2371</v>
      </c>
      <c r="D207" s="73">
        <v>7323</v>
      </c>
      <c r="E207" s="73"/>
      <c r="F207" s="73" t="s">
        <v>639</v>
      </c>
      <c r="G207" s="101">
        <v>43822</v>
      </c>
      <c r="H207" s="73"/>
      <c r="I207" s="83">
        <v>3.28</v>
      </c>
      <c r="J207" s="86" t="s">
        <v>867</v>
      </c>
      <c r="K207" s="86" t="s">
        <v>127</v>
      </c>
      <c r="L207" s="87">
        <v>4.2203999999999998E-2</v>
      </c>
      <c r="M207" s="87">
        <v>3.0200000000000001E-2</v>
      </c>
      <c r="N207" s="83">
        <v>1265.2200000000003</v>
      </c>
      <c r="O207" s="85">
        <v>104.39</v>
      </c>
      <c r="P207" s="83">
        <v>4.5447400000000009</v>
      </c>
      <c r="Q207" s="84">
        <f t="shared" si="3"/>
        <v>2.6349707699720539E-3</v>
      </c>
      <c r="R207" s="84">
        <f>P207/'סכום נכסי הקרן'!$C$42</f>
        <v>9.6126514258970634E-5</v>
      </c>
    </row>
    <row r="208" spans="2:18">
      <c r="B208" s="123" t="s">
        <v>2450</v>
      </c>
      <c r="C208" s="86" t="s">
        <v>2371</v>
      </c>
      <c r="D208" s="73">
        <v>7324</v>
      </c>
      <c r="E208" s="73"/>
      <c r="F208" s="73" t="s">
        <v>639</v>
      </c>
      <c r="G208" s="101">
        <v>43822</v>
      </c>
      <c r="H208" s="73"/>
      <c r="I208" s="83">
        <v>3.27</v>
      </c>
      <c r="J208" s="86" t="s">
        <v>867</v>
      </c>
      <c r="K208" s="86" t="s">
        <v>127</v>
      </c>
      <c r="L208" s="87">
        <v>4.2558999999999993E-2</v>
      </c>
      <c r="M208" s="87">
        <v>2.9500000000000002E-2</v>
      </c>
      <c r="N208" s="83">
        <v>1287.3700000000001</v>
      </c>
      <c r="O208" s="85">
        <v>104.74</v>
      </c>
      <c r="P208" s="83">
        <v>4.6398400000000004</v>
      </c>
      <c r="Q208" s="84">
        <f t="shared" si="3"/>
        <v>2.6901082960405069E-3</v>
      </c>
      <c r="R208" s="84">
        <f>P208/'סכום נכסי הקרן'!$C$42</f>
        <v>9.8137989394188064E-5</v>
      </c>
    </row>
    <row r="209" spans="2:18">
      <c r="B209" s="123" t="s">
        <v>2450</v>
      </c>
      <c r="C209" s="86" t="s">
        <v>2371</v>
      </c>
      <c r="D209" s="73">
        <v>7325</v>
      </c>
      <c r="E209" s="73"/>
      <c r="F209" s="73" t="s">
        <v>639</v>
      </c>
      <c r="G209" s="101">
        <v>43822</v>
      </c>
      <c r="H209" s="73"/>
      <c r="I209" s="83">
        <v>3.2500000000000009</v>
      </c>
      <c r="J209" s="86" t="s">
        <v>867</v>
      </c>
      <c r="K209" s="86" t="s">
        <v>127</v>
      </c>
      <c r="L209" s="87">
        <v>4.2606000000000005E-2</v>
      </c>
      <c r="M209" s="87">
        <v>3.040000000000001E-2</v>
      </c>
      <c r="N209" s="83">
        <v>1287.3700000000001</v>
      </c>
      <c r="O209" s="85">
        <v>105.11</v>
      </c>
      <c r="P209" s="83">
        <v>4.6561899999999996</v>
      </c>
      <c r="Q209" s="84">
        <f t="shared" si="3"/>
        <v>2.6995877760743569E-3</v>
      </c>
      <c r="R209" s="84">
        <f>P209/'סכום נכסי הקרן'!$C$42</f>
        <v>9.8483810829107143E-5</v>
      </c>
    </row>
    <row r="210" spans="2:18">
      <c r="B210" s="123" t="s">
        <v>2450</v>
      </c>
      <c r="C210" s="86" t="s">
        <v>2371</v>
      </c>
      <c r="D210" s="73">
        <v>7552</v>
      </c>
      <c r="E210" s="73"/>
      <c r="F210" s="73" t="s">
        <v>639</v>
      </c>
      <c r="G210" s="101">
        <v>43921</v>
      </c>
      <c r="H210" s="73"/>
      <c r="I210" s="83">
        <v>3.2800000000000002</v>
      </c>
      <c r="J210" s="86" t="s">
        <v>867</v>
      </c>
      <c r="K210" s="86" t="s">
        <v>127</v>
      </c>
      <c r="L210" s="87">
        <v>4.2203999999999998E-2</v>
      </c>
      <c r="M210" s="87">
        <v>2.8200000000000003E-2</v>
      </c>
      <c r="N210" s="83">
        <v>28.330000000000005</v>
      </c>
      <c r="O210" s="85">
        <v>105.11</v>
      </c>
      <c r="P210" s="83">
        <v>0.10244000000000002</v>
      </c>
      <c r="Q210" s="84">
        <f t="shared" si="3"/>
        <v>5.9393145851233996E-5</v>
      </c>
      <c r="R210" s="84">
        <f>P210/'סכום נכסי הקרן'!$C$42</f>
        <v>2.1667246356642958E-6</v>
      </c>
    </row>
    <row r="211" spans="2:18">
      <c r="B211" s="123" t="s">
        <v>2451</v>
      </c>
      <c r="C211" s="86" t="s">
        <v>2371</v>
      </c>
      <c r="D211" s="73">
        <v>7056</v>
      </c>
      <c r="E211" s="73"/>
      <c r="F211" s="73" t="s">
        <v>639</v>
      </c>
      <c r="G211" s="101">
        <v>43664</v>
      </c>
      <c r="H211" s="73"/>
      <c r="I211" s="83">
        <v>0.41</v>
      </c>
      <c r="J211" s="86" t="s">
        <v>923</v>
      </c>
      <c r="K211" s="86" t="s">
        <v>127</v>
      </c>
      <c r="L211" s="87">
        <v>2.1309999999999999E-2</v>
      </c>
      <c r="M211" s="87">
        <v>2.3399999999999997E-2</v>
      </c>
      <c r="N211" s="83">
        <v>13178.71</v>
      </c>
      <c r="O211" s="85">
        <v>100.1</v>
      </c>
      <c r="P211" s="83">
        <v>45.393260000000012</v>
      </c>
      <c r="Q211" s="84">
        <f t="shared" si="3"/>
        <v>2.6318318155437195E-2</v>
      </c>
      <c r="R211" s="84">
        <f>P211/'סכום נכסי הקרן'!$C$42</f>
        <v>9.6012001889022518E-4</v>
      </c>
    </row>
    <row r="212" spans="2:18">
      <c r="B212" s="123" t="s">
        <v>2451</v>
      </c>
      <c r="C212" s="86" t="s">
        <v>2371</v>
      </c>
      <c r="D212" s="73">
        <v>7504</v>
      </c>
      <c r="E212" s="73"/>
      <c r="F212" s="73" t="s">
        <v>639</v>
      </c>
      <c r="G212" s="101">
        <v>43914</v>
      </c>
      <c r="H212" s="73"/>
      <c r="I212" s="83">
        <v>0.41000000000000009</v>
      </c>
      <c r="J212" s="86" t="s">
        <v>923</v>
      </c>
      <c r="K212" s="86" t="s">
        <v>127</v>
      </c>
      <c r="L212" s="87">
        <v>2.1316999999999999E-2</v>
      </c>
      <c r="M212" s="87">
        <v>2.4000000000000004E-2</v>
      </c>
      <c r="N212" s="83">
        <v>13.100000000000001</v>
      </c>
      <c r="O212" s="85">
        <v>100.1</v>
      </c>
      <c r="P212" s="83">
        <v>4.512E-2</v>
      </c>
      <c r="Q212" s="84">
        <f t="shared" si="3"/>
        <v>2.6159886185158897E-5</v>
      </c>
      <c r="R212" s="84">
        <f>P212/'סכום נכסי הקרן'!$C$42</f>
        <v>9.5434025342808487E-7</v>
      </c>
    </row>
    <row r="213" spans="2:18">
      <c r="B213" s="123" t="s">
        <v>2451</v>
      </c>
      <c r="C213" s="86" t="s">
        <v>2371</v>
      </c>
      <c r="D213" s="73">
        <v>7820</v>
      </c>
      <c r="E213" s="73"/>
      <c r="F213" s="73" t="s">
        <v>639</v>
      </c>
      <c r="G213" s="101">
        <v>44022</v>
      </c>
      <c r="H213" s="73"/>
      <c r="I213" s="83">
        <v>0.41000000000000003</v>
      </c>
      <c r="J213" s="86" t="s">
        <v>923</v>
      </c>
      <c r="K213" s="86" t="s">
        <v>127</v>
      </c>
      <c r="L213" s="87">
        <v>2.1309999999999999E-2</v>
      </c>
      <c r="M213" s="87">
        <v>2.3200000000000002E-2</v>
      </c>
      <c r="N213" s="83">
        <v>27.520000000000003</v>
      </c>
      <c r="O213" s="85">
        <v>100.1</v>
      </c>
      <c r="P213" s="83">
        <v>9.4800000000000009E-2</v>
      </c>
      <c r="Q213" s="84">
        <f t="shared" si="3"/>
        <v>5.4963590654988111E-5</v>
      </c>
      <c r="R213" s="84">
        <f>P213/'סכום נכסי הקרן'!$C$42</f>
        <v>2.0051297877877316E-6</v>
      </c>
    </row>
    <row r="214" spans="2:18">
      <c r="B214" s="123" t="s">
        <v>2451</v>
      </c>
      <c r="C214" s="86" t="s">
        <v>2371</v>
      </c>
      <c r="D214" s="73">
        <v>7954</v>
      </c>
      <c r="E214" s="73"/>
      <c r="F214" s="73" t="s">
        <v>639</v>
      </c>
      <c r="G214" s="101">
        <v>44095</v>
      </c>
      <c r="H214" s="73"/>
      <c r="I214" s="83">
        <v>0.41999999999999993</v>
      </c>
      <c r="J214" s="86" t="s">
        <v>923</v>
      </c>
      <c r="K214" s="86" t="s">
        <v>127</v>
      </c>
      <c r="L214" s="87">
        <v>2.1309999999999999E-2</v>
      </c>
      <c r="M214" s="87">
        <v>2.4099999999999993E-2</v>
      </c>
      <c r="N214" s="83">
        <v>22.65</v>
      </c>
      <c r="O214" s="85">
        <v>99.98</v>
      </c>
      <c r="P214" s="83">
        <v>7.7900000000000025E-2</v>
      </c>
      <c r="Q214" s="84">
        <f t="shared" si="3"/>
        <v>4.5165229029784543E-5</v>
      </c>
      <c r="R214" s="84">
        <f>P214/'סכום נכסי הקרן'!$C$42</f>
        <v>1.6476752159141807E-6</v>
      </c>
    </row>
    <row r="215" spans="2:18">
      <c r="B215" s="123" t="s">
        <v>2451</v>
      </c>
      <c r="C215" s="86" t="s">
        <v>2371</v>
      </c>
      <c r="D215" s="73">
        <v>7296</v>
      </c>
      <c r="E215" s="73"/>
      <c r="F215" s="73" t="s">
        <v>639</v>
      </c>
      <c r="G215" s="101">
        <v>43801</v>
      </c>
      <c r="H215" s="73"/>
      <c r="I215" s="83">
        <v>0.41</v>
      </c>
      <c r="J215" s="86" t="s">
        <v>923</v>
      </c>
      <c r="K215" s="86" t="s">
        <v>127</v>
      </c>
      <c r="L215" s="87">
        <v>2.1316999999999999E-2</v>
      </c>
      <c r="M215" s="87">
        <v>2.3300000000000001E-2</v>
      </c>
      <c r="N215" s="83">
        <v>56.280000000000008</v>
      </c>
      <c r="O215" s="85">
        <v>100.1</v>
      </c>
      <c r="P215" s="83">
        <v>0.19387000000000004</v>
      </c>
      <c r="Q215" s="84">
        <f t="shared" si="3"/>
        <v>1.1240286202829691E-4</v>
      </c>
      <c r="R215" s="84">
        <f>P215/'סכום נכסי הקרן'!$C$42</f>
        <v>4.1005750206583078E-6</v>
      </c>
    </row>
    <row r="216" spans="2:18">
      <c r="B216" s="123" t="s">
        <v>2452</v>
      </c>
      <c r="C216" s="86" t="s">
        <v>2371</v>
      </c>
      <c r="D216" s="73">
        <v>7373</v>
      </c>
      <c r="E216" s="73"/>
      <c r="F216" s="73" t="s">
        <v>639</v>
      </c>
      <c r="G216" s="101">
        <v>43857</v>
      </c>
      <c r="H216" s="73"/>
      <c r="I216" s="83">
        <v>4.54</v>
      </c>
      <c r="J216" s="86" t="s">
        <v>2375</v>
      </c>
      <c r="K216" s="86" t="s">
        <v>127</v>
      </c>
      <c r="L216" s="87">
        <v>2.6466E-2</v>
      </c>
      <c r="M216" s="87">
        <v>3.1200000000000002E-2</v>
      </c>
      <c r="N216" s="83">
        <v>1872.1800000000003</v>
      </c>
      <c r="O216" s="85">
        <v>98.22</v>
      </c>
      <c r="P216" s="83">
        <v>6.3275100000000011</v>
      </c>
      <c r="Q216" s="84">
        <f t="shared" ref="Q216:Q241" si="4">P216/$P$10</f>
        <v>3.668593560182952E-3</v>
      </c>
      <c r="R216" s="84">
        <f>P216/'סכום נכסי הקרן'!$C$42</f>
        <v>1.3383416438317249E-4</v>
      </c>
    </row>
    <row r="217" spans="2:18">
      <c r="B217" s="123" t="s">
        <v>2453</v>
      </c>
      <c r="C217" s="86" t="s">
        <v>2371</v>
      </c>
      <c r="D217" s="73">
        <v>7646</v>
      </c>
      <c r="E217" s="73"/>
      <c r="F217" s="73" t="s">
        <v>639</v>
      </c>
      <c r="G217" s="101">
        <v>43951</v>
      </c>
      <c r="H217" s="73"/>
      <c r="I217" s="83">
        <v>11.02</v>
      </c>
      <c r="J217" s="86" t="s">
        <v>867</v>
      </c>
      <c r="K217" s="86" t="s">
        <v>130</v>
      </c>
      <c r="L217" s="87">
        <v>2.9559000000000002E-2</v>
      </c>
      <c r="M217" s="87">
        <v>2.8699999999999996E-2</v>
      </c>
      <c r="N217" s="83">
        <v>67.690000000000012</v>
      </c>
      <c r="O217" s="85">
        <v>101.43</v>
      </c>
      <c r="P217" s="83">
        <v>0.30285000000000006</v>
      </c>
      <c r="Q217" s="84">
        <f t="shared" si="4"/>
        <v>1.7558779989307124E-4</v>
      </c>
      <c r="R217" s="84">
        <f>P217/'סכום נכסי הקרן'!$C$42</f>
        <v>6.4056282302902386E-6</v>
      </c>
    </row>
    <row r="218" spans="2:18">
      <c r="B218" s="123" t="s">
        <v>2453</v>
      </c>
      <c r="C218" s="86" t="s">
        <v>2371</v>
      </c>
      <c r="D218" s="73">
        <v>7701</v>
      </c>
      <c r="E218" s="73"/>
      <c r="F218" s="73" t="s">
        <v>639</v>
      </c>
      <c r="G218" s="101">
        <v>43979</v>
      </c>
      <c r="H218" s="73"/>
      <c r="I218" s="83">
        <v>11.020000000000001</v>
      </c>
      <c r="J218" s="86" t="s">
        <v>867</v>
      </c>
      <c r="K218" s="86" t="s">
        <v>130</v>
      </c>
      <c r="L218" s="87">
        <v>2.9559000000000002E-2</v>
      </c>
      <c r="M218" s="87">
        <v>2.8700000000000007E-2</v>
      </c>
      <c r="N218" s="83">
        <v>4.0900000000000007</v>
      </c>
      <c r="O218" s="85">
        <v>101.43</v>
      </c>
      <c r="P218" s="83">
        <v>1.83E-2</v>
      </c>
      <c r="Q218" s="84">
        <f t="shared" si="4"/>
        <v>1.0610060221374288E-5</v>
      </c>
      <c r="R218" s="84">
        <f>P218/'סכום נכסי הקרן'!$C$42</f>
        <v>3.8706619321218868E-7</v>
      </c>
    </row>
    <row r="219" spans="2:18">
      <c r="B219" s="123" t="s">
        <v>2453</v>
      </c>
      <c r="C219" s="86" t="s">
        <v>2371</v>
      </c>
      <c r="D219" s="73">
        <v>77801</v>
      </c>
      <c r="E219" s="73"/>
      <c r="F219" s="73" t="s">
        <v>639</v>
      </c>
      <c r="G219" s="101">
        <v>44012</v>
      </c>
      <c r="H219" s="73"/>
      <c r="I219" s="83">
        <v>11.020000000000001</v>
      </c>
      <c r="J219" s="86" t="s">
        <v>867</v>
      </c>
      <c r="K219" s="86" t="s">
        <v>130</v>
      </c>
      <c r="L219" s="87">
        <v>2.9544000000000001E-2</v>
      </c>
      <c r="M219" s="87">
        <v>2.87E-2</v>
      </c>
      <c r="N219" s="83">
        <v>256.17</v>
      </c>
      <c r="O219" s="85">
        <v>101.43</v>
      </c>
      <c r="P219" s="83">
        <v>1.1460600000000001</v>
      </c>
      <c r="Q219" s="84">
        <f t="shared" si="4"/>
        <v>6.6446806651957466E-4</v>
      </c>
      <c r="R219" s="84">
        <f>P219/'סכום נכסי הקרן'!$C$42</f>
        <v>2.4240496250970545E-5</v>
      </c>
    </row>
    <row r="220" spans="2:18">
      <c r="B220" s="123" t="s">
        <v>2453</v>
      </c>
      <c r="C220" s="86" t="s">
        <v>2371</v>
      </c>
      <c r="D220" s="73">
        <v>7846</v>
      </c>
      <c r="E220" s="73"/>
      <c r="F220" s="73" t="s">
        <v>639</v>
      </c>
      <c r="G220" s="101">
        <v>44043</v>
      </c>
      <c r="H220" s="73"/>
      <c r="I220" s="83">
        <v>11.02</v>
      </c>
      <c r="J220" s="86" t="s">
        <v>867</v>
      </c>
      <c r="K220" s="86" t="s">
        <v>130</v>
      </c>
      <c r="L220" s="87">
        <v>2.9559000000000002E-2</v>
      </c>
      <c r="M220" s="87">
        <v>2.87E-2</v>
      </c>
      <c r="N220" s="83">
        <v>161.61000000000004</v>
      </c>
      <c r="O220" s="85">
        <v>101.43</v>
      </c>
      <c r="P220" s="83">
        <v>0.72302000000000011</v>
      </c>
      <c r="Q220" s="84">
        <f t="shared" si="4"/>
        <v>4.1919594214524797E-4</v>
      </c>
      <c r="R220" s="84">
        <f>P220/'סכום נכסי הקרן'!$C$42</f>
        <v>1.5292710328758289E-5</v>
      </c>
    </row>
    <row r="221" spans="2:18">
      <c r="B221" s="123" t="s">
        <v>2453</v>
      </c>
      <c r="C221" s="86" t="s">
        <v>2371</v>
      </c>
      <c r="D221" s="73">
        <v>7916</v>
      </c>
      <c r="E221" s="73"/>
      <c r="F221" s="73" t="s">
        <v>639</v>
      </c>
      <c r="G221" s="101">
        <v>44075</v>
      </c>
      <c r="H221" s="73"/>
      <c r="I221" s="83">
        <v>11.02</v>
      </c>
      <c r="J221" s="86" t="s">
        <v>867</v>
      </c>
      <c r="K221" s="86" t="s">
        <v>130</v>
      </c>
      <c r="L221" s="87">
        <v>3.2497999999999999E-2</v>
      </c>
      <c r="M221" s="87">
        <v>2.8699999999999996E-2</v>
      </c>
      <c r="N221" s="83">
        <v>194.86000000000004</v>
      </c>
      <c r="O221" s="85">
        <v>101.43</v>
      </c>
      <c r="P221" s="83">
        <v>0.87179000000000018</v>
      </c>
      <c r="Q221" s="84">
        <f t="shared" si="4"/>
        <v>5.0545051368261701E-4</v>
      </c>
      <c r="R221" s="84">
        <f>P221/'סכום נכסי הקרן'!$C$42</f>
        <v>1.8439368119150492E-5</v>
      </c>
    </row>
    <row r="222" spans="2:18">
      <c r="B222" s="123" t="s">
        <v>2453</v>
      </c>
      <c r="C222" s="86" t="s">
        <v>2371</v>
      </c>
      <c r="D222" s="73">
        <v>7978</v>
      </c>
      <c r="E222" s="73"/>
      <c r="F222" s="73" t="s">
        <v>639</v>
      </c>
      <c r="G222" s="101">
        <v>44104</v>
      </c>
      <c r="H222" s="73"/>
      <c r="I222" s="83">
        <v>10.979999999999999</v>
      </c>
      <c r="J222" s="86" t="s">
        <v>867</v>
      </c>
      <c r="K222" s="86" t="s">
        <v>130</v>
      </c>
      <c r="L222" s="87">
        <v>2.9453999999999998E-2</v>
      </c>
      <c r="M222" s="87">
        <v>3.0100000000000002E-2</v>
      </c>
      <c r="N222" s="83">
        <v>217.19000000000003</v>
      </c>
      <c r="O222" s="85">
        <v>100</v>
      </c>
      <c r="P222" s="83">
        <v>0.95798000000000016</v>
      </c>
      <c r="Q222" s="84">
        <f t="shared" si="4"/>
        <v>5.5542215797115522E-4</v>
      </c>
      <c r="R222" s="84">
        <f>P222/'סכום נכסי הקרן'!$C$42</f>
        <v>2.0262386435705606E-5</v>
      </c>
    </row>
    <row r="223" spans="2:18">
      <c r="B223" s="123" t="s">
        <v>2453</v>
      </c>
      <c r="C223" s="86" t="s">
        <v>2371</v>
      </c>
      <c r="D223" s="73">
        <v>7436</v>
      </c>
      <c r="E223" s="73"/>
      <c r="F223" s="73" t="s">
        <v>639</v>
      </c>
      <c r="G223" s="101">
        <v>43871</v>
      </c>
      <c r="H223" s="73"/>
      <c r="I223" s="83">
        <v>11.020000000000003</v>
      </c>
      <c r="J223" s="86" t="s">
        <v>867</v>
      </c>
      <c r="K223" s="86" t="s">
        <v>130</v>
      </c>
      <c r="L223" s="87">
        <v>2.9559000000000002E-2</v>
      </c>
      <c r="M223" s="87">
        <v>2.8700000000000007E-2</v>
      </c>
      <c r="N223" s="83">
        <v>513.70000000000016</v>
      </c>
      <c r="O223" s="85">
        <v>101.43</v>
      </c>
      <c r="P223" s="83">
        <v>2.2982399999999998</v>
      </c>
      <c r="Q223" s="84">
        <f t="shared" si="4"/>
        <v>1.3324844154738382E-3</v>
      </c>
      <c r="R223" s="84">
        <f>P223/'סכום נכסי הקרן'!$C$42</f>
        <v>4.8610437589507127E-5</v>
      </c>
    </row>
    <row r="224" spans="2:18">
      <c r="B224" s="123" t="s">
        <v>2453</v>
      </c>
      <c r="C224" s="86" t="s">
        <v>2371</v>
      </c>
      <c r="D224" s="73">
        <v>7455</v>
      </c>
      <c r="E224" s="73"/>
      <c r="F224" s="73" t="s">
        <v>639</v>
      </c>
      <c r="G224" s="101">
        <v>43889</v>
      </c>
      <c r="H224" s="73"/>
      <c r="I224" s="83">
        <v>11.02</v>
      </c>
      <c r="J224" s="86" t="s">
        <v>867</v>
      </c>
      <c r="K224" s="86" t="s">
        <v>130</v>
      </c>
      <c r="L224" s="87">
        <v>2.9544000000000001E-2</v>
      </c>
      <c r="M224" s="87">
        <v>2.87E-2</v>
      </c>
      <c r="N224" s="83">
        <v>352.42000000000007</v>
      </c>
      <c r="O224" s="85">
        <v>101.43</v>
      </c>
      <c r="P224" s="83">
        <v>1.5766800000000003</v>
      </c>
      <c r="Q224" s="84">
        <f t="shared" si="4"/>
        <v>9.1413495900745433E-4</v>
      </c>
      <c r="R224" s="84">
        <f>P224/'סכום נכסי הקרן'!$C$42</f>
        <v>3.3348607951573429E-5</v>
      </c>
    </row>
    <row r="225" spans="2:18">
      <c r="B225" s="123" t="s">
        <v>2453</v>
      </c>
      <c r="C225" s="86" t="s">
        <v>2371</v>
      </c>
      <c r="D225" s="73">
        <v>7536</v>
      </c>
      <c r="E225" s="73"/>
      <c r="F225" s="73" t="s">
        <v>639</v>
      </c>
      <c r="G225" s="101">
        <v>43921</v>
      </c>
      <c r="H225" s="73"/>
      <c r="I225" s="83">
        <v>11.02</v>
      </c>
      <c r="J225" s="86" t="s">
        <v>867</v>
      </c>
      <c r="K225" s="86" t="s">
        <v>130</v>
      </c>
      <c r="L225" s="87">
        <v>2.9559000000000002E-2</v>
      </c>
      <c r="M225" s="87">
        <v>2.8699999999999996E-2</v>
      </c>
      <c r="N225" s="83">
        <v>54.570000000000007</v>
      </c>
      <c r="O225" s="85">
        <v>101.43</v>
      </c>
      <c r="P225" s="83">
        <v>0.24414000000000005</v>
      </c>
      <c r="Q225" s="84">
        <f t="shared" si="4"/>
        <v>1.4154863947794092E-4</v>
      </c>
      <c r="R225" s="84">
        <f>P225/'סכום נכסי הקרן'!$C$42</f>
        <v>5.1638437382963807E-6</v>
      </c>
    </row>
    <row r="226" spans="2:18">
      <c r="B226" s="123" t="s">
        <v>2454</v>
      </c>
      <c r="C226" s="86" t="s">
        <v>2371</v>
      </c>
      <c r="D226" s="73">
        <v>7770</v>
      </c>
      <c r="E226" s="73"/>
      <c r="F226" s="73" t="s">
        <v>639</v>
      </c>
      <c r="G226" s="101">
        <v>44004</v>
      </c>
      <c r="H226" s="73"/>
      <c r="I226" s="83">
        <v>4.2599999999999989</v>
      </c>
      <c r="J226" s="86" t="s">
        <v>2375</v>
      </c>
      <c r="K226" s="86" t="s">
        <v>131</v>
      </c>
      <c r="L226" s="87">
        <v>4.6524000000000003E-2</v>
      </c>
      <c r="M226" s="87">
        <v>0.04</v>
      </c>
      <c r="N226" s="83">
        <v>37347.790000000008</v>
      </c>
      <c r="O226" s="85">
        <v>101.07</v>
      </c>
      <c r="P226" s="83">
        <v>92.416990000000027</v>
      </c>
      <c r="Q226" s="84">
        <f t="shared" si="4"/>
        <v>5.3581957889516148E-2</v>
      </c>
      <c r="R226" s="84">
        <f>P226/'סכום נכסי הקרן'!$C$42</f>
        <v>1.9547263665261705E-3</v>
      </c>
    </row>
    <row r="227" spans="2:18">
      <c r="B227" s="123" t="s">
        <v>2454</v>
      </c>
      <c r="C227" s="86" t="s">
        <v>2371</v>
      </c>
      <c r="D227" s="73">
        <v>7771</v>
      </c>
      <c r="E227" s="73"/>
      <c r="F227" s="73" t="s">
        <v>639</v>
      </c>
      <c r="G227" s="101">
        <v>44004</v>
      </c>
      <c r="H227" s="73"/>
      <c r="I227" s="83">
        <v>4.26</v>
      </c>
      <c r="J227" s="86" t="s">
        <v>2375</v>
      </c>
      <c r="K227" s="86" t="s">
        <v>131</v>
      </c>
      <c r="L227" s="87">
        <v>4.6524000000000003E-2</v>
      </c>
      <c r="M227" s="87">
        <v>0.04</v>
      </c>
      <c r="N227" s="83">
        <v>2261.4300000000003</v>
      </c>
      <c r="O227" s="85">
        <v>101.07</v>
      </c>
      <c r="P227" s="83">
        <v>5.5959100000000008</v>
      </c>
      <c r="Q227" s="84">
        <f t="shared" si="4"/>
        <v>3.2444230652126007E-3</v>
      </c>
      <c r="R227" s="84">
        <f>P227/'סכום נכסי הקרן'!$C$42</f>
        <v>1.1835997711792453E-4</v>
      </c>
    </row>
    <row r="228" spans="2:18">
      <c r="B228" s="123" t="s">
        <v>2455</v>
      </c>
      <c r="C228" s="86" t="s">
        <v>2371</v>
      </c>
      <c r="D228" s="73">
        <v>7382</v>
      </c>
      <c r="E228" s="73"/>
      <c r="F228" s="73" t="s">
        <v>639</v>
      </c>
      <c r="G228" s="101">
        <v>43860</v>
      </c>
      <c r="H228" s="73"/>
      <c r="I228" s="83">
        <v>4.72</v>
      </c>
      <c r="J228" s="86" t="s">
        <v>867</v>
      </c>
      <c r="K228" s="86" t="s">
        <v>127</v>
      </c>
      <c r="L228" s="87">
        <v>2.8965999999999999E-2</v>
      </c>
      <c r="M228" s="87">
        <v>2.3799999999999995E-2</v>
      </c>
      <c r="N228" s="83">
        <v>18102.060000000005</v>
      </c>
      <c r="O228" s="85">
        <v>103.09</v>
      </c>
      <c r="P228" s="83">
        <v>64.213950000000011</v>
      </c>
      <c r="Q228" s="84">
        <f t="shared" si="4"/>
        <v>3.7230266478268714E-2</v>
      </c>
      <c r="R228" s="84">
        <f>P228/'סכום נכסי הקרן'!$C$42</f>
        <v>1.3581994086129959E-3</v>
      </c>
    </row>
    <row r="229" spans="2:18">
      <c r="B229" s="123" t="s">
        <v>2456</v>
      </c>
      <c r="C229" s="86" t="s">
        <v>2371</v>
      </c>
      <c r="D229" s="73">
        <v>7901</v>
      </c>
      <c r="E229" s="73"/>
      <c r="F229" s="73" t="s">
        <v>639</v>
      </c>
      <c r="G229" s="101">
        <v>44070</v>
      </c>
      <c r="H229" s="73"/>
      <c r="I229" s="83">
        <v>4.5600000000000005</v>
      </c>
      <c r="J229" s="86" t="s">
        <v>928</v>
      </c>
      <c r="K229" s="86" t="s">
        <v>130</v>
      </c>
      <c r="L229" s="87">
        <v>3.0735999999999999E-2</v>
      </c>
      <c r="M229" s="87">
        <v>3.1400000000000004E-2</v>
      </c>
      <c r="N229" s="83">
        <v>4362.2700000000013</v>
      </c>
      <c r="O229" s="85">
        <v>100.09</v>
      </c>
      <c r="P229" s="83">
        <v>19.258390000000002</v>
      </c>
      <c r="Q229" s="84">
        <f t="shared" si="4"/>
        <v>1.1165720091077179E-2</v>
      </c>
      <c r="R229" s="84">
        <f>P229/'סכום נכסי הקרן'!$C$42</f>
        <v>4.0733725162271493E-4</v>
      </c>
    </row>
    <row r="230" spans="2:18">
      <c r="B230" s="123" t="s">
        <v>2456</v>
      </c>
      <c r="C230" s="86" t="s">
        <v>2371</v>
      </c>
      <c r="D230" s="73">
        <v>7948</v>
      </c>
      <c r="E230" s="73"/>
      <c r="F230" s="73" t="s">
        <v>639</v>
      </c>
      <c r="G230" s="101">
        <v>44091</v>
      </c>
      <c r="H230" s="73"/>
      <c r="I230" s="83">
        <v>4.5599999999999987</v>
      </c>
      <c r="J230" s="86" t="s">
        <v>928</v>
      </c>
      <c r="K230" s="86" t="s">
        <v>130</v>
      </c>
      <c r="L230" s="87">
        <v>3.0748999999999999E-2</v>
      </c>
      <c r="M230" s="87">
        <v>3.1100000000000003E-2</v>
      </c>
      <c r="N230" s="83">
        <v>1121.7300000000002</v>
      </c>
      <c r="O230" s="85">
        <v>100.09</v>
      </c>
      <c r="P230" s="83">
        <v>4.9521700000000006</v>
      </c>
      <c r="Q230" s="84">
        <f t="shared" si="4"/>
        <v>2.8711924549990769E-3</v>
      </c>
      <c r="R230" s="84">
        <f>P230/'סכום נכסי הקרן'!$C$42</f>
        <v>1.0474413060325708E-4</v>
      </c>
    </row>
    <row r="231" spans="2:18">
      <c r="B231" s="123" t="s">
        <v>2456</v>
      </c>
      <c r="C231" s="86" t="s">
        <v>2371</v>
      </c>
      <c r="D231" s="73">
        <v>7900</v>
      </c>
      <c r="E231" s="73"/>
      <c r="F231" s="73" t="s">
        <v>639</v>
      </c>
      <c r="G231" s="101">
        <v>44070</v>
      </c>
      <c r="H231" s="73"/>
      <c r="I231" s="83">
        <v>4.5600000000000005</v>
      </c>
      <c r="J231" s="86" t="s">
        <v>928</v>
      </c>
      <c r="K231" s="86" t="s">
        <v>130</v>
      </c>
      <c r="L231" s="87">
        <v>3.0748999999999999E-2</v>
      </c>
      <c r="M231" s="87">
        <v>3.1199999999999995E-2</v>
      </c>
      <c r="N231" s="83">
        <v>7081.6100000000015</v>
      </c>
      <c r="O231" s="85">
        <v>100.16</v>
      </c>
      <c r="P231" s="83">
        <v>31.285540000000005</v>
      </c>
      <c r="Q231" s="84">
        <f t="shared" si="4"/>
        <v>1.8138877784601867E-2</v>
      </c>
      <c r="R231" s="84">
        <f>P231/'סכום נכסי הקרן'!$C$42</f>
        <v>6.6172540275342398E-4</v>
      </c>
    </row>
    <row r="232" spans="2:18">
      <c r="B232" s="123" t="s">
        <v>2457</v>
      </c>
      <c r="C232" s="86" t="s">
        <v>2371</v>
      </c>
      <c r="D232" s="73">
        <v>7482</v>
      </c>
      <c r="E232" s="73"/>
      <c r="F232" s="73" t="s">
        <v>639</v>
      </c>
      <c r="G232" s="101">
        <v>43896</v>
      </c>
      <c r="H232" s="73"/>
      <c r="I232" s="83">
        <v>3.75</v>
      </c>
      <c r="J232" s="86" t="s">
        <v>867</v>
      </c>
      <c r="K232" s="86" t="s">
        <v>127</v>
      </c>
      <c r="L232" s="87">
        <v>2.5306000000000002E-2</v>
      </c>
      <c r="M232" s="87">
        <v>2.1299999999999999E-2</v>
      </c>
      <c r="N232" s="83">
        <v>425.87000000000006</v>
      </c>
      <c r="O232" s="85">
        <v>101.76</v>
      </c>
      <c r="P232" s="83">
        <v>1.4912300000000003</v>
      </c>
      <c r="Q232" s="84">
        <f t="shared" si="4"/>
        <v>8.6459235540546338E-4</v>
      </c>
      <c r="R232" s="84">
        <f>P232/'סכום נכסי הקרן'!$C$42</f>
        <v>3.1541241492011597E-5</v>
      </c>
    </row>
    <row r="233" spans="2:18">
      <c r="B233" s="123" t="s">
        <v>2457</v>
      </c>
      <c r="C233" s="86" t="s">
        <v>2371</v>
      </c>
      <c r="D233" s="73">
        <v>7505</v>
      </c>
      <c r="E233" s="73"/>
      <c r="F233" s="73" t="s">
        <v>639</v>
      </c>
      <c r="G233" s="101">
        <v>43914</v>
      </c>
      <c r="H233" s="73"/>
      <c r="I233" s="83">
        <v>3.7500000000000004</v>
      </c>
      <c r="J233" s="86" t="s">
        <v>867</v>
      </c>
      <c r="K233" s="86" t="s">
        <v>127</v>
      </c>
      <c r="L233" s="87">
        <v>2.5306000000000002E-2</v>
      </c>
      <c r="M233" s="87">
        <v>2.1300000000000003E-2</v>
      </c>
      <c r="N233" s="83">
        <v>1156.3500000000001</v>
      </c>
      <c r="O233" s="85">
        <v>101.76</v>
      </c>
      <c r="P233" s="83">
        <v>4.0490200000000005</v>
      </c>
      <c r="Q233" s="84">
        <f t="shared" si="4"/>
        <v>2.347559892762236E-3</v>
      </c>
      <c r="R233" s="84">
        <f>P233/'סכום נכסי הקרן'!$C$42</f>
        <v>8.5641462166121117E-5</v>
      </c>
    </row>
    <row r="234" spans="2:18">
      <c r="B234" s="123" t="s">
        <v>2457</v>
      </c>
      <c r="C234" s="86" t="s">
        <v>2371</v>
      </c>
      <c r="D234" s="73">
        <v>7615</v>
      </c>
      <c r="E234" s="73"/>
      <c r="F234" s="73" t="s">
        <v>639</v>
      </c>
      <c r="G234" s="101">
        <v>43943</v>
      </c>
      <c r="H234" s="73"/>
      <c r="I234" s="83">
        <v>3.7499999999999987</v>
      </c>
      <c r="J234" s="86" t="s">
        <v>867</v>
      </c>
      <c r="K234" s="86" t="s">
        <v>127</v>
      </c>
      <c r="L234" s="87">
        <v>2.5306000000000002E-2</v>
      </c>
      <c r="M234" s="87">
        <v>2.1299999999999999E-2</v>
      </c>
      <c r="N234" s="83">
        <v>1255.0600000000002</v>
      </c>
      <c r="O234" s="85">
        <v>101.76</v>
      </c>
      <c r="P234" s="83">
        <v>4.3947100000000008</v>
      </c>
      <c r="Q234" s="84">
        <f t="shared" si="4"/>
        <v>2.5479856696981312E-3</v>
      </c>
      <c r="R234" s="84">
        <f>P234/'סכום נכסי הקרן'!$C$42</f>
        <v>9.2953206009373652E-5</v>
      </c>
    </row>
    <row r="235" spans="2:18">
      <c r="B235" s="123" t="s">
        <v>2457</v>
      </c>
      <c r="C235" s="86" t="s">
        <v>2371</v>
      </c>
      <c r="D235" s="73">
        <v>7697</v>
      </c>
      <c r="E235" s="73"/>
      <c r="F235" s="73" t="s">
        <v>639</v>
      </c>
      <c r="G235" s="101">
        <v>43979</v>
      </c>
      <c r="H235" s="73"/>
      <c r="I235" s="83">
        <v>3.75</v>
      </c>
      <c r="J235" s="86" t="s">
        <v>867</v>
      </c>
      <c r="K235" s="86" t="s">
        <v>127</v>
      </c>
      <c r="L235" s="87">
        <v>2.5306000000000002E-2</v>
      </c>
      <c r="M235" s="87">
        <v>2.1300000000000003E-2</v>
      </c>
      <c r="N235" s="83">
        <v>183.32000000000005</v>
      </c>
      <c r="O235" s="85">
        <v>101.76</v>
      </c>
      <c r="P235" s="83">
        <v>0.64192000000000005</v>
      </c>
      <c r="Q235" s="84">
        <f t="shared" si="4"/>
        <v>3.7217540203850181E-4</v>
      </c>
      <c r="R235" s="84">
        <f>P235/'סכום נכסי הקרן'!$C$42</f>
        <v>1.3577351406927222E-5</v>
      </c>
    </row>
    <row r="236" spans="2:18">
      <c r="B236" s="123" t="s">
        <v>2457</v>
      </c>
      <c r="C236" s="86" t="s">
        <v>2371</v>
      </c>
      <c r="D236" s="73">
        <v>7754</v>
      </c>
      <c r="E236" s="73"/>
      <c r="F236" s="73" t="s">
        <v>639</v>
      </c>
      <c r="G236" s="101">
        <v>44000</v>
      </c>
      <c r="H236" s="73"/>
      <c r="I236" s="83">
        <v>3.7500000000000004</v>
      </c>
      <c r="J236" s="86" t="s">
        <v>867</v>
      </c>
      <c r="K236" s="86" t="s">
        <v>127</v>
      </c>
      <c r="L236" s="87">
        <v>2.5306000000000002E-2</v>
      </c>
      <c r="M236" s="87">
        <v>2.1300000000000003E-2</v>
      </c>
      <c r="N236" s="83">
        <v>803.8</v>
      </c>
      <c r="O236" s="85">
        <v>101.76</v>
      </c>
      <c r="P236" s="83">
        <v>2.8145600000000006</v>
      </c>
      <c r="Q236" s="84">
        <f t="shared" si="4"/>
        <v>1.6318388577415968E-3</v>
      </c>
      <c r="R236" s="84">
        <f>P236/'סכום נכסי הקרן'!$C$42</f>
        <v>5.9531203539196609E-5</v>
      </c>
    </row>
    <row r="237" spans="2:18">
      <c r="B237" s="123" t="s">
        <v>2457</v>
      </c>
      <c r="C237" s="86" t="s">
        <v>2371</v>
      </c>
      <c r="D237" s="73">
        <v>7836</v>
      </c>
      <c r="E237" s="73"/>
      <c r="F237" s="73" t="s">
        <v>639</v>
      </c>
      <c r="G237" s="101">
        <v>44032</v>
      </c>
      <c r="H237" s="73"/>
      <c r="I237" s="83">
        <v>3.75</v>
      </c>
      <c r="J237" s="86" t="s">
        <v>867</v>
      </c>
      <c r="K237" s="86" t="s">
        <v>127</v>
      </c>
      <c r="L237" s="87">
        <v>2.5306000000000002E-2</v>
      </c>
      <c r="M237" s="87">
        <v>2.1299999999999996E-2</v>
      </c>
      <c r="N237" s="83">
        <v>741.7600000000001</v>
      </c>
      <c r="O237" s="85">
        <v>101.76</v>
      </c>
      <c r="P237" s="83">
        <v>2.5973000000000006</v>
      </c>
      <c r="Q237" s="84">
        <f t="shared" si="4"/>
        <v>1.5058748313101335E-3</v>
      </c>
      <c r="R237" s="84">
        <f>P237/'סכום נכסי הקרן'!$C$42</f>
        <v>5.4935902930602067E-5</v>
      </c>
    </row>
    <row r="238" spans="2:18">
      <c r="B238" s="123" t="s">
        <v>2457</v>
      </c>
      <c r="C238" s="86" t="s">
        <v>2371</v>
      </c>
      <c r="D238" s="73">
        <v>7951</v>
      </c>
      <c r="E238" s="73"/>
      <c r="F238" s="73" t="s">
        <v>639</v>
      </c>
      <c r="G238" s="101">
        <v>44095</v>
      </c>
      <c r="H238" s="73"/>
      <c r="I238" s="83">
        <v>3.75</v>
      </c>
      <c r="J238" s="86" t="s">
        <v>867</v>
      </c>
      <c r="K238" s="86" t="s">
        <v>127</v>
      </c>
      <c r="L238" s="87">
        <v>2.5312999999999999E-2</v>
      </c>
      <c r="M238" s="87">
        <v>2.0799999999999996E-2</v>
      </c>
      <c r="N238" s="83">
        <v>569.71000000000015</v>
      </c>
      <c r="O238" s="85">
        <v>101.76</v>
      </c>
      <c r="P238" s="83">
        <v>1.9948900000000003</v>
      </c>
      <c r="Q238" s="84">
        <f t="shared" si="4"/>
        <v>1.156606723224992E-3</v>
      </c>
      <c r="R238" s="84">
        <f>P238/'סכום נכסי הקרן'!$C$42</f>
        <v>4.2194233780167387E-5</v>
      </c>
    </row>
    <row r="239" spans="2:18">
      <c r="B239" s="123" t="s">
        <v>2457</v>
      </c>
      <c r="C239" s="86" t="s">
        <v>2371</v>
      </c>
      <c r="D239" s="73">
        <v>7210</v>
      </c>
      <c r="E239" s="73"/>
      <c r="F239" s="73" t="s">
        <v>639</v>
      </c>
      <c r="G239" s="101">
        <v>43741</v>
      </c>
      <c r="H239" s="73"/>
      <c r="I239" s="83">
        <v>3.7499999999999996</v>
      </c>
      <c r="J239" s="86" t="s">
        <v>867</v>
      </c>
      <c r="K239" s="86" t="s">
        <v>127</v>
      </c>
      <c r="L239" s="87">
        <v>2.5306000000000002E-2</v>
      </c>
      <c r="M239" s="87">
        <v>2.1299999999999999E-2</v>
      </c>
      <c r="N239" s="83">
        <v>211.53000000000003</v>
      </c>
      <c r="O239" s="85">
        <v>101.76</v>
      </c>
      <c r="P239" s="83">
        <v>0.7407100000000002</v>
      </c>
      <c r="Q239" s="84">
        <f t="shared" si="4"/>
        <v>4.2945233369257648E-4</v>
      </c>
      <c r="R239" s="84">
        <f>P239/'סכום נכסי הקרן'!$C$42</f>
        <v>1.5666874315530072E-5</v>
      </c>
    </row>
    <row r="240" spans="2:18">
      <c r="B240" s="123" t="s">
        <v>2457</v>
      </c>
      <c r="C240" s="86" t="s">
        <v>2371</v>
      </c>
      <c r="D240" s="73">
        <v>7888</v>
      </c>
      <c r="E240" s="73"/>
      <c r="F240" s="73" t="s">
        <v>639</v>
      </c>
      <c r="G240" s="101">
        <v>44063</v>
      </c>
      <c r="H240" s="73"/>
      <c r="I240" s="83">
        <v>3.7499999999999996</v>
      </c>
      <c r="J240" s="86" t="s">
        <v>867</v>
      </c>
      <c r="K240" s="86" t="s">
        <v>127</v>
      </c>
      <c r="L240" s="87">
        <v>2.5306000000000002E-2</v>
      </c>
      <c r="M240" s="87">
        <v>2.1099999999999997E-2</v>
      </c>
      <c r="N240" s="83">
        <v>747.40000000000009</v>
      </c>
      <c r="O240" s="85">
        <v>101.76</v>
      </c>
      <c r="P240" s="83">
        <v>2.6170900000000006</v>
      </c>
      <c r="Q240" s="84">
        <f t="shared" si="4"/>
        <v>1.5173487707517178E-3</v>
      </c>
      <c r="R240" s="84">
        <f>P240/'סכום נכסי הקרן'!$C$42</f>
        <v>5.5354484349381808E-5</v>
      </c>
    </row>
    <row r="241" spans="2:18">
      <c r="B241" s="123" t="s">
        <v>2458</v>
      </c>
      <c r="C241" s="86" t="s">
        <v>2371</v>
      </c>
      <c r="D241" s="73">
        <v>7823</v>
      </c>
      <c r="E241" s="73"/>
      <c r="F241" s="73" t="s">
        <v>639</v>
      </c>
      <c r="G241" s="101">
        <v>44027</v>
      </c>
      <c r="H241" s="73"/>
      <c r="I241" s="83">
        <v>6.0500000000000007</v>
      </c>
      <c r="J241" s="86" t="s">
        <v>2375</v>
      </c>
      <c r="K241" s="86" t="s">
        <v>129</v>
      </c>
      <c r="L241" s="87">
        <v>2.35E-2</v>
      </c>
      <c r="M241" s="87">
        <v>2.0100000000000003E-2</v>
      </c>
      <c r="N241" s="83">
        <v>9131.68</v>
      </c>
      <c r="O241" s="85">
        <v>102.33</v>
      </c>
      <c r="P241" s="83">
        <v>37.618900000000004</v>
      </c>
      <c r="Q241" s="84">
        <f t="shared" si="4"/>
        <v>2.1810863085347389E-2</v>
      </c>
      <c r="R241" s="84">
        <f>P241/'סכום נכסי הקרן'!$C$42</f>
        <v>7.9568330141147569E-4</v>
      </c>
    </row>
    <row r="242" spans="2:18">
      <c r="B242" s="112"/>
      <c r="C242" s="112"/>
      <c r="D242" s="112"/>
      <c r="E242" s="112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2"/>
      <c r="D243" s="112"/>
      <c r="E243" s="112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2"/>
      <c r="D244" s="112"/>
      <c r="E244" s="112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4" t="s">
        <v>212</v>
      </c>
      <c r="C245" s="112"/>
      <c r="D245" s="112"/>
      <c r="E245" s="112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4" t="s">
        <v>107</v>
      </c>
      <c r="C246" s="112"/>
      <c r="D246" s="112"/>
      <c r="E246" s="112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4" t="s">
        <v>195</v>
      </c>
      <c r="C247" s="112"/>
      <c r="D247" s="112"/>
      <c r="E247" s="112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4" t="s">
        <v>203</v>
      </c>
      <c r="C248" s="112"/>
      <c r="D248" s="112"/>
      <c r="E248" s="112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2"/>
      <c r="D249" s="112"/>
      <c r="E249" s="112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2"/>
      <c r="D250" s="112"/>
      <c r="E250" s="112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2"/>
      <c r="D251" s="112"/>
      <c r="E251" s="112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2"/>
      <c r="D252" s="112"/>
      <c r="E252" s="112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2"/>
      <c r="D253" s="112"/>
      <c r="E253" s="112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2"/>
      <c r="D254" s="112"/>
      <c r="E254" s="112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2"/>
      <c r="D255" s="112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2"/>
      <c r="D256" s="112"/>
      <c r="E256" s="112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2"/>
      <c r="D257" s="112"/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2"/>
      <c r="D258" s="112"/>
      <c r="E258" s="112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2"/>
      <c r="D259" s="112"/>
      <c r="E259" s="112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2"/>
      <c r="D260" s="112"/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2"/>
      <c r="D261" s="112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2"/>
      <c r="D262" s="112"/>
      <c r="E262" s="112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2"/>
      <c r="D263" s="112"/>
      <c r="E263" s="112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2"/>
      <c r="D264" s="112"/>
      <c r="E264" s="112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2"/>
      <c r="D265" s="112"/>
      <c r="E265" s="112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2"/>
      <c r="D266" s="112"/>
      <c r="E266" s="112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2"/>
      <c r="D267" s="112"/>
      <c r="E267" s="112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2"/>
      <c r="D268" s="112"/>
      <c r="E268" s="112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2"/>
      <c r="D269" s="112"/>
      <c r="E269" s="112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2"/>
      <c r="D270" s="112"/>
      <c r="E270" s="112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2"/>
      <c r="D271" s="112"/>
      <c r="E271" s="112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2"/>
      <c r="D272" s="112"/>
      <c r="E272" s="112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2"/>
      <c r="D273" s="112"/>
      <c r="E273" s="112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2"/>
      <c r="D274" s="112"/>
      <c r="E274" s="112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2"/>
      <c r="D275" s="112"/>
      <c r="E275" s="112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2"/>
      <c r="D276" s="112"/>
      <c r="E276" s="112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2"/>
      <c r="D277" s="112"/>
      <c r="E277" s="112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2"/>
      <c r="D278" s="112"/>
      <c r="E278" s="112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2"/>
      <c r="D279" s="112"/>
      <c r="E279" s="112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2"/>
      <c r="D280" s="112"/>
      <c r="E280" s="112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2"/>
      <c r="D281" s="112"/>
      <c r="E281" s="112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2"/>
      <c r="D282" s="112"/>
      <c r="E282" s="112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2"/>
      <c r="D283" s="112"/>
      <c r="E283" s="112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2"/>
      <c r="D284" s="112"/>
      <c r="E284" s="112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2"/>
      <c r="D285" s="112"/>
      <c r="E285" s="112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2"/>
      <c r="D286" s="112"/>
      <c r="E286" s="112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2"/>
      <c r="D287" s="112"/>
      <c r="E287" s="112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2"/>
      <c r="D288" s="112"/>
      <c r="E288" s="112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2"/>
      <c r="D289" s="112"/>
      <c r="E289" s="112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2"/>
      <c r="D290" s="112"/>
      <c r="E290" s="112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2"/>
      <c r="D291" s="112"/>
      <c r="E291" s="112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2"/>
      <c r="D292" s="112"/>
      <c r="E292" s="112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2"/>
      <c r="D293" s="112"/>
      <c r="E293" s="112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2"/>
      <c r="D294" s="112"/>
      <c r="E294" s="112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2"/>
      <c r="D295" s="112"/>
      <c r="E295" s="112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2"/>
      <c r="D296" s="112"/>
      <c r="E296" s="112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2"/>
      <c r="D297" s="112"/>
      <c r="E297" s="112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2"/>
      <c r="D298" s="112"/>
      <c r="E298" s="112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2"/>
      <c r="D299" s="112"/>
      <c r="E299" s="112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2"/>
      <c r="D300" s="112"/>
      <c r="E300" s="112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2"/>
      <c r="D301" s="112"/>
      <c r="E301" s="112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2"/>
      <c r="D302" s="112"/>
      <c r="E302" s="112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2"/>
      <c r="D303" s="112"/>
      <c r="E303" s="112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2"/>
      <c r="D304" s="112"/>
      <c r="E304" s="112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2"/>
      <c r="D305" s="112"/>
      <c r="E305" s="112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2"/>
      <c r="D306" s="112"/>
      <c r="E306" s="112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2"/>
      <c r="D307" s="112"/>
      <c r="E307" s="112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2"/>
      <c r="D308" s="112"/>
      <c r="E308" s="112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2"/>
      <c r="D309" s="112"/>
      <c r="E309" s="112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2"/>
      <c r="D310" s="112"/>
      <c r="E310" s="112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2"/>
      <c r="D311" s="112"/>
      <c r="E311" s="112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2"/>
      <c r="D312" s="112"/>
      <c r="E312" s="112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2"/>
      <c r="D313" s="112"/>
      <c r="E313" s="112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2"/>
      <c r="D314" s="112"/>
      <c r="E314" s="112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2"/>
      <c r="D315" s="112"/>
      <c r="E315" s="112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2"/>
      <c r="D316" s="112"/>
      <c r="E316" s="112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2"/>
      <c r="D317" s="112"/>
      <c r="E317" s="112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2"/>
      <c r="D318" s="112"/>
      <c r="E318" s="112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2"/>
      <c r="D319" s="112"/>
      <c r="E319" s="112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2"/>
      <c r="D320" s="112"/>
      <c r="E320" s="112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2"/>
      <c r="D321" s="112"/>
      <c r="E321" s="112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2"/>
      <c r="D322" s="112"/>
      <c r="E322" s="112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2"/>
      <c r="D323" s="112"/>
      <c r="E323" s="112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2"/>
      <c r="D324" s="112"/>
      <c r="E324" s="112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2"/>
      <c r="D325" s="112"/>
      <c r="E325" s="112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2"/>
      <c r="D326" s="112"/>
      <c r="E326" s="112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2"/>
      <c r="D327" s="112"/>
      <c r="E327" s="112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  <row r="701" spans="2:18">
      <c r="B701" s="112"/>
      <c r="C701" s="112"/>
      <c r="D701" s="112"/>
      <c r="E701" s="112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</row>
    <row r="702" spans="2:18">
      <c r="B702" s="112"/>
      <c r="C702" s="112"/>
      <c r="D702" s="112"/>
      <c r="E702" s="112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</row>
    <row r="703" spans="2:18">
      <c r="B703" s="112"/>
      <c r="C703" s="112"/>
      <c r="D703" s="112"/>
      <c r="E703" s="112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</row>
    <row r="704" spans="2:18">
      <c r="B704" s="112"/>
      <c r="C704" s="112"/>
      <c r="D704" s="112"/>
      <c r="E704" s="112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</row>
    <row r="705" spans="2:18">
      <c r="B705" s="112"/>
      <c r="C705" s="112"/>
      <c r="D705" s="112"/>
      <c r="E705" s="112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</row>
    <row r="706" spans="2:18">
      <c r="B706" s="112"/>
      <c r="C706" s="112"/>
      <c r="D706" s="112"/>
      <c r="E706" s="112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</row>
    <row r="707" spans="2:18">
      <c r="B707" s="112"/>
      <c r="C707" s="112"/>
      <c r="D707" s="112"/>
      <c r="E707" s="112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</row>
    <row r="708" spans="2:18">
      <c r="B708" s="112"/>
      <c r="C708" s="112"/>
      <c r="D708" s="112"/>
      <c r="E708" s="112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</row>
    <row r="709" spans="2:18">
      <c r="B709" s="112"/>
      <c r="C709" s="112"/>
      <c r="D709" s="112"/>
      <c r="E709" s="112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</row>
    <row r="710" spans="2:18">
      <c r="B710" s="112"/>
      <c r="C710" s="112"/>
      <c r="D710" s="112"/>
      <c r="E710" s="112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</row>
    <row r="711" spans="2:18">
      <c r="B711" s="112"/>
      <c r="C711" s="112"/>
      <c r="D711" s="112"/>
      <c r="E711" s="112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</row>
    <row r="712" spans="2:18">
      <c r="B712" s="112"/>
      <c r="C712" s="112"/>
      <c r="D712" s="112"/>
      <c r="E712" s="112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</row>
    <row r="713" spans="2:18">
      <c r="B713" s="112"/>
      <c r="C713" s="112"/>
      <c r="D713" s="112"/>
      <c r="E713" s="112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</row>
    <row r="714" spans="2:18">
      <c r="B714" s="112"/>
      <c r="C714" s="112"/>
      <c r="D714" s="112"/>
      <c r="E714" s="112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</row>
    <row r="715" spans="2:18">
      <c r="B715" s="112"/>
      <c r="C715" s="112"/>
      <c r="D715" s="112"/>
      <c r="E715" s="112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</row>
    <row r="716" spans="2:18">
      <c r="B716" s="112"/>
      <c r="C716" s="112"/>
      <c r="D716" s="112"/>
      <c r="E716" s="112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</row>
    <row r="717" spans="2:18">
      <c r="B717" s="112"/>
      <c r="C717" s="112"/>
      <c r="D717" s="112"/>
      <c r="E717" s="112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</row>
    <row r="718" spans="2:18">
      <c r="B718" s="112"/>
      <c r="C718" s="112"/>
      <c r="D718" s="112"/>
      <c r="E718" s="112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</row>
    <row r="719" spans="2:18">
      <c r="B719" s="112"/>
      <c r="C719" s="112"/>
      <c r="D719" s="112"/>
      <c r="E719" s="112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</row>
    <row r="720" spans="2:18">
      <c r="B720" s="112"/>
      <c r="C720" s="112"/>
      <c r="D720" s="112"/>
      <c r="E720" s="112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</row>
    <row r="721" spans="2:18">
      <c r="B721" s="112"/>
      <c r="C721" s="112"/>
      <c r="D721" s="112"/>
      <c r="E721" s="112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</row>
    <row r="722" spans="2:18">
      <c r="B722" s="112"/>
      <c r="C722" s="112"/>
      <c r="D722" s="112"/>
      <c r="E722" s="112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</row>
    <row r="723" spans="2:18">
      <c r="B723" s="112"/>
      <c r="C723" s="112"/>
      <c r="D723" s="112"/>
      <c r="E723" s="112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</row>
    <row r="724" spans="2:18">
      <c r="B724" s="112"/>
      <c r="C724" s="112"/>
      <c r="D724" s="112"/>
      <c r="E724" s="112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</row>
    <row r="725" spans="2:18">
      <c r="B725" s="112"/>
      <c r="C725" s="112"/>
      <c r="D725" s="112"/>
      <c r="E725" s="112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</row>
    <row r="726" spans="2:18">
      <c r="B726" s="112"/>
      <c r="C726" s="112"/>
      <c r="D726" s="112"/>
      <c r="E726" s="112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</row>
    <row r="727" spans="2:18">
      <c r="B727" s="112"/>
      <c r="C727" s="112"/>
      <c r="D727" s="112"/>
      <c r="E727" s="112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</row>
    <row r="728" spans="2:18">
      <c r="B728" s="112"/>
      <c r="C728" s="112"/>
      <c r="D728" s="112"/>
      <c r="E728" s="112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</row>
    <row r="729" spans="2:18">
      <c r="B729" s="112"/>
      <c r="C729" s="112"/>
      <c r="D729" s="112"/>
      <c r="E729" s="112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</row>
    <row r="730" spans="2:18">
      <c r="B730" s="112"/>
      <c r="C730" s="112"/>
      <c r="D730" s="112"/>
      <c r="E730" s="112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</row>
    <row r="731" spans="2:18">
      <c r="B731" s="112"/>
      <c r="C731" s="112"/>
      <c r="D731" s="112"/>
      <c r="E731" s="112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</row>
    <row r="732" spans="2:18">
      <c r="B732" s="112"/>
      <c r="C732" s="112"/>
      <c r="D732" s="112"/>
      <c r="E732" s="112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</row>
    <row r="733" spans="2:18">
      <c r="B733" s="112"/>
      <c r="C733" s="112"/>
      <c r="D733" s="112"/>
      <c r="E733" s="112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</row>
    <row r="734" spans="2:18">
      <c r="B734" s="112"/>
      <c r="C734" s="112"/>
      <c r="D734" s="112"/>
      <c r="E734" s="112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</row>
    <row r="735" spans="2:18">
      <c r="B735" s="112"/>
      <c r="C735" s="112"/>
      <c r="D735" s="112"/>
      <c r="E735" s="112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</row>
    <row r="736" spans="2:18">
      <c r="B736" s="112"/>
      <c r="C736" s="112"/>
      <c r="D736" s="112"/>
      <c r="E736" s="112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</row>
    <row r="737" spans="2:18">
      <c r="B737" s="112"/>
      <c r="C737" s="112"/>
      <c r="D737" s="112"/>
      <c r="E737" s="112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</row>
    <row r="738" spans="2:18">
      <c r="B738" s="112"/>
      <c r="C738" s="112"/>
      <c r="D738" s="112"/>
      <c r="E738" s="112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</row>
    <row r="739" spans="2:18">
      <c r="B739" s="112"/>
      <c r="C739" s="112"/>
      <c r="D739" s="112"/>
      <c r="E739" s="112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</row>
    <row r="740" spans="2:18">
      <c r="B740" s="112"/>
      <c r="C740" s="112"/>
      <c r="D740" s="112"/>
      <c r="E740" s="112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</row>
    <row r="741" spans="2:18">
      <c r="B741" s="112"/>
      <c r="C741" s="112"/>
      <c r="D741" s="112"/>
      <c r="E741" s="112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</row>
    <row r="742" spans="2:18">
      <c r="B742" s="112"/>
      <c r="C742" s="112"/>
      <c r="D742" s="112"/>
      <c r="E742" s="112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</row>
    <row r="743" spans="2:18">
      <c r="B743" s="112"/>
      <c r="C743" s="112"/>
      <c r="D743" s="112"/>
      <c r="E743" s="112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</row>
    <row r="744" spans="2:18">
      <c r="B744" s="112"/>
      <c r="C744" s="112"/>
      <c r="D744" s="112"/>
      <c r="E744" s="112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</row>
    <row r="745" spans="2:18">
      <c r="B745" s="112"/>
      <c r="C745" s="112"/>
      <c r="D745" s="112"/>
      <c r="E745" s="112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</row>
    <row r="746" spans="2:18">
      <c r="B746" s="112"/>
      <c r="C746" s="112"/>
      <c r="D746" s="112"/>
      <c r="E746" s="112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</row>
    <row r="747" spans="2:18">
      <c r="B747" s="112"/>
      <c r="C747" s="112"/>
      <c r="D747" s="112"/>
      <c r="E747" s="112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</row>
    <row r="748" spans="2:18">
      <c r="B748" s="112"/>
      <c r="C748" s="112"/>
      <c r="D748" s="112"/>
      <c r="E748" s="112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</row>
    <row r="749" spans="2:18">
      <c r="B749" s="112"/>
      <c r="C749" s="112"/>
      <c r="D749" s="112"/>
      <c r="E749" s="112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</row>
    <row r="750" spans="2:18">
      <c r="B750" s="112"/>
      <c r="C750" s="112"/>
      <c r="D750" s="112"/>
      <c r="E750" s="112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</row>
    <row r="751" spans="2:18">
      <c r="B751" s="112"/>
      <c r="C751" s="112"/>
      <c r="D751" s="112"/>
      <c r="E751" s="112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</row>
    <row r="752" spans="2:18">
      <c r="B752" s="112"/>
      <c r="C752" s="112"/>
      <c r="D752" s="112"/>
      <c r="E752" s="112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</row>
    <row r="753" spans="2:18">
      <c r="B753" s="112"/>
      <c r="C753" s="112"/>
      <c r="D753" s="112"/>
      <c r="E753" s="112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</row>
    <row r="754" spans="2:18">
      <c r="B754" s="112"/>
      <c r="C754" s="112"/>
      <c r="D754" s="112"/>
      <c r="E754" s="112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</row>
    <row r="755" spans="2:18">
      <c r="B755" s="112"/>
      <c r="C755" s="112"/>
      <c r="D755" s="112"/>
      <c r="E755" s="112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</row>
    <row r="756" spans="2:18">
      <c r="B756" s="112"/>
      <c r="C756" s="112"/>
      <c r="D756" s="112"/>
      <c r="E756" s="112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</row>
    <row r="757" spans="2:18">
      <c r="B757" s="112"/>
      <c r="C757" s="112"/>
      <c r="D757" s="112"/>
      <c r="E757" s="112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</row>
    <row r="758" spans="2:18">
      <c r="B758" s="112"/>
      <c r="C758" s="112"/>
      <c r="D758" s="112"/>
      <c r="E758" s="112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</row>
    <row r="759" spans="2:18">
      <c r="B759" s="112"/>
      <c r="C759" s="112"/>
      <c r="D759" s="112"/>
      <c r="E759" s="112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</row>
    <row r="760" spans="2:18">
      <c r="B760" s="112"/>
      <c r="C760" s="112"/>
      <c r="D760" s="112"/>
      <c r="E760" s="112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</row>
    <row r="761" spans="2:18">
      <c r="B761" s="112"/>
      <c r="C761" s="112"/>
      <c r="D761" s="112"/>
      <c r="E761" s="112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</row>
    <row r="762" spans="2:18">
      <c r="B762" s="112"/>
      <c r="C762" s="112"/>
      <c r="D762" s="112"/>
      <c r="E762" s="112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</row>
    <row r="763" spans="2:18">
      <c r="B763" s="112"/>
      <c r="C763" s="112"/>
      <c r="D763" s="112"/>
      <c r="E763" s="112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</row>
    <row r="764" spans="2:18">
      <c r="B764" s="112"/>
      <c r="C764" s="112"/>
      <c r="D764" s="112"/>
      <c r="E764" s="112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</row>
    <row r="765" spans="2:18">
      <c r="B765" s="112"/>
      <c r="C765" s="112"/>
      <c r="D765" s="112"/>
      <c r="E765" s="112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</row>
    <row r="766" spans="2:18">
      <c r="B766" s="112"/>
      <c r="C766" s="112"/>
      <c r="D766" s="112"/>
      <c r="E766" s="112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</row>
    <row r="767" spans="2:18">
      <c r="B767" s="112"/>
      <c r="C767" s="112"/>
      <c r="D767" s="112"/>
      <c r="E767" s="112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</row>
    <row r="768" spans="2:18">
      <c r="B768" s="112"/>
      <c r="C768" s="112"/>
      <c r="D768" s="112"/>
      <c r="E768" s="112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</row>
    <row r="769" spans="2:18">
      <c r="B769" s="112"/>
      <c r="C769" s="112"/>
      <c r="D769" s="112"/>
      <c r="E769" s="112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</row>
    <row r="770" spans="2:18">
      <c r="B770" s="112"/>
      <c r="C770" s="112"/>
      <c r="D770" s="112"/>
      <c r="E770" s="112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</row>
    <row r="771" spans="2:18">
      <c r="B771" s="112"/>
      <c r="C771" s="112"/>
      <c r="D771" s="112"/>
      <c r="E771" s="112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</row>
    <row r="772" spans="2:18">
      <c r="B772" s="112"/>
      <c r="C772" s="112"/>
      <c r="D772" s="112"/>
      <c r="E772" s="112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</row>
    <row r="773" spans="2:18">
      <c r="B773" s="112"/>
      <c r="C773" s="112"/>
      <c r="D773" s="112"/>
      <c r="E773" s="112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</row>
    <row r="774" spans="2:18">
      <c r="B774" s="112"/>
      <c r="C774" s="112"/>
      <c r="D774" s="112"/>
      <c r="E774" s="112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</row>
    <row r="775" spans="2:18">
      <c r="B775" s="112"/>
      <c r="C775" s="112"/>
      <c r="D775" s="112"/>
      <c r="E775" s="112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</row>
    <row r="776" spans="2:18">
      <c r="B776" s="112"/>
      <c r="C776" s="112"/>
      <c r="D776" s="112"/>
      <c r="E776" s="112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</row>
    <row r="777" spans="2:18">
      <c r="B777" s="112"/>
      <c r="C777" s="112"/>
      <c r="D777" s="112"/>
      <c r="E777" s="112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</row>
    <row r="778" spans="2:18">
      <c r="B778" s="112"/>
      <c r="C778" s="112"/>
      <c r="D778" s="112"/>
      <c r="E778" s="112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</row>
    <row r="779" spans="2:18">
      <c r="B779" s="112"/>
      <c r="C779" s="112"/>
      <c r="D779" s="112"/>
      <c r="E779" s="112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</row>
    <row r="780" spans="2:18">
      <c r="B780" s="112"/>
      <c r="C780" s="112"/>
      <c r="D780" s="112"/>
      <c r="E780" s="112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</row>
    <row r="781" spans="2:18">
      <c r="B781" s="112"/>
      <c r="C781" s="112"/>
      <c r="D781" s="112"/>
      <c r="E781" s="112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</row>
    <row r="782" spans="2:18">
      <c r="B782" s="112"/>
      <c r="C782" s="112"/>
      <c r="D782" s="112"/>
      <c r="E782" s="112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</row>
    <row r="783" spans="2:18">
      <c r="B783" s="112"/>
      <c r="C783" s="112"/>
      <c r="D783" s="112"/>
      <c r="E783" s="112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</row>
    <row r="784" spans="2:18">
      <c r="B784" s="112"/>
      <c r="C784" s="112"/>
      <c r="D784" s="112"/>
      <c r="E784" s="112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</row>
    <row r="785" spans="2:18">
      <c r="B785" s="112"/>
      <c r="C785" s="112"/>
      <c r="D785" s="112"/>
      <c r="E785" s="112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</row>
    <row r="786" spans="2:18">
      <c r="B786" s="112"/>
      <c r="C786" s="112"/>
      <c r="D786" s="112"/>
      <c r="E786" s="112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</row>
    <row r="787" spans="2:18">
      <c r="B787" s="112"/>
      <c r="C787" s="112"/>
      <c r="D787" s="112"/>
      <c r="E787" s="112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</row>
    <row r="788" spans="2:18">
      <c r="B788" s="112"/>
      <c r="C788" s="112"/>
      <c r="D788" s="112"/>
      <c r="E788" s="112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</row>
    <row r="789" spans="2:18">
      <c r="B789" s="112"/>
      <c r="C789" s="112"/>
      <c r="D789" s="112"/>
      <c r="E789" s="112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</row>
    <row r="790" spans="2:18">
      <c r="B790" s="112"/>
      <c r="C790" s="112"/>
      <c r="D790" s="112"/>
      <c r="E790" s="112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</row>
    <row r="791" spans="2:18">
      <c r="B791" s="112"/>
      <c r="C791" s="112"/>
      <c r="D791" s="112"/>
      <c r="E791" s="112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</row>
    <row r="792" spans="2:18">
      <c r="B792" s="112"/>
      <c r="C792" s="112"/>
      <c r="D792" s="112"/>
      <c r="E792" s="112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</row>
    <row r="793" spans="2:18">
      <c r="B793" s="112"/>
      <c r="C793" s="112"/>
      <c r="D793" s="112"/>
      <c r="E793" s="112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</row>
    <row r="794" spans="2:18">
      <c r="B794" s="112"/>
      <c r="C794" s="112"/>
      <c r="D794" s="112"/>
      <c r="E794" s="112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</row>
    <row r="795" spans="2:18">
      <c r="B795" s="112"/>
      <c r="C795" s="112"/>
      <c r="D795" s="112"/>
      <c r="E795" s="112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</row>
    <row r="796" spans="2:18">
      <c r="B796" s="112"/>
      <c r="C796" s="112"/>
      <c r="D796" s="112"/>
      <c r="E796" s="112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</row>
    <row r="797" spans="2:18">
      <c r="B797" s="112"/>
      <c r="C797" s="112"/>
      <c r="D797" s="112"/>
      <c r="E797" s="112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</row>
    <row r="798" spans="2:18">
      <c r="B798" s="112"/>
      <c r="C798" s="112"/>
      <c r="D798" s="112"/>
      <c r="E798" s="112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</row>
    <row r="799" spans="2:18">
      <c r="B799" s="112"/>
      <c r="C799" s="112"/>
      <c r="D799" s="112"/>
      <c r="E799" s="112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</row>
    <row r="800" spans="2:18">
      <c r="B800" s="112"/>
      <c r="C800" s="112"/>
      <c r="D800" s="112"/>
      <c r="E800" s="112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</row>
    <row r="801" spans="2:18">
      <c r="B801" s="112"/>
      <c r="C801" s="112"/>
      <c r="D801" s="112"/>
      <c r="E801" s="112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</row>
    <row r="802" spans="2:18">
      <c r="B802" s="112"/>
      <c r="C802" s="112"/>
      <c r="D802" s="112"/>
      <c r="E802" s="112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</row>
    <row r="803" spans="2:18">
      <c r="B803" s="112"/>
      <c r="C803" s="112"/>
      <c r="D803" s="112"/>
      <c r="E803" s="112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</row>
    <row r="804" spans="2:18">
      <c r="B804" s="112"/>
      <c r="C804" s="112"/>
      <c r="D804" s="112"/>
      <c r="E804" s="112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</row>
    <row r="805" spans="2:18">
      <c r="B805" s="112"/>
      <c r="C805" s="112"/>
      <c r="D805" s="112"/>
      <c r="E805" s="112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</row>
    <row r="806" spans="2:18">
      <c r="B806" s="112"/>
      <c r="C806" s="112"/>
      <c r="D806" s="112"/>
      <c r="E806" s="112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</row>
    <row r="807" spans="2:18">
      <c r="B807" s="112"/>
      <c r="C807" s="112"/>
      <c r="D807" s="112"/>
      <c r="E807" s="112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</row>
    <row r="808" spans="2:18">
      <c r="B808" s="112"/>
      <c r="C808" s="112"/>
      <c r="D808" s="112"/>
      <c r="E808" s="112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</row>
    <row r="809" spans="2:18">
      <c r="B809" s="112"/>
      <c r="C809" s="112"/>
      <c r="D809" s="112"/>
      <c r="E809" s="112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</row>
    <row r="810" spans="2:18">
      <c r="B810" s="112"/>
      <c r="C810" s="112"/>
      <c r="D810" s="112"/>
      <c r="E810" s="112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</row>
    <row r="811" spans="2:18">
      <c r="B811" s="112"/>
      <c r="C811" s="112"/>
      <c r="D811" s="112"/>
      <c r="E811" s="112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</row>
    <row r="812" spans="2:18">
      <c r="B812" s="112"/>
      <c r="C812" s="112"/>
      <c r="D812" s="112"/>
      <c r="E812" s="112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</row>
    <row r="813" spans="2:18">
      <c r="B813" s="112"/>
      <c r="C813" s="112"/>
      <c r="D813" s="112"/>
      <c r="E813" s="112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</row>
    <row r="814" spans="2:18">
      <c r="B814" s="112"/>
      <c r="C814" s="112"/>
      <c r="D814" s="112"/>
      <c r="E814" s="112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</row>
    <row r="815" spans="2:18">
      <c r="B815" s="112"/>
      <c r="C815" s="112"/>
      <c r="D815" s="112"/>
      <c r="E815" s="112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</row>
    <row r="816" spans="2:18">
      <c r="B816" s="112"/>
      <c r="C816" s="112"/>
      <c r="D816" s="112"/>
      <c r="E816" s="112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</row>
    <row r="817" spans="2:18">
      <c r="B817" s="112"/>
      <c r="C817" s="112"/>
      <c r="D817" s="112"/>
      <c r="E817" s="112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</row>
    <row r="818" spans="2:18">
      <c r="B818" s="112"/>
      <c r="C818" s="112"/>
      <c r="D818" s="112"/>
      <c r="E818" s="112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</row>
    <row r="819" spans="2:18">
      <c r="B819" s="112"/>
      <c r="C819" s="112"/>
      <c r="D819" s="112"/>
      <c r="E819" s="112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</row>
    <row r="820" spans="2:18">
      <c r="B820" s="112"/>
      <c r="C820" s="112"/>
      <c r="D820" s="112"/>
      <c r="E820" s="112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</row>
    <row r="821" spans="2:18">
      <c r="B821" s="112"/>
      <c r="C821" s="112"/>
      <c r="D821" s="112"/>
      <c r="E821" s="112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</row>
    <row r="822" spans="2:18">
      <c r="B822" s="112"/>
      <c r="C822" s="112"/>
      <c r="D822" s="112"/>
      <c r="E822" s="112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</row>
    <row r="823" spans="2:18">
      <c r="B823" s="112"/>
      <c r="C823" s="112"/>
      <c r="D823" s="112"/>
      <c r="E823" s="112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</row>
    <row r="824" spans="2:18">
      <c r="B824" s="112"/>
      <c r="C824" s="112"/>
      <c r="D824" s="112"/>
      <c r="E824" s="112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</row>
    <row r="825" spans="2:18">
      <c r="B825" s="112"/>
      <c r="C825" s="112"/>
      <c r="D825" s="112"/>
      <c r="E825" s="112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</row>
    <row r="826" spans="2:18">
      <c r="B826" s="112"/>
      <c r="C826" s="112"/>
      <c r="D826" s="112"/>
      <c r="E826" s="112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</row>
    <row r="827" spans="2:18">
      <c r="B827" s="112"/>
      <c r="C827" s="112"/>
      <c r="D827" s="112"/>
      <c r="E827" s="112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</row>
    <row r="828" spans="2:18">
      <c r="B828" s="112"/>
      <c r="C828" s="112"/>
      <c r="D828" s="112"/>
      <c r="E828" s="112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</row>
    <row r="829" spans="2:18">
      <c r="B829" s="112"/>
      <c r="C829" s="112"/>
      <c r="D829" s="112"/>
      <c r="E829" s="112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</row>
    <row r="830" spans="2:18">
      <c r="B830" s="112"/>
      <c r="C830" s="112"/>
      <c r="D830" s="112"/>
      <c r="E830" s="112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</row>
    <row r="831" spans="2:18">
      <c r="B831" s="112"/>
      <c r="C831" s="112"/>
      <c r="D831" s="112"/>
      <c r="E831" s="112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</row>
    <row r="832" spans="2:18">
      <c r="B832" s="112"/>
      <c r="C832" s="112"/>
      <c r="D832" s="112"/>
      <c r="E832" s="112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</row>
    <row r="833" spans="2:18">
      <c r="B833" s="112"/>
      <c r="C833" s="112"/>
      <c r="D833" s="112"/>
      <c r="E833" s="112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</row>
    <row r="834" spans="2:18">
      <c r="B834" s="112"/>
      <c r="C834" s="112"/>
      <c r="D834" s="112"/>
      <c r="E834" s="112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</row>
    <row r="835" spans="2:18">
      <c r="B835" s="112"/>
      <c r="C835" s="112"/>
      <c r="D835" s="112"/>
      <c r="E835" s="112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</row>
    <row r="836" spans="2:18">
      <c r="B836" s="112"/>
      <c r="C836" s="112"/>
      <c r="D836" s="112"/>
      <c r="E836" s="112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</row>
    <row r="837" spans="2:18">
      <c r="B837" s="112"/>
      <c r="C837" s="112"/>
      <c r="D837" s="112"/>
      <c r="E837" s="112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</row>
    <row r="838" spans="2:18">
      <c r="B838" s="112"/>
      <c r="C838" s="112"/>
      <c r="D838" s="112"/>
      <c r="E838" s="112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</row>
    <row r="839" spans="2:18">
      <c r="B839" s="112"/>
      <c r="C839" s="112"/>
      <c r="D839" s="112"/>
      <c r="E839" s="112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</row>
    <row r="840" spans="2:18">
      <c r="B840" s="112"/>
      <c r="C840" s="112"/>
      <c r="D840" s="112"/>
      <c r="E840" s="112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</row>
    <row r="841" spans="2:18">
      <c r="B841" s="112"/>
      <c r="C841" s="112"/>
      <c r="D841" s="112"/>
      <c r="E841" s="112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</row>
    <row r="842" spans="2:18">
      <c r="B842" s="112"/>
      <c r="C842" s="112"/>
      <c r="D842" s="112"/>
      <c r="E842" s="112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</row>
    <row r="843" spans="2:18">
      <c r="B843" s="112"/>
      <c r="C843" s="112"/>
      <c r="D843" s="112"/>
      <c r="E843" s="112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</row>
    <row r="844" spans="2:18">
      <c r="B844" s="112"/>
      <c r="C844" s="112"/>
      <c r="D844" s="112"/>
      <c r="E844" s="112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</row>
    <row r="845" spans="2:18">
      <c r="B845" s="112"/>
      <c r="C845" s="112"/>
      <c r="D845" s="112"/>
      <c r="E845" s="112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</row>
    <row r="846" spans="2:18">
      <c r="B846" s="112"/>
      <c r="C846" s="112"/>
      <c r="D846" s="112"/>
      <c r="E846" s="112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</row>
    <row r="847" spans="2:18">
      <c r="B847" s="112"/>
      <c r="C847" s="112"/>
      <c r="D847" s="112"/>
      <c r="E847" s="112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</row>
    <row r="848" spans="2:18">
      <c r="B848" s="112"/>
      <c r="C848" s="112"/>
      <c r="D848" s="112"/>
      <c r="E848" s="112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</row>
    <row r="849" spans="2:18">
      <c r="B849" s="112"/>
      <c r="C849" s="112"/>
      <c r="D849" s="112"/>
      <c r="E849" s="112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</row>
    <row r="850" spans="2:18">
      <c r="B850" s="112"/>
      <c r="C850" s="112"/>
      <c r="D850" s="112"/>
      <c r="E850" s="112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</row>
    <row r="851" spans="2:18">
      <c r="B851" s="112"/>
      <c r="C851" s="112"/>
      <c r="D851" s="112"/>
      <c r="E851" s="112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</row>
    <row r="852" spans="2:18">
      <c r="B852" s="112"/>
      <c r="C852" s="112"/>
      <c r="D852" s="112"/>
      <c r="E852" s="112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</row>
    <row r="853" spans="2:18">
      <c r="B853" s="112"/>
      <c r="C853" s="112"/>
      <c r="D853" s="112"/>
      <c r="E853" s="112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</row>
    <row r="854" spans="2:18">
      <c r="B854" s="112"/>
      <c r="C854" s="112"/>
      <c r="D854" s="112"/>
      <c r="E854" s="112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</row>
    <row r="855" spans="2:18">
      <c r="B855" s="112"/>
      <c r="C855" s="112"/>
      <c r="D855" s="112"/>
      <c r="E855" s="112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</row>
    <row r="856" spans="2:18">
      <c r="B856" s="112"/>
      <c r="C856" s="112"/>
      <c r="D856" s="112"/>
      <c r="E856" s="112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</row>
    <row r="857" spans="2:18">
      <c r="B857" s="112"/>
      <c r="C857" s="112"/>
      <c r="D857" s="112"/>
      <c r="E857" s="112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</row>
    <row r="858" spans="2:18">
      <c r="B858" s="112"/>
      <c r="C858" s="112"/>
      <c r="D858" s="112"/>
      <c r="E858" s="112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</row>
    <row r="859" spans="2:18">
      <c r="B859" s="112"/>
      <c r="C859" s="112"/>
      <c r="D859" s="112"/>
      <c r="E859" s="112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</row>
    <row r="860" spans="2:18">
      <c r="B860" s="112"/>
      <c r="C860" s="112"/>
      <c r="D860" s="112"/>
      <c r="E860" s="112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</row>
    <row r="861" spans="2:18">
      <c r="B861" s="112"/>
      <c r="C861" s="112"/>
      <c r="D861" s="112"/>
      <c r="E861" s="112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</row>
    <row r="862" spans="2:18">
      <c r="B862" s="112"/>
      <c r="C862" s="112"/>
      <c r="D862" s="112"/>
      <c r="E862" s="112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</row>
    <row r="863" spans="2:18">
      <c r="B863" s="112"/>
      <c r="C863" s="112"/>
      <c r="D863" s="112"/>
      <c r="E863" s="112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</row>
    <row r="864" spans="2:18">
      <c r="B864" s="112"/>
      <c r="C864" s="112"/>
      <c r="D864" s="112"/>
      <c r="E864" s="112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</row>
    <row r="865" spans="2:18">
      <c r="B865" s="112"/>
      <c r="C865" s="112"/>
      <c r="D865" s="112"/>
      <c r="E865" s="112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</row>
    <row r="866" spans="2:18">
      <c r="B866" s="112"/>
      <c r="C866" s="112"/>
      <c r="D866" s="112"/>
      <c r="E866" s="112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</row>
    <row r="867" spans="2:18">
      <c r="B867" s="112"/>
      <c r="C867" s="112"/>
      <c r="D867" s="112"/>
      <c r="E867" s="112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</row>
    <row r="868" spans="2:18">
      <c r="B868" s="112"/>
      <c r="C868" s="112"/>
      <c r="D868" s="112"/>
      <c r="E868" s="112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</row>
    <row r="869" spans="2:18">
      <c r="B869" s="112"/>
      <c r="C869" s="112"/>
      <c r="D869" s="112"/>
      <c r="E869" s="112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</row>
    <row r="870" spans="2:18">
      <c r="B870" s="112"/>
      <c r="C870" s="112"/>
      <c r="D870" s="112"/>
      <c r="E870" s="112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</row>
    <row r="871" spans="2:18">
      <c r="B871" s="112"/>
      <c r="C871" s="112"/>
      <c r="D871" s="112"/>
      <c r="E871" s="112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</row>
    <row r="872" spans="2:18">
      <c r="B872" s="112"/>
      <c r="C872" s="112"/>
      <c r="D872" s="112"/>
      <c r="E872" s="112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</row>
    <row r="873" spans="2:18">
      <c r="B873" s="112"/>
      <c r="C873" s="112"/>
      <c r="D873" s="112"/>
      <c r="E873" s="112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</row>
    <row r="874" spans="2:18">
      <c r="B874" s="112"/>
      <c r="C874" s="112"/>
      <c r="D874" s="112"/>
      <c r="E874" s="112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</row>
    <row r="875" spans="2:18">
      <c r="B875" s="112"/>
      <c r="C875" s="112"/>
      <c r="D875" s="112"/>
      <c r="E875" s="112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</row>
    <row r="876" spans="2:18">
      <c r="B876" s="112"/>
      <c r="C876" s="112"/>
      <c r="D876" s="112"/>
      <c r="E876" s="112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</row>
    <row r="877" spans="2:18">
      <c r="B877" s="112"/>
      <c r="C877" s="112"/>
      <c r="D877" s="112"/>
      <c r="E877" s="112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</row>
    <row r="878" spans="2:18">
      <c r="B878" s="112"/>
      <c r="C878" s="112"/>
      <c r="D878" s="112"/>
      <c r="E878" s="112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</row>
    <row r="879" spans="2:18">
      <c r="B879" s="112"/>
      <c r="C879" s="112"/>
      <c r="D879" s="112"/>
      <c r="E879" s="112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</row>
    <row r="880" spans="2:18">
      <c r="B880" s="112"/>
      <c r="C880" s="112"/>
      <c r="D880" s="112"/>
      <c r="E880" s="112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</row>
    <row r="881" spans="2:18">
      <c r="B881" s="112"/>
      <c r="C881" s="112"/>
      <c r="D881" s="112"/>
      <c r="E881" s="112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</row>
    <row r="882" spans="2:18">
      <c r="B882" s="112"/>
      <c r="C882" s="112"/>
      <c r="D882" s="112"/>
      <c r="E882" s="112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</row>
    <row r="883" spans="2:18">
      <c r="B883" s="112"/>
      <c r="C883" s="112"/>
      <c r="D883" s="112"/>
      <c r="E883" s="112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</row>
    <row r="884" spans="2:18">
      <c r="B884" s="112"/>
      <c r="C884" s="112"/>
      <c r="D884" s="112"/>
      <c r="E884" s="112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</row>
    <row r="885" spans="2:18">
      <c r="B885" s="112"/>
      <c r="C885" s="112"/>
      <c r="D885" s="112"/>
      <c r="E885" s="112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</row>
    <row r="886" spans="2:18">
      <c r="B886" s="112"/>
      <c r="C886" s="112"/>
      <c r="D886" s="112"/>
      <c r="E886" s="112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</row>
    <row r="887" spans="2:18">
      <c r="B887" s="112"/>
      <c r="C887" s="112"/>
      <c r="D887" s="112"/>
      <c r="E887" s="112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</row>
    <row r="888" spans="2:18">
      <c r="B888" s="112"/>
      <c r="C888" s="112"/>
      <c r="D888" s="112"/>
      <c r="E888" s="112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</row>
    <row r="889" spans="2:18">
      <c r="B889" s="112"/>
      <c r="C889" s="112"/>
      <c r="D889" s="112"/>
      <c r="E889" s="112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</row>
    <row r="890" spans="2:18">
      <c r="B890" s="112"/>
      <c r="C890" s="112"/>
      <c r="D890" s="112"/>
      <c r="E890" s="112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</row>
    <row r="891" spans="2:18">
      <c r="B891" s="112"/>
      <c r="C891" s="112"/>
      <c r="D891" s="112"/>
      <c r="E891" s="112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</row>
    <row r="892" spans="2:18">
      <c r="B892" s="112"/>
      <c r="C892" s="112"/>
      <c r="D892" s="112"/>
      <c r="E892" s="112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</row>
    <row r="893" spans="2:18">
      <c r="B893" s="112"/>
      <c r="C893" s="112"/>
      <c r="D893" s="112"/>
      <c r="E893" s="112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</row>
    <row r="894" spans="2:18">
      <c r="B894" s="112"/>
      <c r="C894" s="112"/>
      <c r="D894" s="112"/>
      <c r="E894" s="112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</row>
    <row r="895" spans="2:18">
      <c r="B895" s="112"/>
      <c r="C895" s="112"/>
      <c r="D895" s="112"/>
      <c r="E895" s="112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</row>
    <row r="896" spans="2:18">
      <c r="B896" s="112"/>
      <c r="C896" s="112"/>
      <c r="D896" s="112"/>
      <c r="E896" s="112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</row>
    <row r="897" spans="2:18">
      <c r="B897" s="112"/>
      <c r="C897" s="112"/>
      <c r="D897" s="112"/>
      <c r="E897" s="112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</row>
    <row r="898" spans="2:18">
      <c r="B898" s="112"/>
      <c r="C898" s="112"/>
      <c r="D898" s="112"/>
      <c r="E898" s="112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</row>
    <row r="899" spans="2:18">
      <c r="B899" s="112"/>
      <c r="C899" s="112"/>
      <c r="D899" s="112"/>
      <c r="E899" s="112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</row>
    <row r="900" spans="2:18">
      <c r="B900" s="112"/>
      <c r="C900" s="112"/>
      <c r="D900" s="112"/>
      <c r="E900" s="112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</row>
    <row r="901" spans="2:18">
      <c r="B901" s="112"/>
      <c r="C901" s="112"/>
      <c r="D901" s="112"/>
      <c r="E901" s="112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</row>
    <row r="902" spans="2:18">
      <c r="B902" s="112"/>
      <c r="C902" s="112"/>
      <c r="D902" s="112"/>
      <c r="E902" s="112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</row>
    <row r="903" spans="2:18">
      <c r="B903" s="112"/>
      <c r="C903" s="112"/>
      <c r="D903" s="112"/>
      <c r="E903" s="112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</row>
    <row r="904" spans="2:18">
      <c r="B904" s="112"/>
      <c r="C904" s="112"/>
      <c r="D904" s="112"/>
      <c r="E904" s="112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</row>
    <row r="905" spans="2:18">
      <c r="B905" s="112"/>
      <c r="C905" s="112"/>
      <c r="D905" s="112"/>
      <c r="E905" s="112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</row>
    <row r="906" spans="2:18">
      <c r="B906" s="112"/>
      <c r="C906" s="112"/>
      <c r="D906" s="112"/>
      <c r="E906" s="112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</row>
    <row r="907" spans="2:18">
      <c r="B907" s="112"/>
      <c r="C907" s="112"/>
      <c r="D907" s="112"/>
      <c r="E907" s="112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</row>
    <row r="908" spans="2:18">
      <c r="B908" s="112"/>
      <c r="C908" s="112"/>
      <c r="D908" s="112"/>
      <c r="E908" s="112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</row>
    <row r="909" spans="2:18">
      <c r="B909" s="112"/>
      <c r="C909" s="112"/>
      <c r="D909" s="112"/>
      <c r="E909" s="112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</row>
    <row r="910" spans="2:18">
      <c r="B910" s="112"/>
      <c r="C910" s="112"/>
      <c r="D910" s="112"/>
      <c r="E910" s="112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</row>
    <row r="911" spans="2:18">
      <c r="B911" s="112"/>
      <c r="C911" s="112"/>
      <c r="D911" s="112"/>
      <c r="E911" s="112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</row>
    <row r="912" spans="2:18">
      <c r="B912" s="112"/>
      <c r="C912" s="112"/>
      <c r="D912" s="112"/>
      <c r="E912" s="112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</row>
    <row r="913" spans="2:18">
      <c r="B913" s="112"/>
      <c r="C913" s="112"/>
      <c r="D913" s="112"/>
      <c r="E913" s="112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</row>
    <row r="914" spans="2:18">
      <c r="B914" s="112"/>
      <c r="C914" s="112"/>
      <c r="D914" s="112"/>
      <c r="E914" s="112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</row>
    <row r="915" spans="2:18">
      <c r="B915" s="112"/>
      <c r="C915" s="112"/>
      <c r="D915" s="112"/>
      <c r="E915" s="112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</row>
    <row r="916" spans="2:18">
      <c r="B916" s="112"/>
      <c r="C916" s="112"/>
      <c r="D916" s="112"/>
      <c r="E916" s="112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</row>
    <row r="917" spans="2:18">
      <c r="B917" s="112"/>
      <c r="C917" s="112"/>
      <c r="D917" s="112"/>
      <c r="E917" s="112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</row>
    <row r="918" spans="2:18">
      <c r="B918" s="112"/>
      <c r="C918" s="112"/>
      <c r="D918" s="112"/>
      <c r="E918" s="112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</row>
    <row r="919" spans="2:18">
      <c r="B919" s="112"/>
      <c r="C919" s="112"/>
      <c r="D919" s="112"/>
      <c r="E919" s="112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</row>
    <row r="920" spans="2:18">
      <c r="B920" s="112"/>
      <c r="C920" s="112"/>
      <c r="D920" s="112"/>
      <c r="E920" s="112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</row>
    <row r="921" spans="2:18">
      <c r="B921" s="112"/>
      <c r="C921" s="112"/>
      <c r="D921" s="112"/>
      <c r="E921" s="112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</row>
    <row r="922" spans="2:18">
      <c r="B922" s="112"/>
      <c r="C922" s="112"/>
      <c r="D922" s="112"/>
      <c r="E922" s="112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</row>
    <row r="923" spans="2:18">
      <c r="B923" s="112"/>
      <c r="C923" s="112"/>
      <c r="D923" s="112"/>
      <c r="E923" s="112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</row>
    <row r="924" spans="2:18">
      <c r="B924" s="112"/>
      <c r="C924" s="112"/>
      <c r="D924" s="112"/>
      <c r="E924" s="112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</row>
    <row r="925" spans="2:18">
      <c r="B925" s="112"/>
      <c r="C925" s="112"/>
      <c r="D925" s="112"/>
      <c r="E925" s="112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</row>
    <row r="926" spans="2:18">
      <c r="B926" s="112"/>
      <c r="C926" s="112"/>
      <c r="D926" s="112"/>
      <c r="E926" s="112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</row>
    <row r="927" spans="2:18">
      <c r="B927" s="112"/>
      <c r="C927" s="112"/>
      <c r="D927" s="112"/>
      <c r="E927" s="112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</row>
    <row r="928" spans="2:18">
      <c r="B928" s="112"/>
      <c r="C928" s="112"/>
      <c r="D928" s="112"/>
      <c r="E928" s="112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</row>
    <row r="929" spans="2:18">
      <c r="B929" s="112"/>
      <c r="C929" s="112"/>
      <c r="D929" s="112"/>
      <c r="E929" s="112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</row>
    <row r="930" spans="2:18">
      <c r="B930" s="112"/>
      <c r="C930" s="112"/>
      <c r="D930" s="112"/>
      <c r="E930" s="112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</row>
    <row r="931" spans="2:18">
      <c r="B931" s="112"/>
      <c r="C931" s="112"/>
      <c r="D931" s="112"/>
      <c r="E931" s="112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</row>
    <row r="932" spans="2:18">
      <c r="B932" s="112"/>
      <c r="C932" s="112"/>
      <c r="D932" s="112"/>
      <c r="E932" s="112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</row>
    <row r="933" spans="2:18">
      <c r="B933" s="112"/>
      <c r="C933" s="112"/>
      <c r="D933" s="112"/>
      <c r="E933" s="112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</row>
    <row r="934" spans="2:18">
      <c r="B934" s="112"/>
      <c r="C934" s="112"/>
      <c r="D934" s="112"/>
      <c r="E934" s="112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</row>
    <row r="935" spans="2:18">
      <c r="B935" s="112"/>
      <c r="C935" s="112"/>
      <c r="D935" s="112"/>
      <c r="E935" s="112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</row>
    <row r="936" spans="2:18">
      <c r="B936" s="112"/>
      <c r="C936" s="112"/>
      <c r="D936" s="112"/>
      <c r="E936" s="112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</row>
    <row r="937" spans="2:18">
      <c r="B937" s="112"/>
      <c r="C937" s="112"/>
      <c r="D937" s="112"/>
      <c r="E937" s="112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</row>
    <row r="938" spans="2:18">
      <c r="B938" s="112"/>
      <c r="C938" s="112"/>
      <c r="D938" s="112"/>
      <c r="E938" s="112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</row>
    <row r="939" spans="2:18">
      <c r="B939" s="112"/>
      <c r="C939" s="112"/>
      <c r="D939" s="112"/>
      <c r="E939" s="112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</row>
    <row r="940" spans="2:18">
      <c r="B940" s="112"/>
      <c r="C940" s="112"/>
      <c r="D940" s="112"/>
      <c r="E940" s="112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</row>
    <row r="941" spans="2:18">
      <c r="B941" s="112"/>
      <c r="C941" s="112"/>
      <c r="D941" s="112"/>
      <c r="E941" s="112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</row>
    <row r="942" spans="2:18">
      <c r="B942" s="112"/>
      <c r="C942" s="112"/>
      <c r="D942" s="112"/>
      <c r="E942" s="112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</row>
    <row r="943" spans="2:18">
      <c r="B943" s="112"/>
      <c r="C943" s="112"/>
      <c r="D943" s="112"/>
      <c r="E943" s="112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</row>
    <row r="944" spans="2:18">
      <c r="B944" s="112"/>
      <c r="C944" s="112"/>
      <c r="D944" s="112"/>
      <c r="E944" s="112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</row>
    <row r="945" spans="2:18">
      <c r="B945" s="112"/>
      <c r="C945" s="112"/>
      <c r="D945" s="112"/>
      <c r="E945" s="112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</row>
    <row r="946" spans="2:18">
      <c r="B946" s="112"/>
      <c r="C946" s="112"/>
      <c r="D946" s="112"/>
      <c r="E946" s="112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</row>
    <row r="947" spans="2:18">
      <c r="B947" s="112"/>
      <c r="C947" s="112"/>
      <c r="D947" s="112"/>
      <c r="E947" s="112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</row>
    <row r="948" spans="2:18">
      <c r="B948" s="112"/>
      <c r="C948" s="112"/>
      <c r="D948" s="112"/>
      <c r="E948" s="112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</row>
    <row r="949" spans="2:18">
      <c r="B949" s="112"/>
      <c r="C949" s="112"/>
      <c r="D949" s="112"/>
      <c r="E949" s="112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</row>
    <row r="950" spans="2:18">
      <c r="B950" s="112"/>
      <c r="C950" s="112"/>
      <c r="D950" s="112"/>
      <c r="E950" s="112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</row>
    <row r="951" spans="2:18">
      <c r="B951" s="112"/>
      <c r="C951" s="112"/>
      <c r="D951" s="112"/>
      <c r="E951" s="112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</row>
    <row r="952" spans="2:18">
      <c r="B952" s="112"/>
      <c r="C952" s="112"/>
      <c r="D952" s="112"/>
      <c r="E952" s="112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</row>
    <row r="953" spans="2:18">
      <c r="B953" s="112"/>
      <c r="C953" s="112"/>
      <c r="D953" s="112"/>
      <c r="E953" s="112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</row>
    <row r="954" spans="2:18">
      <c r="B954" s="112"/>
      <c r="C954" s="112"/>
      <c r="D954" s="112"/>
      <c r="E954" s="112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</row>
    <row r="955" spans="2:18">
      <c r="B955" s="112"/>
      <c r="C955" s="112"/>
      <c r="D955" s="112"/>
      <c r="E955" s="112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</row>
    <row r="956" spans="2:18">
      <c r="B956" s="112"/>
      <c r="C956" s="112"/>
      <c r="D956" s="112"/>
      <c r="E956" s="112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</row>
    <row r="957" spans="2:18">
      <c r="B957" s="112"/>
      <c r="C957" s="112"/>
      <c r="D957" s="112"/>
      <c r="E957" s="112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</row>
    <row r="958" spans="2:18">
      <c r="B958" s="112"/>
      <c r="C958" s="112"/>
      <c r="D958" s="112"/>
      <c r="E958" s="112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</row>
    <row r="959" spans="2:18">
      <c r="B959" s="112"/>
      <c r="C959" s="112"/>
      <c r="D959" s="112"/>
      <c r="E959" s="112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</row>
    <row r="960" spans="2:18">
      <c r="B960" s="112"/>
      <c r="C960" s="112"/>
      <c r="D960" s="112"/>
      <c r="E960" s="112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</row>
    <row r="961" spans="2:18">
      <c r="B961" s="112"/>
      <c r="C961" s="112"/>
      <c r="D961" s="112"/>
      <c r="E961" s="112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</row>
    <row r="962" spans="2:18">
      <c r="B962" s="112"/>
      <c r="C962" s="112"/>
      <c r="D962" s="112"/>
      <c r="E962" s="112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</row>
    <row r="963" spans="2:18">
      <c r="B963" s="112"/>
      <c r="C963" s="112"/>
      <c r="D963" s="112"/>
      <c r="E963" s="112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</row>
    <row r="964" spans="2:18">
      <c r="B964" s="112"/>
      <c r="C964" s="112"/>
      <c r="D964" s="112"/>
      <c r="E964" s="112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</row>
    <row r="965" spans="2:18">
      <c r="B965" s="112"/>
      <c r="C965" s="112"/>
      <c r="D965" s="112"/>
      <c r="E965" s="112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</row>
    <row r="966" spans="2:18">
      <c r="B966" s="112"/>
      <c r="C966" s="112"/>
      <c r="D966" s="112"/>
      <c r="E966" s="112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</row>
    <row r="967" spans="2:18">
      <c r="B967" s="112"/>
      <c r="C967" s="112"/>
      <c r="D967" s="112"/>
      <c r="E967" s="112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</row>
    <row r="968" spans="2:18">
      <c r="B968" s="112"/>
      <c r="C968" s="112"/>
      <c r="D968" s="112"/>
      <c r="E968" s="112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</row>
    <row r="969" spans="2:18">
      <c r="B969" s="112"/>
      <c r="C969" s="112"/>
      <c r="D969" s="112"/>
      <c r="E969" s="112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</row>
    <row r="970" spans="2:18">
      <c r="B970" s="112"/>
      <c r="C970" s="112"/>
      <c r="D970" s="112"/>
      <c r="E970" s="112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</row>
    <row r="971" spans="2:18">
      <c r="B971" s="112"/>
      <c r="C971" s="112"/>
      <c r="D971" s="112"/>
      <c r="E971" s="112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</row>
    <row r="972" spans="2:18">
      <c r="B972" s="112"/>
      <c r="C972" s="112"/>
      <c r="D972" s="112"/>
      <c r="E972" s="112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</row>
    <row r="973" spans="2:18">
      <c r="B973" s="112"/>
      <c r="C973" s="112"/>
      <c r="D973" s="112"/>
      <c r="E973" s="112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</row>
    <row r="974" spans="2:18">
      <c r="B974" s="112"/>
      <c r="C974" s="112"/>
      <c r="D974" s="112"/>
      <c r="E974" s="112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</row>
    <row r="975" spans="2:18">
      <c r="B975" s="112"/>
      <c r="C975" s="112"/>
      <c r="D975" s="112"/>
      <c r="E975" s="112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</row>
    <row r="976" spans="2:18">
      <c r="B976" s="112"/>
      <c r="C976" s="112"/>
      <c r="D976" s="112"/>
      <c r="E976" s="112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</row>
    <row r="977" spans="2:18">
      <c r="B977" s="112"/>
      <c r="C977" s="112"/>
      <c r="D977" s="112"/>
      <c r="E977" s="112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</row>
    <row r="978" spans="2:18">
      <c r="B978" s="112"/>
      <c r="C978" s="112"/>
      <c r="D978" s="112"/>
      <c r="E978" s="112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</row>
    <row r="979" spans="2:18">
      <c r="B979" s="112"/>
      <c r="C979" s="112"/>
      <c r="D979" s="112"/>
      <c r="E979" s="112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</row>
    <row r="980" spans="2:18">
      <c r="B980" s="112"/>
      <c r="C980" s="112"/>
      <c r="D980" s="112"/>
      <c r="E980" s="112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</row>
    <row r="981" spans="2:18">
      <c r="B981" s="112"/>
      <c r="C981" s="112"/>
      <c r="D981" s="112"/>
      <c r="E981" s="112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</row>
    <row r="982" spans="2:18">
      <c r="B982" s="112"/>
      <c r="C982" s="112"/>
      <c r="D982" s="112"/>
      <c r="E982" s="112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</row>
    <row r="983" spans="2:18">
      <c r="B983" s="112"/>
      <c r="C983" s="112"/>
      <c r="D983" s="112"/>
      <c r="E983" s="112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</row>
    <row r="984" spans="2:18">
      <c r="B984" s="112"/>
      <c r="C984" s="112"/>
      <c r="D984" s="112"/>
      <c r="E984" s="112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</row>
    <row r="985" spans="2:18">
      <c r="B985" s="112"/>
      <c r="C985" s="112"/>
      <c r="D985" s="112"/>
      <c r="E985" s="112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</row>
    <row r="986" spans="2:18">
      <c r="B986" s="112"/>
      <c r="C986" s="112"/>
      <c r="D986" s="112"/>
      <c r="E986" s="112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</row>
    <row r="987" spans="2:18">
      <c r="B987" s="112"/>
      <c r="C987" s="112"/>
      <c r="D987" s="112"/>
      <c r="E987" s="112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</row>
    <row r="988" spans="2:18">
      <c r="B988" s="112"/>
      <c r="C988" s="112"/>
      <c r="D988" s="112"/>
      <c r="E988" s="112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</row>
    <row r="989" spans="2:18">
      <c r="B989" s="112"/>
      <c r="C989" s="112"/>
      <c r="D989" s="112"/>
      <c r="E989" s="112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</row>
    <row r="990" spans="2:18">
      <c r="B990" s="112"/>
      <c r="C990" s="112"/>
      <c r="D990" s="112"/>
      <c r="E990" s="112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</row>
    <row r="991" spans="2:18">
      <c r="B991" s="112"/>
      <c r="C991" s="112"/>
      <c r="D991" s="112"/>
      <c r="E991" s="112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</row>
    <row r="992" spans="2:18">
      <c r="B992" s="112"/>
      <c r="C992" s="112"/>
      <c r="D992" s="112"/>
      <c r="E992" s="112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</row>
    <row r="993" spans="2:18">
      <c r="B993" s="112"/>
      <c r="C993" s="112"/>
      <c r="D993" s="112"/>
      <c r="E993" s="112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</row>
    <row r="994" spans="2:18">
      <c r="B994" s="112"/>
      <c r="C994" s="112"/>
      <c r="D994" s="112"/>
      <c r="E994" s="112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</row>
    <row r="995" spans="2:18">
      <c r="B995" s="112"/>
      <c r="C995" s="112"/>
      <c r="D995" s="112"/>
      <c r="E995" s="112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</row>
    <row r="996" spans="2:18">
      <c r="B996" s="112"/>
      <c r="C996" s="112"/>
      <c r="D996" s="112"/>
      <c r="E996" s="112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</row>
    <row r="997" spans="2:18">
      <c r="B997" s="112"/>
      <c r="C997" s="112"/>
      <c r="D997" s="112"/>
      <c r="E997" s="112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</row>
    <row r="998" spans="2:18">
      <c r="B998" s="112"/>
      <c r="C998" s="112"/>
      <c r="D998" s="112"/>
      <c r="E998" s="112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</row>
    <row r="999" spans="2:18">
      <c r="B999" s="112"/>
      <c r="C999" s="112"/>
      <c r="D999" s="112"/>
      <c r="E999" s="112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</row>
    <row r="1000" spans="2:18">
      <c r="B1000" s="112"/>
      <c r="C1000" s="112"/>
      <c r="D1000" s="112"/>
      <c r="E1000" s="112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</row>
    <row r="1001" spans="2:18">
      <c r="B1001" s="112"/>
      <c r="C1001" s="112"/>
      <c r="D1001" s="112"/>
      <c r="E1001" s="112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</row>
    <row r="1002" spans="2:18">
      <c r="B1002" s="112"/>
      <c r="C1002" s="112"/>
      <c r="D1002" s="112"/>
      <c r="E1002" s="112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</row>
    <row r="1003" spans="2:18">
      <c r="B1003" s="112"/>
      <c r="C1003" s="112"/>
      <c r="D1003" s="112"/>
      <c r="E1003" s="112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</row>
    <row r="1004" spans="2:18">
      <c r="B1004" s="112"/>
      <c r="C1004" s="112"/>
      <c r="D1004" s="112"/>
      <c r="E1004" s="112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</row>
    <row r="1005" spans="2:18">
      <c r="B1005" s="112"/>
      <c r="C1005" s="112"/>
      <c r="D1005" s="112"/>
      <c r="E1005" s="112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</row>
    <row r="1006" spans="2:18">
      <c r="B1006" s="112"/>
      <c r="C1006" s="112"/>
      <c r="D1006" s="112"/>
      <c r="E1006" s="112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</row>
    <row r="1007" spans="2:18">
      <c r="B1007" s="112"/>
      <c r="C1007" s="112"/>
      <c r="D1007" s="112"/>
      <c r="E1007" s="112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</row>
    <row r="1008" spans="2:18">
      <c r="B1008" s="112"/>
      <c r="C1008" s="112"/>
      <c r="D1008" s="112"/>
      <c r="E1008" s="112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</row>
    <row r="1009" spans="2:18">
      <c r="B1009" s="112"/>
      <c r="C1009" s="112"/>
      <c r="D1009" s="112"/>
      <c r="E1009" s="112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</row>
    <row r="1010" spans="2:18">
      <c r="B1010" s="112"/>
      <c r="C1010" s="112"/>
      <c r="D1010" s="112"/>
      <c r="E1010" s="112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</row>
    <row r="1011" spans="2:18">
      <c r="B1011" s="112"/>
      <c r="C1011" s="112"/>
      <c r="D1011" s="112"/>
      <c r="E1011" s="112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</row>
    <row r="1012" spans="2:18">
      <c r="B1012" s="112"/>
      <c r="C1012" s="112"/>
      <c r="D1012" s="112"/>
      <c r="E1012" s="112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</row>
    <row r="1013" spans="2:18">
      <c r="B1013" s="112"/>
      <c r="C1013" s="112"/>
      <c r="D1013" s="112"/>
      <c r="E1013" s="112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</row>
    <row r="1014" spans="2:18">
      <c r="B1014" s="112"/>
      <c r="C1014" s="112"/>
      <c r="D1014" s="112"/>
      <c r="E1014" s="112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</row>
    <row r="1015" spans="2:18">
      <c r="B1015" s="112"/>
      <c r="C1015" s="112"/>
      <c r="D1015" s="112"/>
      <c r="E1015" s="112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</row>
    <row r="1016" spans="2:18">
      <c r="B1016" s="112"/>
      <c r="C1016" s="112"/>
      <c r="D1016" s="112"/>
      <c r="E1016" s="112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</row>
    <row r="1017" spans="2:18">
      <c r="B1017" s="112"/>
      <c r="C1017" s="112"/>
      <c r="D1017" s="112"/>
      <c r="E1017" s="112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</row>
    <row r="1018" spans="2:18">
      <c r="B1018" s="112"/>
      <c r="C1018" s="112"/>
      <c r="D1018" s="112"/>
      <c r="E1018" s="112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</row>
    <row r="1019" spans="2:18">
      <c r="B1019" s="112"/>
      <c r="C1019" s="112"/>
      <c r="D1019" s="112"/>
      <c r="E1019" s="112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</row>
    <row r="1020" spans="2:18">
      <c r="B1020" s="112"/>
      <c r="C1020" s="112"/>
      <c r="D1020" s="112"/>
      <c r="E1020" s="112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</row>
    <row r="1021" spans="2:18">
      <c r="B1021" s="112"/>
      <c r="C1021" s="112"/>
      <c r="D1021" s="112"/>
      <c r="E1021" s="112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</row>
    <row r="1022" spans="2:18">
      <c r="B1022" s="112"/>
      <c r="C1022" s="112"/>
      <c r="D1022" s="112"/>
      <c r="E1022" s="112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R1022" s="113"/>
    </row>
    <row r="1023" spans="2:18">
      <c r="B1023" s="112"/>
      <c r="C1023" s="112"/>
      <c r="D1023" s="112"/>
      <c r="E1023" s="112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</row>
    <row r="1024" spans="2:18">
      <c r="B1024" s="112"/>
      <c r="C1024" s="112"/>
      <c r="D1024" s="112"/>
      <c r="E1024" s="112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</row>
    <row r="1025" spans="2:18">
      <c r="B1025" s="112"/>
      <c r="C1025" s="112"/>
      <c r="D1025" s="112"/>
      <c r="E1025" s="112"/>
      <c r="F1025" s="113"/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</row>
    <row r="1026" spans="2:18">
      <c r="B1026" s="112"/>
      <c r="C1026" s="112"/>
      <c r="D1026" s="112"/>
      <c r="E1026" s="112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</row>
    <row r="1027" spans="2:18">
      <c r="B1027" s="112"/>
      <c r="C1027" s="112"/>
      <c r="D1027" s="112"/>
      <c r="E1027" s="112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</row>
    <row r="1028" spans="2:18">
      <c r="B1028" s="112"/>
      <c r="C1028" s="112"/>
      <c r="D1028" s="112"/>
      <c r="E1028" s="112"/>
      <c r="F1028" s="113"/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</row>
    <row r="1029" spans="2:18">
      <c r="B1029" s="112"/>
      <c r="C1029" s="112"/>
      <c r="D1029" s="112"/>
      <c r="E1029" s="112"/>
      <c r="F1029" s="113"/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</row>
    <row r="1030" spans="2:18">
      <c r="B1030" s="112"/>
      <c r="C1030" s="112"/>
      <c r="D1030" s="112"/>
      <c r="E1030" s="112"/>
      <c r="F1030" s="113"/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</row>
    <row r="1031" spans="2:18">
      <c r="B1031" s="112"/>
      <c r="C1031" s="112"/>
      <c r="D1031" s="112"/>
      <c r="E1031" s="112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</row>
    <row r="1032" spans="2:18">
      <c r="B1032" s="112"/>
      <c r="C1032" s="112"/>
      <c r="D1032" s="112"/>
      <c r="E1032" s="112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</row>
    <row r="1033" spans="2:18">
      <c r="B1033" s="112"/>
      <c r="C1033" s="112"/>
      <c r="D1033" s="112"/>
      <c r="E1033" s="112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</row>
    <row r="1034" spans="2:18">
      <c r="B1034" s="112"/>
      <c r="C1034" s="112"/>
      <c r="D1034" s="112"/>
      <c r="E1034" s="112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</row>
    <row r="1035" spans="2:18">
      <c r="B1035" s="112"/>
      <c r="C1035" s="112"/>
      <c r="D1035" s="112"/>
      <c r="E1035" s="112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</row>
    <row r="1036" spans="2:18">
      <c r="B1036" s="112"/>
      <c r="C1036" s="112"/>
      <c r="D1036" s="112"/>
      <c r="E1036" s="112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</row>
    <row r="1037" spans="2:18">
      <c r="B1037" s="112"/>
      <c r="C1037" s="112"/>
      <c r="D1037" s="112"/>
      <c r="E1037" s="112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</row>
    <row r="1038" spans="2:18">
      <c r="B1038" s="112"/>
      <c r="C1038" s="112"/>
      <c r="D1038" s="112"/>
      <c r="E1038" s="112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</row>
    <row r="1039" spans="2:18">
      <c r="B1039" s="112"/>
      <c r="C1039" s="112"/>
      <c r="D1039" s="112"/>
      <c r="E1039" s="112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</row>
    <row r="1040" spans="2:18">
      <c r="B1040" s="112"/>
      <c r="C1040" s="112"/>
      <c r="D1040" s="112"/>
      <c r="E1040" s="112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</row>
    <row r="1041" spans="2:18">
      <c r="B1041" s="112"/>
      <c r="C1041" s="112"/>
      <c r="D1041" s="112"/>
      <c r="E1041" s="112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</row>
    <row r="1042" spans="2:18">
      <c r="B1042" s="112"/>
      <c r="C1042" s="112"/>
      <c r="D1042" s="112"/>
      <c r="E1042" s="112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</row>
    <row r="1043" spans="2:18">
      <c r="B1043" s="112"/>
      <c r="C1043" s="112"/>
      <c r="D1043" s="112"/>
      <c r="E1043" s="112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</row>
    <row r="1044" spans="2:18">
      <c r="B1044" s="112"/>
      <c r="C1044" s="112"/>
      <c r="D1044" s="112"/>
      <c r="E1044" s="112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</row>
    <row r="1045" spans="2:18">
      <c r="B1045" s="112"/>
      <c r="C1045" s="112"/>
      <c r="D1045" s="112"/>
      <c r="E1045" s="112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</row>
    <row r="1046" spans="2:18">
      <c r="B1046" s="112"/>
      <c r="C1046" s="112"/>
      <c r="D1046" s="112"/>
      <c r="E1046" s="112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</row>
    <row r="1047" spans="2:18">
      <c r="B1047" s="112"/>
      <c r="C1047" s="112"/>
      <c r="D1047" s="112"/>
      <c r="E1047" s="112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</row>
    <row r="1048" spans="2:18">
      <c r="B1048" s="112"/>
      <c r="C1048" s="112"/>
      <c r="D1048" s="112"/>
      <c r="E1048" s="112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/>
      <c r="R1048" s="113"/>
    </row>
    <row r="1049" spans="2:18">
      <c r="B1049" s="112"/>
      <c r="C1049" s="112"/>
      <c r="D1049" s="112"/>
      <c r="E1049" s="112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</row>
    <row r="1050" spans="2:18">
      <c r="B1050" s="112"/>
      <c r="C1050" s="112"/>
      <c r="D1050" s="112"/>
      <c r="E1050" s="112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</row>
    <row r="1051" spans="2:18">
      <c r="B1051" s="112"/>
      <c r="C1051" s="112"/>
      <c r="D1051" s="112"/>
      <c r="E1051" s="112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</row>
    <row r="1052" spans="2:18">
      <c r="B1052" s="112"/>
      <c r="C1052" s="112"/>
      <c r="D1052" s="112"/>
      <c r="E1052" s="112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</row>
    <row r="1053" spans="2:18">
      <c r="B1053" s="112"/>
      <c r="C1053" s="112"/>
      <c r="D1053" s="112"/>
      <c r="E1053" s="112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</row>
    <row r="1054" spans="2:18">
      <c r="B1054" s="112"/>
      <c r="C1054" s="112"/>
      <c r="D1054" s="112"/>
      <c r="E1054" s="112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3"/>
      <c r="P1054" s="113"/>
      <c r="Q1054" s="113"/>
      <c r="R1054" s="113"/>
    </row>
    <row r="1055" spans="2:18">
      <c r="B1055" s="112"/>
      <c r="C1055" s="112"/>
      <c r="D1055" s="112"/>
      <c r="E1055" s="112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/>
      <c r="R1055" s="113"/>
    </row>
    <row r="1056" spans="2:18">
      <c r="B1056" s="112"/>
      <c r="C1056" s="112"/>
      <c r="D1056" s="112"/>
      <c r="E1056" s="112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3"/>
      <c r="P1056" s="113"/>
      <c r="Q1056" s="113"/>
      <c r="R1056" s="113"/>
    </row>
    <row r="1057" spans="2:18">
      <c r="B1057" s="112"/>
      <c r="C1057" s="112"/>
      <c r="D1057" s="112"/>
      <c r="E1057" s="112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</row>
    <row r="1058" spans="2:18">
      <c r="B1058" s="112"/>
      <c r="C1058" s="112"/>
      <c r="D1058" s="112"/>
      <c r="E1058" s="112"/>
      <c r="F1058" s="113"/>
      <c r="G1058" s="113"/>
      <c r="H1058" s="113"/>
      <c r="I1058" s="113"/>
      <c r="J1058" s="113"/>
      <c r="K1058" s="113"/>
      <c r="L1058" s="113"/>
      <c r="M1058" s="113"/>
      <c r="N1058" s="113"/>
      <c r="O1058" s="113"/>
      <c r="P1058" s="113"/>
      <c r="Q1058" s="113"/>
      <c r="R1058" s="113"/>
    </row>
    <row r="1059" spans="2:18">
      <c r="B1059" s="112"/>
      <c r="C1059" s="112"/>
      <c r="D1059" s="112"/>
      <c r="E1059" s="112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</row>
    <row r="1060" spans="2:18">
      <c r="B1060" s="112"/>
      <c r="C1060" s="112"/>
      <c r="D1060" s="112"/>
      <c r="E1060" s="112"/>
      <c r="F1060" s="113"/>
      <c r="G1060" s="113"/>
      <c r="H1060" s="113"/>
      <c r="I1060" s="113"/>
      <c r="J1060" s="113"/>
      <c r="K1060" s="113"/>
      <c r="L1060" s="113"/>
      <c r="M1060" s="113"/>
      <c r="N1060" s="113"/>
      <c r="O1060" s="113"/>
      <c r="P1060" s="113"/>
      <c r="Q1060" s="113"/>
      <c r="R1060" s="113"/>
    </row>
    <row r="1061" spans="2:18">
      <c r="B1061" s="112"/>
      <c r="C1061" s="112"/>
      <c r="D1061" s="112"/>
      <c r="E1061" s="112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</row>
    <row r="1062" spans="2:18">
      <c r="B1062" s="112"/>
      <c r="C1062" s="112"/>
      <c r="D1062" s="112"/>
      <c r="E1062" s="112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</row>
    <row r="1063" spans="2:18">
      <c r="B1063" s="112"/>
      <c r="C1063" s="112"/>
      <c r="D1063" s="112"/>
      <c r="E1063" s="112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</row>
    <row r="1064" spans="2:18">
      <c r="B1064" s="112"/>
      <c r="C1064" s="112"/>
      <c r="D1064" s="112"/>
      <c r="E1064" s="112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</row>
    <row r="1065" spans="2:18">
      <c r="B1065" s="112"/>
      <c r="C1065" s="112"/>
      <c r="D1065" s="112"/>
      <c r="E1065" s="112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</row>
    <row r="1066" spans="2:18">
      <c r="B1066" s="112"/>
      <c r="C1066" s="112"/>
      <c r="D1066" s="112"/>
      <c r="E1066" s="112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</row>
  </sheetData>
  <sheetProtection sheet="1" objects="1" scenarios="1"/>
  <mergeCells count="1">
    <mergeCell ref="B6:R6"/>
  </mergeCells>
  <phoneticPr fontId="3" type="noConversion"/>
  <conditionalFormatting sqref="B120:B122">
    <cfRule type="cellIs" dxfId="67" priority="260" operator="equal">
      <formula>2958465</formula>
    </cfRule>
    <cfRule type="cellIs" dxfId="66" priority="261" operator="equal">
      <formula>"NR3"</formula>
    </cfRule>
    <cfRule type="cellIs" dxfId="65" priority="262" operator="equal">
      <formula>"דירוג פנימי"</formula>
    </cfRule>
  </conditionalFormatting>
  <conditionalFormatting sqref="B120:B122">
    <cfRule type="cellIs" dxfId="64" priority="259" operator="equal">
      <formula>2958465</formula>
    </cfRule>
  </conditionalFormatting>
  <conditionalFormatting sqref="B11:B12 B32:B33">
    <cfRule type="cellIs" dxfId="63" priority="258" operator="equal">
      <formula>"NR3"</formula>
    </cfRule>
  </conditionalFormatting>
  <conditionalFormatting sqref="B13:B26">
    <cfRule type="cellIs" dxfId="62" priority="65" operator="equal">
      <formula>"NR3"</formula>
    </cfRule>
  </conditionalFormatting>
  <conditionalFormatting sqref="B27:B30">
    <cfRule type="cellIs" dxfId="61" priority="64" operator="equal">
      <formula>"NR3"</formula>
    </cfRule>
  </conditionalFormatting>
  <conditionalFormatting sqref="B31">
    <cfRule type="cellIs" dxfId="60" priority="63" operator="equal">
      <formula>"NR3"</formula>
    </cfRule>
  </conditionalFormatting>
  <conditionalFormatting sqref="B43:B48 B86:B89 B111:B114 B51:B81">
    <cfRule type="cellIs" dxfId="59" priority="62" operator="equal">
      <formula>"NR3"</formula>
    </cfRule>
  </conditionalFormatting>
  <conditionalFormatting sqref="B36 B104:B106 B59:B60 B90:B93 B116:B117 B68:B72 B79:B88 B97:B102">
    <cfRule type="cellIs" dxfId="58" priority="61" operator="equal">
      <formula>"NR3"</formula>
    </cfRule>
  </conditionalFormatting>
  <conditionalFormatting sqref="B116:B119">
    <cfRule type="cellIs" dxfId="57" priority="60" operator="equal">
      <formula>"NR3"</formula>
    </cfRule>
  </conditionalFormatting>
  <conditionalFormatting sqref="B37">
    <cfRule type="cellIs" dxfId="56" priority="59" operator="equal">
      <formula>"NR3"</formula>
    </cfRule>
  </conditionalFormatting>
  <conditionalFormatting sqref="B38">
    <cfRule type="cellIs" dxfId="55" priority="58" operator="equal">
      <formula>"NR3"</formula>
    </cfRule>
  </conditionalFormatting>
  <conditionalFormatting sqref="B40">
    <cfRule type="cellIs" dxfId="54" priority="57" operator="equal">
      <formula>"NR3"</formula>
    </cfRule>
  </conditionalFormatting>
  <conditionalFormatting sqref="B41">
    <cfRule type="cellIs" dxfId="53" priority="56" operator="equal">
      <formula>"NR3"</formula>
    </cfRule>
  </conditionalFormatting>
  <conditionalFormatting sqref="B42">
    <cfRule type="cellIs" dxfId="52" priority="55" operator="equal">
      <formula>"NR3"</formula>
    </cfRule>
  </conditionalFormatting>
  <conditionalFormatting sqref="B107:B108">
    <cfRule type="cellIs" dxfId="51" priority="54" operator="equal">
      <formula>"NR3"</formula>
    </cfRule>
  </conditionalFormatting>
  <conditionalFormatting sqref="B103">
    <cfRule type="cellIs" dxfId="50" priority="53" operator="equal">
      <formula>"NR3"</formula>
    </cfRule>
  </conditionalFormatting>
  <conditionalFormatting sqref="B39">
    <cfRule type="cellIs" dxfId="49" priority="52" operator="equal">
      <formula>"NR3"</formula>
    </cfRule>
  </conditionalFormatting>
  <conditionalFormatting sqref="B90:B91">
    <cfRule type="cellIs" dxfId="48" priority="51" operator="equal">
      <formula>"NR3"</formula>
    </cfRule>
  </conditionalFormatting>
  <conditionalFormatting sqref="B92">
    <cfRule type="cellIs" dxfId="47" priority="50" operator="equal">
      <formula>"NR3"</formula>
    </cfRule>
  </conditionalFormatting>
  <conditionalFormatting sqref="B49:B50">
    <cfRule type="cellIs" dxfId="46" priority="49" operator="equal">
      <formula>"NR3"</formula>
    </cfRule>
  </conditionalFormatting>
  <conditionalFormatting sqref="B61:B62 B99:B109">
    <cfRule type="cellIs" dxfId="45" priority="48" operator="equal">
      <formula>"NR3"</formula>
    </cfRule>
  </conditionalFormatting>
  <conditionalFormatting sqref="B93:B94">
    <cfRule type="cellIs" dxfId="44" priority="47" operator="equal">
      <formula>"NR3"</formula>
    </cfRule>
  </conditionalFormatting>
  <conditionalFormatting sqref="B64:B67">
    <cfRule type="cellIs" dxfId="43" priority="46" operator="equal">
      <formula>"NR3"</formula>
    </cfRule>
  </conditionalFormatting>
  <conditionalFormatting sqref="B118:B119">
    <cfRule type="cellIs" dxfId="42" priority="45" operator="equal">
      <formula>"NR3"</formula>
    </cfRule>
  </conditionalFormatting>
  <conditionalFormatting sqref="B89">
    <cfRule type="cellIs" dxfId="41" priority="44" operator="equal">
      <formula>"NR3"</formula>
    </cfRule>
  </conditionalFormatting>
  <conditionalFormatting sqref="B82:B83">
    <cfRule type="cellIs" dxfId="40" priority="43" operator="equal">
      <formula>"NR3"</formula>
    </cfRule>
  </conditionalFormatting>
  <conditionalFormatting sqref="B84">
    <cfRule type="cellIs" dxfId="39" priority="42" operator="equal">
      <formula>"NR3"</formula>
    </cfRule>
  </conditionalFormatting>
  <conditionalFormatting sqref="B128:B129 B228 B234:B241 B133:B222">
    <cfRule type="cellIs" dxfId="38" priority="41" operator="equal">
      <formula>"NR3"</formula>
    </cfRule>
  </conditionalFormatting>
  <conditionalFormatting sqref="B125 B132:B133 B149:B151">
    <cfRule type="cellIs" dxfId="37" priority="40" operator="equal">
      <formula>"NR3"</formula>
    </cfRule>
  </conditionalFormatting>
  <conditionalFormatting sqref="B126:B127">
    <cfRule type="cellIs" dxfId="36" priority="39" operator="equal">
      <formula>"NR3"</formula>
    </cfRule>
  </conditionalFormatting>
  <conditionalFormatting sqref="B219:B222">
    <cfRule type="cellIs" dxfId="35" priority="38" operator="equal">
      <formula>"NR3"</formula>
    </cfRule>
  </conditionalFormatting>
  <conditionalFormatting sqref="B157:B158">
    <cfRule type="cellIs" dxfId="34" priority="37" operator="equal">
      <formula>"NR3"</formula>
    </cfRule>
  </conditionalFormatting>
  <conditionalFormatting sqref="B146">
    <cfRule type="cellIs" dxfId="33" priority="34" operator="equal">
      <formula>2958465</formula>
    </cfRule>
    <cfRule type="cellIs" dxfId="32" priority="35" operator="equal">
      <formula>"NR3"</formula>
    </cfRule>
    <cfRule type="cellIs" dxfId="31" priority="36" operator="equal">
      <formula>"דירוג פנימי"</formula>
    </cfRule>
  </conditionalFormatting>
  <conditionalFormatting sqref="B146">
    <cfRule type="cellIs" dxfId="30" priority="33" operator="equal">
      <formula>2958465</formula>
    </cfRule>
  </conditionalFormatting>
  <conditionalFormatting sqref="B129:B132 B210:B211">
    <cfRule type="cellIs" dxfId="29" priority="14" operator="equal">
      <formula>"NR3"</formula>
    </cfRule>
  </conditionalFormatting>
  <conditionalFormatting sqref="B152:B153">
    <cfRule type="cellIs" dxfId="28" priority="32" operator="equal">
      <formula>"NR3"</formula>
    </cfRule>
  </conditionalFormatting>
  <conditionalFormatting sqref="B123">
    <cfRule type="cellIs" dxfId="27" priority="31" operator="equal">
      <formula>"NR3"</formula>
    </cfRule>
  </conditionalFormatting>
  <conditionalFormatting sqref="B218">
    <cfRule type="cellIs" dxfId="26" priority="30" operator="equal">
      <formula>"NR3"</formula>
    </cfRule>
  </conditionalFormatting>
  <conditionalFormatting sqref="B225">
    <cfRule type="cellIs" dxfId="25" priority="29" operator="equal">
      <formula>"NR3"</formula>
    </cfRule>
  </conditionalFormatting>
  <conditionalFormatting sqref="B154">
    <cfRule type="cellIs" dxfId="24" priority="28" operator="equal">
      <formula>"NR3"</formula>
    </cfRule>
  </conditionalFormatting>
  <conditionalFormatting sqref="B147">
    <cfRule type="cellIs" dxfId="23" priority="27" operator="equal">
      <formula>"NR3"</formula>
    </cfRule>
  </conditionalFormatting>
  <conditionalFormatting sqref="B226:B227">
    <cfRule type="cellIs" dxfId="22" priority="26" operator="equal">
      <formula>"NR3"</formula>
    </cfRule>
  </conditionalFormatting>
  <conditionalFormatting sqref="B232">
    <cfRule type="cellIs" dxfId="21" priority="25" operator="equal">
      <formula>"NR3"</formula>
    </cfRule>
  </conditionalFormatting>
  <conditionalFormatting sqref="B155">
    <cfRule type="cellIs" dxfId="20" priority="24" operator="equal">
      <formula>"NR3"</formula>
    </cfRule>
  </conditionalFormatting>
  <conditionalFormatting sqref="B233">
    <cfRule type="cellIs" dxfId="19" priority="23" operator="equal">
      <formula>"NR3"</formula>
    </cfRule>
  </conditionalFormatting>
  <conditionalFormatting sqref="B156">
    <cfRule type="cellIs" dxfId="18" priority="22" operator="equal">
      <formula>"NR3"</formula>
    </cfRule>
  </conditionalFormatting>
  <conditionalFormatting sqref="B223:B224">
    <cfRule type="cellIs" dxfId="17" priority="21" operator="equal">
      <formula>"NR3"</formula>
    </cfRule>
  </conditionalFormatting>
  <conditionalFormatting sqref="B229:B231">
    <cfRule type="cellIs" dxfId="16" priority="20" operator="equal">
      <formula>"NR3"</formula>
    </cfRule>
  </conditionalFormatting>
  <conditionalFormatting sqref="B134:B135">
    <cfRule type="cellIs" dxfId="15" priority="19" operator="equal">
      <formula>"NR3"</formula>
    </cfRule>
  </conditionalFormatting>
  <conditionalFormatting sqref="B148">
    <cfRule type="cellIs" dxfId="14" priority="18" operator="equal">
      <formula>"NR3"</formula>
    </cfRule>
  </conditionalFormatting>
  <conditionalFormatting sqref="B124">
    <cfRule type="cellIs" dxfId="13" priority="17" operator="equal">
      <formula>"NR3"</formula>
    </cfRule>
  </conditionalFormatting>
  <conditionalFormatting sqref="B226:B228">
    <cfRule type="cellIs" dxfId="12" priority="16" operator="equal">
      <formula>"NR3"</formula>
    </cfRule>
  </conditionalFormatting>
  <conditionalFormatting sqref="B206:B209">
    <cfRule type="cellIs" dxfId="11" priority="15" operator="equal">
      <formula>"NR3"</formula>
    </cfRule>
  </conditionalFormatting>
  <conditionalFormatting sqref="B224">
    <cfRule type="cellIs" dxfId="10" priority="13" operator="equal">
      <formula>"NR3"</formula>
    </cfRule>
  </conditionalFormatting>
  <conditionalFormatting sqref="B223">
    <cfRule type="cellIs" dxfId="9" priority="12" operator="equal">
      <formula>"NR3"</formula>
    </cfRule>
  </conditionalFormatting>
  <conditionalFormatting sqref="B205">
    <cfRule type="cellIs" dxfId="8" priority="11" operator="equal">
      <formula>"NR3"</formula>
    </cfRule>
  </conditionalFormatting>
  <conditionalFormatting sqref="B215">
    <cfRule type="cellIs" dxfId="7" priority="9" operator="equal">
      <formula>"NR3"</formula>
    </cfRule>
  </conditionalFormatting>
  <conditionalFormatting sqref="B225">
    <cfRule type="cellIs" dxfId="6" priority="10" operator="equal">
      <formula>"NR3"</formula>
    </cfRule>
  </conditionalFormatting>
  <conditionalFormatting sqref="B126">
    <cfRule type="cellIs" dxfId="5" priority="8" operator="equal">
      <formula>"NR3"</formula>
    </cfRule>
  </conditionalFormatting>
  <conditionalFormatting sqref="B128">
    <cfRule type="cellIs" dxfId="4" priority="7" operator="equal">
      <formula>"NR3"</formula>
    </cfRule>
  </conditionalFormatting>
  <conditionalFormatting sqref="B212:B214">
    <cfRule type="cellIs" dxfId="3" priority="6" operator="equal">
      <formula>"NR3"</formula>
    </cfRule>
  </conditionalFormatting>
  <conditionalFormatting sqref="B127">
    <cfRule type="cellIs" dxfId="2" priority="5" operator="equal">
      <formula>"NR3"</formula>
    </cfRule>
  </conditionalFormatting>
  <dataValidations count="1">
    <dataValidation allowBlank="1" showInputMessage="1" showErrorMessage="1" sqref="C5 D1:R5 C7:R9 B1:B9 B242:R1048576 A1:A1048576 B13:B31 B36:B48 B51:B52 B99:B109 B116:B119 B64:B94 B111:B114 B59:B62 B126:B228 S1:V1048576 AB1:XFD1048576 W1:AA58 W63:A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7" t="s">
        <v>172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47" t="s">
        <v>111</v>
      </c>
      <c r="C7" s="48" t="s">
        <v>44</v>
      </c>
      <c r="D7" s="48" t="s">
        <v>112</v>
      </c>
      <c r="E7" s="48" t="s">
        <v>14</v>
      </c>
      <c r="F7" s="48" t="s">
        <v>66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197</v>
      </c>
      <c r="L7" s="48" t="s">
        <v>196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7" t="s">
        <v>2381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88"/>
    </row>
    <row r="11" spans="2:15" ht="20.25" customHeight="1">
      <c r="B11" s="114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4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4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221</v>
      </c>
    </row>
    <row r="2" spans="2:10">
      <c r="B2" s="46" t="s">
        <v>140</v>
      </c>
      <c r="C2" s="67" t="s">
        <v>222</v>
      </c>
    </row>
    <row r="3" spans="2:10">
      <c r="B3" s="46" t="s">
        <v>142</v>
      </c>
      <c r="C3" s="67" t="s">
        <v>223</v>
      </c>
    </row>
    <row r="4" spans="2:10">
      <c r="B4" s="46" t="s">
        <v>143</v>
      </c>
      <c r="C4" s="67">
        <v>9455</v>
      </c>
    </row>
    <row r="6" spans="2:10" ht="26.25" customHeight="1">
      <c r="B6" s="127" t="s">
        <v>173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184</v>
      </c>
      <c r="H7" s="49" t="s">
        <v>144</v>
      </c>
      <c r="I7" s="49" t="s">
        <v>145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7" t="s">
        <v>2382</v>
      </c>
      <c r="C10" s="88"/>
      <c r="D10" s="88"/>
      <c r="E10" s="88"/>
      <c r="F10" s="88"/>
      <c r="G10" s="118">
        <v>0</v>
      </c>
      <c r="H10" s="88"/>
      <c r="I10" s="88"/>
      <c r="J10" s="88"/>
    </row>
    <row r="11" spans="2:10" ht="22.5" customHeight="1">
      <c r="B11" s="115"/>
      <c r="C11" s="88"/>
      <c r="D11" s="88"/>
      <c r="E11" s="88"/>
      <c r="F11" s="88"/>
      <c r="G11" s="88"/>
      <c r="H11" s="88"/>
      <c r="I11" s="88"/>
      <c r="J11" s="88"/>
    </row>
    <row r="12" spans="2:10">
      <c r="B12" s="115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2"/>
      <c r="C110" s="112"/>
      <c r="D110" s="113"/>
      <c r="E110" s="113"/>
      <c r="F110" s="121"/>
      <c r="G110" s="121"/>
      <c r="H110" s="121"/>
      <c r="I110" s="121"/>
      <c r="J110" s="113"/>
    </row>
    <row r="111" spans="2:10">
      <c r="B111" s="112"/>
      <c r="C111" s="112"/>
      <c r="D111" s="113"/>
      <c r="E111" s="113"/>
      <c r="F111" s="121"/>
      <c r="G111" s="121"/>
      <c r="H111" s="121"/>
      <c r="I111" s="121"/>
      <c r="J111" s="113"/>
    </row>
    <row r="112" spans="2:10">
      <c r="B112" s="112"/>
      <c r="C112" s="112"/>
      <c r="D112" s="113"/>
      <c r="E112" s="113"/>
      <c r="F112" s="121"/>
      <c r="G112" s="121"/>
      <c r="H112" s="121"/>
      <c r="I112" s="121"/>
      <c r="J112" s="113"/>
    </row>
    <row r="113" spans="2:10">
      <c r="B113" s="112"/>
      <c r="C113" s="112"/>
      <c r="D113" s="113"/>
      <c r="E113" s="113"/>
      <c r="F113" s="121"/>
      <c r="G113" s="121"/>
      <c r="H113" s="121"/>
      <c r="I113" s="121"/>
      <c r="J113" s="113"/>
    </row>
    <row r="114" spans="2:10">
      <c r="B114" s="112"/>
      <c r="C114" s="112"/>
      <c r="D114" s="113"/>
      <c r="E114" s="113"/>
      <c r="F114" s="121"/>
      <c r="G114" s="121"/>
      <c r="H114" s="121"/>
      <c r="I114" s="121"/>
      <c r="J114" s="113"/>
    </row>
    <row r="115" spans="2:10">
      <c r="B115" s="112"/>
      <c r="C115" s="112"/>
      <c r="D115" s="113"/>
      <c r="E115" s="113"/>
      <c r="F115" s="121"/>
      <c r="G115" s="121"/>
      <c r="H115" s="121"/>
      <c r="I115" s="121"/>
      <c r="J115" s="113"/>
    </row>
    <row r="116" spans="2:10">
      <c r="B116" s="112"/>
      <c r="C116" s="112"/>
      <c r="D116" s="113"/>
      <c r="E116" s="113"/>
      <c r="F116" s="121"/>
      <c r="G116" s="121"/>
      <c r="H116" s="121"/>
      <c r="I116" s="121"/>
      <c r="J116" s="113"/>
    </row>
    <row r="117" spans="2:10">
      <c r="B117" s="112"/>
      <c r="C117" s="112"/>
      <c r="D117" s="113"/>
      <c r="E117" s="113"/>
      <c r="F117" s="121"/>
      <c r="G117" s="121"/>
      <c r="H117" s="121"/>
      <c r="I117" s="121"/>
      <c r="J117" s="113"/>
    </row>
    <row r="118" spans="2:10">
      <c r="B118" s="112"/>
      <c r="C118" s="112"/>
      <c r="D118" s="113"/>
      <c r="E118" s="113"/>
      <c r="F118" s="121"/>
      <c r="G118" s="121"/>
      <c r="H118" s="121"/>
      <c r="I118" s="121"/>
      <c r="J118" s="113"/>
    </row>
    <row r="119" spans="2:10">
      <c r="B119" s="112"/>
      <c r="C119" s="112"/>
      <c r="D119" s="113"/>
      <c r="E119" s="113"/>
      <c r="F119" s="121"/>
      <c r="G119" s="121"/>
      <c r="H119" s="121"/>
      <c r="I119" s="121"/>
      <c r="J119" s="113"/>
    </row>
    <row r="120" spans="2:10">
      <c r="B120" s="112"/>
      <c r="C120" s="112"/>
      <c r="D120" s="113"/>
      <c r="E120" s="113"/>
      <c r="F120" s="121"/>
      <c r="G120" s="121"/>
      <c r="H120" s="121"/>
      <c r="I120" s="121"/>
      <c r="J120" s="113"/>
    </row>
    <row r="121" spans="2:10">
      <c r="B121" s="112"/>
      <c r="C121" s="112"/>
      <c r="D121" s="113"/>
      <c r="E121" s="113"/>
      <c r="F121" s="121"/>
      <c r="G121" s="121"/>
      <c r="H121" s="121"/>
      <c r="I121" s="121"/>
      <c r="J121" s="113"/>
    </row>
    <row r="122" spans="2:10">
      <c r="B122" s="112"/>
      <c r="C122" s="112"/>
      <c r="D122" s="113"/>
      <c r="E122" s="113"/>
      <c r="F122" s="121"/>
      <c r="G122" s="121"/>
      <c r="H122" s="121"/>
      <c r="I122" s="121"/>
      <c r="J122" s="113"/>
    </row>
    <row r="123" spans="2:10">
      <c r="B123" s="112"/>
      <c r="C123" s="112"/>
      <c r="D123" s="113"/>
      <c r="E123" s="113"/>
      <c r="F123" s="121"/>
      <c r="G123" s="121"/>
      <c r="H123" s="121"/>
      <c r="I123" s="121"/>
      <c r="J123" s="113"/>
    </row>
    <row r="124" spans="2:10">
      <c r="B124" s="112"/>
      <c r="C124" s="112"/>
      <c r="D124" s="113"/>
      <c r="E124" s="113"/>
      <c r="F124" s="121"/>
      <c r="G124" s="121"/>
      <c r="H124" s="121"/>
      <c r="I124" s="121"/>
      <c r="J124" s="113"/>
    </row>
    <row r="125" spans="2:10">
      <c r="B125" s="112"/>
      <c r="C125" s="112"/>
      <c r="D125" s="113"/>
      <c r="E125" s="113"/>
      <c r="F125" s="121"/>
      <c r="G125" s="121"/>
      <c r="H125" s="121"/>
      <c r="I125" s="121"/>
      <c r="J125" s="113"/>
    </row>
    <row r="126" spans="2:10">
      <c r="B126" s="112"/>
      <c r="C126" s="112"/>
      <c r="D126" s="113"/>
      <c r="E126" s="113"/>
      <c r="F126" s="121"/>
      <c r="G126" s="121"/>
      <c r="H126" s="121"/>
      <c r="I126" s="121"/>
      <c r="J126" s="113"/>
    </row>
    <row r="127" spans="2:10">
      <c r="B127" s="112"/>
      <c r="C127" s="112"/>
      <c r="D127" s="113"/>
      <c r="E127" s="113"/>
      <c r="F127" s="121"/>
      <c r="G127" s="121"/>
      <c r="H127" s="121"/>
      <c r="I127" s="121"/>
      <c r="J127" s="113"/>
    </row>
    <row r="128" spans="2:10">
      <c r="B128" s="112"/>
      <c r="C128" s="112"/>
      <c r="D128" s="113"/>
      <c r="E128" s="113"/>
      <c r="F128" s="121"/>
      <c r="G128" s="121"/>
      <c r="H128" s="121"/>
      <c r="I128" s="121"/>
      <c r="J128" s="113"/>
    </row>
    <row r="129" spans="2:10">
      <c r="B129" s="112"/>
      <c r="C129" s="112"/>
      <c r="D129" s="113"/>
      <c r="E129" s="113"/>
      <c r="F129" s="121"/>
      <c r="G129" s="121"/>
      <c r="H129" s="121"/>
      <c r="I129" s="121"/>
      <c r="J129" s="113"/>
    </row>
    <row r="130" spans="2:10">
      <c r="B130" s="112"/>
      <c r="C130" s="112"/>
      <c r="D130" s="113"/>
      <c r="E130" s="113"/>
      <c r="F130" s="121"/>
      <c r="G130" s="121"/>
      <c r="H130" s="121"/>
      <c r="I130" s="121"/>
      <c r="J130" s="113"/>
    </row>
    <row r="131" spans="2:10">
      <c r="B131" s="112"/>
      <c r="C131" s="112"/>
      <c r="D131" s="113"/>
      <c r="E131" s="113"/>
      <c r="F131" s="121"/>
      <c r="G131" s="121"/>
      <c r="H131" s="121"/>
      <c r="I131" s="121"/>
      <c r="J131" s="113"/>
    </row>
    <row r="132" spans="2:10">
      <c r="B132" s="112"/>
      <c r="C132" s="112"/>
      <c r="D132" s="113"/>
      <c r="E132" s="113"/>
      <c r="F132" s="121"/>
      <c r="G132" s="121"/>
      <c r="H132" s="121"/>
      <c r="I132" s="121"/>
      <c r="J132" s="113"/>
    </row>
    <row r="133" spans="2:10">
      <c r="B133" s="112"/>
      <c r="C133" s="112"/>
      <c r="D133" s="113"/>
      <c r="E133" s="113"/>
      <c r="F133" s="121"/>
      <c r="G133" s="121"/>
      <c r="H133" s="121"/>
      <c r="I133" s="121"/>
      <c r="J133" s="113"/>
    </row>
    <row r="134" spans="2:10">
      <c r="B134" s="112"/>
      <c r="C134" s="112"/>
      <c r="D134" s="113"/>
      <c r="E134" s="113"/>
      <c r="F134" s="121"/>
      <c r="G134" s="121"/>
      <c r="H134" s="121"/>
      <c r="I134" s="121"/>
      <c r="J134" s="113"/>
    </row>
    <row r="135" spans="2:10">
      <c r="B135" s="112"/>
      <c r="C135" s="112"/>
      <c r="D135" s="113"/>
      <c r="E135" s="113"/>
      <c r="F135" s="121"/>
      <c r="G135" s="121"/>
      <c r="H135" s="121"/>
      <c r="I135" s="121"/>
      <c r="J135" s="113"/>
    </row>
    <row r="136" spans="2:10">
      <c r="B136" s="112"/>
      <c r="C136" s="112"/>
      <c r="D136" s="113"/>
      <c r="E136" s="113"/>
      <c r="F136" s="121"/>
      <c r="G136" s="121"/>
      <c r="H136" s="121"/>
      <c r="I136" s="121"/>
      <c r="J136" s="113"/>
    </row>
    <row r="137" spans="2:10">
      <c r="B137" s="112"/>
      <c r="C137" s="112"/>
      <c r="D137" s="113"/>
      <c r="E137" s="113"/>
      <c r="F137" s="121"/>
      <c r="G137" s="121"/>
      <c r="H137" s="121"/>
      <c r="I137" s="121"/>
      <c r="J137" s="113"/>
    </row>
    <row r="138" spans="2:10">
      <c r="B138" s="112"/>
      <c r="C138" s="112"/>
      <c r="D138" s="113"/>
      <c r="E138" s="113"/>
      <c r="F138" s="121"/>
      <c r="G138" s="121"/>
      <c r="H138" s="121"/>
      <c r="I138" s="121"/>
      <c r="J138" s="113"/>
    </row>
    <row r="139" spans="2:10">
      <c r="B139" s="112"/>
      <c r="C139" s="112"/>
      <c r="D139" s="113"/>
      <c r="E139" s="113"/>
      <c r="F139" s="121"/>
      <c r="G139" s="121"/>
      <c r="H139" s="121"/>
      <c r="I139" s="121"/>
      <c r="J139" s="113"/>
    </row>
    <row r="140" spans="2:10">
      <c r="B140" s="112"/>
      <c r="C140" s="112"/>
      <c r="D140" s="113"/>
      <c r="E140" s="113"/>
      <c r="F140" s="121"/>
      <c r="G140" s="121"/>
      <c r="H140" s="121"/>
      <c r="I140" s="121"/>
      <c r="J140" s="113"/>
    </row>
    <row r="141" spans="2:10">
      <c r="B141" s="112"/>
      <c r="C141" s="112"/>
      <c r="D141" s="113"/>
      <c r="E141" s="113"/>
      <c r="F141" s="121"/>
      <c r="G141" s="121"/>
      <c r="H141" s="121"/>
      <c r="I141" s="121"/>
      <c r="J141" s="113"/>
    </row>
    <row r="142" spans="2:10">
      <c r="B142" s="112"/>
      <c r="C142" s="112"/>
      <c r="D142" s="113"/>
      <c r="E142" s="113"/>
      <c r="F142" s="121"/>
      <c r="G142" s="121"/>
      <c r="H142" s="121"/>
      <c r="I142" s="121"/>
      <c r="J142" s="113"/>
    </row>
    <row r="143" spans="2:10">
      <c r="B143" s="112"/>
      <c r="C143" s="112"/>
      <c r="D143" s="113"/>
      <c r="E143" s="113"/>
      <c r="F143" s="121"/>
      <c r="G143" s="121"/>
      <c r="H143" s="121"/>
      <c r="I143" s="121"/>
      <c r="J143" s="113"/>
    </row>
    <row r="144" spans="2:10">
      <c r="B144" s="112"/>
      <c r="C144" s="112"/>
      <c r="D144" s="113"/>
      <c r="E144" s="113"/>
      <c r="F144" s="121"/>
      <c r="G144" s="121"/>
      <c r="H144" s="121"/>
      <c r="I144" s="121"/>
      <c r="J144" s="113"/>
    </row>
    <row r="145" spans="2:10">
      <c r="B145" s="112"/>
      <c r="C145" s="112"/>
      <c r="D145" s="113"/>
      <c r="E145" s="113"/>
      <c r="F145" s="121"/>
      <c r="G145" s="121"/>
      <c r="H145" s="121"/>
      <c r="I145" s="121"/>
      <c r="J145" s="113"/>
    </row>
    <row r="146" spans="2:10">
      <c r="B146" s="112"/>
      <c r="C146" s="112"/>
      <c r="D146" s="113"/>
      <c r="E146" s="113"/>
      <c r="F146" s="121"/>
      <c r="G146" s="121"/>
      <c r="H146" s="121"/>
      <c r="I146" s="121"/>
      <c r="J146" s="113"/>
    </row>
    <row r="147" spans="2:10">
      <c r="B147" s="112"/>
      <c r="C147" s="112"/>
      <c r="D147" s="113"/>
      <c r="E147" s="113"/>
      <c r="F147" s="121"/>
      <c r="G147" s="121"/>
      <c r="H147" s="121"/>
      <c r="I147" s="121"/>
      <c r="J147" s="113"/>
    </row>
    <row r="148" spans="2:10">
      <c r="B148" s="112"/>
      <c r="C148" s="112"/>
      <c r="D148" s="113"/>
      <c r="E148" s="113"/>
      <c r="F148" s="121"/>
      <c r="G148" s="121"/>
      <c r="H148" s="121"/>
      <c r="I148" s="121"/>
      <c r="J148" s="113"/>
    </row>
    <row r="149" spans="2:10">
      <c r="B149" s="112"/>
      <c r="C149" s="112"/>
      <c r="D149" s="113"/>
      <c r="E149" s="113"/>
      <c r="F149" s="121"/>
      <c r="G149" s="121"/>
      <c r="H149" s="121"/>
      <c r="I149" s="121"/>
      <c r="J149" s="113"/>
    </row>
    <row r="150" spans="2:10">
      <c r="B150" s="112"/>
      <c r="C150" s="112"/>
      <c r="D150" s="113"/>
      <c r="E150" s="113"/>
      <c r="F150" s="121"/>
      <c r="G150" s="121"/>
      <c r="H150" s="121"/>
      <c r="I150" s="121"/>
      <c r="J150" s="113"/>
    </row>
    <row r="151" spans="2:10">
      <c r="B151" s="112"/>
      <c r="C151" s="112"/>
      <c r="D151" s="113"/>
      <c r="E151" s="113"/>
      <c r="F151" s="121"/>
      <c r="G151" s="121"/>
      <c r="H151" s="121"/>
      <c r="I151" s="121"/>
      <c r="J151" s="113"/>
    </row>
    <row r="152" spans="2:10">
      <c r="B152" s="112"/>
      <c r="C152" s="112"/>
      <c r="D152" s="113"/>
      <c r="E152" s="113"/>
      <c r="F152" s="121"/>
      <c r="G152" s="121"/>
      <c r="H152" s="121"/>
      <c r="I152" s="121"/>
      <c r="J152" s="113"/>
    </row>
    <row r="153" spans="2:10">
      <c r="B153" s="112"/>
      <c r="C153" s="112"/>
      <c r="D153" s="113"/>
      <c r="E153" s="113"/>
      <c r="F153" s="121"/>
      <c r="G153" s="121"/>
      <c r="H153" s="121"/>
      <c r="I153" s="121"/>
      <c r="J153" s="113"/>
    </row>
    <row r="154" spans="2:10">
      <c r="B154" s="112"/>
      <c r="C154" s="112"/>
      <c r="D154" s="113"/>
      <c r="E154" s="113"/>
      <c r="F154" s="121"/>
      <c r="G154" s="121"/>
      <c r="H154" s="121"/>
      <c r="I154" s="121"/>
      <c r="J154" s="113"/>
    </row>
    <row r="155" spans="2:10">
      <c r="B155" s="112"/>
      <c r="C155" s="112"/>
      <c r="D155" s="113"/>
      <c r="E155" s="113"/>
      <c r="F155" s="121"/>
      <c r="G155" s="121"/>
      <c r="H155" s="121"/>
      <c r="I155" s="121"/>
      <c r="J155" s="113"/>
    </row>
    <row r="156" spans="2:10">
      <c r="B156" s="112"/>
      <c r="C156" s="112"/>
      <c r="D156" s="113"/>
      <c r="E156" s="113"/>
      <c r="F156" s="121"/>
      <c r="G156" s="121"/>
      <c r="H156" s="121"/>
      <c r="I156" s="121"/>
      <c r="J156" s="113"/>
    </row>
    <row r="157" spans="2:10">
      <c r="B157" s="112"/>
      <c r="C157" s="112"/>
      <c r="D157" s="113"/>
      <c r="E157" s="113"/>
      <c r="F157" s="121"/>
      <c r="G157" s="121"/>
      <c r="H157" s="121"/>
      <c r="I157" s="121"/>
      <c r="J157" s="113"/>
    </row>
    <row r="158" spans="2:10">
      <c r="B158" s="112"/>
      <c r="C158" s="112"/>
      <c r="D158" s="113"/>
      <c r="E158" s="113"/>
      <c r="F158" s="121"/>
      <c r="G158" s="121"/>
      <c r="H158" s="121"/>
      <c r="I158" s="121"/>
      <c r="J158" s="113"/>
    </row>
    <row r="159" spans="2:10">
      <c r="B159" s="112"/>
      <c r="C159" s="112"/>
      <c r="D159" s="113"/>
      <c r="E159" s="113"/>
      <c r="F159" s="121"/>
      <c r="G159" s="121"/>
      <c r="H159" s="121"/>
      <c r="I159" s="121"/>
      <c r="J159" s="113"/>
    </row>
    <row r="160" spans="2:10">
      <c r="B160" s="112"/>
      <c r="C160" s="112"/>
      <c r="D160" s="113"/>
      <c r="E160" s="113"/>
      <c r="F160" s="121"/>
      <c r="G160" s="121"/>
      <c r="H160" s="121"/>
      <c r="I160" s="121"/>
      <c r="J160" s="113"/>
    </row>
    <row r="161" spans="2:10">
      <c r="B161" s="112"/>
      <c r="C161" s="112"/>
      <c r="D161" s="113"/>
      <c r="E161" s="113"/>
      <c r="F161" s="121"/>
      <c r="G161" s="121"/>
      <c r="H161" s="121"/>
      <c r="I161" s="121"/>
      <c r="J161" s="113"/>
    </row>
    <row r="162" spans="2:10">
      <c r="B162" s="112"/>
      <c r="C162" s="112"/>
      <c r="D162" s="113"/>
      <c r="E162" s="113"/>
      <c r="F162" s="121"/>
      <c r="G162" s="121"/>
      <c r="H162" s="121"/>
      <c r="I162" s="121"/>
      <c r="J162" s="113"/>
    </row>
    <row r="163" spans="2:10">
      <c r="B163" s="112"/>
      <c r="C163" s="112"/>
      <c r="D163" s="113"/>
      <c r="E163" s="113"/>
      <c r="F163" s="121"/>
      <c r="G163" s="121"/>
      <c r="H163" s="121"/>
      <c r="I163" s="121"/>
      <c r="J163" s="113"/>
    </row>
    <row r="164" spans="2:10">
      <c r="B164" s="112"/>
      <c r="C164" s="112"/>
      <c r="D164" s="113"/>
      <c r="E164" s="113"/>
      <c r="F164" s="121"/>
      <c r="G164" s="121"/>
      <c r="H164" s="121"/>
      <c r="I164" s="121"/>
      <c r="J164" s="113"/>
    </row>
    <row r="165" spans="2:10">
      <c r="B165" s="112"/>
      <c r="C165" s="112"/>
      <c r="D165" s="113"/>
      <c r="E165" s="113"/>
      <c r="F165" s="121"/>
      <c r="G165" s="121"/>
      <c r="H165" s="121"/>
      <c r="I165" s="121"/>
      <c r="J165" s="113"/>
    </row>
    <row r="166" spans="2:10">
      <c r="B166" s="112"/>
      <c r="C166" s="112"/>
      <c r="D166" s="113"/>
      <c r="E166" s="113"/>
      <c r="F166" s="121"/>
      <c r="G166" s="121"/>
      <c r="H166" s="121"/>
      <c r="I166" s="121"/>
      <c r="J166" s="113"/>
    </row>
    <row r="167" spans="2:10">
      <c r="B167" s="112"/>
      <c r="C167" s="112"/>
      <c r="D167" s="113"/>
      <c r="E167" s="113"/>
      <c r="F167" s="121"/>
      <c r="G167" s="121"/>
      <c r="H167" s="121"/>
      <c r="I167" s="121"/>
      <c r="J167" s="113"/>
    </row>
    <row r="168" spans="2:10">
      <c r="B168" s="112"/>
      <c r="C168" s="112"/>
      <c r="D168" s="113"/>
      <c r="E168" s="113"/>
      <c r="F168" s="121"/>
      <c r="G168" s="121"/>
      <c r="H168" s="121"/>
      <c r="I168" s="121"/>
      <c r="J168" s="113"/>
    </row>
    <row r="169" spans="2:10">
      <c r="B169" s="112"/>
      <c r="C169" s="112"/>
      <c r="D169" s="113"/>
      <c r="E169" s="113"/>
      <c r="F169" s="121"/>
      <c r="G169" s="121"/>
      <c r="H169" s="121"/>
      <c r="I169" s="121"/>
      <c r="J169" s="113"/>
    </row>
    <row r="170" spans="2:10">
      <c r="B170" s="112"/>
      <c r="C170" s="112"/>
      <c r="D170" s="113"/>
      <c r="E170" s="113"/>
      <c r="F170" s="121"/>
      <c r="G170" s="121"/>
      <c r="H170" s="121"/>
      <c r="I170" s="121"/>
      <c r="J170" s="113"/>
    </row>
    <row r="171" spans="2:10">
      <c r="B171" s="112"/>
      <c r="C171" s="112"/>
      <c r="D171" s="113"/>
      <c r="E171" s="113"/>
      <c r="F171" s="121"/>
      <c r="G171" s="121"/>
      <c r="H171" s="121"/>
      <c r="I171" s="121"/>
      <c r="J171" s="113"/>
    </row>
    <row r="172" spans="2:10">
      <c r="B172" s="112"/>
      <c r="C172" s="112"/>
      <c r="D172" s="113"/>
      <c r="E172" s="113"/>
      <c r="F172" s="121"/>
      <c r="G172" s="121"/>
      <c r="H172" s="121"/>
      <c r="I172" s="121"/>
      <c r="J172" s="113"/>
    </row>
    <row r="173" spans="2:10">
      <c r="B173" s="112"/>
      <c r="C173" s="112"/>
      <c r="D173" s="113"/>
      <c r="E173" s="113"/>
      <c r="F173" s="121"/>
      <c r="G173" s="121"/>
      <c r="H173" s="121"/>
      <c r="I173" s="121"/>
      <c r="J173" s="113"/>
    </row>
    <row r="174" spans="2:10">
      <c r="B174" s="112"/>
      <c r="C174" s="112"/>
      <c r="D174" s="113"/>
      <c r="E174" s="113"/>
      <c r="F174" s="121"/>
      <c r="G174" s="121"/>
      <c r="H174" s="121"/>
      <c r="I174" s="121"/>
      <c r="J174" s="113"/>
    </row>
    <row r="175" spans="2:10">
      <c r="B175" s="112"/>
      <c r="C175" s="112"/>
      <c r="D175" s="113"/>
      <c r="E175" s="113"/>
      <c r="F175" s="121"/>
      <c r="G175" s="121"/>
      <c r="H175" s="121"/>
      <c r="I175" s="121"/>
      <c r="J175" s="113"/>
    </row>
    <row r="176" spans="2:10">
      <c r="B176" s="112"/>
      <c r="C176" s="112"/>
      <c r="D176" s="113"/>
      <c r="E176" s="113"/>
      <c r="F176" s="121"/>
      <c r="G176" s="121"/>
      <c r="H176" s="121"/>
      <c r="I176" s="121"/>
      <c r="J176" s="113"/>
    </row>
    <row r="177" spans="2:10">
      <c r="B177" s="112"/>
      <c r="C177" s="112"/>
      <c r="D177" s="113"/>
      <c r="E177" s="113"/>
      <c r="F177" s="121"/>
      <c r="G177" s="121"/>
      <c r="H177" s="121"/>
      <c r="I177" s="121"/>
      <c r="J177" s="113"/>
    </row>
    <row r="178" spans="2:10">
      <c r="B178" s="112"/>
      <c r="C178" s="112"/>
      <c r="D178" s="113"/>
      <c r="E178" s="113"/>
      <c r="F178" s="121"/>
      <c r="G178" s="121"/>
      <c r="H178" s="121"/>
      <c r="I178" s="121"/>
      <c r="J178" s="113"/>
    </row>
    <row r="179" spans="2:10">
      <c r="B179" s="112"/>
      <c r="C179" s="112"/>
      <c r="D179" s="113"/>
      <c r="E179" s="113"/>
      <c r="F179" s="121"/>
      <c r="G179" s="121"/>
      <c r="H179" s="121"/>
      <c r="I179" s="121"/>
      <c r="J179" s="113"/>
    </row>
    <row r="180" spans="2:10">
      <c r="B180" s="112"/>
      <c r="C180" s="112"/>
      <c r="D180" s="113"/>
      <c r="E180" s="113"/>
      <c r="F180" s="121"/>
      <c r="G180" s="121"/>
      <c r="H180" s="121"/>
      <c r="I180" s="121"/>
      <c r="J180" s="113"/>
    </row>
    <row r="181" spans="2:10">
      <c r="B181" s="112"/>
      <c r="C181" s="112"/>
      <c r="D181" s="113"/>
      <c r="E181" s="113"/>
      <c r="F181" s="121"/>
      <c r="G181" s="121"/>
      <c r="H181" s="121"/>
      <c r="I181" s="121"/>
      <c r="J181" s="113"/>
    </row>
    <row r="182" spans="2:10">
      <c r="B182" s="112"/>
      <c r="C182" s="112"/>
      <c r="D182" s="113"/>
      <c r="E182" s="113"/>
      <c r="F182" s="121"/>
      <c r="G182" s="121"/>
      <c r="H182" s="121"/>
      <c r="I182" s="121"/>
      <c r="J182" s="113"/>
    </row>
    <row r="183" spans="2:10">
      <c r="B183" s="112"/>
      <c r="C183" s="112"/>
      <c r="D183" s="113"/>
      <c r="E183" s="113"/>
      <c r="F183" s="121"/>
      <c r="G183" s="121"/>
      <c r="H183" s="121"/>
      <c r="I183" s="121"/>
      <c r="J183" s="113"/>
    </row>
    <row r="184" spans="2:10">
      <c r="B184" s="112"/>
      <c r="C184" s="112"/>
      <c r="D184" s="113"/>
      <c r="E184" s="113"/>
      <c r="F184" s="121"/>
      <c r="G184" s="121"/>
      <c r="H184" s="121"/>
      <c r="I184" s="121"/>
      <c r="J184" s="113"/>
    </row>
    <row r="185" spans="2:10">
      <c r="B185" s="112"/>
      <c r="C185" s="112"/>
      <c r="D185" s="113"/>
      <c r="E185" s="113"/>
      <c r="F185" s="121"/>
      <c r="G185" s="121"/>
      <c r="H185" s="121"/>
      <c r="I185" s="121"/>
      <c r="J185" s="113"/>
    </row>
    <row r="186" spans="2:10">
      <c r="B186" s="112"/>
      <c r="C186" s="112"/>
      <c r="D186" s="113"/>
      <c r="E186" s="113"/>
      <c r="F186" s="121"/>
      <c r="G186" s="121"/>
      <c r="H186" s="121"/>
      <c r="I186" s="121"/>
      <c r="J186" s="113"/>
    </row>
    <row r="187" spans="2:10">
      <c r="B187" s="112"/>
      <c r="C187" s="112"/>
      <c r="D187" s="113"/>
      <c r="E187" s="113"/>
      <c r="F187" s="121"/>
      <c r="G187" s="121"/>
      <c r="H187" s="121"/>
      <c r="I187" s="121"/>
      <c r="J187" s="113"/>
    </row>
    <row r="188" spans="2:10">
      <c r="B188" s="112"/>
      <c r="C188" s="112"/>
      <c r="D188" s="113"/>
      <c r="E188" s="113"/>
      <c r="F188" s="121"/>
      <c r="G188" s="121"/>
      <c r="H188" s="121"/>
      <c r="I188" s="121"/>
      <c r="J188" s="113"/>
    </row>
    <row r="189" spans="2:10">
      <c r="B189" s="112"/>
      <c r="C189" s="112"/>
      <c r="D189" s="113"/>
      <c r="E189" s="113"/>
      <c r="F189" s="121"/>
      <c r="G189" s="121"/>
      <c r="H189" s="121"/>
      <c r="I189" s="121"/>
      <c r="J189" s="113"/>
    </row>
    <row r="190" spans="2:10">
      <c r="B190" s="112"/>
      <c r="C190" s="112"/>
      <c r="D190" s="113"/>
      <c r="E190" s="113"/>
      <c r="F190" s="121"/>
      <c r="G190" s="121"/>
      <c r="H190" s="121"/>
      <c r="I190" s="121"/>
      <c r="J190" s="113"/>
    </row>
    <row r="191" spans="2:10">
      <c r="B191" s="112"/>
      <c r="C191" s="112"/>
      <c r="D191" s="113"/>
      <c r="E191" s="113"/>
      <c r="F191" s="121"/>
      <c r="G191" s="121"/>
      <c r="H191" s="121"/>
      <c r="I191" s="121"/>
      <c r="J191" s="113"/>
    </row>
    <row r="192" spans="2:10">
      <c r="B192" s="112"/>
      <c r="C192" s="112"/>
      <c r="D192" s="113"/>
      <c r="E192" s="113"/>
      <c r="F192" s="121"/>
      <c r="G192" s="121"/>
      <c r="H192" s="121"/>
      <c r="I192" s="121"/>
      <c r="J192" s="113"/>
    </row>
    <row r="193" spans="2:10">
      <c r="B193" s="112"/>
      <c r="C193" s="112"/>
      <c r="D193" s="113"/>
      <c r="E193" s="113"/>
      <c r="F193" s="121"/>
      <c r="G193" s="121"/>
      <c r="H193" s="121"/>
      <c r="I193" s="121"/>
      <c r="J193" s="113"/>
    </row>
    <row r="194" spans="2:10">
      <c r="B194" s="112"/>
      <c r="C194" s="112"/>
      <c r="D194" s="113"/>
      <c r="E194" s="113"/>
      <c r="F194" s="121"/>
      <c r="G194" s="121"/>
      <c r="H194" s="121"/>
      <c r="I194" s="121"/>
      <c r="J194" s="113"/>
    </row>
    <row r="195" spans="2:10">
      <c r="B195" s="112"/>
      <c r="C195" s="112"/>
      <c r="D195" s="113"/>
      <c r="E195" s="113"/>
      <c r="F195" s="121"/>
      <c r="G195" s="121"/>
      <c r="H195" s="121"/>
      <c r="I195" s="121"/>
      <c r="J195" s="113"/>
    </row>
    <row r="196" spans="2:10">
      <c r="B196" s="112"/>
      <c r="C196" s="112"/>
      <c r="D196" s="113"/>
      <c r="E196" s="113"/>
      <c r="F196" s="121"/>
      <c r="G196" s="121"/>
      <c r="H196" s="121"/>
      <c r="I196" s="121"/>
      <c r="J196" s="113"/>
    </row>
    <row r="197" spans="2:10">
      <c r="B197" s="112"/>
      <c r="C197" s="112"/>
      <c r="D197" s="113"/>
      <c r="E197" s="113"/>
      <c r="F197" s="121"/>
      <c r="G197" s="121"/>
      <c r="H197" s="121"/>
      <c r="I197" s="121"/>
      <c r="J197" s="113"/>
    </row>
    <row r="198" spans="2:10">
      <c r="B198" s="112"/>
      <c r="C198" s="112"/>
      <c r="D198" s="113"/>
      <c r="E198" s="113"/>
      <c r="F198" s="121"/>
      <c r="G198" s="121"/>
      <c r="H198" s="121"/>
      <c r="I198" s="121"/>
      <c r="J198" s="113"/>
    </row>
    <row r="199" spans="2:10">
      <c r="B199" s="112"/>
      <c r="C199" s="112"/>
      <c r="D199" s="113"/>
      <c r="E199" s="113"/>
      <c r="F199" s="121"/>
      <c r="G199" s="121"/>
      <c r="H199" s="121"/>
      <c r="I199" s="121"/>
      <c r="J199" s="113"/>
    </row>
    <row r="200" spans="2:10">
      <c r="B200" s="112"/>
      <c r="C200" s="112"/>
      <c r="D200" s="113"/>
      <c r="E200" s="113"/>
      <c r="F200" s="121"/>
      <c r="G200" s="121"/>
      <c r="H200" s="121"/>
      <c r="I200" s="121"/>
      <c r="J200" s="11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7" t="s">
        <v>2383</v>
      </c>
      <c r="C10" s="88"/>
      <c r="D10" s="88"/>
      <c r="E10" s="88"/>
      <c r="F10" s="88"/>
      <c r="G10" s="88"/>
      <c r="H10" s="88"/>
      <c r="I10" s="118">
        <v>0</v>
      </c>
      <c r="J10" s="88"/>
      <c r="K10" s="88"/>
    </row>
    <row r="11" spans="2:11" ht="21" customHeight="1">
      <c r="B11" s="115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5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2"/>
      <c r="C110" s="112"/>
      <c r="D110" s="121"/>
      <c r="E110" s="121"/>
      <c r="F110" s="121"/>
      <c r="G110" s="121"/>
      <c r="H110" s="121"/>
      <c r="I110" s="113"/>
      <c r="J110" s="113"/>
      <c r="K110" s="113"/>
    </row>
    <row r="111" spans="2:11">
      <c r="B111" s="112"/>
      <c r="C111" s="112"/>
      <c r="D111" s="121"/>
      <c r="E111" s="121"/>
      <c r="F111" s="121"/>
      <c r="G111" s="121"/>
      <c r="H111" s="121"/>
      <c r="I111" s="113"/>
      <c r="J111" s="113"/>
      <c r="K111" s="113"/>
    </row>
    <row r="112" spans="2:11">
      <c r="B112" s="112"/>
      <c r="C112" s="112"/>
      <c r="D112" s="121"/>
      <c r="E112" s="121"/>
      <c r="F112" s="121"/>
      <c r="G112" s="121"/>
      <c r="H112" s="121"/>
      <c r="I112" s="113"/>
      <c r="J112" s="113"/>
      <c r="K112" s="113"/>
    </row>
    <row r="113" spans="2:11">
      <c r="B113" s="112"/>
      <c r="C113" s="112"/>
      <c r="D113" s="121"/>
      <c r="E113" s="121"/>
      <c r="F113" s="121"/>
      <c r="G113" s="121"/>
      <c r="H113" s="121"/>
      <c r="I113" s="113"/>
      <c r="J113" s="113"/>
      <c r="K113" s="113"/>
    </row>
    <row r="114" spans="2:11">
      <c r="B114" s="112"/>
      <c r="C114" s="112"/>
      <c r="D114" s="121"/>
      <c r="E114" s="121"/>
      <c r="F114" s="121"/>
      <c r="G114" s="121"/>
      <c r="H114" s="121"/>
      <c r="I114" s="113"/>
      <c r="J114" s="113"/>
      <c r="K114" s="113"/>
    </row>
    <row r="115" spans="2:11">
      <c r="B115" s="112"/>
      <c r="C115" s="112"/>
      <c r="D115" s="121"/>
      <c r="E115" s="121"/>
      <c r="F115" s="121"/>
      <c r="G115" s="121"/>
      <c r="H115" s="121"/>
      <c r="I115" s="113"/>
      <c r="J115" s="113"/>
      <c r="K115" s="113"/>
    </row>
    <row r="116" spans="2:11">
      <c r="B116" s="112"/>
      <c r="C116" s="112"/>
      <c r="D116" s="121"/>
      <c r="E116" s="121"/>
      <c r="F116" s="121"/>
      <c r="G116" s="121"/>
      <c r="H116" s="121"/>
      <c r="I116" s="113"/>
      <c r="J116" s="113"/>
      <c r="K116" s="113"/>
    </row>
    <row r="117" spans="2:11">
      <c r="B117" s="112"/>
      <c r="C117" s="112"/>
      <c r="D117" s="121"/>
      <c r="E117" s="121"/>
      <c r="F117" s="121"/>
      <c r="G117" s="121"/>
      <c r="H117" s="121"/>
      <c r="I117" s="113"/>
      <c r="J117" s="113"/>
      <c r="K117" s="113"/>
    </row>
    <row r="118" spans="2:11">
      <c r="B118" s="112"/>
      <c r="C118" s="112"/>
      <c r="D118" s="121"/>
      <c r="E118" s="121"/>
      <c r="F118" s="121"/>
      <c r="G118" s="121"/>
      <c r="H118" s="121"/>
      <c r="I118" s="113"/>
      <c r="J118" s="113"/>
      <c r="K118" s="113"/>
    </row>
    <row r="119" spans="2:11">
      <c r="B119" s="112"/>
      <c r="C119" s="112"/>
      <c r="D119" s="121"/>
      <c r="E119" s="121"/>
      <c r="F119" s="121"/>
      <c r="G119" s="121"/>
      <c r="H119" s="121"/>
      <c r="I119" s="113"/>
      <c r="J119" s="113"/>
      <c r="K119" s="113"/>
    </row>
    <row r="120" spans="2:11">
      <c r="B120" s="112"/>
      <c r="C120" s="112"/>
      <c r="D120" s="121"/>
      <c r="E120" s="121"/>
      <c r="F120" s="121"/>
      <c r="G120" s="121"/>
      <c r="H120" s="121"/>
      <c r="I120" s="113"/>
      <c r="J120" s="113"/>
      <c r="K120" s="113"/>
    </row>
    <row r="121" spans="2:11">
      <c r="B121" s="112"/>
      <c r="C121" s="112"/>
      <c r="D121" s="121"/>
      <c r="E121" s="121"/>
      <c r="F121" s="121"/>
      <c r="G121" s="121"/>
      <c r="H121" s="121"/>
      <c r="I121" s="113"/>
      <c r="J121" s="113"/>
      <c r="K121" s="113"/>
    </row>
    <row r="122" spans="2:11">
      <c r="B122" s="112"/>
      <c r="C122" s="112"/>
      <c r="D122" s="121"/>
      <c r="E122" s="121"/>
      <c r="F122" s="121"/>
      <c r="G122" s="121"/>
      <c r="H122" s="121"/>
      <c r="I122" s="113"/>
      <c r="J122" s="113"/>
      <c r="K122" s="113"/>
    </row>
    <row r="123" spans="2:11">
      <c r="B123" s="112"/>
      <c r="C123" s="112"/>
      <c r="D123" s="121"/>
      <c r="E123" s="121"/>
      <c r="F123" s="121"/>
      <c r="G123" s="121"/>
      <c r="H123" s="121"/>
      <c r="I123" s="113"/>
      <c r="J123" s="113"/>
      <c r="K123" s="113"/>
    </row>
    <row r="124" spans="2:11">
      <c r="B124" s="112"/>
      <c r="C124" s="112"/>
      <c r="D124" s="121"/>
      <c r="E124" s="121"/>
      <c r="F124" s="121"/>
      <c r="G124" s="121"/>
      <c r="H124" s="121"/>
      <c r="I124" s="113"/>
      <c r="J124" s="113"/>
      <c r="K124" s="113"/>
    </row>
    <row r="125" spans="2:11">
      <c r="B125" s="112"/>
      <c r="C125" s="112"/>
      <c r="D125" s="121"/>
      <c r="E125" s="121"/>
      <c r="F125" s="121"/>
      <c r="G125" s="121"/>
      <c r="H125" s="121"/>
      <c r="I125" s="113"/>
      <c r="J125" s="113"/>
      <c r="K125" s="113"/>
    </row>
    <row r="126" spans="2:11">
      <c r="B126" s="112"/>
      <c r="C126" s="112"/>
      <c r="D126" s="121"/>
      <c r="E126" s="121"/>
      <c r="F126" s="121"/>
      <c r="G126" s="121"/>
      <c r="H126" s="121"/>
      <c r="I126" s="113"/>
      <c r="J126" s="113"/>
      <c r="K126" s="113"/>
    </row>
    <row r="127" spans="2:11">
      <c r="B127" s="112"/>
      <c r="C127" s="112"/>
      <c r="D127" s="121"/>
      <c r="E127" s="121"/>
      <c r="F127" s="121"/>
      <c r="G127" s="121"/>
      <c r="H127" s="121"/>
      <c r="I127" s="113"/>
      <c r="J127" s="113"/>
      <c r="K127" s="113"/>
    </row>
    <row r="128" spans="2:11">
      <c r="B128" s="112"/>
      <c r="C128" s="112"/>
      <c r="D128" s="121"/>
      <c r="E128" s="121"/>
      <c r="F128" s="121"/>
      <c r="G128" s="121"/>
      <c r="H128" s="121"/>
      <c r="I128" s="113"/>
      <c r="J128" s="113"/>
      <c r="K128" s="113"/>
    </row>
    <row r="129" spans="2:11">
      <c r="B129" s="112"/>
      <c r="C129" s="112"/>
      <c r="D129" s="121"/>
      <c r="E129" s="121"/>
      <c r="F129" s="121"/>
      <c r="G129" s="121"/>
      <c r="H129" s="121"/>
      <c r="I129" s="113"/>
      <c r="J129" s="113"/>
      <c r="K129" s="113"/>
    </row>
    <row r="130" spans="2:11">
      <c r="B130" s="112"/>
      <c r="C130" s="112"/>
      <c r="D130" s="121"/>
      <c r="E130" s="121"/>
      <c r="F130" s="121"/>
      <c r="G130" s="121"/>
      <c r="H130" s="121"/>
      <c r="I130" s="113"/>
      <c r="J130" s="113"/>
      <c r="K130" s="113"/>
    </row>
    <row r="131" spans="2:11">
      <c r="B131" s="112"/>
      <c r="C131" s="112"/>
      <c r="D131" s="121"/>
      <c r="E131" s="121"/>
      <c r="F131" s="121"/>
      <c r="G131" s="121"/>
      <c r="H131" s="121"/>
      <c r="I131" s="113"/>
      <c r="J131" s="113"/>
      <c r="K131" s="113"/>
    </row>
    <row r="132" spans="2:11">
      <c r="B132" s="112"/>
      <c r="C132" s="112"/>
      <c r="D132" s="121"/>
      <c r="E132" s="121"/>
      <c r="F132" s="121"/>
      <c r="G132" s="121"/>
      <c r="H132" s="121"/>
      <c r="I132" s="113"/>
      <c r="J132" s="113"/>
      <c r="K132" s="113"/>
    </row>
    <row r="133" spans="2:11">
      <c r="B133" s="112"/>
      <c r="C133" s="112"/>
      <c r="D133" s="121"/>
      <c r="E133" s="121"/>
      <c r="F133" s="121"/>
      <c r="G133" s="121"/>
      <c r="H133" s="121"/>
      <c r="I133" s="113"/>
      <c r="J133" s="113"/>
      <c r="K133" s="113"/>
    </row>
    <row r="134" spans="2:11">
      <c r="B134" s="112"/>
      <c r="C134" s="112"/>
      <c r="D134" s="121"/>
      <c r="E134" s="121"/>
      <c r="F134" s="121"/>
      <c r="G134" s="121"/>
      <c r="H134" s="121"/>
      <c r="I134" s="113"/>
      <c r="J134" s="113"/>
      <c r="K134" s="113"/>
    </row>
    <row r="135" spans="2:11">
      <c r="B135" s="112"/>
      <c r="C135" s="112"/>
      <c r="D135" s="121"/>
      <c r="E135" s="121"/>
      <c r="F135" s="121"/>
      <c r="G135" s="121"/>
      <c r="H135" s="121"/>
      <c r="I135" s="113"/>
      <c r="J135" s="113"/>
      <c r="K135" s="113"/>
    </row>
    <row r="136" spans="2:11">
      <c r="B136" s="112"/>
      <c r="C136" s="112"/>
      <c r="D136" s="121"/>
      <c r="E136" s="121"/>
      <c r="F136" s="121"/>
      <c r="G136" s="121"/>
      <c r="H136" s="121"/>
      <c r="I136" s="113"/>
      <c r="J136" s="113"/>
      <c r="K136" s="113"/>
    </row>
    <row r="137" spans="2:11">
      <c r="B137" s="112"/>
      <c r="C137" s="112"/>
      <c r="D137" s="121"/>
      <c r="E137" s="121"/>
      <c r="F137" s="121"/>
      <c r="G137" s="121"/>
      <c r="H137" s="121"/>
      <c r="I137" s="113"/>
      <c r="J137" s="113"/>
      <c r="K137" s="113"/>
    </row>
    <row r="138" spans="2:11">
      <c r="B138" s="112"/>
      <c r="C138" s="112"/>
      <c r="D138" s="121"/>
      <c r="E138" s="121"/>
      <c r="F138" s="121"/>
      <c r="G138" s="121"/>
      <c r="H138" s="121"/>
      <c r="I138" s="113"/>
      <c r="J138" s="113"/>
      <c r="K138" s="113"/>
    </row>
    <row r="139" spans="2:11">
      <c r="B139" s="112"/>
      <c r="C139" s="112"/>
      <c r="D139" s="121"/>
      <c r="E139" s="121"/>
      <c r="F139" s="121"/>
      <c r="G139" s="121"/>
      <c r="H139" s="121"/>
      <c r="I139" s="113"/>
      <c r="J139" s="113"/>
      <c r="K139" s="113"/>
    </row>
    <row r="140" spans="2:11">
      <c r="B140" s="112"/>
      <c r="C140" s="112"/>
      <c r="D140" s="121"/>
      <c r="E140" s="121"/>
      <c r="F140" s="121"/>
      <c r="G140" s="121"/>
      <c r="H140" s="121"/>
      <c r="I140" s="113"/>
      <c r="J140" s="113"/>
      <c r="K140" s="113"/>
    </row>
    <row r="141" spans="2:11">
      <c r="B141" s="112"/>
      <c r="C141" s="112"/>
      <c r="D141" s="121"/>
      <c r="E141" s="121"/>
      <c r="F141" s="121"/>
      <c r="G141" s="121"/>
      <c r="H141" s="121"/>
      <c r="I141" s="113"/>
      <c r="J141" s="113"/>
      <c r="K141" s="113"/>
    </row>
    <row r="142" spans="2:11">
      <c r="B142" s="112"/>
      <c r="C142" s="112"/>
      <c r="D142" s="121"/>
      <c r="E142" s="121"/>
      <c r="F142" s="121"/>
      <c r="G142" s="121"/>
      <c r="H142" s="121"/>
      <c r="I142" s="113"/>
      <c r="J142" s="113"/>
      <c r="K142" s="113"/>
    </row>
    <row r="143" spans="2:11">
      <c r="B143" s="112"/>
      <c r="C143" s="112"/>
      <c r="D143" s="121"/>
      <c r="E143" s="121"/>
      <c r="F143" s="121"/>
      <c r="G143" s="121"/>
      <c r="H143" s="121"/>
      <c r="I143" s="113"/>
      <c r="J143" s="113"/>
      <c r="K143" s="113"/>
    </row>
    <row r="144" spans="2:11">
      <c r="B144" s="112"/>
      <c r="C144" s="112"/>
      <c r="D144" s="121"/>
      <c r="E144" s="121"/>
      <c r="F144" s="121"/>
      <c r="G144" s="121"/>
      <c r="H144" s="121"/>
      <c r="I144" s="113"/>
      <c r="J144" s="113"/>
      <c r="K144" s="113"/>
    </row>
    <row r="145" spans="2:11">
      <c r="B145" s="112"/>
      <c r="C145" s="112"/>
      <c r="D145" s="121"/>
      <c r="E145" s="121"/>
      <c r="F145" s="121"/>
      <c r="G145" s="121"/>
      <c r="H145" s="121"/>
      <c r="I145" s="113"/>
      <c r="J145" s="113"/>
      <c r="K145" s="113"/>
    </row>
    <row r="146" spans="2:11">
      <c r="B146" s="112"/>
      <c r="C146" s="112"/>
      <c r="D146" s="121"/>
      <c r="E146" s="121"/>
      <c r="F146" s="121"/>
      <c r="G146" s="121"/>
      <c r="H146" s="121"/>
      <c r="I146" s="113"/>
      <c r="J146" s="113"/>
      <c r="K146" s="113"/>
    </row>
    <row r="147" spans="2:11">
      <c r="B147" s="112"/>
      <c r="C147" s="112"/>
      <c r="D147" s="121"/>
      <c r="E147" s="121"/>
      <c r="F147" s="121"/>
      <c r="G147" s="121"/>
      <c r="H147" s="121"/>
      <c r="I147" s="113"/>
      <c r="J147" s="113"/>
      <c r="K147" s="113"/>
    </row>
    <row r="148" spans="2:11">
      <c r="B148" s="112"/>
      <c r="C148" s="112"/>
      <c r="D148" s="121"/>
      <c r="E148" s="121"/>
      <c r="F148" s="121"/>
      <c r="G148" s="121"/>
      <c r="H148" s="121"/>
      <c r="I148" s="113"/>
      <c r="J148" s="113"/>
      <c r="K148" s="113"/>
    </row>
    <row r="149" spans="2:11">
      <c r="B149" s="112"/>
      <c r="C149" s="112"/>
      <c r="D149" s="121"/>
      <c r="E149" s="121"/>
      <c r="F149" s="121"/>
      <c r="G149" s="121"/>
      <c r="H149" s="121"/>
      <c r="I149" s="113"/>
      <c r="J149" s="113"/>
      <c r="K149" s="113"/>
    </row>
    <row r="150" spans="2:11">
      <c r="B150" s="112"/>
      <c r="C150" s="112"/>
      <c r="D150" s="121"/>
      <c r="E150" s="121"/>
      <c r="F150" s="121"/>
      <c r="G150" s="121"/>
      <c r="H150" s="121"/>
      <c r="I150" s="113"/>
      <c r="J150" s="113"/>
      <c r="K150" s="113"/>
    </row>
    <row r="151" spans="2:11">
      <c r="B151" s="112"/>
      <c r="C151" s="112"/>
      <c r="D151" s="121"/>
      <c r="E151" s="121"/>
      <c r="F151" s="121"/>
      <c r="G151" s="121"/>
      <c r="H151" s="121"/>
      <c r="I151" s="113"/>
      <c r="J151" s="113"/>
      <c r="K151" s="113"/>
    </row>
    <row r="152" spans="2:11">
      <c r="B152" s="112"/>
      <c r="C152" s="112"/>
      <c r="D152" s="121"/>
      <c r="E152" s="121"/>
      <c r="F152" s="121"/>
      <c r="G152" s="121"/>
      <c r="H152" s="121"/>
      <c r="I152" s="113"/>
      <c r="J152" s="113"/>
      <c r="K152" s="113"/>
    </row>
    <row r="153" spans="2:11">
      <c r="B153" s="112"/>
      <c r="C153" s="112"/>
      <c r="D153" s="121"/>
      <c r="E153" s="121"/>
      <c r="F153" s="121"/>
      <c r="G153" s="121"/>
      <c r="H153" s="121"/>
      <c r="I153" s="113"/>
      <c r="J153" s="113"/>
      <c r="K153" s="113"/>
    </row>
    <row r="154" spans="2:11">
      <c r="B154" s="112"/>
      <c r="C154" s="112"/>
      <c r="D154" s="121"/>
      <c r="E154" s="121"/>
      <c r="F154" s="121"/>
      <c r="G154" s="121"/>
      <c r="H154" s="121"/>
      <c r="I154" s="113"/>
      <c r="J154" s="113"/>
      <c r="K154" s="113"/>
    </row>
    <row r="155" spans="2:11">
      <c r="B155" s="112"/>
      <c r="C155" s="112"/>
      <c r="D155" s="121"/>
      <c r="E155" s="121"/>
      <c r="F155" s="121"/>
      <c r="G155" s="121"/>
      <c r="H155" s="121"/>
      <c r="I155" s="113"/>
      <c r="J155" s="113"/>
      <c r="K155" s="113"/>
    </row>
    <row r="156" spans="2:11">
      <c r="B156" s="112"/>
      <c r="C156" s="112"/>
      <c r="D156" s="121"/>
      <c r="E156" s="121"/>
      <c r="F156" s="121"/>
      <c r="G156" s="121"/>
      <c r="H156" s="121"/>
      <c r="I156" s="113"/>
      <c r="J156" s="113"/>
      <c r="K156" s="113"/>
    </row>
    <row r="157" spans="2:11">
      <c r="B157" s="112"/>
      <c r="C157" s="112"/>
      <c r="D157" s="121"/>
      <c r="E157" s="121"/>
      <c r="F157" s="121"/>
      <c r="G157" s="121"/>
      <c r="H157" s="121"/>
      <c r="I157" s="113"/>
      <c r="J157" s="113"/>
      <c r="K157" s="113"/>
    </row>
    <row r="158" spans="2:11">
      <c r="B158" s="112"/>
      <c r="C158" s="112"/>
      <c r="D158" s="121"/>
      <c r="E158" s="121"/>
      <c r="F158" s="121"/>
      <c r="G158" s="121"/>
      <c r="H158" s="121"/>
      <c r="I158" s="113"/>
      <c r="J158" s="113"/>
      <c r="K158" s="113"/>
    </row>
    <row r="159" spans="2:11">
      <c r="B159" s="112"/>
      <c r="C159" s="112"/>
      <c r="D159" s="121"/>
      <c r="E159" s="121"/>
      <c r="F159" s="121"/>
      <c r="G159" s="121"/>
      <c r="H159" s="121"/>
      <c r="I159" s="113"/>
      <c r="J159" s="113"/>
      <c r="K159" s="113"/>
    </row>
    <row r="160" spans="2:11">
      <c r="B160" s="112"/>
      <c r="C160" s="112"/>
      <c r="D160" s="121"/>
      <c r="E160" s="121"/>
      <c r="F160" s="121"/>
      <c r="G160" s="121"/>
      <c r="H160" s="121"/>
      <c r="I160" s="113"/>
      <c r="J160" s="113"/>
      <c r="K160" s="113"/>
    </row>
    <row r="161" spans="2:11">
      <c r="B161" s="112"/>
      <c r="C161" s="112"/>
      <c r="D161" s="121"/>
      <c r="E161" s="121"/>
      <c r="F161" s="121"/>
      <c r="G161" s="121"/>
      <c r="H161" s="121"/>
      <c r="I161" s="113"/>
      <c r="J161" s="113"/>
      <c r="K161" s="113"/>
    </row>
    <row r="162" spans="2:11">
      <c r="B162" s="112"/>
      <c r="C162" s="112"/>
      <c r="D162" s="121"/>
      <c r="E162" s="121"/>
      <c r="F162" s="121"/>
      <c r="G162" s="121"/>
      <c r="H162" s="121"/>
      <c r="I162" s="113"/>
      <c r="J162" s="113"/>
      <c r="K162" s="113"/>
    </row>
    <row r="163" spans="2:11">
      <c r="B163" s="112"/>
      <c r="C163" s="112"/>
      <c r="D163" s="121"/>
      <c r="E163" s="121"/>
      <c r="F163" s="121"/>
      <c r="G163" s="121"/>
      <c r="H163" s="121"/>
      <c r="I163" s="113"/>
      <c r="J163" s="113"/>
      <c r="K163" s="113"/>
    </row>
    <row r="164" spans="2:11">
      <c r="B164" s="112"/>
      <c r="C164" s="112"/>
      <c r="D164" s="121"/>
      <c r="E164" s="121"/>
      <c r="F164" s="121"/>
      <c r="G164" s="121"/>
      <c r="H164" s="121"/>
      <c r="I164" s="113"/>
      <c r="J164" s="113"/>
      <c r="K164" s="113"/>
    </row>
    <row r="165" spans="2:11">
      <c r="B165" s="112"/>
      <c r="C165" s="112"/>
      <c r="D165" s="121"/>
      <c r="E165" s="121"/>
      <c r="F165" s="121"/>
      <c r="G165" s="121"/>
      <c r="H165" s="121"/>
      <c r="I165" s="113"/>
      <c r="J165" s="113"/>
      <c r="K165" s="113"/>
    </row>
    <row r="166" spans="2:11">
      <c r="B166" s="112"/>
      <c r="C166" s="112"/>
      <c r="D166" s="121"/>
      <c r="E166" s="121"/>
      <c r="F166" s="121"/>
      <c r="G166" s="121"/>
      <c r="H166" s="121"/>
      <c r="I166" s="113"/>
      <c r="J166" s="113"/>
      <c r="K166" s="113"/>
    </row>
    <row r="167" spans="2:11">
      <c r="B167" s="112"/>
      <c r="C167" s="112"/>
      <c r="D167" s="121"/>
      <c r="E167" s="121"/>
      <c r="F167" s="121"/>
      <c r="G167" s="121"/>
      <c r="H167" s="121"/>
      <c r="I167" s="113"/>
      <c r="J167" s="113"/>
      <c r="K167" s="113"/>
    </row>
    <row r="168" spans="2:11">
      <c r="B168" s="112"/>
      <c r="C168" s="112"/>
      <c r="D168" s="121"/>
      <c r="E168" s="121"/>
      <c r="F168" s="121"/>
      <c r="G168" s="121"/>
      <c r="H168" s="121"/>
      <c r="I168" s="113"/>
      <c r="J168" s="113"/>
      <c r="K168" s="113"/>
    </row>
    <row r="169" spans="2:11">
      <c r="B169" s="112"/>
      <c r="C169" s="112"/>
      <c r="D169" s="121"/>
      <c r="E169" s="121"/>
      <c r="F169" s="121"/>
      <c r="G169" s="121"/>
      <c r="H169" s="121"/>
      <c r="I169" s="113"/>
      <c r="J169" s="113"/>
      <c r="K169" s="113"/>
    </row>
    <row r="170" spans="2:11">
      <c r="B170" s="112"/>
      <c r="C170" s="112"/>
      <c r="D170" s="121"/>
      <c r="E170" s="121"/>
      <c r="F170" s="121"/>
      <c r="G170" s="121"/>
      <c r="H170" s="121"/>
      <c r="I170" s="113"/>
      <c r="J170" s="113"/>
      <c r="K170" s="113"/>
    </row>
    <row r="171" spans="2:11">
      <c r="B171" s="112"/>
      <c r="C171" s="112"/>
      <c r="D171" s="121"/>
      <c r="E171" s="121"/>
      <c r="F171" s="121"/>
      <c r="G171" s="121"/>
      <c r="H171" s="121"/>
      <c r="I171" s="113"/>
      <c r="J171" s="113"/>
      <c r="K171" s="113"/>
    </row>
    <row r="172" spans="2:11">
      <c r="B172" s="112"/>
      <c r="C172" s="112"/>
      <c r="D172" s="121"/>
      <c r="E172" s="121"/>
      <c r="F172" s="121"/>
      <c r="G172" s="121"/>
      <c r="H172" s="121"/>
      <c r="I172" s="113"/>
      <c r="J172" s="113"/>
      <c r="K172" s="113"/>
    </row>
    <row r="173" spans="2:11">
      <c r="B173" s="112"/>
      <c r="C173" s="112"/>
      <c r="D173" s="121"/>
      <c r="E173" s="121"/>
      <c r="F173" s="121"/>
      <c r="G173" s="121"/>
      <c r="H173" s="121"/>
      <c r="I173" s="113"/>
      <c r="J173" s="113"/>
      <c r="K173" s="113"/>
    </row>
    <row r="174" spans="2:11">
      <c r="B174" s="112"/>
      <c r="C174" s="112"/>
      <c r="D174" s="121"/>
      <c r="E174" s="121"/>
      <c r="F174" s="121"/>
      <c r="G174" s="121"/>
      <c r="H174" s="121"/>
      <c r="I174" s="113"/>
      <c r="J174" s="113"/>
      <c r="K174" s="113"/>
    </row>
    <row r="175" spans="2:11">
      <c r="B175" s="112"/>
      <c r="C175" s="112"/>
      <c r="D175" s="121"/>
      <c r="E175" s="121"/>
      <c r="F175" s="121"/>
      <c r="G175" s="121"/>
      <c r="H175" s="121"/>
      <c r="I175" s="113"/>
      <c r="J175" s="113"/>
      <c r="K175" s="113"/>
    </row>
    <row r="176" spans="2:11">
      <c r="B176" s="112"/>
      <c r="C176" s="112"/>
      <c r="D176" s="121"/>
      <c r="E176" s="121"/>
      <c r="F176" s="121"/>
      <c r="G176" s="121"/>
      <c r="H176" s="121"/>
      <c r="I176" s="113"/>
      <c r="J176" s="113"/>
      <c r="K176" s="113"/>
    </row>
    <row r="177" spans="2:11">
      <c r="B177" s="112"/>
      <c r="C177" s="112"/>
      <c r="D177" s="121"/>
      <c r="E177" s="121"/>
      <c r="F177" s="121"/>
      <c r="G177" s="121"/>
      <c r="H177" s="121"/>
      <c r="I177" s="113"/>
      <c r="J177" s="113"/>
      <c r="K177" s="113"/>
    </row>
    <row r="178" spans="2:11">
      <c r="B178" s="112"/>
      <c r="C178" s="112"/>
      <c r="D178" s="121"/>
      <c r="E178" s="121"/>
      <c r="F178" s="121"/>
      <c r="G178" s="121"/>
      <c r="H178" s="121"/>
      <c r="I178" s="113"/>
      <c r="J178" s="113"/>
      <c r="K178" s="113"/>
    </row>
    <row r="179" spans="2:11">
      <c r="B179" s="112"/>
      <c r="C179" s="112"/>
      <c r="D179" s="121"/>
      <c r="E179" s="121"/>
      <c r="F179" s="121"/>
      <c r="G179" s="121"/>
      <c r="H179" s="121"/>
      <c r="I179" s="113"/>
      <c r="J179" s="113"/>
      <c r="K179" s="113"/>
    </row>
    <row r="180" spans="2:11">
      <c r="B180" s="112"/>
      <c r="C180" s="112"/>
      <c r="D180" s="121"/>
      <c r="E180" s="121"/>
      <c r="F180" s="121"/>
      <c r="G180" s="121"/>
      <c r="H180" s="121"/>
      <c r="I180" s="113"/>
      <c r="J180" s="113"/>
      <c r="K180" s="113"/>
    </row>
    <row r="181" spans="2:11">
      <c r="B181" s="112"/>
      <c r="C181" s="112"/>
      <c r="D181" s="121"/>
      <c r="E181" s="121"/>
      <c r="F181" s="121"/>
      <c r="G181" s="121"/>
      <c r="H181" s="121"/>
      <c r="I181" s="113"/>
      <c r="J181" s="113"/>
      <c r="K181" s="113"/>
    </row>
    <row r="182" spans="2:11">
      <c r="B182" s="112"/>
      <c r="C182" s="112"/>
      <c r="D182" s="121"/>
      <c r="E182" s="121"/>
      <c r="F182" s="121"/>
      <c r="G182" s="121"/>
      <c r="H182" s="121"/>
      <c r="I182" s="113"/>
      <c r="J182" s="113"/>
      <c r="K182" s="113"/>
    </row>
    <row r="183" spans="2:11">
      <c r="B183" s="112"/>
      <c r="C183" s="112"/>
      <c r="D183" s="121"/>
      <c r="E183" s="121"/>
      <c r="F183" s="121"/>
      <c r="G183" s="121"/>
      <c r="H183" s="121"/>
      <c r="I183" s="113"/>
      <c r="J183" s="113"/>
      <c r="K183" s="113"/>
    </row>
    <row r="184" spans="2:11">
      <c r="B184" s="112"/>
      <c r="C184" s="112"/>
      <c r="D184" s="121"/>
      <c r="E184" s="121"/>
      <c r="F184" s="121"/>
      <c r="G184" s="121"/>
      <c r="H184" s="121"/>
      <c r="I184" s="113"/>
      <c r="J184" s="113"/>
      <c r="K184" s="113"/>
    </row>
    <row r="185" spans="2:11">
      <c r="B185" s="112"/>
      <c r="C185" s="112"/>
      <c r="D185" s="121"/>
      <c r="E185" s="121"/>
      <c r="F185" s="121"/>
      <c r="G185" s="121"/>
      <c r="H185" s="121"/>
      <c r="I185" s="113"/>
      <c r="J185" s="113"/>
      <c r="K185" s="113"/>
    </row>
    <row r="186" spans="2:11">
      <c r="B186" s="112"/>
      <c r="C186" s="112"/>
      <c r="D186" s="121"/>
      <c r="E186" s="121"/>
      <c r="F186" s="121"/>
      <c r="G186" s="121"/>
      <c r="H186" s="121"/>
      <c r="I186" s="113"/>
      <c r="J186" s="113"/>
      <c r="K186" s="113"/>
    </row>
    <row r="187" spans="2:11">
      <c r="B187" s="112"/>
      <c r="C187" s="112"/>
      <c r="D187" s="121"/>
      <c r="E187" s="121"/>
      <c r="F187" s="121"/>
      <c r="G187" s="121"/>
      <c r="H187" s="121"/>
      <c r="I187" s="113"/>
      <c r="J187" s="113"/>
      <c r="K187" s="113"/>
    </row>
    <row r="188" spans="2:11">
      <c r="B188" s="112"/>
      <c r="C188" s="112"/>
      <c r="D188" s="121"/>
      <c r="E188" s="121"/>
      <c r="F188" s="121"/>
      <c r="G188" s="121"/>
      <c r="H188" s="121"/>
      <c r="I188" s="113"/>
      <c r="J188" s="113"/>
      <c r="K188" s="113"/>
    </row>
    <row r="189" spans="2:11">
      <c r="B189" s="112"/>
      <c r="C189" s="112"/>
      <c r="D189" s="121"/>
      <c r="E189" s="121"/>
      <c r="F189" s="121"/>
      <c r="G189" s="121"/>
      <c r="H189" s="121"/>
      <c r="I189" s="113"/>
      <c r="J189" s="113"/>
      <c r="K189" s="113"/>
    </row>
    <row r="190" spans="2:11">
      <c r="B190" s="112"/>
      <c r="C190" s="112"/>
      <c r="D190" s="121"/>
      <c r="E190" s="121"/>
      <c r="F190" s="121"/>
      <c r="G190" s="121"/>
      <c r="H190" s="121"/>
      <c r="I190" s="113"/>
      <c r="J190" s="113"/>
      <c r="K190" s="113"/>
    </row>
    <row r="191" spans="2:11">
      <c r="B191" s="112"/>
      <c r="C191" s="112"/>
      <c r="D191" s="121"/>
      <c r="E191" s="121"/>
      <c r="F191" s="121"/>
      <c r="G191" s="121"/>
      <c r="H191" s="121"/>
      <c r="I191" s="113"/>
      <c r="J191" s="113"/>
      <c r="K191" s="113"/>
    </row>
    <row r="192" spans="2:11">
      <c r="B192" s="112"/>
      <c r="C192" s="112"/>
      <c r="D192" s="121"/>
      <c r="E192" s="121"/>
      <c r="F192" s="121"/>
      <c r="G192" s="121"/>
      <c r="H192" s="121"/>
      <c r="I192" s="113"/>
      <c r="J192" s="113"/>
      <c r="K192" s="113"/>
    </row>
    <row r="193" spans="2:11">
      <c r="B193" s="112"/>
      <c r="C193" s="112"/>
      <c r="D193" s="121"/>
      <c r="E193" s="121"/>
      <c r="F193" s="121"/>
      <c r="G193" s="121"/>
      <c r="H193" s="121"/>
      <c r="I193" s="113"/>
      <c r="J193" s="113"/>
      <c r="K193" s="113"/>
    </row>
    <row r="194" spans="2:11">
      <c r="B194" s="112"/>
      <c r="C194" s="112"/>
      <c r="D194" s="121"/>
      <c r="E194" s="121"/>
      <c r="F194" s="121"/>
      <c r="G194" s="121"/>
      <c r="H194" s="121"/>
      <c r="I194" s="113"/>
      <c r="J194" s="113"/>
      <c r="K194" s="113"/>
    </row>
    <row r="195" spans="2:11">
      <c r="B195" s="112"/>
      <c r="C195" s="112"/>
      <c r="D195" s="121"/>
      <c r="E195" s="121"/>
      <c r="F195" s="121"/>
      <c r="G195" s="121"/>
      <c r="H195" s="121"/>
      <c r="I195" s="113"/>
      <c r="J195" s="113"/>
      <c r="K195" s="113"/>
    </row>
    <row r="196" spans="2:11">
      <c r="B196" s="112"/>
      <c r="C196" s="112"/>
      <c r="D196" s="121"/>
      <c r="E196" s="121"/>
      <c r="F196" s="121"/>
      <c r="G196" s="121"/>
      <c r="H196" s="121"/>
      <c r="I196" s="113"/>
      <c r="J196" s="113"/>
      <c r="K196" s="113"/>
    </row>
    <row r="197" spans="2:11">
      <c r="B197" s="112"/>
      <c r="C197" s="112"/>
      <c r="D197" s="121"/>
      <c r="E197" s="121"/>
      <c r="F197" s="121"/>
      <c r="G197" s="121"/>
      <c r="H197" s="121"/>
      <c r="I197" s="113"/>
      <c r="J197" s="113"/>
      <c r="K197" s="113"/>
    </row>
    <row r="198" spans="2:11">
      <c r="B198" s="112"/>
      <c r="C198" s="112"/>
      <c r="D198" s="121"/>
      <c r="E198" s="121"/>
      <c r="F198" s="121"/>
      <c r="G198" s="121"/>
      <c r="H198" s="121"/>
      <c r="I198" s="113"/>
      <c r="J198" s="113"/>
      <c r="K198" s="113"/>
    </row>
    <row r="199" spans="2:11">
      <c r="B199" s="112"/>
      <c r="C199" s="112"/>
      <c r="D199" s="121"/>
      <c r="E199" s="121"/>
      <c r="F199" s="121"/>
      <c r="G199" s="121"/>
      <c r="H199" s="121"/>
      <c r="I199" s="113"/>
      <c r="J199" s="113"/>
      <c r="K199" s="113"/>
    </row>
    <row r="200" spans="2:11">
      <c r="B200" s="112"/>
      <c r="C200" s="112"/>
      <c r="D200" s="121"/>
      <c r="E200" s="121"/>
      <c r="F200" s="121"/>
      <c r="G200" s="121"/>
      <c r="H200" s="121"/>
      <c r="I200" s="113"/>
      <c r="J200" s="113"/>
      <c r="K200" s="113"/>
    </row>
    <row r="201" spans="2:11">
      <c r="B201" s="112"/>
      <c r="C201" s="112"/>
      <c r="D201" s="121"/>
      <c r="E201" s="121"/>
      <c r="F201" s="121"/>
      <c r="G201" s="121"/>
      <c r="H201" s="121"/>
      <c r="I201" s="113"/>
      <c r="J201" s="113"/>
      <c r="K201" s="113"/>
    </row>
    <row r="202" spans="2:11">
      <c r="B202" s="112"/>
      <c r="C202" s="112"/>
      <c r="D202" s="121"/>
      <c r="E202" s="121"/>
      <c r="F202" s="121"/>
      <c r="G202" s="121"/>
      <c r="H202" s="121"/>
      <c r="I202" s="113"/>
      <c r="J202" s="113"/>
      <c r="K202" s="113"/>
    </row>
    <row r="203" spans="2:11">
      <c r="B203" s="112"/>
      <c r="C203" s="112"/>
      <c r="D203" s="121"/>
      <c r="E203" s="121"/>
      <c r="F203" s="121"/>
      <c r="G203" s="121"/>
      <c r="H203" s="121"/>
      <c r="I203" s="113"/>
      <c r="J203" s="113"/>
      <c r="K203" s="113"/>
    </row>
    <row r="204" spans="2:11">
      <c r="B204" s="112"/>
      <c r="C204" s="112"/>
      <c r="D204" s="121"/>
      <c r="E204" s="121"/>
      <c r="F204" s="121"/>
      <c r="G204" s="121"/>
      <c r="H204" s="121"/>
      <c r="I204" s="113"/>
      <c r="J204" s="113"/>
      <c r="K204" s="113"/>
    </row>
    <row r="205" spans="2:11">
      <c r="B205" s="112"/>
      <c r="C205" s="112"/>
      <c r="D205" s="121"/>
      <c r="E205" s="121"/>
      <c r="F205" s="121"/>
      <c r="G205" s="121"/>
      <c r="H205" s="121"/>
      <c r="I205" s="113"/>
      <c r="J205" s="113"/>
      <c r="K205" s="113"/>
    </row>
    <row r="206" spans="2:11">
      <c r="B206" s="112"/>
      <c r="C206" s="112"/>
      <c r="D206" s="121"/>
      <c r="E206" s="121"/>
      <c r="F206" s="121"/>
      <c r="G206" s="121"/>
      <c r="H206" s="121"/>
      <c r="I206" s="113"/>
      <c r="J206" s="113"/>
      <c r="K206" s="113"/>
    </row>
    <row r="207" spans="2:11">
      <c r="B207" s="112"/>
      <c r="C207" s="112"/>
      <c r="D207" s="121"/>
      <c r="E207" s="121"/>
      <c r="F207" s="121"/>
      <c r="G207" s="121"/>
      <c r="H207" s="121"/>
      <c r="I207" s="113"/>
      <c r="J207" s="113"/>
      <c r="K207" s="113"/>
    </row>
    <row r="208" spans="2:11">
      <c r="B208" s="112"/>
      <c r="C208" s="112"/>
      <c r="D208" s="121"/>
      <c r="E208" s="121"/>
      <c r="F208" s="121"/>
      <c r="G208" s="121"/>
      <c r="H208" s="121"/>
      <c r="I208" s="113"/>
      <c r="J208" s="113"/>
      <c r="K208" s="113"/>
    </row>
    <row r="209" spans="2:11">
      <c r="B209" s="112"/>
      <c r="C209" s="112"/>
      <c r="D209" s="121"/>
      <c r="E209" s="121"/>
      <c r="F209" s="121"/>
      <c r="G209" s="121"/>
      <c r="H209" s="121"/>
      <c r="I209" s="113"/>
      <c r="J209" s="113"/>
      <c r="K209" s="113"/>
    </row>
    <row r="210" spans="2:11">
      <c r="B210" s="112"/>
      <c r="C210" s="112"/>
      <c r="D210" s="121"/>
      <c r="E210" s="121"/>
      <c r="F210" s="121"/>
      <c r="G210" s="121"/>
      <c r="H210" s="121"/>
      <c r="I210" s="113"/>
      <c r="J210" s="113"/>
      <c r="K210" s="113"/>
    </row>
    <row r="211" spans="2:11">
      <c r="B211" s="112"/>
      <c r="C211" s="112"/>
      <c r="D211" s="121"/>
      <c r="E211" s="121"/>
      <c r="F211" s="121"/>
      <c r="G211" s="121"/>
      <c r="H211" s="121"/>
      <c r="I211" s="113"/>
      <c r="J211" s="113"/>
      <c r="K211" s="113"/>
    </row>
    <row r="212" spans="2:11">
      <c r="B212" s="112"/>
      <c r="C212" s="112"/>
      <c r="D212" s="121"/>
      <c r="E212" s="121"/>
      <c r="F212" s="121"/>
      <c r="G212" s="121"/>
      <c r="H212" s="121"/>
      <c r="I212" s="113"/>
      <c r="J212" s="113"/>
      <c r="K212" s="113"/>
    </row>
    <row r="213" spans="2:11">
      <c r="B213" s="112"/>
      <c r="C213" s="112"/>
      <c r="D213" s="121"/>
      <c r="E213" s="121"/>
      <c r="F213" s="121"/>
      <c r="G213" s="121"/>
      <c r="H213" s="121"/>
      <c r="I213" s="113"/>
      <c r="J213" s="113"/>
      <c r="K213" s="113"/>
    </row>
    <row r="214" spans="2:11">
      <c r="B214" s="112"/>
      <c r="C214" s="112"/>
      <c r="D214" s="121"/>
      <c r="E214" s="121"/>
      <c r="F214" s="121"/>
      <c r="G214" s="121"/>
      <c r="H214" s="121"/>
      <c r="I214" s="113"/>
      <c r="J214" s="113"/>
      <c r="K214" s="113"/>
    </row>
    <row r="215" spans="2:11">
      <c r="B215" s="112"/>
      <c r="C215" s="112"/>
      <c r="D215" s="121"/>
      <c r="E215" s="121"/>
      <c r="F215" s="121"/>
      <c r="G215" s="121"/>
      <c r="H215" s="121"/>
      <c r="I215" s="113"/>
      <c r="J215" s="113"/>
      <c r="K215" s="113"/>
    </row>
    <row r="216" spans="2:11">
      <c r="B216" s="112"/>
      <c r="C216" s="112"/>
      <c r="D216" s="121"/>
      <c r="E216" s="121"/>
      <c r="F216" s="121"/>
      <c r="G216" s="121"/>
      <c r="H216" s="121"/>
      <c r="I216" s="113"/>
      <c r="J216" s="113"/>
      <c r="K216" s="113"/>
    </row>
    <row r="217" spans="2:11">
      <c r="B217" s="112"/>
      <c r="C217" s="112"/>
      <c r="D217" s="121"/>
      <c r="E217" s="121"/>
      <c r="F217" s="121"/>
      <c r="G217" s="121"/>
      <c r="H217" s="121"/>
      <c r="I217" s="113"/>
      <c r="J217" s="113"/>
      <c r="K217" s="113"/>
    </row>
    <row r="218" spans="2:11">
      <c r="B218" s="112"/>
      <c r="C218" s="112"/>
      <c r="D218" s="121"/>
      <c r="E218" s="121"/>
      <c r="F218" s="121"/>
      <c r="G218" s="121"/>
      <c r="H218" s="121"/>
      <c r="I218" s="113"/>
      <c r="J218" s="113"/>
      <c r="K218" s="113"/>
    </row>
    <row r="219" spans="2:11">
      <c r="B219" s="112"/>
      <c r="C219" s="112"/>
      <c r="D219" s="121"/>
      <c r="E219" s="121"/>
      <c r="F219" s="121"/>
      <c r="G219" s="121"/>
      <c r="H219" s="121"/>
      <c r="I219" s="113"/>
      <c r="J219" s="113"/>
      <c r="K219" s="113"/>
    </row>
    <row r="220" spans="2:11">
      <c r="B220" s="112"/>
      <c r="C220" s="112"/>
      <c r="D220" s="121"/>
      <c r="E220" s="121"/>
      <c r="F220" s="121"/>
      <c r="G220" s="121"/>
      <c r="H220" s="121"/>
      <c r="I220" s="113"/>
      <c r="J220" s="113"/>
      <c r="K220" s="113"/>
    </row>
    <row r="221" spans="2:11">
      <c r="B221" s="112"/>
      <c r="C221" s="112"/>
      <c r="D221" s="121"/>
      <c r="E221" s="121"/>
      <c r="F221" s="121"/>
      <c r="G221" s="121"/>
      <c r="H221" s="121"/>
      <c r="I221" s="113"/>
      <c r="J221" s="113"/>
      <c r="K221" s="113"/>
    </row>
    <row r="222" spans="2:11">
      <c r="B222" s="112"/>
      <c r="C222" s="112"/>
      <c r="D222" s="121"/>
      <c r="E222" s="121"/>
      <c r="F222" s="121"/>
      <c r="G222" s="121"/>
      <c r="H222" s="121"/>
      <c r="I222" s="113"/>
      <c r="J222" s="113"/>
      <c r="K222" s="113"/>
    </row>
    <row r="223" spans="2:11">
      <c r="B223" s="112"/>
      <c r="C223" s="112"/>
      <c r="D223" s="121"/>
      <c r="E223" s="121"/>
      <c r="F223" s="121"/>
      <c r="G223" s="121"/>
      <c r="H223" s="121"/>
      <c r="I223" s="113"/>
      <c r="J223" s="113"/>
      <c r="K223" s="113"/>
    </row>
    <row r="224" spans="2:11">
      <c r="B224" s="112"/>
      <c r="C224" s="112"/>
      <c r="D224" s="121"/>
      <c r="E224" s="121"/>
      <c r="F224" s="121"/>
      <c r="G224" s="121"/>
      <c r="H224" s="121"/>
      <c r="I224" s="113"/>
      <c r="J224" s="113"/>
      <c r="K224" s="113"/>
    </row>
    <row r="225" spans="2:11">
      <c r="B225" s="112"/>
      <c r="C225" s="112"/>
      <c r="D225" s="121"/>
      <c r="E225" s="121"/>
      <c r="F225" s="121"/>
      <c r="G225" s="121"/>
      <c r="H225" s="121"/>
      <c r="I225" s="113"/>
      <c r="J225" s="113"/>
      <c r="K225" s="113"/>
    </row>
    <row r="226" spans="2:11">
      <c r="B226" s="112"/>
      <c r="C226" s="112"/>
      <c r="D226" s="121"/>
      <c r="E226" s="121"/>
      <c r="F226" s="121"/>
      <c r="G226" s="121"/>
      <c r="H226" s="121"/>
      <c r="I226" s="113"/>
      <c r="J226" s="113"/>
      <c r="K226" s="113"/>
    </row>
    <row r="227" spans="2:11">
      <c r="B227" s="112"/>
      <c r="C227" s="112"/>
      <c r="D227" s="121"/>
      <c r="E227" s="121"/>
      <c r="F227" s="121"/>
      <c r="G227" s="121"/>
      <c r="H227" s="121"/>
      <c r="I227" s="113"/>
      <c r="J227" s="113"/>
      <c r="K227" s="113"/>
    </row>
    <row r="228" spans="2:11">
      <c r="B228" s="112"/>
      <c r="C228" s="112"/>
      <c r="D228" s="121"/>
      <c r="E228" s="121"/>
      <c r="F228" s="121"/>
      <c r="G228" s="121"/>
      <c r="H228" s="121"/>
      <c r="I228" s="113"/>
      <c r="J228" s="113"/>
      <c r="K228" s="113"/>
    </row>
    <row r="229" spans="2:11">
      <c r="B229" s="112"/>
      <c r="C229" s="112"/>
      <c r="D229" s="121"/>
      <c r="E229" s="121"/>
      <c r="F229" s="121"/>
      <c r="G229" s="121"/>
      <c r="H229" s="121"/>
      <c r="I229" s="113"/>
      <c r="J229" s="113"/>
      <c r="K229" s="113"/>
    </row>
    <row r="230" spans="2:11">
      <c r="B230" s="112"/>
      <c r="C230" s="112"/>
      <c r="D230" s="121"/>
      <c r="E230" s="121"/>
      <c r="F230" s="121"/>
      <c r="G230" s="121"/>
      <c r="H230" s="121"/>
      <c r="I230" s="113"/>
      <c r="J230" s="113"/>
      <c r="K230" s="113"/>
    </row>
    <row r="231" spans="2:11">
      <c r="B231" s="112"/>
      <c r="C231" s="112"/>
      <c r="D231" s="121"/>
      <c r="E231" s="121"/>
      <c r="F231" s="121"/>
      <c r="G231" s="121"/>
      <c r="H231" s="121"/>
      <c r="I231" s="113"/>
      <c r="J231" s="113"/>
      <c r="K231" s="113"/>
    </row>
    <row r="232" spans="2:11">
      <c r="B232" s="112"/>
      <c r="C232" s="112"/>
      <c r="D232" s="121"/>
      <c r="E232" s="121"/>
      <c r="F232" s="121"/>
      <c r="G232" s="121"/>
      <c r="H232" s="121"/>
      <c r="I232" s="113"/>
      <c r="J232" s="113"/>
      <c r="K232" s="113"/>
    </row>
    <row r="233" spans="2:11">
      <c r="B233" s="112"/>
      <c r="C233" s="112"/>
      <c r="D233" s="121"/>
      <c r="E233" s="121"/>
      <c r="F233" s="121"/>
      <c r="G233" s="121"/>
      <c r="H233" s="121"/>
      <c r="I233" s="113"/>
      <c r="J233" s="113"/>
      <c r="K233" s="113"/>
    </row>
    <row r="234" spans="2:11">
      <c r="B234" s="112"/>
      <c r="C234" s="112"/>
      <c r="D234" s="121"/>
      <c r="E234" s="121"/>
      <c r="F234" s="121"/>
      <c r="G234" s="121"/>
      <c r="H234" s="121"/>
      <c r="I234" s="113"/>
      <c r="J234" s="113"/>
      <c r="K234" s="113"/>
    </row>
    <row r="235" spans="2:11">
      <c r="B235" s="112"/>
      <c r="C235" s="112"/>
      <c r="D235" s="121"/>
      <c r="E235" s="121"/>
      <c r="F235" s="121"/>
      <c r="G235" s="121"/>
      <c r="H235" s="121"/>
      <c r="I235" s="113"/>
      <c r="J235" s="113"/>
      <c r="K235" s="113"/>
    </row>
    <row r="236" spans="2:11">
      <c r="B236" s="112"/>
      <c r="C236" s="112"/>
      <c r="D236" s="121"/>
      <c r="E236" s="121"/>
      <c r="F236" s="121"/>
      <c r="G236" s="121"/>
      <c r="H236" s="121"/>
      <c r="I236" s="113"/>
      <c r="J236" s="113"/>
      <c r="K236" s="113"/>
    </row>
    <row r="237" spans="2:11">
      <c r="B237" s="112"/>
      <c r="C237" s="112"/>
      <c r="D237" s="121"/>
      <c r="E237" s="121"/>
      <c r="F237" s="121"/>
      <c r="G237" s="121"/>
      <c r="H237" s="121"/>
      <c r="I237" s="113"/>
      <c r="J237" s="113"/>
      <c r="K237" s="113"/>
    </row>
    <row r="238" spans="2:11">
      <c r="B238" s="112"/>
      <c r="C238" s="112"/>
      <c r="D238" s="121"/>
      <c r="E238" s="121"/>
      <c r="F238" s="121"/>
      <c r="G238" s="121"/>
      <c r="H238" s="121"/>
      <c r="I238" s="113"/>
      <c r="J238" s="113"/>
      <c r="K238" s="113"/>
    </row>
    <row r="239" spans="2:11">
      <c r="B239" s="112"/>
      <c r="C239" s="112"/>
      <c r="D239" s="121"/>
      <c r="E239" s="121"/>
      <c r="F239" s="121"/>
      <c r="G239" s="121"/>
      <c r="H239" s="121"/>
      <c r="I239" s="113"/>
      <c r="J239" s="113"/>
      <c r="K239" s="113"/>
    </row>
    <row r="240" spans="2:11">
      <c r="B240" s="112"/>
      <c r="C240" s="112"/>
      <c r="D240" s="121"/>
      <c r="E240" s="121"/>
      <c r="F240" s="121"/>
      <c r="G240" s="121"/>
      <c r="H240" s="121"/>
      <c r="I240" s="113"/>
      <c r="J240" s="113"/>
      <c r="K240" s="113"/>
    </row>
    <row r="241" spans="2:11">
      <c r="B241" s="112"/>
      <c r="C241" s="112"/>
      <c r="D241" s="121"/>
      <c r="E241" s="121"/>
      <c r="F241" s="121"/>
      <c r="G241" s="121"/>
      <c r="H241" s="121"/>
      <c r="I241" s="113"/>
      <c r="J241" s="113"/>
      <c r="K241" s="113"/>
    </row>
    <row r="242" spans="2:11">
      <c r="B242" s="112"/>
      <c r="C242" s="112"/>
      <c r="D242" s="121"/>
      <c r="E242" s="121"/>
      <c r="F242" s="121"/>
      <c r="G242" s="121"/>
      <c r="H242" s="121"/>
      <c r="I242" s="113"/>
      <c r="J242" s="113"/>
      <c r="K242" s="113"/>
    </row>
    <row r="243" spans="2:11">
      <c r="B243" s="112"/>
      <c r="C243" s="112"/>
      <c r="D243" s="121"/>
      <c r="E243" s="121"/>
      <c r="F243" s="121"/>
      <c r="G243" s="121"/>
      <c r="H243" s="121"/>
      <c r="I243" s="113"/>
      <c r="J243" s="113"/>
      <c r="K243" s="113"/>
    </row>
    <row r="244" spans="2:11">
      <c r="B244" s="112"/>
      <c r="C244" s="112"/>
      <c r="D244" s="121"/>
      <c r="E244" s="121"/>
      <c r="F244" s="121"/>
      <c r="G244" s="121"/>
      <c r="H244" s="121"/>
      <c r="I244" s="113"/>
      <c r="J244" s="113"/>
      <c r="K244" s="113"/>
    </row>
    <row r="245" spans="2:11">
      <c r="B245" s="112"/>
      <c r="C245" s="112"/>
      <c r="D245" s="121"/>
      <c r="E245" s="121"/>
      <c r="F245" s="121"/>
      <c r="G245" s="121"/>
      <c r="H245" s="121"/>
      <c r="I245" s="113"/>
      <c r="J245" s="113"/>
      <c r="K245" s="113"/>
    </row>
    <row r="246" spans="2:11">
      <c r="B246" s="112"/>
      <c r="C246" s="112"/>
      <c r="D246" s="121"/>
      <c r="E246" s="121"/>
      <c r="F246" s="121"/>
      <c r="G246" s="121"/>
      <c r="H246" s="121"/>
      <c r="I246" s="113"/>
      <c r="J246" s="113"/>
      <c r="K246" s="113"/>
    </row>
    <row r="247" spans="2:11">
      <c r="B247" s="112"/>
      <c r="C247" s="112"/>
      <c r="D247" s="121"/>
      <c r="E247" s="121"/>
      <c r="F247" s="121"/>
      <c r="G247" s="121"/>
      <c r="H247" s="121"/>
      <c r="I247" s="113"/>
      <c r="J247" s="113"/>
      <c r="K247" s="113"/>
    </row>
    <row r="248" spans="2:11">
      <c r="B248" s="112"/>
      <c r="C248" s="112"/>
      <c r="D248" s="121"/>
      <c r="E248" s="121"/>
      <c r="F248" s="121"/>
      <c r="G248" s="121"/>
      <c r="H248" s="121"/>
      <c r="I248" s="113"/>
      <c r="J248" s="113"/>
      <c r="K248" s="113"/>
    </row>
    <row r="249" spans="2:11">
      <c r="B249" s="112"/>
      <c r="C249" s="112"/>
      <c r="D249" s="121"/>
      <c r="E249" s="121"/>
      <c r="F249" s="121"/>
      <c r="G249" s="121"/>
      <c r="H249" s="121"/>
      <c r="I249" s="113"/>
      <c r="J249" s="113"/>
      <c r="K249" s="113"/>
    </row>
    <row r="250" spans="2:11">
      <c r="B250" s="112"/>
      <c r="C250" s="112"/>
      <c r="D250" s="121"/>
      <c r="E250" s="121"/>
      <c r="F250" s="121"/>
      <c r="G250" s="121"/>
      <c r="H250" s="121"/>
      <c r="I250" s="113"/>
      <c r="J250" s="113"/>
      <c r="K250" s="113"/>
    </row>
    <row r="251" spans="2:11">
      <c r="B251" s="112"/>
      <c r="C251" s="112"/>
      <c r="D251" s="121"/>
      <c r="E251" s="121"/>
      <c r="F251" s="121"/>
      <c r="G251" s="121"/>
      <c r="H251" s="121"/>
      <c r="I251" s="113"/>
      <c r="J251" s="113"/>
      <c r="K251" s="113"/>
    </row>
    <row r="252" spans="2:11">
      <c r="B252" s="112"/>
      <c r="C252" s="112"/>
      <c r="D252" s="121"/>
      <c r="E252" s="121"/>
      <c r="F252" s="121"/>
      <c r="G252" s="121"/>
      <c r="H252" s="121"/>
      <c r="I252" s="113"/>
      <c r="J252" s="113"/>
      <c r="K252" s="113"/>
    </row>
    <row r="253" spans="2:11">
      <c r="B253" s="112"/>
      <c r="C253" s="112"/>
      <c r="D253" s="121"/>
      <c r="E253" s="121"/>
      <c r="F253" s="121"/>
      <c r="G253" s="121"/>
      <c r="H253" s="121"/>
      <c r="I253" s="113"/>
      <c r="J253" s="113"/>
      <c r="K253" s="113"/>
    </row>
    <row r="254" spans="2:11">
      <c r="B254" s="112"/>
      <c r="C254" s="112"/>
      <c r="D254" s="121"/>
      <c r="E254" s="121"/>
      <c r="F254" s="121"/>
      <c r="G254" s="121"/>
      <c r="H254" s="121"/>
      <c r="I254" s="113"/>
      <c r="J254" s="113"/>
      <c r="K254" s="113"/>
    </row>
    <row r="255" spans="2:11">
      <c r="B255" s="112"/>
      <c r="C255" s="112"/>
      <c r="D255" s="121"/>
      <c r="E255" s="121"/>
      <c r="F255" s="121"/>
      <c r="G255" s="121"/>
      <c r="H255" s="121"/>
      <c r="I255" s="113"/>
      <c r="J255" s="113"/>
      <c r="K255" s="113"/>
    </row>
    <row r="256" spans="2:11">
      <c r="B256" s="112"/>
      <c r="C256" s="112"/>
      <c r="D256" s="121"/>
      <c r="E256" s="121"/>
      <c r="F256" s="121"/>
      <c r="G256" s="121"/>
      <c r="H256" s="121"/>
      <c r="I256" s="113"/>
      <c r="J256" s="113"/>
      <c r="K256" s="113"/>
    </row>
    <row r="257" spans="2:11">
      <c r="B257" s="112"/>
      <c r="C257" s="112"/>
      <c r="D257" s="121"/>
      <c r="E257" s="121"/>
      <c r="F257" s="121"/>
      <c r="G257" s="121"/>
      <c r="H257" s="121"/>
      <c r="I257" s="113"/>
      <c r="J257" s="113"/>
      <c r="K257" s="113"/>
    </row>
    <row r="258" spans="2:11">
      <c r="B258" s="112"/>
      <c r="C258" s="112"/>
      <c r="D258" s="121"/>
      <c r="E258" s="121"/>
      <c r="F258" s="121"/>
      <c r="G258" s="121"/>
      <c r="H258" s="121"/>
      <c r="I258" s="113"/>
      <c r="J258" s="113"/>
      <c r="K258" s="113"/>
    </row>
    <row r="259" spans="2:11">
      <c r="B259" s="112"/>
      <c r="C259" s="112"/>
      <c r="D259" s="121"/>
      <c r="E259" s="121"/>
      <c r="F259" s="121"/>
      <c r="G259" s="121"/>
      <c r="H259" s="121"/>
      <c r="I259" s="113"/>
      <c r="J259" s="113"/>
      <c r="K259" s="113"/>
    </row>
    <row r="260" spans="2:11">
      <c r="B260" s="112"/>
      <c r="C260" s="112"/>
      <c r="D260" s="121"/>
      <c r="E260" s="121"/>
      <c r="F260" s="121"/>
      <c r="G260" s="121"/>
      <c r="H260" s="121"/>
      <c r="I260" s="113"/>
      <c r="J260" s="113"/>
      <c r="K260" s="113"/>
    </row>
    <row r="261" spans="2:11">
      <c r="B261" s="112"/>
      <c r="C261" s="112"/>
      <c r="D261" s="121"/>
      <c r="E261" s="121"/>
      <c r="F261" s="121"/>
      <c r="G261" s="121"/>
      <c r="H261" s="121"/>
      <c r="I261" s="113"/>
      <c r="J261" s="113"/>
      <c r="K261" s="113"/>
    </row>
    <row r="262" spans="2:11">
      <c r="B262" s="112"/>
      <c r="C262" s="112"/>
      <c r="D262" s="121"/>
      <c r="E262" s="121"/>
      <c r="F262" s="121"/>
      <c r="G262" s="121"/>
      <c r="H262" s="121"/>
      <c r="I262" s="113"/>
      <c r="J262" s="113"/>
      <c r="K262" s="113"/>
    </row>
    <row r="263" spans="2:11">
      <c r="B263" s="112"/>
      <c r="C263" s="112"/>
      <c r="D263" s="121"/>
      <c r="E263" s="121"/>
      <c r="F263" s="121"/>
      <c r="G263" s="121"/>
      <c r="H263" s="121"/>
      <c r="I263" s="113"/>
      <c r="J263" s="113"/>
      <c r="K263" s="113"/>
    </row>
    <row r="264" spans="2:11">
      <c r="B264" s="112"/>
      <c r="C264" s="112"/>
      <c r="D264" s="121"/>
      <c r="E264" s="121"/>
      <c r="F264" s="121"/>
      <c r="G264" s="121"/>
      <c r="H264" s="121"/>
      <c r="I264" s="113"/>
      <c r="J264" s="113"/>
      <c r="K264" s="113"/>
    </row>
    <row r="265" spans="2:11">
      <c r="B265" s="112"/>
      <c r="C265" s="112"/>
      <c r="D265" s="121"/>
      <c r="E265" s="121"/>
      <c r="F265" s="121"/>
      <c r="G265" s="121"/>
      <c r="H265" s="121"/>
      <c r="I265" s="113"/>
      <c r="J265" s="113"/>
      <c r="K265" s="113"/>
    </row>
    <row r="266" spans="2:11">
      <c r="B266" s="112"/>
      <c r="C266" s="112"/>
      <c r="D266" s="121"/>
      <c r="E266" s="121"/>
      <c r="F266" s="121"/>
      <c r="G266" s="121"/>
      <c r="H266" s="121"/>
      <c r="I266" s="113"/>
      <c r="J266" s="113"/>
      <c r="K266" s="113"/>
    </row>
    <row r="267" spans="2:11">
      <c r="B267" s="112"/>
      <c r="C267" s="112"/>
      <c r="D267" s="121"/>
      <c r="E267" s="121"/>
      <c r="F267" s="121"/>
      <c r="G267" s="121"/>
      <c r="H267" s="121"/>
      <c r="I267" s="113"/>
      <c r="J267" s="113"/>
      <c r="K267" s="113"/>
    </row>
    <row r="268" spans="2:11">
      <c r="B268" s="112"/>
      <c r="C268" s="112"/>
      <c r="D268" s="121"/>
      <c r="E268" s="121"/>
      <c r="F268" s="121"/>
      <c r="G268" s="121"/>
      <c r="H268" s="121"/>
      <c r="I268" s="113"/>
      <c r="J268" s="113"/>
      <c r="K268" s="113"/>
    </row>
    <row r="269" spans="2:11">
      <c r="B269" s="112"/>
      <c r="C269" s="112"/>
      <c r="D269" s="121"/>
      <c r="E269" s="121"/>
      <c r="F269" s="121"/>
      <c r="G269" s="121"/>
      <c r="H269" s="121"/>
      <c r="I269" s="113"/>
      <c r="J269" s="113"/>
      <c r="K269" s="113"/>
    </row>
    <row r="270" spans="2:11">
      <c r="B270" s="112"/>
      <c r="C270" s="112"/>
      <c r="D270" s="121"/>
      <c r="E270" s="121"/>
      <c r="F270" s="121"/>
      <c r="G270" s="121"/>
      <c r="H270" s="121"/>
      <c r="I270" s="113"/>
      <c r="J270" s="113"/>
      <c r="K270" s="113"/>
    </row>
    <row r="271" spans="2:11">
      <c r="B271" s="112"/>
      <c r="C271" s="112"/>
      <c r="D271" s="121"/>
      <c r="E271" s="121"/>
      <c r="F271" s="121"/>
      <c r="G271" s="121"/>
      <c r="H271" s="121"/>
      <c r="I271" s="113"/>
      <c r="J271" s="113"/>
      <c r="K271" s="113"/>
    </row>
    <row r="272" spans="2:11">
      <c r="B272" s="112"/>
      <c r="C272" s="112"/>
      <c r="D272" s="121"/>
      <c r="E272" s="121"/>
      <c r="F272" s="121"/>
      <c r="G272" s="121"/>
      <c r="H272" s="121"/>
      <c r="I272" s="113"/>
      <c r="J272" s="113"/>
      <c r="K272" s="113"/>
    </row>
    <row r="273" spans="2:11">
      <c r="B273" s="112"/>
      <c r="C273" s="112"/>
      <c r="D273" s="121"/>
      <c r="E273" s="121"/>
      <c r="F273" s="121"/>
      <c r="G273" s="121"/>
      <c r="H273" s="121"/>
      <c r="I273" s="113"/>
      <c r="J273" s="113"/>
      <c r="K273" s="113"/>
    </row>
    <row r="274" spans="2:11">
      <c r="B274" s="112"/>
      <c r="C274" s="112"/>
      <c r="D274" s="121"/>
      <c r="E274" s="121"/>
      <c r="F274" s="121"/>
      <c r="G274" s="121"/>
      <c r="H274" s="121"/>
      <c r="I274" s="113"/>
      <c r="J274" s="113"/>
      <c r="K274" s="113"/>
    </row>
    <row r="275" spans="2:11">
      <c r="B275" s="112"/>
      <c r="C275" s="112"/>
      <c r="D275" s="121"/>
      <c r="E275" s="121"/>
      <c r="F275" s="121"/>
      <c r="G275" s="121"/>
      <c r="H275" s="121"/>
      <c r="I275" s="113"/>
      <c r="J275" s="113"/>
      <c r="K275" s="113"/>
    </row>
    <row r="276" spans="2:11">
      <c r="B276" s="112"/>
      <c r="C276" s="112"/>
      <c r="D276" s="121"/>
      <c r="E276" s="121"/>
      <c r="F276" s="121"/>
      <c r="G276" s="121"/>
      <c r="H276" s="121"/>
      <c r="I276" s="113"/>
      <c r="J276" s="113"/>
      <c r="K276" s="113"/>
    </row>
    <row r="277" spans="2:11">
      <c r="B277" s="112"/>
      <c r="C277" s="112"/>
      <c r="D277" s="121"/>
      <c r="E277" s="121"/>
      <c r="F277" s="121"/>
      <c r="G277" s="121"/>
      <c r="H277" s="121"/>
      <c r="I277" s="113"/>
      <c r="J277" s="113"/>
      <c r="K277" s="113"/>
    </row>
    <row r="278" spans="2:11">
      <c r="B278" s="112"/>
      <c r="C278" s="112"/>
      <c r="D278" s="121"/>
      <c r="E278" s="121"/>
      <c r="F278" s="121"/>
      <c r="G278" s="121"/>
      <c r="H278" s="121"/>
      <c r="I278" s="113"/>
      <c r="J278" s="113"/>
      <c r="K278" s="113"/>
    </row>
    <row r="279" spans="2:11">
      <c r="B279" s="112"/>
      <c r="C279" s="112"/>
      <c r="D279" s="121"/>
      <c r="E279" s="121"/>
      <c r="F279" s="121"/>
      <c r="G279" s="121"/>
      <c r="H279" s="121"/>
      <c r="I279" s="113"/>
      <c r="J279" s="113"/>
      <c r="K279" s="113"/>
    </row>
    <row r="280" spans="2:11">
      <c r="B280" s="112"/>
      <c r="C280" s="112"/>
      <c r="D280" s="121"/>
      <c r="E280" s="121"/>
      <c r="F280" s="121"/>
      <c r="G280" s="121"/>
      <c r="H280" s="121"/>
      <c r="I280" s="113"/>
      <c r="J280" s="113"/>
      <c r="K280" s="113"/>
    </row>
    <row r="281" spans="2:11">
      <c r="B281" s="112"/>
      <c r="C281" s="112"/>
      <c r="D281" s="121"/>
      <c r="E281" s="121"/>
      <c r="F281" s="121"/>
      <c r="G281" s="121"/>
      <c r="H281" s="121"/>
      <c r="I281" s="113"/>
      <c r="J281" s="113"/>
      <c r="K281" s="113"/>
    </row>
    <row r="282" spans="2:11">
      <c r="B282" s="112"/>
      <c r="C282" s="112"/>
      <c r="D282" s="121"/>
      <c r="E282" s="121"/>
      <c r="F282" s="121"/>
      <c r="G282" s="121"/>
      <c r="H282" s="121"/>
      <c r="I282" s="113"/>
      <c r="J282" s="113"/>
      <c r="K282" s="113"/>
    </row>
    <row r="283" spans="2:11">
      <c r="B283" s="112"/>
      <c r="C283" s="112"/>
      <c r="D283" s="121"/>
      <c r="E283" s="121"/>
      <c r="F283" s="121"/>
      <c r="G283" s="121"/>
      <c r="H283" s="121"/>
      <c r="I283" s="113"/>
      <c r="J283" s="113"/>
      <c r="K283" s="113"/>
    </row>
    <row r="284" spans="2:11">
      <c r="B284" s="112"/>
      <c r="C284" s="112"/>
      <c r="D284" s="121"/>
      <c r="E284" s="121"/>
      <c r="F284" s="121"/>
      <c r="G284" s="121"/>
      <c r="H284" s="121"/>
      <c r="I284" s="113"/>
      <c r="J284" s="113"/>
      <c r="K284" s="113"/>
    </row>
    <row r="285" spans="2:11">
      <c r="B285" s="112"/>
      <c r="C285" s="112"/>
      <c r="D285" s="121"/>
      <c r="E285" s="121"/>
      <c r="F285" s="121"/>
      <c r="G285" s="121"/>
      <c r="H285" s="121"/>
      <c r="I285" s="113"/>
      <c r="J285" s="113"/>
      <c r="K285" s="113"/>
    </row>
    <row r="286" spans="2:11">
      <c r="B286" s="112"/>
      <c r="C286" s="112"/>
      <c r="D286" s="121"/>
      <c r="E286" s="121"/>
      <c r="F286" s="121"/>
      <c r="G286" s="121"/>
      <c r="H286" s="121"/>
      <c r="I286" s="113"/>
      <c r="J286" s="113"/>
      <c r="K286" s="113"/>
    </row>
    <row r="287" spans="2:11">
      <c r="B287" s="112"/>
      <c r="C287" s="112"/>
      <c r="D287" s="121"/>
      <c r="E287" s="121"/>
      <c r="F287" s="121"/>
      <c r="G287" s="121"/>
      <c r="H287" s="121"/>
      <c r="I287" s="113"/>
      <c r="J287" s="113"/>
      <c r="K287" s="113"/>
    </row>
    <row r="288" spans="2:11">
      <c r="B288" s="112"/>
      <c r="C288" s="112"/>
      <c r="D288" s="121"/>
      <c r="E288" s="121"/>
      <c r="F288" s="121"/>
      <c r="G288" s="121"/>
      <c r="H288" s="121"/>
      <c r="I288" s="113"/>
      <c r="J288" s="113"/>
      <c r="K288" s="113"/>
    </row>
    <row r="289" spans="2:11">
      <c r="B289" s="112"/>
      <c r="C289" s="112"/>
      <c r="D289" s="121"/>
      <c r="E289" s="121"/>
      <c r="F289" s="121"/>
      <c r="G289" s="121"/>
      <c r="H289" s="121"/>
      <c r="I289" s="113"/>
      <c r="J289" s="113"/>
      <c r="K289" s="113"/>
    </row>
    <row r="290" spans="2:11">
      <c r="B290" s="112"/>
      <c r="C290" s="112"/>
      <c r="D290" s="121"/>
      <c r="E290" s="121"/>
      <c r="F290" s="121"/>
      <c r="G290" s="121"/>
      <c r="H290" s="121"/>
      <c r="I290" s="113"/>
      <c r="J290" s="113"/>
      <c r="K290" s="113"/>
    </row>
    <row r="291" spans="2:11">
      <c r="B291" s="112"/>
      <c r="C291" s="112"/>
      <c r="D291" s="121"/>
      <c r="E291" s="121"/>
      <c r="F291" s="121"/>
      <c r="G291" s="121"/>
      <c r="H291" s="121"/>
      <c r="I291" s="113"/>
      <c r="J291" s="113"/>
      <c r="K291" s="113"/>
    </row>
    <row r="292" spans="2:11">
      <c r="B292" s="112"/>
      <c r="C292" s="112"/>
      <c r="D292" s="121"/>
      <c r="E292" s="121"/>
      <c r="F292" s="121"/>
      <c r="G292" s="121"/>
      <c r="H292" s="121"/>
      <c r="I292" s="113"/>
      <c r="J292" s="113"/>
      <c r="K292" s="113"/>
    </row>
    <row r="293" spans="2:11">
      <c r="B293" s="112"/>
      <c r="C293" s="112"/>
      <c r="D293" s="121"/>
      <c r="E293" s="121"/>
      <c r="F293" s="121"/>
      <c r="G293" s="121"/>
      <c r="H293" s="121"/>
      <c r="I293" s="113"/>
      <c r="J293" s="113"/>
      <c r="K293" s="113"/>
    </row>
    <row r="294" spans="2:11">
      <c r="B294" s="112"/>
      <c r="C294" s="112"/>
      <c r="D294" s="121"/>
      <c r="E294" s="121"/>
      <c r="F294" s="121"/>
      <c r="G294" s="121"/>
      <c r="H294" s="121"/>
      <c r="I294" s="113"/>
      <c r="J294" s="113"/>
      <c r="K294" s="113"/>
    </row>
    <row r="295" spans="2:11">
      <c r="B295" s="112"/>
      <c r="C295" s="112"/>
      <c r="D295" s="121"/>
      <c r="E295" s="121"/>
      <c r="F295" s="121"/>
      <c r="G295" s="121"/>
      <c r="H295" s="121"/>
      <c r="I295" s="113"/>
      <c r="J295" s="113"/>
      <c r="K295" s="113"/>
    </row>
    <row r="296" spans="2:11">
      <c r="B296" s="112"/>
      <c r="C296" s="112"/>
      <c r="D296" s="121"/>
      <c r="E296" s="121"/>
      <c r="F296" s="121"/>
      <c r="G296" s="121"/>
      <c r="H296" s="121"/>
      <c r="I296" s="113"/>
      <c r="J296" s="113"/>
      <c r="K296" s="113"/>
    </row>
    <row r="297" spans="2:11">
      <c r="B297" s="112"/>
      <c r="C297" s="112"/>
      <c r="D297" s="121"/>
      <c r="E297" s="121"/>
      <c r="F297" s="121"/>
      <c r="G297" s="121"/>
      <c r="H297" s="121"/>
      <c r="I297" s="113"/>
      <c r="J297" s="113"/>
      <c r="K297" s="113"/>
    </row>
    <row r="298" spans="2:11">
      <c r="B298" s="112"/>
      <c r="C298" s="112"/>
      <c r="D298" s="121"/>
      <c r="E298" s="121"/>
      <c r="F298" s="121"/>
      <c r="G298" s="121"/>
      <c r="H298" s="121"/>
      <c r="I298" s="113"/>
      <c r="J298" s="113"/>
      <c r="K298" s="113"/>
    </row>
    <row r="299" spans="2:11">
      <c r="B299" s="112"/>
      <c r="C299" s="112"/>
      <c r="D299" s="121"/>
      <c r="E299" s="121"/>
      <c r="F299" s="121"/>
      <c r="G299" s="121"/>
      <c r="H299" s="121"/>
      <c r="I299" s="113"/>
      <c r="J299" s="113"/>
      <c r="K299" s="113"/>
    </row>
    <row r="300" spans="2:11">
      <c r="B300" s="112"/>
      <c r="C300" s="112"/>
      <c r="D300" s="121"/>
      <c r="E300" s="121"/>
      <c r="F300" s="121"/>
      <c r="G300" s="121"/>
      <c r="H300" s="121"/>
      <c r="I300" s="113"/>
      <c r="J300" s="113"/>
      <c r="K300" s="113"/>
    </row>
    <row r="301" spans="2:11">
      <c r="B301" s="112"/>
      <c r="C301" s="112"/>
      <c r="D301" s="121"/>
      <c r="E301" s="121"/>
      <c r="F301" s="121"/>
      <c r="G301" s="121"/>
      <c r="H301" s="121"/>
      <c r="I301" s="113"/>
      <c r="J301" s="113"/>
      <c r="K301" s="113"/>
    </row>
    <row r="302" spans="2:11">
      <c r="B302" s="112"/>
      <c r="C302" s="112"/>
      <c r="D302" s="121"/>
      <c r="E302" s="121"/>
      <c r="F302" s="121"/>
      <c r="G302" s="121"/>
      <c r="H302" s="121"/>
      <c r="I302" s="113"/>
      <c r="J302" s="113"/>
      <c r="K302" s="113"/>
    </row>
    <row r="303" spans="2:11">
      <c r="B303" s="112"/>
      <c r="C303" s="112"/>
      <c r="D303" s="121"/>
      <c r="E303" s="121"/>
      <c r="F303" s="121"/>
      <c r="G303" s="121"/>
      <c r="H303" s="121"/>
      <c r="I303" s="113"/>
      <c r="J303" s="113"/>
      <c r="K303" s="113"/>
    </row>
    <row r="304" spans="2:11">
      <c r="B304" s="112"/>
      <c r="C304" s="112"/>
      <c r="D304" s="121"/>
      <c r="E304" s="121"/>
      <c r="F304" s="121"/>
      <c r="G304" s="121"/>
      <c r="H304" s="121"/>
      <c r="I304" s="113"/>
      <c r="J304" s="113"/>
      <c r="K304" s="113"/>
    </row>
    <row r="305" spans="2:11">
      <c r="B305" s="112"/>
      <c r="C305" s="112"/>
      <c r="D305" s="121"/>
      <c r="E305" s="121"/>
      <c r="F305" s="121"/>
      <c r="G305" s="121"/>
      <c r="H305" s="121"/>
      <c r="I305" s="113"/>
      <c r="J305" s="113"/>
      <c r="K305" s="113"/>
    </row>
    <row r="306" spans="2:11">
      <c r="B306" s="112"/>
      <c r="C306" s="112"/>
      <c r="D306" s="121"/>
      <c r="E306" s="121"/>
      <c r="F306" s="121"/>
      <c r="G306" s="121"/>
      <c r="H306" s="121"/>
      <c r="I306" s="113"/>
      <c r="J306" s="113"/>
      <c r="K306" s="113"/>
    </row>
    <row r="307" spans="2:11">
      <c r="B307" s="112"/>
      <c r="C307" s="112"/>
      <c r="D307" s="121"/>
      <c r="E307" s="121"/>
      <c r="F307" s="121"/>
      <c r="G307" s="121"/>
      <c r="H307" s="121"/>
      <c r="I307" s="113"/>
      <c r="J307" s="113"/>
      <c r="K307" s="113"/>
    </row>
    <row r="308" spans="2:11">
      <c r="B308" s="112"/>
      <c r="C308" s="112"/>
      <c r="D308" s="121"/>
      <c r="E308" s="121"/>
      <c r="F308" s="121"/>
      <c r="G308" s="121"/>
      <c r="H308" s="121"/>
      <c r="I308" s="113"/>
      <c r="J308" s="113"/>
      <c r="K308" s="113"/>
    </row>
    <row r="309" spans="2:11">
      <c r="B309" s="112"/>
      <c r="C309" s="112"/>
      <c r="D309" s="121"/>
      <c r="E309" s="121"/>
      <c r="F309" s="121"/>
      <c r="G309" s="121"/>
      <c r="H309" s="121"/>
      <c r="I309" s="113"/>
      <c r="J309" s="113"/>
      <c r="K309" s="113"/>
    </row>
    <row r="310" spans="2:11">
      <c r="B310" s="112"/>
      <c r="C310" s="112"/>
      <c r="D310" s="121"/>
      <c r="E310" s="121"/>
      <c r="F310" s="121"/>
      <c r="G310" s="121"/>
      <c r="H310" s="121"/>
      <c r="I310" s="113"/>
      <c r="J310" s="113"/>
      <c r="K310" s="113"/>
    </row>
    <row r="311" spans="2:11">
      <c r="B311" s="112"/>
      <c r="C311" s="112"/>
      <c r="D311" s="121"/>
      <c r="E311" s="121"/>
      <c r="F311" s="121"/>
      <c r="G311" s="121"/>
      <c r="H311" s="121"/>
      <c r="I311" s="113"/>
      <c r="J311" s="113"/>
      <c r="K311" s="113"/>
    </row>
    <row r="312" spans="2:11">
      <c r="B312" s="112"/>
      <c r="C312" s="112"/>
      <c r="D312" s="121"/>
      <c r="E312" s="121"/>
      <c r="F312" s="121"/>
      <c r="G312" s="121"/>
      <c r="H312" s="121"/>
      <c r="I312" s="113"/>
      <c r="J312" s="113"/>
      <c r="K312" s="11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1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111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8" t="s">
        <v>56</v>
      </c>
      <c r="C10" s="73"/>
      <c r="D10" s="73"/>
      <c r="E10" s="73"/>
      <c r="F10" s="73"/>
      <c r="G10" s="73"/>
      <c r="H10" s="84"/>
      <c r="I10" s="83">
        <f>I11</f>
        <v>-8.8134478320000014</v>
      </c>
      <c r="J10" s="84">
        <f>I10/$I$10</f>
        <v>1</v>
      </c>
      <c r="K10" s="84">
        <f>I10/'סכום נכסי הקרן'!$C$42</f>
        <v>-1.8641462849215617E-4</v>
      </c>
      <c r="O10" s="1"/>
    </row>
    <row r="11" spans="2:15" ht="21" customHeight="1">
      <c r="B11" s="92" t="s">
        <v>191</v>
      </c>
      <c r="C11" s="73"/>
      <c r="D11" s="73"/>
      <c r="E11" s="73"/>
      <c r="F11" s="73"/>
      <c r="G11" s="73"/>
      <c r="H11" s="84"/>
      <c r="I11" s="83">
        <f>SUM(I12:I14)</f>
        <v>-8.8134478320000014</v>
      </c>
      <c r="J11" s="84">
        <f t="shared" ref="J11:J14" si="0">I11/$I$10</f>
        <v>1</v>
      </c>
      <c r="K11" s="84">
        <f>I11/'סכום נכסי הקרן'!$C$42</f>
        <v>-1.8641462849215617E-4</v>
      </c>
    </row>
    <row r="12" spans="2:15">
      <c r="B12" s="72" t="s">
        <v>2376</v>
      </c>
      <c r="C12" s="73" t="s">
        <v>2377</v>
      </c>
      <c r="D12" s="73" t="s">
        <v>639</v>
      </c>
      <c r="E12" s="73"/>
      <c r="F12" s="87">
        <v>0</v>
      </c>
      <c r="G12" s="86" t="s">
        <v>128</v>
      </c>
      <c r="H12" s="84"/>
      <c r="I12" s="83">
        <v>1.3373381480000002</v>
      </c>
      <c r="J12" s="84">
        <f t="shared" si="0"/>
        <v>-0.15173836318000003</v>
      </c>
      <c r="K12" s="84">
        <f>I12/'סכום נכסי הקרן'!$C$42</f>
        <v>2.8286250600207574E-5</v>
      </c>
    </row>
    <row r="13" spans="2:15">
      <c r="B13" s="76" t="s">
        <v>636</v>
      </c>
      <c r="C13" s="73" t="s">
        <v>637</v>
      </c>
      <c r="D13" s="73" t="s">
        <v>639</v>
      </c>
      <c r="E13" s="73"/>
      <c r="F13" s="87">
        <v>0</v>
      </c>
      <c r="G13" s="86" t="s">
        <v>128</v>
      </c>
      <c r="H13" s="84"/>
      <c r="I13" s="83">
        <v>-7.7296054900000009</v>
      </c>
      <c r="J13" s="84">
        <f t="shared" si="0"/>
        <v>0.87702402480164809</v>
      </c>
      <c r="K13" s="84">
        <f>I13/'סכום נכסי הקרן'!$C$42</f>
        <v>-1.6349010776209479E-4</v>
      </c>
    </row>
    <row r="14" spans="2:15">
      <c r="B14" s="76" t="s">
        <v>1384</v>
      </c>
      <c r="C14" s="73" t="s">
        <v>1385</v>
      </c>
      <c r="D14" s="73" t="s">
        <v>639</v>
      </c>
      <c r="E14" s="73"/>
      <c r="F14" s="87">
        <v>0</v>
      </c>
      <c r="G14" s="86" t="s">
        <v>128</v>
      </c>
      <c r="H14" s="88"/>
      <c r="I14" s="83">
        <v>-2.4211804900000007</v>
      </c>
      <c r="J14" s="84">
        <f t="shared" si="0"/>
        <v>0.27471433837835196</v>
      </c>
      <c r="K14" s="84">
        <f>I14/'סכום נכסי הקרן'!$C$42</f>
        <v>-5.1210771330268956E-5</v>
      </c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2"/>
      <c r="C111" s="113"/>
      <c r="D111" s="121"/>
      <c r="E111" s="121"/>
      <c r="F111" s="121"/>
      <c r="G111" s="121"/>
      <c r="H111" s="121"/>
      <c r="I111" s="113"/>
      <c r="J111" s="113"/>
      <c r="K111" s="113"/>
    </row>
    <row r="112" spans="2:11">
      <c r="B112" s="112"/>
      <c r="C112" s="113"/>
      <c r="D112" s="121"/>
      <c r="E112" s="121"/>
      <c r="F112" s="121"/>
      <c r="G112" s="121"/>
      <c r="H112" s="121"/>
      <c r="I112" s="113"/>
      <c r="J112" s="113"/>
      <c r="K112" s="113"/>
    </row>
    <row r="113" spans="2:11">
      <c r="B113" s="112"/>
      <c r="C113" s="113"/>
      <c r="D113" s="121"/>
      <c r="E113" s="121"/>
      <c r="F113" s="121"/>
      <c r="G113" s="121"/>
      <c r="H113" s="121"/>
      <c r="I113" s="113"/>
      <c r="J113" s="113"/>
      <c r="K113" s="113"/>
    </row>
    <row r="114" spans="2:11">
      <c r="B114" s="112"/>
      <c r="C114" s="113"/>
      <c r="D114" s="121"/>
      <c r="E114" s="121"/>
      <c r="F114" s="121"/>
      <c r="G114" s="121"/>
      <c r="H114" s="121"/>
      <c r="I114" s="113"/>
      <c r="J114" s="113"/>
      <c r="K114" s="113"/>
    </row>
    <row r="115" spans="2:11">
      <c r="B115" s="112"/>
      <c r="C115" s="113"/>
      <c r="D115" s="121"/>
      <c r="E115" s="121"/>
      <c r="F115" s="121"/>
      <c r="G115" s="121"/>
      <c r="H115" s="121"/>
      <c r="I115" s="113"/>
      <c r="J115" s="113"/>
      <c r="K115" s="113"/>
    </row>
    <row r="116" spans="2:11">
      <c r="B116" s="112"/>
      <c r="C116" s="113"/>
      <c r="D116" s="121"/>
      <c r="E116" s="121"/>
      <c r="F116" s="121"/>
      <c r="G116" s="121"/>
      <c r="H116" s="121"/>
      <c r="I116" s="113"/>
      <c r="J116" s="113"/>
      <c r="K116" s="113"/>
    </row>
    <row r="117" spans="2:11">
      <c r="B117" s="112"/>
      <c r="C117" s="113"/>
      <c r="D117" s="121"/>
      <c r="E117" s="121"/>
      <c r="F117" s="121"/>
      <c r="G117" s="121"/>
      <c r="H117" s="121"/>
      <c r="I117" s="113"/>
      <c r="J117" s="113"/>
      <c r="K117" s="113"/>
    </row>
    <row r="118" spans="2:11">
      <c r="B118" s="112"/>
      <c r="C118" s="113"/>
      <c r="D118" s="121"/>
      <c r="E118" s="121"/>
      <c r="F118" s="121"/>
      <c r="G118" s="121"/>
      <c r="H118" s="121"/>
      <c r="I118" s="113"/>
      <c r="J118" s="113"/>
      <c r="K118" s="113"/>
    </row>
    <row r="119" spans="2:11">
      <c r="B119" s="112"/>
      <c r="C119" s="113"/>
      <c r="D119" s="121"/>
      <c r="E119" s="121"/>
      <c r="F119" s="121"/>
      <c r="G119" s="121"/>
      <c r="H119" s="121"/>
      <c r="I119" s="113"/>
      <c r="J119" s="113"/>
      <c r="K119" s="113"/>
    </row>
    <row r="120" spans="2:11">
      <c r="B120" s="112"/>
      <c r="C120" s="113"/>
      <c r="D120" s="121"/>
      <c r="E120" s="121"/>
      <c r="F120" s="121"/>
      <c r="G120" s="121"/>
      <c r="H120" s="121"/>
      <c r="I120" s="113"/>
      <c r="J120" s="113"/>
      <c r="K120" s="113"/>
    </row>
    <row r="121" spans="2:11">
      <c r="B121" s="112"/>
      <c r="C121" s="113"/>
      <c r="D121" s="121"/>
      <c r="E121" s="121"/>
      <c r="F121" s="121"/>
      <c r="G121" s="121"/>
      <c r="H121" s="121"/>
      <c r="I121" s="113"/>
      <c r="J121" s="113"/>
      <c r="K121" s="113"/>
    </row>
    <row r="122" spans="2:11">
      <c r="B122" s="112"/>
      <c r="C122" s="113"/>
      <c r="D122" s="121"/>
      <c r="E122" s="121"/>
      <c r="F122" s="121"/>
      <c r="G122" s="121"/>
      <c r="H122" s="121"/>
      <c r="I122" s="113"/>
      <c r="J122" s="113"/>
      <c r="K122" s="113"/>
    </row>
    <row r="123" spans="2:11">
      <c r="B123" s="112"/>
      <c r="C123" s="113"/>
      <c r="D123" s="121"/>
      <c r="E123" s="121"/>
      <c r="F123" s="121"/>
      <c r="G123" s="121"/>
      <c r="H123" s="121"/>
      <c r="I123" s="113"/>
      <c r="J123" s="113"/>
      <c r="K123" s="113"/>
    </row>
    <row r="124" spans="2:11">
      <c r="B124" s="112"/>
      <c r="C124" s="113"/>
      <c r="D124" s="121"/>
      <c r="E124" s="121"/>
      <c r="F124" s="121"/>
      <c r="G124" s="121"/>
      <c r="H124" s="121"/>
      <c r="I124" s="113"/>
      <c r="J124" s="113"/>
      <c r="K124" s="113"/>
    </row>
    <row r="125" spans="2:11">
      <c r="B125" s="112"/>
      <c r="C125" s="113"/>
      <c r="D125" s="121"/>
      <c r="E125" s="121"/>
      <c r="F125" s="121"/>
      <c r="G125" s="121"/>
      <c r="H125" s="121"/>
      <c r="I125" s="113"/>
      <c r="J125" s="113"/>
      <c r="K125" s="113"/>
    </row>
    <row r="126" spans="2:11">
      <c r="B126" s="112"/>
      <c r="C126" s="113"/>
      <c r="D126" s="121"/>
      <c r="E126" s="121"/>
      <c r="F126" s="121"/>
      <c r="G126" s="121"/>
      <c r="H126" s="121"/>
      <c r="I126" s="113"/>
      <c r="J126" s="113"/>
      <c r="K126" s="113"/>
    </row>
    <row r="127" spans="2:11">
      <c r="B127" s="112"/>
      <c r="C127" s="113"/>
      <c r="D127" s="121"/>
      <c r="E127" s="121"/>
      <c r="F127" s="121"/>
      <c r="G127" s="121"/>
      <c r="H127" s="121"/>
      <c r="I127" s="113"/>
      <c r="J127" s="113"/>
      <c r="K127" s="113"/>
    </row>
    <row r="128" spans="2:11">
      <c r="B128" s="112"/>
      <c r="C128" s="113"/>
      <c r="D128" s="121"/>
      <c r="E128" s="121"/>
      <c r="F128" s="121"/>
      <c r="G128" s="121"/>
      <c r="H128" s="121"/>
      <c r="I128" s="113"/>
      <c r="J128" s="113"/>
      <c r="K128" s="113"/>
    </row>
    <row r="129" spans="2:11">
      <c r="B129" s="112"/>
      <c r="C129" s="113"/>
      <c r="D129" s="121"/>
      <c r="E129" s="121"/>
      <c r="F129" s="121"/>
      <c r="G129" s="121"/>
      <c r="H129" s="121"/>
      <c r="I129" s="113"/>
      <c r="J129" s="113"/>
      <c r="K129" s="113"/>
    </row>
    <row r="130" spans="2:11">
      <c r="B130" s="112"/>
      <c r="C130" s="113"/>
      <c r="D130" s="121"/>
      <c r="E130" s="121"/>
      <c r="F130" s="121"/>
      <c r="G130" s="121"/>
      <c r="H130" s="121"/>
      <c r="I130" s="113"/>
      <c r="J130" s="113"/>
      <c r="K130" s="113"/>
    </row>
    <row r="131" spans="2:11">
      <c r="B131" s="112"/>
      <c r="C131" s="113"/>
      <c r="D131" s="121"/>
      <c r="E131" s="121"/>
      <c r="F131" s="121"/>
      <c r="G131" s="121"/>
      <c r="H131" s="121"/>
      <c r="I131" s="113"/>
      <c r="J131" s="113"/>
      <c r="K131" s="113"/>
    </row>
    <row r="132" spans="2:11">
      <c r="B132" s="112"/>
      <c r="C132" s="113"/>
      <c r="D132" s="121"/>
      <c r="E132" s="121"/>
      <c r="F132" s="121"/>
      <c r="G132" s="121"/>
      <c r="H132" s="121"/>
      <c r="I132" s="113"/>
      <c r="J132" s="113"/>
      <c r="K132" s="113"/>
    </row>
    <row r="133" spans="2:11">
      <c r="B133" s="112"/>
      <c r="C133" s="113"/>
      <c r="D133" s="121"/>
      <c r="E133" s="121"/>
      <c r="F133" s="121"/>
      <c r="G133" s="121"/>
      <c r="H133" s="121"/>
      <c r="I133" s="113"/>
      <c r="J133" s="113"/>
      <c r="K133" s="113"/>
    </row>
    <row r="134" spans="2:11">
      <c r="B134" s="112"/>
      <c r="C134" s="113"/>
      <c r="D134" s="121"/>
      <c r="E134" s="121"/>
      <c r="F134" s="121"/>
      <c r="G134" s="121"/>
      <c r="H134" s="121"/>
      <c r="I134" s="113"/>
      <c r="J134" s="113"/>
      <c r="K134" s="113"/>
    </row>
    <row r="135" spans="2:11">
      <c r="B135" s="112"/>
      <c r="C135" s="113"/>
      <c r="D135" s="121"/>
      <c r="E135" s="121"/>
      <c r="F135" s="121"/>
      <c r="G135" s="121"/>
      <c r="H135" s="121"/>
      <c r="I135" s="113"/>
      <c r="J135" s="113"/>
      <c r="K135" s="113"/>
    </row>
    <row r="136" spans="2:11">
      <c r="B136" s="112"/>
      <c r="C136" s="113"/>
      <c r="D136" s="121"/>
      <c r="E136" s="121"/>
      <c r="F136" s="121"/>
      <c r="G136" s="121"/>
      <c r="H136" s="121"/>
      <c r="I136" s="113"/>
      <c r="J136" s="113"/>
      <c r="K136" s="113"/>
    </row>
    <row r="137" spans="2:11">
      <c r="B137" s="112"/>
      <c r="C137" s="113"/>
      <c r="D137" s="121"/>
      <c r="E137" s="121"/>
      <c r="F137" s="121"/>
      <c r="G137" s="121"/>
      <c r="H137" s="121"/>
      <c r="I137" s="113"/>
      <c r="J137" s="113"/>
      <c r="K137" s="113"/>
    </row>
    <row r="138" spans="2:11">
      <c r="B138" s="112"/>
      <c r="C138" s="113"/>
      <c r="D138" s="121"/>
      <c r="E138" s="121"/>
      <c r="F138" s="121"/>
      <c r="G138" s="121"/>
      <c r="H138" s="121"/>
      <c r="I138" s="113"/>
      <c r="J138" s="113"/>
      <c r="K138" s="113"/>
    </row>
    <row r="139" spans="2:11">
      <c r="B139" s="112"/>
      <c r="C139" s="113"/>
      <c r="D139" s="121"/>
      <c r="E139" s="121"/>
      <c r="F139" s="121"/>
      <c r="G139" s="121"/>
      <c r="H139" s="121"/>
      <c r="I139" s="113"/>
      <c r="J139" s="113"/>
      <c r="K139" s="113"/>
    </row>
    <row r="140" spans="2:11">
      <c r="B140" s="112"/>
      <c r="C140" s="113"/>
      <c r="D140" s="121"/>
      <c r="E140" s="121"/>
      <c r="F140" s="121"/>
      <c r="G140" s="121"/>
      <c r="H140" s="121"/>
      <c r="I140" s="113"/>
      <c r="J140" s="113"/>
      <c r="K140" s="113"/>
    </row>
    <row r="141" spans="2:11">
      <c r="B141" s="112"/>
      <c r="C141" s="113"/>
      <c r="D141" s="121"/>
      <c r="E141" s="121"/>
      <c r="F141" s="121"/>
      <c r="G141" s="121"/>
      <c r="H141" s="121"/>
      <c r="I141" s="113"/>
      <c r="J141" s="113"/>
      <c r="K141" s="113"/>
    </row>
    <row r="142" spans="2:11">
      <c r="B142" s="112"/>
      <c r="C142" s="113"/>
      <c r="D142" s="121"/>
      <c r="E142" s="121"/>
      <c r="F142" s="121"/>
      <c r="G142" s="121"/>
      <c r="H142" s="121"/>
      <c r="I142" s="113"/>
      <c r="J142" s="113"/>
      <c r="K142" s="113"/>
    </row>
    <row r="143" spans="2:11">
      <c r="B143" s="112"/>
      <c r="C143" s="113"/>
      <c r="D143" s="121"/>
      <c r="E143" s="121"/>
      <c r="F143" s="121"/>
      <c r="G143" s="121"/>
      <c r="H143" s="121"/>
      <c r="I143" s="113"/>
      <c r="J143" s="113"/>
      <c r="K143" s="113"/>
    </row>
    <row r="144" spans="2:11">
      <c r="B144" s="112"/>
      <c r="C144" s="113"/>
      <c r="D144" s="121"/>
      <c r="E144" s="121"/>
      <c r="F144" s="121"/>
      <c r="G144" s="121"/>
      <c r="H144" s="121"/>
      <c r="I144" s="113"/>
      <c r="J144" s="113"/>
      <c r="K144" s="113"/>
    </row>
    <row r="145" spans="2:11">
      <c r="B145" s="112"/>
      <c r="C145" s="113"/>
      <c r="D145" s="121"/>
      <c r="E145" s="121"/>
      <c r="F145" s="121"/>
      <c r="G145" s="121"/>
      <c r="H145" s="121"/>
      <c r="I145" s="113"/>
      <c r="J145" s="113"/>
      <c r="K145" s="113"/>
    </row>
    <row r="146" spans="2:11">
      <c r="B146" s="112"/>
      <c r="C146" s="113"/>
      <c r="D146" s="121"/>
      <c r="E146" s="121"/>
      <c r="F146" s="121"/>
      <c r="G146" s="121"/>
      <c r="H146" s="121"/>
      <c r="I146" s="113"/>
      <c r="J146" s="113"/>
      <c r="K146" s="113"/>
    </row>
    <row r="147" spans="2:11">
      <c r="B147" s="112"/>
      <c r="C147" s="113"/>
      <c r="D147" s="121"/>
      <c r="E147" s="121"/>
      <c r="F147" s="121"/>
      <c r="G147" s="121"/>
      <c r="H147" s="121"/>
      <c r="I147" s="113"/>
      <c r="J147" s="113"/>
      <c r="K147" s="113"/>
    </row>
    <row r="148" spans="2:11">
      <c r="B148" s="112"/>
      <c r="C148" s="113"/>
      <c r="D148" s="121"/>
      <c r="E148" s="121"/>
      <c r="F148" s="121"/>
      <c r="G148" s="121"/>
      <c r="H148" s="121"/>
      <c r="I148" s="113"/>
      <c r="J148" s="113"/>
      <c r="K148" s="113"/>
    </row>
    <row r="149" spans="2:11">
      <c r="B149" s="112"/>
      <c r="C149" s="113"/>
      <c r="D149" s="121"/>
      <c r="E149" s="121"/>
      <c r="F149" s="121"/>
      <c r="G149" s="121"/>
      <c r="H149" s="121"/>
      <c r="I149" s="113"/>
      <c r="J149" s="113"/>
      <c r="K149" s="113"/>
    </row>
    <row r="150" spans="2:11">
      <c r="B150" s="112"/>
      <c r="C150" s="113"/>
      <c r="D150" s="121"/>
      <c r="E150" s="121"/>
      <c r="F150" s="121"/>
      <c r="G150" s="121"/>
      <c r="H150" s="121"/>
      <c r="I150" s="113"/>
      <c r="J150" s="113"/>
      <c r="K150" s="113"/>
    </row>
    <row r="151" spans="2:11">
      <c r="B151" s="112"/>
      <c r="C151" s="113"/>
      <c r="D151" s="121"/>
      <c r="E151" s="121"/>
      <c r="F151" s="121"/>
      <c r="G151" s="121"/>
      <c r="H151" s="121"/>
      <c r="I151" s="113"/>
      <c r="J151" s="113"/>
      <c r="K151" s="113"/>
    </row>
    <row r="152" spans="2:11">
      <c r="B152" s="112"/>
      <c r="C152" s="113"/>
      <c r="D152" s="121"/>
      <c r="E152" s="121"/>
      <c r="F152" s="121"/>
      <c r="G152" s="121"/>
      <c r="H152" s="121"/>
      <c r="I152" s="113"/>
      <c r="J152" s="113"/>
      <c r="K152" s="113"/>
    </row>
    <row r="153" spans="2:11">
      <c r="B153" s="112"/>
      <c r="C153" s="113"/>
      <c r="D153" s="121"/>
      <c r="E153" s="121"/>
      <c r="F153" s="121"/>
      <c r="G153" s="121"/>
      <c r="H153" s="121"/>
      <c r="I153" s="113"/>
      <c r="J153" s="113"/>
      <c r="K153" s="113"/>
    </row>
    <row r="154" spans="2:11">
      <c r="B154" s="112"/>
      <c r="C154" s="113"/>
      <c r="D154" s="121"/>
      <c r="E154" s="121"/>
      <c r="F154" s="121"/>
      <c r="G154" s="121"/>
      <c r="H154" s="121"/>
      <c r="I154" s="113"/>
      <c r="J154" s="113"/>
      <c r="K154" s="113"/>
    </row>
    <row r="155" spans="2:11">
      <c r="B155" s="112"/>
      <c r="C155" s="113"/>
      <c r="D155" s="121"/>
      <c r="E155" s="121"/>
      <c r="F155" s="121"/>
      <c r="G155" s="121"/>
      <c r="H155" s="121"/>
      <c r="I155" s="113"/>
      <c r="J155" s="113"/>
      <c r="K155" s="113"/>
    </row>
    <row r="156" spans="2:11">
      <c r="B156" s="112"/>
      <c r="C156" s="113"/>
      <c r="D156" s="121"/>
      <c r="E156" s="121"/>
      <c r="F156" s="121"/>
      <c r="G156" s="121"/>
      <c r="H156" s="121"/>
      <c r="I156" s="113"/>
      <c r="J156" s="113"/>
      <c r="K156" s="113"/>
    </row>
    <row r="157" spans="2:11">
      <c r="B157" s="112"/>
      <c r="C157" s="113"/>
      <c r="D157" s="121"/>
      <c r="E157" s="121"/>
      <c r="F157" s="121"/>
      <c r="G157" s="121"/>
      <c r="H157" s="121"/>
      <c r="I157" s="113"/>
      <c r="J157" s="113"/>
      <c r="K157" s="113"/>
    </row>
    <row r="158" spans="2:11">
      <c r="B158" s="112"/>
      <c r="C158" s="113"/>
      <c r="D158" s="121"/>
      <c r="E158" s="121"/>
      <c r="F158" s="121"/>
      <c r="G158" s="121"/>
      <c r="H158" s="121"/>
      <c r="I158" s="113"/>
      <c r="J158" s="113"/>
      <c r="K158" s="113"/>
    </row>
    <row r="159" spans="2:11">
      <c r="B159" s="112"/>
      <c r="C159" s="113"/>
      <c r="D159" s="121"/>
      <c r="E159" s="121"/>
      <c r="F159" s="121"/>
      <c r="G159" s="121"/>
      <c r="H159" s="121"/>
      <c r="I159" s="113"/>
      <c r="J159" s="113"/>
      <c r="K159" s="113"/>
    </row>
    <row r="160" spans="2:11">
      <c r="B160" s="112"/>
      <c r="C160" s="113"/>
      <c r="D160" s="121"/>
      <c r="E160" s="121"/>
      <c r="F160" s="121"/>
      <c r="G160" s="121"/>
      <c r="H160" s="121"/>
      <c r="I160" s="113"/>
      <c r="J160" s="113"/>
      <c r="K160" s="113"/>
    </row>
    <row r="161" spans="2:11">
      <c r="B161" s="112"/>
      <c r="C161" s="113"/>
      <c r="D161" s="121"/>
      <c r="E161" s="121"/>
      <c r="F161" s="121"/>
      <c r="G161" s="121"/>
      <c r="H161" s="121"/>
      <c r="I161" s="113"/>
      <c r="J161" s="113"/>
      <c r="K161" s="113"/>
    </row>
    <row r="162" spans="2:11">
      <c r="B162" s="112"/>
      <c r="C162" s="113"/>
      <c r="D162" s="121"/>
      <c r="E162" s="121"/>
      <c r="F162" s="121"/>
      <c r="G162" s="121"/>
      <c r="H162" s="121"/>
      <c r="I162" s="113"/>
      <c r="J162" s="113"/>
      <c r="K162" s="113"/>
    </row>
    <row r="163" spans="2:11">
      <c r="B163" s="112"/>
      <c r="C163" s="113"/>
      <c r="D163" s="121"/>
      <c r="E163" s="121"/>
      <c r="F163" s="121"/>
      <c r="G163" s="121"/>
      <c r="H163" s="121"/>
      <c r="I163" s="113"/>
      <c r="J163" s="113"/>
      <c r="K163" s="113"/>
    </row>
    <row r="164" spans="2:11">
      <c r="B164" s="112"/>
      <c r="C164" s="113"/>
      <c r="D164" s="121"/>
      <c r="E164" s="121"/>
      <c r="F164" s="121"/>
      <c r="G164" s="121"/>
      <c r="H164" s="121"/>
      <c r="I164" s="113"/>
      <c r="J164" s="113"/>
      <c r="K164" s="113"/>
    </row>
    <row r="165" spans="2:11">
      <c r="B165" s="112"/>
      <c r="C165" s="113"/>
      <c r="D165" s="121"/>
      <c r="E165" s="121"/>
      <c r="F165" s="121"/>
      <c r="G165" s="121"/>
      <c r="H165" s="121"/>
      <c r="I165" s="113"/>
      <c r="J165" s="113"/>
      <c r="K165" s="113"/>
    </row>
    <row r="166" spans="2:11">
      <c r="B166" s="112"/>
      <c r="C166" s="113"/>
      <c r="D166" s="121"/>
      <c r="E166" s="121"/>
      <c r="F166" s="121"/>
      <c r="G166" s="121"/>
      <c r="H166" s="121"/>
      <c r="I166" s="113"/>
      <c r="J166" s="113"/>
      <c r="K166" s="113"/>
    </row>
    <row r="167" spans="2:11">
      <c r="B167" s="112"/>
      <c r="C167" s="113"/>
      <c r="D167" s="121"/>
      <c r="E167" s="121"/>
      <c r="F167" s="121"/>
      <c r="G167" s="121"/>
      <c r="H167" s="121"/>
      <c r="I167" s="113"/>
      <c r="J167" s="113"/>
      <c r="K167" s="113"/>
    </row>
    <row r="168" spans="2:11">
      <c r="B168" s="112"/>
      <c r="C168" s="113"/>
      <c r="D168" s="121"/>
      <c r="E168" s="121"/>
      <c r="F168" s="121"/>
      <c r="G168" s="121"/>
      <c r="H168" s="121"/>
      <c r="I168" s="113"/>
      <c r="J168" s="113"/>
      <c r="K168" s="113"/>
    </row>
    <row r="169" spans="2:11">
      <c r="B169" s="112"/>
      <c r="C169" s="113"/>
      <c r="D169" s="121"/>
      <c r="E169" s="121"/>
      <c r="F169" s="121"/>
      <c r="G169" s="121"/>
      <c r="H169" s="121"/>
      <c r="I169" s="113"/>
      <c r="J169" s="113"/>
      <c r="K169" s="113"/>
    </row>
    <row r="170" spans="2:11">
      <c r="B170" s="112"/>
      <c r="C170" s="113"/>
      <c r="D170" s="121"/>
      <c r="E170" s="121"/>
      <c r="F170" s="121"/>
      <c r="G170" s="121"/>
      <c r="H170" s="121"/>
      <c r="I170" s="113"/>
      <c r="J170" s="113"/>
      <c r="K170" s="113"/>
    </row>
    <row r="171" spans="2:11">
      <c r="B171" s="112"/>
      <c r="C171" s="113"/>
      <c r="D171" s="121"/>
      <c r="E171" s="121"/>
      <c r="F171" s="121"/>
      <c r="G171" s="121"/>
      <c r="H171" s="121"/>
      <c r="I171" s="113"/>
      <c r="J171" s="113"/>
      <c r="K171" s="113"/>
    </row>
    <row r="172" spans="2:11">
      <c r="B172" s="112"/>
      <c r="C172" s="113"/>
      <c r="D172" s="121"/>
      <c r="E172" s="121"/>
      <c r="F172" s="121"/>
      <c r="G172" s="121"/>
      <c r="H172" s="121"/>
      <c r="I172" s="113"/>
      <c r="J172" s="113"/>
      <c r="K172" s="113"/>
    </row>
    <row r="173" spans="2:11">
      <c r="B173" s="112"/>
      <c r="C173" s="113"/>
      <c r="D173" s="121"/>
      <c r="E173" s="121"/>
      <c r="F173" s="121"/>
      <c r="G173" s="121"/>
      <c r="H173" s="121"/>
      <c r="I173" s="113"/>
      <c r="J173" s="113"/>
      <c r="K173" s="113"/>
    </row>
    <row r="174" spans="2:11">
      <c r="B174" s="112"/>
      <c r="C174" s="113"/>
      <c r="D174" s="121"/>
      <c r="E174" s="121"/>
      <c r="F174" s="121"/>
      <c r="G174" s="121"/>
      <c r="H174" s="121"/>
      <c r="I174" s="113"/>
      <c r="J174" s="113"/>
      <c r="K174" s="113"/>
    </row>
    <row r="175" spans="2:11">
      <c r="B175" s="112"/>
      <c r="C175" s="113"/>
      <c r="D175" s="121"/>
      <c r="E175" s="121"/>
      <c r="F175" s="121"/>
      <c r="G175" s="121"/>
      <c r="H175" s="121"/>
      <c r="I175" s="113"/>
      <c r="J175" s="113"/>
      <c r="K175" s="113"/>
    </row>
    <row r="176" spans="2:11">
      <c r="B176" s="112"/>
      <c r="C176" s="113"/>
      <c r="D176" s="121"/>
      <c r="E176" s="121"/>
      <c r="F176" s="121"/>
      <c r="G176" s="121"/>
      <c r="H176" s="121"/>
      <c r="I176" s="113"/>
      <c r="J176" s="113"/>
      <c r="K176" s="113"/>
    </row>
    <row r="177" spans="2:11">
      <c r="B177" s="112"/>
      <c r="C177" s="113"/>
      <c r="D177" s="121"/>
      <c r="E177" s="121"/>
      <c r="F177" s="121"/>
      <c r="G177" s="121"/>
      <c r="H177" s="121"/>
      <c r="I177" s="113"/>
      <c r="J177" s="113"/>
      <c r="K177" s="113"/>
    </row>
    <row r="178" spans="2:11">
      <c r="B178" s="112"/>
      <c r="C178" s="113"/>
      <c r="D178" s="121"/>
      <c r="E178" s="121"/>
      <c r="F178" s="121"/>
      <c r="G178" s="121"/>
      <c r="H178" s="121"/>
      <c r="I178" s="113"/>
      <c r="J178" s="113"/>
      <c r="K178" s="113"/>
    </row>
    <row r="179" spans="2:11">
      <c r="B179" s="112"/>
      <c r="C179" s="113"/>
      <c r="D179" s="121"/>
      <c r="E179" s="121"/>
      <c r="F179" s="121"/>
      <c r="G179" s="121"/>
      <c r="H179" s="121"/>
      <c r="I179" s="113"/>
      <c r="J179" s="113"/>
      <c r="K179" s="113"/>
    </row>
    <row r="180" spans="2:11">
      <c r="B180" s="112"/>
      <c r="C180" s="113"/>
      <c r="D180" s="121"/>
      <c r="E180" s="121"/>
      <c r="F180" s="121"/>
      <c r="G180" s="121"/>
      <c r="H180" s="121"/>
      <c r="I180" s="113"/>
      <c r="J180" s="113"/>
      <c r="K180" s="113"/>
    </row>
    <row r="181" spans="2:11">
      <c r="B181" s="112"/>
      <c r="C181" s="113"/>
      <c r="D181" s="121"/>
      <c r="E181" s="121"/>
      <c r="F181" s="121"/>
      <c r="G181" s="121"/>
      <c r="H181" s="121"/>
      <c r="I181" s="113"/>
      <c r="J181" s="113"/>
      <c r="K181" s="113"/>
    </row>
    <row r="182" spans="2:11">
      <c r="B182" s="112"/>
      <c r="C182" s="113"/>
      <c r="D182" s="121"/>
      <c r="E182" s="121"/>
      <c r="F182" s="121"/>
      <c r="G182" s="121"/>
      <c r="H182" s="121"/>
      <c r="I182" s="113"/>
      <c r="J182" s="113"/>
      <c r="K182" s="113"/>
    </row>
    <row r="183" spans="2:11">
      <c r="B183" s="112"/>
      <c r="C183" s="113"/>
      <c r="D183" s="121"/>
      <c r="E183" s="121"/>
      <c r="F183" s="121"/>
      <c r="G183" s="121"/>
      <c r="H183" s="121"/>
      <c r="I183" s="113"/>
      <c r="J183" s="113"/>
      <c r="K183" s="113"/>
    </row>
    <row r="184" spans="2:11">
      <c r="B184" s="112"/>
      <c r="C184" s="113"/>
      <c r="D184" s="121"/>
      <c r="E184" s="121"/>
      <c r="F184" s="121"/>
      <c r="G184" s="121"/>
      <c r="H184" s="121"/>
      <c r="I184" s="113"/>
      <c r="J184" s="113"/>
      <c r="K184" s="113"/>
    </row>
    <row r="185" spans="2:11">
      <c r="B185" s="112"/>
      <c r="C185" s="113"/>
      <c r="D185" s="121"/>
      <c r="E185" s="121"/>
      <c r="F185" s="121"/>
      <c r="G185" s="121"/>
      <c r="H185" s="121"/>
      <c r="I185" s="113"/>
      <c r="J185" s="113"/>
      <c r="K185" s="113"/>
    </row>
    <row r="186" spans="2:11">
      <c r="B186" s="112"/>
      <c r="C186" s="113"/>
      <c r="D186" s="121"/>
      <c r="E186" s="121"/>
      <c r="F186" s="121"/>
      <c r="G186" s="121"/>
      <c r="H186" s="121"/>
      <c r="I186" s="113"/>
      <c r="J186" s="113"/>
      <c r="K186" s="113"/>
    </row>
    <row r="187" spans="2:11">
      <c r="B187" s="112"/>
      <c r="C187" s="113"/>
      <c r="D187" s="121"/>
      <c r="E187" s="121"/>
      <c r="F187" s="121"/>
      <c r="G187" s="121"/>
      <c r="H187" s="121"/>
      <c r="I187" s="113"/>
      <c r="J187" s="113"/>
      <c r="K187" s="113"/>
    </row>
    <row r="188" spans="2:11">
      <c r="B188" s="112"/>
      <c r="C188" s="113"/>
      <c r="D188" s="121"/>
      <c r="E188" s="121"/>
      <c r="F188" s="121"/>
      <c r="G188" s="121"/>
      <c r="H188" s="121"/>
      <c r="I188" s="113"/>
      <c r="J188" s="113"/>
      <c r="K188" s="113"/>
    </row>
    <row r="189" spans="2:11">
      <c r="B189" s="112"/>
      <c r="C189" s="113"/>
      <c r="D189" s="121"/>
      <c r="E189" s="121"/>
      <c r="F189" s="121"/>
      <c r="G189" s="121"/>
      <c r="H189" s="121"/>
      <c r="I189" s="113"/>
      <c r="J189" s="113"/>
      <c r="K189" s="113"/>
    </row>
    <row r="190" spans="2:11">
      <c r="B190" s="112"/>
      <c r="C190" s="113"/>
      <c r="D190" s="121"/>
      <c r="E190" s="121"/>
      <c r="F190" s="121"/>
      <c r="G190" s="121"/>
      <c r="H190" s="121"/>
      <c r="I190" s="113"/>
      <c r="J190" s="113"/>
      <c r="K190" s="113"/>
    </row>
    <row r="191" spans="2:11">
      <c r="B191" s="112"/>
      <c r="C191" s="113"/>
      <c r="D191" s="121"/>
      <c r="E191" s="121"/>
      <c r="F191" s="121"/>
      <c r="G191" s="121"/>
      <c r="H191" s="121"/>
      <c r="I191" s="113"/>
      <c r="J191" s="113"/>
      <c r="K191" s="113"/>
    </row>
    <row r="192" spans="2:11">
      <c r="B192" s="112"/>
      <c r="C192" s="113"/>
      <c r="D192" s="121"/>
      <c r="E192" s="121"/>
      <c r="F192" s="121"/>
      <c r="G192" s="121"/>
      <c r="H192" s="121"/>
      <c r="I192" s="113"/>
      <c r="J192" s="113"/>
      <c r="K192" s="113"/>
    </row>
    <row r="193" spans="2:11">
      <c r="B193" s="112"/>
      <c r="C193" s="113"/>
      <c r="D193" s="121"/>
      <c r="E193" s="121"/>
      <c r="F193" s="121"/>
      <c r="G193" s="121"/>
      <c r="H193" s="121"/>
      <c r="I193" s="113"/>
      <c r="J193" s="113"/>
      <c r="K193" s="113"/>
    </row>
    <row r="194" spans="2:11">
      <c r="B194" s="112"/>
      <c r="C194" s="113"/>
      <c r="D194" s="121"/>
      <c r="E194" s="121"/>
      <c r="F194" s="121"/>
      <c r="G194" s="121"/>
      <c r="H194" s="121"/>
      <c r="I194" s="113"/>
      <c r="J194" s="113"/>
      <c r="K194" s="113"/>
    </row>
    <row r="195" spans="2:11">
      <c r="B195" s="112"/>
      <c r="C195" s="113"/>
      <c r="D195" s="121"/>
      <c r="E195" s="121"/>
      <c r="F195" s="121"/>
      <c r="G195" s="121"/>
      <c r="H195" s="121"/>
      <c r="I195" s="113"/>
      <c r="J195" s="113"/>
      <c r="K195" s="113"/>
    </row>
    <row r="196" spans="2:11">
      <c r="B196" s="112"/>
      <c r="C196" s="113"/>
      <c r="D196" s="121"/>
      <c r="E196" s="121"/>
      <c r="F196" s="121"/>
      <c r="G196" s="121"/>
      <c r="H196" s="121"/>
      <c r="I196" s="113"/>
      <c r="J196" s="113"/>
      <c r="K196" s="113"/>
    </row>
    <row r="197" spans="2:11">
      <c r="B197" s="112"/>
      <c r="C197" s="113"/>
      <c r="D197" s="121"/>
      <c r="E197" s="121"/>
      <c r="F197" s="121"/>
      <c r="G197" s="121"/>
      <c r="H197" s="121"/>
      <c r="I197" s="113"/>
      <c r="J197" s="113"/>
      <c r="K197" s="113"/>
    </row>
    <row r="198" spans="2:11">
      <c r="B198" s="112"/>
      <c r="C198" s="113"/>
      <c r="D198" s="121"/>
      <c r="E198" s="121"/>
      <c r="F198" s="121"/>
      <c r="G198" s="121"/>
      <c r="H198" s="121"/>
      <c r="I198" s="113"/>
      <c r="J198" s="113"/>
      <c r="K198" s="113"/>
    </row>
    <row r="199" spans="2:11">
      <c r="B199" s="112"/>
      <c r="C199" s="113"/>
      <c r="D199" s="121"/>
      <c r="E199" s="121"/>
      <c r="F199" s="121"/>
      <c r="G199" s="121"/>
      <c r="H199" s="121"/>
      <c r="I199" s="113"/>
      <c r="J199" s="113"/>
      <c r="K199" s="113"/>
    </row>
    <row r="200" spans="2:11">
      <c r="B200" s="112"/>
      <c r="C200" s="113"/>
      <c r="D200" s="121"/>
      <c r="E200" s="121"/>
      <c r="F200" s="121"/>
      <c r="G200" s="121"/>
      <c r="H200" s="121"/>
      <c r="I200" s="113"/>
      <c r="J200" s="113"/>
      <c r="K200" s="113"/>
    </row>
    <row r="201" spans="2:11">
      <c r="B201" s="112"/>
      <c r="C201" s="113"/>
      <c r="D201" s="121"/>
      <c r="E201" s="121"/>
      <c r="F201" s="121"/>
      <c r="G201" s="121"/>
      <c r="H201" s="121"/>
      <c r="I201" s="113"/>
      <c r="J201" s="113"/>
      <c r="K201" s="113"/>
    </row>
    <row r="202" spans="2:11">
      <c r="B202" s="112"/>
      <c r="C202" s="113"/>
      <c r="D202" s="121"/>
      <c r="E202" s="121"/>
      <c r="F202" s="121"/>
      <c r="G202" s="121"/>
      <c r="H202" s="121"/>
      <c r="I202" s="113"/>
      <c r="J202" s="113"/>
      <c r="K202" s="113"/>
    </row>
    <row r="203" spans="2:11">
      <c r="B203" s="112"/>
      <c r="C203" s="113"/>
      <c r="D203" s="121"/>
      <c r="E203" s="121"/>
      <c r="F203" s="121"/>
      <c r="G203" s="121"/>
      <c r="H203" s="121"/>
      <c r="I203" s="113"/>
      <c r="J203" s="113"/>
      <c r="K203" s="113"/>
    </row>
    <row r="204" spans="2:11">
      <c r="B204" s="112"/>
      <c r="C204" s="113"/>
      <c r="D204" s="121"/>
      <c r="E204" s="121"/>
      <c r="F204" s="121"/>
      <c r="G204" s="121"/>
      <c r="H204" s="121"/>
      <c r="I204" s="113"/>
      <c r="J204" s="113"/>
      <c r="K204" s="113"/>
    </row>
    <row r="205" spans="2:11">
      <c r="B205" s="112"/>
      <c r="C205" s="113"/>
      <c r="D205" s="121"/>
      <c r="E205" s="121"/>
      <c r="F205" s="121"/>
      <c r="G205" s="121"/>
      <c r="H205" s="121"/>
      <c r="I205" s="113"/>
      <c r="J205" s="113"/>
      <c r="K205" s="113"/>
    </row>
    <row r="206" spans="2:11">
      <c r="B206" s="112"/>
      <c r="C206" s="113"/>
      <c r="D206" s="121"/>
      <c r="E206" s="121"/>
      <c r="F206" s="121"/>
      <c r="G206" s="121"/>
      <c r="H206" s="121"/>
      <c r="I206" s="113"/>
      <c r="J206" s="113"/>
      <c r="K206" s="113"/>
    </row>
    <row r="207" spans="2:11">
      <c r="B207" s="112"/>
      <c r="C207" s="113"/>
      <c r="D207" s="121"/>
      <c r="E207" s="121"/>
      <c r="F207" s="121"/>
      <c r="G207" s="121"/>
      <c r="H207" s="121"/>
      <c r="I207" s="113"/>
      <c r="J207" s="113"/>
      <c r="K207" s="113"/>
    </row>
    <row r="208" spans="2:11">
      <c r="B208" s="112"/>
      <c r="C208" s="113"/>
      <c r="D208" s="121"/>
      <c r="E208" s="121"/>
      <c r="F208" s="121"/>
      <c r="G208" s="121"/>
      <c r="H208" s="121"/>
      <c r="I208" s="113"/>
      <c r="J208" s="113"/>
      <c r="K208" s="113"/>
    </row>
    <row r="209" spans="2:11">
      <c r="B209" s="112"/>
      <c r="C209" s="113"/>
      <c r="D209" s="121"/>
      <c r="E209" s="121"/>
      <c r="F209" s="121"/>
      <c r="G209" s="121"/>
      <c r="H209" s="121"/>
      <c r="I209" s="113"/>
      <c r="J209" s="113"/>
      <c r="K209" s="113"/>
    </row>
    <row r="210" spans="2:11">
      <c r="B210" s="112"/>
      <c r="C210" s="113"/>
      <c r="D210" s="121"/>
      <c r="E210" s="121"/>
      <c r="F210" s="121"/>
      <c r="G210" s="121"/>
      <c r="H210" s="121"/>
      <c r="I210" s="113"/>
      <c r="J210" s="113"/>
      <c r="K210" s="113"/>
    </row>
    <row r="211" spans="2:11">
      <c r="B211" s="112"/>
      <c r="C211" s="113"/>
      <c r="D211" s="121"/>
      <c r="E211" s="121"/>
      <c r="F211" s="121"/>
      <c r="G211" s="121"/>
      <c r="H211" s="121"/>
      <c r="I211" s="113"/>
      <c r="J211" s="113"/>
      <c r="K211" s="113"/>
    </row>
    <row r="212" spans="2:11">
      <c r="B212" s="112"/>
      <c r="C212" s="113"/>
      <c r="D212" s="121"/>
      <c r="E212" s="121"/>
      <c r="F212" s="121"/>
      <c r="G212" s="121"/>
      <c r="H212" s="121"/>
      <c r="I212" s="113"/>
      <c r="J212" s="113"/>
      <c r="K212" s="113"/>
    </row>
    <row r="213" spans="2:11">
      <c r="B213" s="112"/>
      <c r="C213" s="113"/>
      <c r="D213" s="121"/>
      <c r="E213" s="121"/>
      <c r="F213" s="121"/>
      <c r="G213" s="121"/>
      <c r="H213" s="121"/>
      <c r="I213" s="113"/>
      <c r="J213" s="113"/>
      <c r="K213" s="113"/>
    </row>
    <row r="214" spans="2:11">
      <c r="B214" s="112"/>
      <c r="C214" s="113"/>
      <c r="D214" s="121"/>
      <c r="E214" s="121"/>
      <c r="F214" s="121"/>
      <c r="G214" s="121"/>
      <c r="H214" s="121"/>
      <c r="I214" s="113"/>
      <c r="J214" s="113"/>
      <c r="K214" s="113"/>
    </row>
    <row r="215" spans="2:11">
      <c r="B215" s="112"/>
      <c r="C215" s="113"/>
      <c r="D215" s="121"/>
      <c r="E215" s="121"/>
      <c r="F215" s="121"/>
      <c r="G215" s="121"/>
      <c r="H215" s="121"/>
      <c r="I215" s="113"/>
      <c r="J215" s="113"/>
      <c r="K215" s="113"/>
    </row>
    <row r="216" spans="2:11">
      <c r="B216" s="112"/>
      <c r="C216" s="113"/>
      <c r="D216" s="121"/>
      <c r="E216" s="121"/>
      <c r="F216" s="121"/>
      <c r="G216" s="121"/>
      <c r="H216" s="121"/>
      <c r="I216" s="113"/>
      <c r="J216" s="113"/>
      <c r="K216" s="113"/>
    </row>
    <row r="217" spans="2:11">
      <c r="B217" s="112"/>
      <c r="C217" s="113"/>
      <c r="D217" s="121"/>
      <c r="E217" s="121"/>
      <c r="F217" s="121"/>
      <c r="G217" s="121"/>
      <c r="H217" s="121"/>
      <c r="I217" s="113"/>
      <c r="J217" s="113"/>
      <c r="K217" s="113"/>
    </row>
    <row r="218" spans="2:11">
      <c r="B218" s="112"/>
      <c r="C218" s="113"/>
      <c r="D218" s="121"/>
      <c r="E218" s="121"/>
      <c r="F218" s="121"/>
      <c r="G218" s="121"/>
      <c r="H218" s="121"/>
      <c r="I218" s="113"/>
      <c r="J218" s="113"/>
      <c r="K218" s="113"/>
    </row>
    <row r="219" spans="2:11">
      <c r="B219" s="112"/>
      <c r="C219" s="113"/>
      <c r="D219" s="121"/>
      <c r="E219" s="121"/>
      <c r="F219" s="121"/>
      <c r="G219" s="121"/>
      <c r="H219" s="121"/>
      <c r="I219" s="113"/>
      <c r="J219" s="113"/>
      <c r="K219" s="113"/>
    </row>
    <row r="220" spans="2:11">
      <c r="B220" s="112"/>
      <c r="C220" s="113"/>
      <c r="D220" s="121"/>
      <c r="E220" s="121"/>
      <c r="F220" s="121"/>
      <c r="G220" s="121"/>
      <c r="H220" s="121"/>
      <c r="I220" s="113"/>
      <c r="J220" s="113"/>
      <c r="K220" s="113"/>
    </row>
    <row r="221" spans="2:11">
      <c r="B221" s="112"/>
      <c r="C221" s="113"/>
      <c r="D221" s="121"/>
      <c r="E221" s="121"/>
      <c r="F221" s="121"/>
      <c r="G221" s="121"/>
      <c r="H221" s="121"/>
      <c r="I221" s="113"/>
      <c r="J221" s="113"/>
      <c r="K221" s="113"/>
    </row>
    <row r="222" spans="2:11">
      <c r="B222" s="112"/>
      <c r="C222" s="113"/>
      <c r="D222" s="121"/>
      <c r="E222" s="121"/>
      <c r="F222" s="121"/>
      <c r="G222" s="121"/>
      <c r="H222" s="121"/>
      <c r="I222" s="113"/>
      <c r="J222" s="113"/>
      <c r="K222" s="113"/>
    </row>
    <row r="223" spans="2:11">
      <c r="B223" s="112"/>
      <c r="C223" s="113"/>
      <c r="D223" s="121"/>
      <c r="E223" s="121"/>
      <c r="F223" s="121"/>
      <c r="G223" s="121"/>
      <c r="H223" s="121"/>
      <c r="I223" s="113"/>
      <c r="J223" s="113"/>
      <c r="K223" s="113"/>
    </row>
    <row r="224" spans="2:11">
      <c r="B224" s="112"/>
      <c r="C224" s="113"/>
      <c r="D224" s="121"/>
      <c r="E224" s="121"/>
      <c r="F224" s="121"/>
      <c r="G224" s="121"/>
      <c r="H224" s="121"/>
      <c r="I224" s="113"/>
      <c r="J224" s="113"/>
      <c r="K224" s="113"/>
    </row>
    <row r="225" spans="2:11">
      <c r="B225" s="112"/>
      <c r="C225" s="113"/>
      <c r="D225" s="121"/>
      <c r="E225" s="121"/>
      <c r="F225" s="121"/>
      <c r="G225" s="121"/>
      <c r="H225" s="121"/>
      <c r="I225" s="113"/>
      <c r="J225" s="113"/>
      <c r="K225" s="113"/>
    </row>
    <row r="226" spans="2:11">
      <c r="B226" s="112"/>
      <c r="C226" s="113"/>
      <c r="D226" s="121"/>
      <c r="E226" s="121"/>
      <c r="F226" s="121"/>
      <c r="G226" s="121"/>
      <c r="H226" s="121"/>
      <c r="I226" s="113"/>
      <c r="J226" s="113"/>
      <c r="K226" s="113"/>
    </row>
    <row r="227" spans="2:11">
      <c r="B227" s="112"/>
      <c r="C227" s="113"/>
      <c r="D227" s="121"/>
      <c r="E227" s="121"/>
      <c r="F227" s="121"/>
      <c r="G227" s="121"/>
      <c r="H227" s="121"/>
      <c r="I227" s="113"/>
      <c r="J227" s="113"/>
      <c r="K227" s="113"/>
    </row>
    <row r="228" spans="2:11">
      <c r="B228" s="112"/>
      <c r="C228" s="113"/>
      <c r="D228" s="121"/>
      <c r="E228" s="121"/>
      <c r="F228" s="121"/>
      <c r="G228" s="121"/>
      <c r="H228" s="121"/>
      <c r="I228" s="113"/>
      <c r="J228" s="113"/>
      <c r="K228" s="113"/>
    </row>
    <row r="229" spans="2:11">
      <c r="B229" s="112"/>
      <c r="C229" s="113"/>
      <c r="D229" s="121"/>
      <c r="E229" s="121"/>
      <c r="F229" s="121"/>
      <c r="G229" s="121"/>
      <c r="H229" s="121"/>
      <c r="I229" s="113"/>
      <c r="J229" s="113"/>
      <c r="K229" s="113"/>
    </row>
    <row r="230" spans="2:11">
      <c r="B230" s="112"/>
      <c r="C230" s="113"/>
      <c r="D230" s="121"/>
      <c r="E230" s="121"/>
      <c r="F230" s="121"/>
      <c r="G230" s="121"/>
      <c r="H230" s="121"/>
      <c r="I230" s="113"/>
      <c r="J230" s="113"/>
      <c r="K230" s="113"/>
    </row>
    <row r="231" spans="2:11">
      <c r="B231" s="112"/>
      <c r="C231" s="113"/>
      <c r="D231" s="121"/>
      <c r="E231" s="121"/>
      <c r="F231" s="121"/>
      <c r="G231" s="121"/>
      <c r="H231" s="121"/>
      <c r="I231" s="113"/>
      <c r="J231" s="113"/>
      <c r="K231" s="113"/>
    </row>
    <row r="232" spans="2:11">
      <c r="B232" s="112"/>
      <c r="C232" s="113"/>
      <c r="D232" s="121"/>
      <c r="E232" s="121"/>
      <c r="F232" s="121"/>
      <c r="G232" s="121"/>
      <c r="H232" s="121"/>
      <c r="I232" s="113"/>
      <c r="J232" s="113"/>
      <c r="K232" s="113"/>
    </row>
    <row r="233" spans="2:11">
      <c r="B233" s="112"/>
      <c r="C233" s="113"/>
      <c r="D233" s="121"/>
      <c r="E233" s="121"/>
      <c r="F233" s="121"/>
      <c r="G233" s="121"/>
      <c r="H233" s="121"/>
      <c r="I233" s="113"/>
      <c r="J233" s="113"/>
      <c r="K233" s="113"/>
    </row>
    <row r="234" spans="2:11">
      <c r="B234" s="112"/>
      <c r="C234" s="113"/>
      <c r="D234" s="121"/>
      <c r="E234" s="121"/>
      <c r="F234" s="121"/>
      <c r="G234" s="121"/>
      <c r="H234" s="121"/>
      <c r="I234" s="113"/>
      <c r="J234" s="113"/>
      <c r="K234" s="113"/>
    </row>
    <row r="235" spans="2:11">
      <c r="B235" s="112"/>
      <c r="C235" s="113"/>
      <c r="D235" s="121"/>
      <c r="E235" s="121"/>
      <c r="F235" s="121"/>
      <c r="G235" s="121"/>
      <c r="H235" s="121"/>
      <c r="I235" s="113"/>
      <c r="J235" s="113"/>
      <c r="K235" s="113"/>
    </row>
    <row r="236" spans="2:11">
      <c r="B236" s="112"/>
      <c r="C236" s="113"/>
      <c r="D236" s="121"/>
      <c r="E236" s="121"/>
      <c r="F236" s="121"/>
      <c r="G236" s="121"/>
      <c r="H236" s="121"/>
      <c r="I236" s="113"/>
      <c r="J236" s="113"/>
      <c r="K236" s="113"/>
    </row>
    <row r="237" spans="2:11">
      <c r="B237" s="112"/>
      <c r="C237" s="113"/>
      <c r="D237" s="121"/>
      <c r="E237" s="121"/>
      <c r="F237" s="121"/>
      <c r="G237" s="121"/>
      <c r="H237" s="121"/>
      <c r="I237" s="113"/>
      <c r="J237" s="113"/>
      <c r="K237" s="113"/>
    </row>
    <row r="238" spans="2:11">
      <c r="B238" s="112"/>
      <c r="C238" s="113"/>
      <c r="D238" s="121"/>
      <c r="E238" s="121"/>
      <c r="F238" s="121"/>
      <c r="G238" s="121"/>
      <c r="H238" s="121"/>
      <c r="I238" s="113"/>
      <c r="J238" s="113"/>
      <c r="K238" s="113"/>
    </row>
    <row r="239" spans="2:11">
      <c r="B239" s="112"/>
      <c r="C239" s="113"/>
      <c r="D239" s="121"/>
      <c r="E239" s="121"/>
      <c r="F239" s="121"/>
      <c r="G239" s="121"/>
      <c r="H239" s="121"/>
      <c r="I239" s="113"/>
      <c r="J239" s="113"/>
      <c r="K239" s="113"/>
    </row>
    <row r="240" spans="2:11">
      <c r="B240" s="112"/>
      <c r="C240" s="113"/>
      <c r="D240" s="121"/>
      <c r="E240" s="121"/>
      <c r="F240" s="121"/>
      <c r="G240" s="121"/>
      <c r="H240" s="121"/>
      <c r="I240" s="113"/>
      <c r="J240" s="113"/>
      <c r="K240" s="113"/>
    </row>
    <row r="241" spans="2:11">
      <c r="B241" s="112"/>
      <c r="C241" s="113"/>
      <c r="D241" s="121"/>
      <c r="E241" s="121"/>
      <c r="F241" s="121"/>
      <c r="G241" s="121"/>
      <c r="H241" s="121"/>
      <c r="I241" s="113"/>
      <c r="J241" s="113"/>
      <c r="K241" s="113"/>
    </row>
    <row r="242" spans="2:11">
      <c r="B242" s="112"/>
      <c r="C242" s="113"/>
      <c r="D242" s="121"/>
      <c r="E242" s="121"/>
      <c r="F242" s="121"/>
      <c r="G242" s="121"/>
      <c r="H242" s="121"/>
      <c r="I242" s="113"/>
      <c r="J242" s="113"/>
      <c r="K242" s="113"/>
    </row>
    <row r="243" spans="2:11">
      <c r="B243" s="112"/>
      <c r="C243" s="113"/>
      <c r="D243" s="121"/>
      <c r="E243" s="121"/>
      <c r="F243" s="121"/>
      <c r="G243" s="121"/>
      <c r="H243" s="121"/>
      <c r="I243" s="113"/>
      <c r="J243" s="113"/>
      <c r="K243" s="113"/>
    </row>
    <row r="244" spans="2:11">
      <c r="B244" s="112"/>
      <c r="C244" s="113"/>
      <c r="D244" s="121"/>
      <c r="E244" s="121"/>
      <c r="F244" s="121"/>
      <c r="G244" s="121"/>
      <c r="H244" s="121"/>
      <c r="I244" s="113"/>
      <c r="J244" s="113"/>
      <c r="K244" s="113"/>
    </row>
    <row r="245" spans="2:11">
      <c r="B245" s="112"/>
      <c r="C245" s="113"/>
      <c r="D245" s="121"/>
      <c r="E245" s="121"/>
      <c r="F245" s="121"/>
      <c r="G245" s="121"/>
      <c r="H245" s="121"/>
      <c r="I245" s="113"/>
      <c r="J245" s="113"/>
      <c r="K245" s="113"/>
    </row>
    <row r="246" spans="2:11">
      <c r="B246" s="112"/>
      <c r="C246" s="113"/>
      <c r="D246" s="121"/>
      <c r="E246" s="121"/>
      <c r="F246" s="121"/>
      <c r="G246" s="121"/>
      <c r="H246" s="121"/>
      <c r="I246" s="113"/>
      <c r="J246" s="113"/>
      <c r="K246" s="113"/>
    </row>
    <row r="247" spans="2:11">
      <c r="B247" s="112"/>
      <c r="C247" s="113"/>
      <c r="D247" s="121"/>
      <c r="E247" s="121"/>
      <c r="F247" s="121"/>
      <c r="G247" s="121"/>
      <c r="H247" s="121"/>
      <c r="I247" s="113"/>
      <c r="J247" s="113"/>
      <c r="K247" s="113"/>
    </row>
    <row r="248" spans="2:11">
      <c r="B248" s="112"/>
      <c r="C248" s="113"/>
      <c r="D248" s="121"/>
      <c r="E248" s="121"/>
      <c r="F248" s="121"/>
      <c r="G248" s="121"/>
      <c r="H248" s="121"/>
      <c r="I248" s="113"/>
      <c r="J248" s="113"/>
      <c r="K248" s="113"/>
    </row>
    <row r="249" spans="2:11">
      <c r="B249" s="112"/>
      <c r="C249" s="113"/>
      <c r="D249" s="121"/>
      <c r="E249" s="121"/>
      <c r="F249" s="121"/>
      <c r="G249" s="121"/>
      <c r="H249" s="121"/>
      <c r="I249" s="113"/>
      <c r="J249" s="113"/>
      <c r="K249" s="113"/>
    </row>
    <row r="250" spans="2:11">
      <c r="B250" s="112"/>
      <c r="C250" s="113"/>
      <c r="D250" s="121"/>
      <c r="E250" s="121"/>
      <c r="F250" s="121"/>
      <c r="G250" s="121"/>
      <c r="H250" s="121"/>
      <c r="I250" s="113"/>
      <c r="J250" s="113"/>
      <c r="K250" s="113"/>
    </row>
    <row r="251" spans="2:11">
      <c r="B251" s="112"/>
      <c r="C251" s="113"/>
      <c r="D251" s="121"/>
      <c r="E251" s="121"/>
      <c r="F251" s="121"/>
      <c r="G251" s="121"/>
      <c r="H251" s="121"/>
      <c r="I251" s="113"/>
      <c r="J251" s="113"/>
      <c r="K251" s="113"/>
    </row>
    <row r="252" spans="2:11">
      <c r="B252" s="112"/>
      <c r="C252" s="113"/>
      <c r="D252" s="121"/>
      <c r="E252" s="121"/>
      <c r="F252" s="121"/>
      <c r="G252" s="121"/>
      <c r="H252" s="121"/>
      <c r="I252" s="113"/>
      <c r="J252" s="113"/>
      <c r="K252" s="113"/>
    </row>
    <row r="253" spans="2:11">
      <c r="B253" s="112"/>
      <c r="C253" s="113"/>
      <c r="D253" s="121"/>
      <c r="E253" s="121"/>
      <c r="F253" s="121"/>
      <c r="G253" s="121"/>
      <c r="H253" s="121"/>
      <c r="I253" s="113"/>
      <c r="J253" s="113"/>
      <c r="K253" s="113"/>
    </row>
    <row r="254" spans="2:11">
      <c r="B254" s="112"/>
      <c r="C254" s="113"/>
      <c r="D254" s="121"/>
      <c r="E254" s="121"/>
      <c r="F254" s="121"/>
      <c r="G254" s="121"/>
      <c r="H254" s="121"/>
      <c r="I254" s="113"/>
      <c r="J254" s="113"/>
      <c r="K254" s="113"/>
    </row>
    <row r="255" spans="2:11">
      <c r="B255" s="112"/>
      <c r="C255" s="113"/>
      <c r="D255" s="121"/>
      <c r="E255" s="121"/>
      <c r="F255" s="121"/>
      <c r="G255" s="121"/>
      <c r="H255" s="121"/>
      <c r="I255" s="113"/>
      <c r="J255" s="113"/>
      <c r="K255" s="113"/>
    </row>
    <row r="256" spans="2:11">
      <c r="B256" s="112"/>
      <c r="C256" s="113"/>
      <c r="D256" s="121"/>
      <c r="E256" s="121"/>
      <c r="F256" s="121"/>
      <c r="G256" s="121"/>
      <c r="H256" s="121"/>
      <c r="I256" s="113"/>
      <c r="J256" s="113"/>
      <c r="K256" s="113"/>
    </row>
    <row r="257" spans="2:11">
      <c r="B257" s="112"/>
      <c r="C257" s="113"/>
      <c r="D257" s="121"/>
      <c r="E257" s="121"/>
      <c r="F257" s="121"/>
      <c r="G257" s="121"/>
      <c r="H257" s="121"/>
      <c r="I257" s="113"/>
      <c r="J257" s="113"/>
      <c r="K257" s="113"/>
    </row>
    <row r="258" spans="2:11">
      <c r="B258" s="112"/>
      <c r="C258" s="113"/>
      <c r="D258" s="121"/>
      <c r="E258" s="121"/>
      <c r="F258" s="121"/>
      <c r="G258" s="121"/>
      <c r="H258" s="121"/>
      <c r="I258" s="113"/>
      <c r="J258" s="113"/>
      <c r="K258" s="113"/>
    </row>
    <row r="259" spans="2:11">
      <c r="B259" s="112"/>
      <c r="C259" s="113"/>
      <c r="D259" s="121"/>
      <c r="E259" s="121"/>
      <c r="F259" s="121"/>
      <c r="G259" s="121"/>
      <c r="H259" s="121"/>
      <c r="I259" s="113"/>
      <c r="J259" s="113"/>
      <c r="K259" s="113"/>
    </row>
    <row r="260" spans="2:11">
      <c r="B260" s="112"/>
      <c r="C260" s="113"/>
      <c r="D260" s="121"/>
      <c r="E260" s="121"/>
      <c r="F260" s="121"/>
      <c r="G260" s="121"/>
      <c r="H260" s="121"/>
      <c r="I260" s="113"/>
      <c r="J260" s="113"/>
      <c r="K260" s="113"/>
    </row>
    <row r="261" spans="2:11">
      <c r="B261" s="112"/>
      <c r="C261" s="113"/>
      <c r="D261" s="121"/>
      <c r="E261" s="121"/>
      <c r="F261" s="121"/>
      <c r="G261" s="121"/>
      <c r="H261" s="121"/>
      <c r="I261" s="113"/>
      <c r="J261" s="113"/>
      <c r="K261" s="113"/>
    </row>
    <row r="262" spans="2:11">
      <c r="B262" s="112"/>
      <c r="C262" s="113"/>
      <c r="D262" s="121"/>
      <c r="E262" s="121"/>
      <c r="F262" s="121"/>
      <c r="G262" s="121"/>
      <c r="H262" s="121"/>
      <c r="I262" s="113"/>
      <c r="J262" s="113"/>
      <c r="K262" s="113"/>
    </row>
    <row r="263" spans="2:11">
      <c r="B263" s="112"/>
      <c r="C263" s="113"/>
      <c r="D263" s="121"/>
      <c r="E263" s="121"/>
      <c r="F263" s="121"/>
      <c r="G263" s="121"/>
      <c r="H263" s="121"/>
      <c r="I263" s="113"/>
      <c r="J263" s="113"/>
      <c r="K263" s="113"/>
    </row>
    <row r="264" spans="2:11">
      <c r="B264" s="112"/>
      <c r="C264" s="113"/>
      <c r="D264" s="121"/>
      <c r="E264" s="121"/>
      <c r="F264" s="121"/>
      <c r="G264" s="121"/>
      <c r="H264" s="121"/>
      <c r="I264" s="113"/>
      <c r="J264" s="113"/>
      <c r="K264" s="113"/>
    </row>
    <row r="265" spans="2:11">
      <c r="B265" s="112"/>
      <c r="C265" s="113"/>
      <c r="D265" s="121"/>
      <c r="E265" s="121"/>
      <c r="F265" s="121"/>
      <c r="G265" s="121"/>
      <c r="H265" s="121"/>
      <c r="I265" s="113"/>
      <c r="J265" s="113"/>
      <c r="K265" s="113"/>
    </row>
    <row r="266" spans="2:11">
      <c r="B266" s="112"/>
      <c r="C266" s="113"/>
      <c r="D266" s="121"/>
      <c r="E266" s="121"/>
      <c r="F266" s="121"/>
      <c r="G266" s="121"/>
      <c r="H266" s="121"/>
      <c r="I266" s="113"/>
      <c r="J266" s="113"/>
      <c r="K266" s="113"/>
    </row>
    <row r="267" spans="2:11">
      <c r="B267" s="112"/>
      <c r="C267" s="113"/>
      <c r="D267" s="121"/>
      <c r="E267" s="121"/>
      <c r="F267" s="121"/>
      <c r="G267" s="121"/>
      <c r="H267" s="121"/>
      <c r="I267" s="113"/>
      <c r="J267" s="113"/>
      <c r="K267" s="113"/>
    </row>
    <row r="268" spans="2:11">
      <c r="B268" s="112"/>
      <c r="C268" s="113"/>
      <c r="D268" s="121"/>
      <c r="E268" s="121"/>
      <c r="F268" s="121"/>
      <c r="G268" s="121"/>
      <c r="H268" s="121"/>
      <c r="I268" s="113"/>
      <c r="J268" s="113"/>
      <c r="K268" s="113"/>
    </row>
    <row r="269" spans="2:11">
      <c r="B269" s="112"/>
      <c r="C269" s="113"/>
      <c r="D269" s="121"/>
      <c r="E269" s="121"/>
      <c r="F269" s="121"/>
      <c r="G269" s="121"/>
      <c r="H269" s="121"/>
      <c r="I269" s="113"/>
      <c r="J269" s="113"/>
      <c r="K269" s="113"/>
    </row>
    <row r="270" spans="2:11">
      <c r="B270" s="112"/>
      <c r="C270" s="113"/>
      <c r="D270" s="121"/>
      <c r="E270" s="121"/>
      <c r="F270" s="121"/>
      <c r="G270" s="121"/>
      <c r="H270" s="121"/>
      <c r="I270" s="113"/>
      <c r="J270" s="113"/>
      <c r="K270" s="113"/>
    </row>
    <row r="271" spans="2:11">
      <c r="B271" s="112"/>
      <c r="C271" s="113"/>
      <c r="D271" s="121"/>
      <c r="E271" s="121"/>
      <c r="F271" s="121"/>
      <c r="G271" s="121"/>
      <c r="H271" s="121"/>
      <c r="I271" s="113"/>
      <c r="J271" s="113"/>
      <c r="K271" s="113"/>
    </row>
    <row r="272" spans="2:11">
      <c r="B272" s="112"/>
      <c r="C272" s="113"/>
      <c r="D272" s="121"/>
      <c r="E272" s="121"/>
      <c r="F272" s="121"/>
      <c r="G272" s="121"/>
      <c r="H272" s="121"/>
      <c r="I272" s="113"/>
      <c r="J272" s="113"/>
      <c r="K272" s="113"/>
    </row>
    <row r="273" spans="2:11">
      <c r="B273" s="112"/>
      <c r="C273" s="113"/>
      <c r="D273" s="121"/>
      <c r="E273" s="121"/>
      <c r="F273" s="121"/>
      <c r="G273" s="121"/>
      <c r="H273" s="121"/>
      <c r="I273" s="113"/>
      <c r="J273" s="113"/>
      <c r="K273" s="113"/>
    </row>
    <row r="274" spans="2:11">
      <c r="B274" s="112"/>
      <c r="C274" s="113"/>
      <c r="D274" s="121"/>
      <c r="E274" s="121"/>
      <c r="F274" s="121"/>
      <c r="G274" s="121"/>
      <c r="H274" s="121"/>
      <c r="I274" s="113"/>
      <c r="J274" s="113"/>
      <c r="K274" s="113"/>
    </row>
    <row r="275" spans="2:11">
      <c r="B275" s="112"/>
      <c r="C275" s="113"/>
      <c r="D275" s="121"/>
      <c r="E275" s="121"/>
      <c r="F275" s="121"/>
      <c r="G275" s="121"/>
      <c r="H275" s="121"/>
      <c r="I275" s="113"/>
      <c r="J275" s="113"/>
      <c r="K275" s="113"/>
    </row>
    <row r="276" spans="2:11">
      <c r="B276" s="112"/>
      <c r="C276" s="113"/>
      <c r="D276" s="121"/>
      <c r="E276" s="121"/>
      <c r="F276" s="121"/>
      <c r="G276" s="121"/>
      <c r="H276" s="121"/>
      <c r="I276" s="113"/>
      <c r="J276" s="113"/>
      <c r="K276" s="113"/>
    </row>
    <row r="277" spans="2:11">
      <c r="B277" s="112"/>
      <c r="C277" s="113"/>
      <c r="D277" s="121"/>
      <c r="E277" s="121"/>
      <c r="F277" s="121"/>
      <c r="G277" s="121"/>
      <c r="H277" s="121"/>
      <c r="I277" s="113"/>
      <c r="J277" s="113"/>
      <c r="K277" s="113"/>
    </row>
    <row r="278" spans="2:11">
      <c r="B278" s="112"/>
      <c r="C278" s="113"/>
      <c r="D278" s="121"/>
      <c r="E278" s="121"/>
      <c r="F278" s="121"/>
      <c r="G278" s="121"/>
      <c r="H278" s="121"/>
      <c r="I278" s="113"/>
      <c r="J278" s="113"/>
      <c r="K278" s="113"/>
    </row>
    <row r="279" spans="2:11">
      <c r="B279" s="112"/>
      <c r="C279" s="113"/>
      <c r="D279" s="121"/>
      <c r="E279" s="121"/>
      <c r="F279" s="121"/>
      <c r="G279" s="121"/>
      <c r="H279" s="121"/>
      <c r="I279" s="113"/>
      <c r="J279" s="113"/>
      <c r="K279" s="113"/>
    </row>
    <row r="280" spans="2:11">
      <c r="B280" s="112"/>
      <c r="C280" s="113"/>
      <c r="D280" s="121"/>
      <c r="E280" s="121"/>
      <c r="F280" s="121"/>
      <c r="G280" s="121"/>
      <c r="H280" s="121"/>
      <c r="I280" s="113"/>
      <c r="J280" s="113"/>
      <c r="K280" s="113"/>
    </row>
    <row r="281" spans="2:11">
      <c r="B281" s="112"/>
      <c r="C281" s="113"/>
      <c r="D281" s="121"/>
      <c r="E281" s="121"/>
      <c r="F281" s="121"/>
      <c r="G281" s="121"/>
      <c r="H281" s="121"/>
      <c r="I281" s="113"/>
      <c r="J281" s="113"/>
      <c r="K281" s="113"/>
    </row>
    <row r="282" spans="2:11">
      <c r="B282" s="112"/>
      <c r="C282" s="113"/>
      <c r="D282" s="121"/>
      <c r="E282" s="121"/>
      <c r="F282" s="121"/>
      <c r="G282" s="121"/>
      <c r="H282" s="121"/>
      <c r="I282" s="113"/>
      <c r="J282" s="113"/>
      <c r="K282" s="113"/>
    </row>
    <row r="283" spans="2:11">
      <c r="B283" s="112"/>
      <c r="C283" s="113"/>
      <c r="D283" s="121"/>
      <c r="E283" s="121"/>
      <c r="F283" s="121"/>
      <c r="G283" s="121"/>
      <c r="H283" s="121"/>
      <c r="I283" s="113"/>
      <c r="J283" s="113"/>
      <c r="K283" s="113"/>
    </row>
    <row r="284" spans="2:11">
      <c r="B284" s="112"/>
      <c r="C284" s="113"/>
      <c r="D284" s="121"/>
      <c r="E284" s="121"/>
      <c r="F284" s="121"/>
      <c r="G284" s="121"/>
      <c r="H284" s="121"/>
      <c r="I284" s="113"/>
      <c r="J284" s="113"/>
      <c r="K284" s="113"/>
    </row>
    <row r="285" spans="2:11">
      <c r="B285" s="112"/>
      <c r="C285" s="113"/>
      <c r="D285" s="121"/>
      <c r="E285" s="121"/>
      <c r="F285" s="121"/>
      <c r="G285" s="121"/>
      <c r="H285" s="121"/>
      <c r="I285" s="113"/>
      <c r="J285" s="113"/>
      <c r="K285" s="113"/>
    </row>
    <row r="286" spans="2:11">
      <c r="B286" s="112"/>
      <c r="C286" s="113"/>
      <c r="D286" s="121"/>
      <c r="E286" s="121"/>
      <c r="F286" s="121"/>
      <c r="G286" s="121"/>
      <c r="H286" s="121"/>
      <c r="I286" s="113"/>
      <c r="J286" s="113"/>
      <c r="K286" s="113"/>
    </row>
    <row r="287" spans="2:11">
      <c r="B287" s="112"/>
      <c r="C287" s="113"/>
      <c r="D287" s="121"/>
      <c r="E287" s="121"/>
      <c r="F287" s="121"/>
      <c r="G287" s="121"/>
      <c r="H287" s="121"/>
      <c r="I287" s="113"/>
      <c r="J287" s="113"/>
      <c r="K287" s="113"/>
    </row>
    <row r="288" spans="2:11">
      <c r="B288" s="112"/>
      <c r="C288" s="113"/>
      <c r="D288" s="121"/>
      <c r="E288" s="121"/>
      <c r="F288" s="121"/>
      <c r="G288" s="121"/>
      <c r="H288" s="121"/>
      <c r="I288" s="113"/>
      <c r="J288" s="113"/>
      <c r="K288" s="113"/>
    </row>
    <row r="289" spans="2:11">
      <c r="B289" s="112"/>
      <c r="C289" s="113"/>
      <c r="D289" s="121"/>
      <c r="E289" s="121"/>
      <c r="F289" s="121"/>
      <c r="G289" s="121"/>
      <c r="H289" s="121"/>
      <c r="I289" s="113"/>
      <c r="J289" s="113"/>
      <c r="K289" s="113"/>
    </row>
    <row r="290" spans="2:11">
      <c r="B290" s="112"/>
      <c r="C290" s="113"/>
      <c r="D290" s="121"/>
      <c r="E290" s="121"/>
      <c r="F290" s="121"/>
      <c r="G290" s="121"/>
      <c r="H290" s="121"/>
      <c r="I290" s="113"/>
      <c r="J290" s="113"/>
      <c r="K290" s="113"/>
    </row>
    <row r="291" spans="2:11">
      <c r="B291" s="112"/>
      <c r="C291" s="113"/>
      <c r="D291" s="121"/>
      <c r="E291" s="121"/>
      <c r="F291" s="121"/>
      <c r="G291" s="121"/>
      <c r="H291" s="121"/>
      <c r="I291" s="113"/>
      <c r="J291" s="113"/>
      <c r="K291" s="113"/>
    </row>
    <row r="292" spans="2:11">
      <c r="B292" s="112"/>
      <c r="C292" s="113"/>
      <c r="D292" s="121"/>
      <c r="E292" s="121"/>
      <c r="F292" s="121"/>
      <c r="G292" s="121"/>
      <c r="H292" s="121"/>
      <c r="I292" s="113"/>
      <c r="J292" s="113"/>
      <c r="K292" s="113"/>
    </row>
    <row r="293" spans="2:11">
      <c r="B293" s="112"/>
      <c r="C293" s="113"/>
      <c r="D293" s="121"/>
      <c r="E293" s="121"/>
      <c r="F293" s="121"/>
      <c r="G293" s="121"/>
      <c r="H293" s="121"/>
      <c r="I293" s="113"/>
      <c r="J293" s="113"/>
      <c r="K293" s="113"/>
    </row>
    <row r="294" spans="2:11">
      <c r="B294" s="112"/>
      <c r="C294" s="113"/>
      <c r="D294" s="121"/>
      <c r="E294" s="121"/>
      <c r="F294" s="121"/>
      <c r="G294" s="121"/>
      <c r="H294" s="121"/>
      <c r="I294" s="113"/>
      <c r="J294" s="113"/>
      <c r="K294" s="113"/>
    </row>
    <row r="295" spans="2:11">
      <c r="B295" s="112"/>
      <c r="C295" s="113"/>
      <c r="D295" s="121"/>
      <c r="E295" s="121"/>
      <c r="F295" s="121"/>
      <c r="G295" s="121"/>
      <c r="H295" s="121"/>
      <c r="I295" s="113"/>
      <c r="J295" s="113"/>
      <c r="K295" s="113"/>
    </row>
    <row r="296" spans="2:11">
      <c r="B296" s="112"/>
      <c r="C296" s="113"/>
      <c r="D296" s="121"/>
      <c r="E296" s="121"/>
      <c r="F296" s="121"/>
      <c r="G296" s="121"/>
      <c r="H296" s="121"/>
      <c r="I296" s="113"/>
      <c r="J296" s="113"/>
      <c r="K296" s="113"/>
    </row>
    <row r="297" spans="2:11">
      <c r="B297" s="112"/>
      <c r="C297" s="113"/>
      <c r="D297" s="121"/>
      <c r="E297" s="121"/>
      <c r="F297" s="121"/>
      <c r="G297" s="121"/>
      <c r="H297" s="121"/>
      <c r="I297" s="113"/>
      <c r="J297" s="113"/>
      <c r="K297" s="113"/>
    </row>
    <row r="298" spans="2:11">
      <c r="B298" s="112"/>
      <c r="C298" s="113"/>
      <c r="D298" s="121"/>
      <c r="E298" s="121"/>
      <c r="F298" s="121"/>
      <c r="G298" s="121"/>
      <c r="H298" s="121"/>
      <c r="I298" s="113"/>
      <c r="J298" s="113"/>
      <c r="K298" s="113"/>
    </row>
    <row r="299" spans="2:11">
      <c r="B299" s="112"/>
      <c r="C299" s="113"/>
      <c r="D299" s="121"/>
      <c r="E299" s="121"/>
      <c r="F299" s="121"/>
      <c r="G299" s="121"/>
      <c r="H299" s="121"/>
      <c r="I299" s="113"/>
      <c r="J299" s="113"/>
      <c r="K299" s="113"/>
    </row>
    <row r="300" spans="2:11">
      <c r="B300" s="112"/>
      <c r="C300" s="113"/>
      <c r="D300" s="121"/>
      <c r="E300" s="121"/>
      <c r="F300" s="121"/>
      <c r="G300" s="121"/>
      <c r="H300" s="121"/>
      <c r="I300" s="113"/>
      <c r="J300" s="113"/>
      <c r="K300" s="113"/>
    </row>
    <row r="301" spans="2:11">
      <c r="B301" s="112"/>
      <c r="C301" s="113"/>
      <c r="D301" s="121"/>
      <c r="E301" s="121"/>
      <c r="F301" s="121"/>
      <c r="G301" s="121"/>
      <c r="H301" s="121"/>
      <c r="I301" s="113"/>
      <c r="J301" s="113"/>
      <c r="K301" s="113"/>
    </row>
    <row r="302" spans="2:11">
      <c r="B302" s="112"/>
      <c r="C302" s="113"/>
      <c r="D302" s="121"/>
      <c r="E302" s="121"/>
      <c r="F302" s="121"/>
      <c r="G302" s="121"/>
      <c r="H302" s="121"/>
      <c r="I302" s="113"/>
      <c r="J302" s="113"/>
      <c r="K302" s="113"/>
    </row>
    <row r="303" spans="2:11">
      <c r="B303" s="112"/>
      <c r="C303" s="113"/>
      <c r="D303" s="121"/>
      <c r="E303" s="121"/>
      <c r="F303" s="121"/>
      <c r="G303" s="121"/>
      <c r="H303" s="121"/>
      <c r="I303" s="113"/>
      <c r="J303" s="113"/>
      <c r="K303" s="11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1">
    <dataValidation allowBlank="1" showInputMessage="1" showErrorMessage="1" sqref="B15:C15 C5:C12 A1:A15 B1:B12 D1:H15 I1:I12 I15 J1:XFD15 A16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33.140625" style="2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221</v>
      </c>
    </row>
    <row r="2" spans="2:6">
      <c r="B2" s="46" t="s">
        <v>140</v>
      </c>
      <c r="C2" s="67" t="s">
        <v>222</v>
      </c>
    </row>
    <row r="3" spans="2:6">
      <c r="B3" s="46" t="s">
        <v>142</v>
      </c>
      <c r="C3" s="67" t="s">
        <v>223</v>
      </c>
    </row>
    <row r="4" spans="2:6">
      <c r="B4" s="46" t="s">
        <v>143</v>
      </c>
      <c r="C4" s="67">
        <v>9455</v>
      </c>
    </row>
    <row r="6" spans="2:6" ht="26.25" customHeight="1">
      <c r="B6" s="127" t="s">
        <v>176</v>
      </c>
      <c r="C6" s="128"/>
      <c r="D6" s="129"/>
    </row>
    <row r="7" spans="2:6" s="3" customFormat="1" ht="47.25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2384</v>
      </c>
      <c r="C10" s="80">
        <v>609.31228758913778</v>
      </c>
      <c r="D10" s="93"/>
    </row>
    <row r="11" spans="2:6">
      <c r="B11" s="70" t="s">
        <v>26</v>
      </c>
      <c r="C11" s="80">
        <v>190.63541758913777</v>
      </c>
      <c r="D11" s="105"/>
    </row>
    <row r="12" spans="2:6">
      <c r="B12" s="76" t="s">
        <v>2389</v>
      </c>
      <c r="C12" s="83">
        <v>53.528349999999996</v>
      </c>
      <c r="D12" s="101">
        <v>44926</v>
      </c>
      <c r="E12" s="3"/>
      <c r="F12" s="3"/>
    </row>
    <row r="13" spans="2:6">
      <c r="B13" s="76" t="s">
        <v>2390</v>
      </c>
      <c r="C13" s="83">
        <v>18.7104</v>
      </c>
      <c r="D13" s="101">
        <v>44255</v>
      </c>
      <c r="E13" s="3"/>
      <c r="F13" s="3"/>
    </row>
    <row r="14" spans="2:6">
      <c r="B14" s="76" t="s">
        <v>2391</v>
      </c>
      <c r="C14" s="83">
        <v>4.8459900236032505</v>
      </c>
      <c r="D14" s="101">
        <v>44196</v>
      </c>
    </row>
    <row r="15" spans="2:6">
      <c r="B15" s="76" t="s">
        <v>2392</v>
      </c>
      <c r="C15" s="83">
        <v>68.520780000000002</v>
      </c>
      <c r="D15" s="101">
        <v>51774</v>
      </c>
      <c r="E15" s="3"/>
      <c r="F15" s="3"/>
    </row>
    <row r="16" spans="2:6">
      <c r="B16" s="76" t="s">
        <v>2393</v>
      </c>
      <c r="C16" s="83">
        <v>13.56409197871972</v>
      </c>
      <c r="D16" s="101">
        <v>46100</v>
      </c>
      <c r="E16" s="3"/>
      <c r="F16" s="3"/>
    </row>
    <row r="17" spans="2:4">
      <c r="B17" s="76" t="s">
        <v>2394</v>
      </c>
      <c r="C17" s="83">
        <v>19.963795586814811</v>
      </c>
      <c r="D17" s="101">
        <v>44545</v>
      </c>
    </row>
    <row r="18" spans="2:4">
      <c r="B18" s="76" t="s">
        <v>2395</v>
      </c>
      <c r="C18" s="83">
        <v>7.5726700000000005</v>
      </c>
      <c r="D18" s="101">
        <v>44196</v>
      </c>
    </row>
    <row r="19" spans="2:4">
      <c r="B19" s="76" t="s">
        <v>2396</v>
      </c>
      <c r="C19" s="83">
        <v>3.9293400000000003</v>
      </c>
      <c r="D19" s="101">
        <v>44739</v>
      </c>
    </row>
    <row r="20" spans="2:4">
      <c r="B20" s="70" t="s">
        <v>2388</v>
      </c>
      <c r="C20" s="80">
        <v>418.67687000000001</v>
      </c>
      <c r="D20" s="105"/>
    </row>
    <row r="21" spans="2:4">
      <c r="B21" s="76" t="s">
        <v>2397</v>
      </c>
      <c r="C21" s="83">
        <v>3.7883299999999998</v>
      </c>
      <c r="D21" s="101">
        <v>44332</v>
      </c>
    </row>
    <row r="22" spans="2:4">
      <c r="B22" s="76" t="s">
        <v>2398</v>
      </c>
      <c r="C22" s="83">
        <v>66.930549999999997</v>
      </c>
      <c r="D22" s="101">
        <v>46934</v>
      </c>
    </row>
    <row r="23" spans="2:4">
      <c r="B23" s="76" t="s">
        <v>2399</v>
      </c>
      <c r="C23" s="83">
        <v>10.12101</v>
      </c>
      <c r="D23" s="101">
        <v>45531</v>
      </c>
    </row>
    <row r="24" spans="2:4">
      <c r="B24" s="76" t="s">
        <v>2400</v>
      </c>
      <c r="C24" s="83">
        <v>41.781099999999995</v>
      </c>
      <c r="D24" s="101">
        <v>45615</v>
      </c>
    </row>
    <row r="25" spans="2:4">
      <c r="B25" s="76" t="s">
        <v>2401</v>
      </c>
      <c r="C25" s="83">
        <v>28.114830000000001</v>
      </c>
      <c r="D25" s="101">
        <v>46626</v>
      </c>
    </row>
    <row r="26" spans="2:4">
      <c r="B26" s="76" t="s">
        <v>2402</v>
      </c>
      <c r="C26" s="83">
        <v>13.69993</v>
      </c>
      <c r="D26" s="101">
        <v>44819</v>
      </c>
    </row>
    <row r="27" spans="2:4">
      <c r="B27" s="76" t="s">
        <v>2403</v>
      </c>
      <c r="C27" s="83">
        <v>40.599910000000001</v>
      </c>
      <c r="D27" s="101">
        <v>45008</v>
      </c>
    </row>
    <row r="28" spans="2:4">
      <c r="B28" s="76" t="s">
        <v>2404</v>
      </c>
      <c r="C28" s="83">
        <v>23.34564</v>
      </c>
      <c r="D28" s="101">
        <v>44821</v>
      </c>
    </row>
    <row r="29" spans="2:4">
      <c r="B29" s="76" t="s">
        <v>2405</v>
      </c>
      <c r="C29" s="83">
        <v>2.6366000000000001</v>
      </c>
      <c r="D29" s="101">
        <v>46059</v>
      </c>
    </row>
    <row r="30" spans="2:4">
      <c r="B30" s="76" t="s">
        <v>2406</v>
      </c>
      <c r="C30" s="83">
        <v>5.66127</v>
      </c>
      <c r="D30" s="101">
        <v>44256</v>
      </c>
    </row>
    <row r="31" spans="2:4">
      <c r="B31" s="76" t="s">
        <v>2407</v>
      </c>
      <c r="C31" s="83">
        <v>6.4663699999999995</v>
      </c>
      <c r="D31" s="101">
        <v>44611</v>
      </c>
    </row>
    <row r="32" spans="2:4">
      <c r="B32" s="76" t="s">
        <v>2408</v>
      </c>
      <c r="C32" s="83">
        <v>4.9958999999999998</v>
      </c>
      <c r="D32" s="101">
        <v>45648</v>
      </c>
    </row>
    <row r="33" spans="2:4">
      <c r="B33" s="76" t="s">
        <v>2409</v>
      </c>
      <c r="C33" s="83">
        <v>20.295570000000001</v>
      </c>
      <c r="D33" s="101">
        <v>45602</v>
      </c>
    </row>
    <row r="34" spans="2:4">
      <c r="B34" s="76" t="s">
        <v>2410</v>
      </c>
      <c r="C34" s="83">
        <v>44.529449999999997</v>
      </c>
      <c r="D34" s="101">
        <v>45165</v>
      </c>
    </row>
    <row r="35" spans="2:4">
      <c r="B35" s="76" t="s">
        <v>2411</v>
      </c>
      <c r="C35" s="83">
        <v>32.185740000000003</v>
      </c>
      <c r="D35" s="101">
        <v>46325</v>
      </c>
    </row>
    <row r="36" spans="2:4">
      <c r="B36" s="76" t="s">
        <v>2412</v>
      </c>
      <c r="C36" s="83">
        <v>73.52467</v>
      </c>
      <c r="D36" s="101">
        <v>44286</v>
      </c>
    </row>
    <row r="37" spans="2:4">
      <c r="B37" s="76"/>
      <c r="C37" s="83"/>
      <c r="D37" s="101"/>
    </row>
    <row r="38" spans="2:4">
      <c r="B38" s="76"/>
      <c r="C38" s="83"/>
      <c r="D38" s="101"/>
    </row>
    <row r="39" spans="2:4">
      <c r="B39" s="76"/>
      <c r="C39" s="83"/>
      <c r="D39" s="101"/>
    </row>
    <row r="40" spans="2:4">
      <c r="B40" s="76"/>
      <c r="C40" s="83"/>
      <c r="D40" s="101"/>
    </row>
    <row r="41" spans="2:4">
      <c r="B41" s="76"/>
      <c r="C41" s="83"/>
      <c r="D41" s="101"/>
    </row>
    <row r="42" spans="2:4">
      <c r="B42" s="76"/>
      <c r="C42" s="83"/>
      <c r="D42" s="101"/>
    </row>
    <row r="43" spans="2:4">
      <c r="B43" s="76"/>
      <c r="C43" s="83"/>
      <c r="D43" s="101"/>
    </row>
    <row r="44" spans="2:4">
      <c r="B44" s="76"/>
      <c r="C44" s="83"/>
      <c r="D44" s="101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2"/>
      <c r="C110" s="113"/>
      <c r="D110" s="113"/>
    </row>
    <row r="111" spans="2:4">
      <c r="B111" s="112"/>
      <c r="C111" s="113"/>
      <c r="D111" s="113"/>
    </row>
    <row r="112" spans="2:4">
      <c r="B112" s="112"/>
      <c r="C112" s="113"/>
      <c r="D112" s="113"/>
    </row>
    <row r="113" spans="2:4">
      <c r="B113" s="112"/>
      <c r="C113" s="113"/>
      <c r="D113" s="113"/>
    </row>
    <row r="114" spans="2:4">
      <c r="B114" s="112"/>
      <c r="C114" s="113"/>
      <c r="D114" s="113"/>
    </row>
    <row r="115" spans="2:4">
      <c r="B115" s="112"/>
      <c r="C115" s="113"/>
      <c r="D115" s="113"/>
    </row>
    <row r="116" spans="2:4">
      <c r="B116" s="112"/>
      <c r="C116" s="113"/>
      <c r="D116" s="113"/>
    </row>
    <row r="117" spans="2:4">
      <c r="B117" s="112"/>
      <c r="C117" s="113"/>
      <c r="D117" s="113"/>
    </row>
    <row r="118" spans="2:4">
      <c r="B118" s="112"/>
      <c r="C118" s="113"/>
      <c r="D118" s="113"/>
    </row>
    <row r="119" spans="2:4">
      <c r="B119" s="112"/>
      <c r="C119" s="113"/>
      <c r="D119" s="113"/>
    </row>
    <row r="120" spans="2:4">
      <c r="B120" s="112"/>
      <c r="C120" s="113"/>
      <c r="D120" s="113"/>
    </row>
    <row r="121" spans="2:4">
      <c r="B121" s="112"/>
      <c r="C121" s="113"/>
      <c r="D121" s="113"/>
    </row>
    <row r="122" spans="2:4">
      <c r="B122" s="112"/>
      <c r="C122" s="113"/>
      <c r="D122" s="113"/>
    </row>
    <row r="123" spans="2:4">
      <c r="B123" s="112"/>
      <c r="C123" s="113"/>
      <c r="D123" s="113"/>
    </row>
    <row r="124" spans="2:4">
      <c r="B124" s="112"/>
      <c r="C124" s="113"/>
      <c r="D124" s="113"/>
    </row>
    <row r="125" spans="2:4">
      <c r="B125" s="112"/>
      <c r="C125" s="113"/>
      <c r="D125" s="113"/>
    </row>
    <row r="126" spans="2:4">
      <c r="B126" s="112"/>
      <c r="C126" s="113"/>
      <c r="D126" s="113"/>
    </row>
    <row r="127" spans="2:4">
      <c r="B127" s="112"/>
      <c r="C127" s="113"/>
      <c r="D127" s="113"/>
    </row>
    <row r="128" spans="2:4">
      <c r="B128" s="112"/>
      <c r="C128" s="113"/>
      <c r="D128" s="113"/>
    </row>
    <row r="129" spans="2:4">
      <c r="B129" s="112"/>
      <c r="C129" s="113"/>
      <c r="D129" s="113"/>
    </row>
    <row r="130" spans="2:4">
      <c r="B130" s="112"/>
      <c r="C130" s="113"/>
      <c r="D130" s="113"/>
    </row>
    <row r="131" spans="2:4">
      <c r="B131" s="112"/>
      <c r="C131" s="113"/>
      <c r="D131" s="113"/>
    </row>
    <row r="132" spans="2:4">
      <c r="B132" s="112"/>
      <c r="C132" s="113"/>
      <c r="D132" s="113"/>
    </row>
    <row r="133" spans="2:4">
      <c r="B133" s="112"/>
      <c r="C133" s="113"/>
      <c r="D133" s="113"/>
    </row>
    <row r="134" spans="2:4">
      <c r="B134" s="112"/>
      <c r="C134" s="113"/>
      <c r="D134" s="113"/>
    </row>
    <row r="135" spans="2:4">
      <c r="B135" s="112"/>
      <c r="C135" s="113"/>
      <c r="D135" s="113"/>
    </row>
    <row r="136" spans="2:4">
      <c r="B136" s="112"/>
      <c r="C136" s="113"/>
      <c r="D136" s="113"/>
    </row>
    <row r="137" spans="2:4">
      <c r="B137" s="112"/>
      <c r="C137" s="113"/>
      <c r="D137" s="113"/>
    </row>
    <row r="138" spans="2:4">
      <c r="B138" s="112"/>
      <c r="C138" s="113"/>
      <c r="D138" s="113"/>
    </row>
    <row r="139" spans="2:4">
      <c r="B139" s="112"/>
      <c r="C139" s="113"/>
      <c r="D139" s="113"/>
    </row>
    <row r="140" spans="2:4">
      <c r="B140" s="112"/>
      <c r="C140" s="113"/>
      <c r="D140" s="113"/>
    </row>
    <row r="141" spans="2:4">
      <c r="B141" s="112"/>
      <c r="C141" s="113"/>
      <c r="D141" s="113"/>
    </row>
    <row r="142" spans="2:4">
      <c r="B142" s="112"/>
      <c r="C142" s="113"/>
      <c r="D142" s="113"/>
    </row>
    <row r="143" spans="2:4">
      <c r="B143" s="112"/>
      <c r="C143" s="113"/>
      <c r="D143" s="113"/>
    </row>
    <row r="144" spans="2:4">
      <c r="B144" s="112"/>
      <c r="C144" s="113"/>
      <c r="D144" s="113"/>
    </row>
    <row r="145" spans="2:4">
      <c r="B145" s="112"/>
      <c r="C145" s="113"/>
      <c r="D145" s="113"/>
    </row>
    <row r="146" spans="2:4">
      <c r="B146" s="112"/>
      <c r="C146" s="113"/>
      <c r="D146" s="113"/>
    </row>
    <row r="147" spans="2:4">
      <c r="B147" s="112"/>
      <c r="C147" s="113"/>
      <c r="D147" s="113"/>
    </row>
    <row r="148" spans="2:4">
      <c r="B148" s="112"/>
      <c r="C148" s="113"/>
      <c r="D148" s="113"/>
    </row>
    <row r="149" spans="2:4">
      <c r="B149" s="112"/>
      <c r="C149" s="113"/>
      <c r="D149" s="113"/>
    </row>
    <row r="150" spans="2:4">
      <c r="B150" s="112"/>
      <c r="C150" s="113"/>
      <c r="D150" s="113"/>
    </row>
    <row r="151" spans="2:4">
      <c r="B151" s="112"/>
      <c r="C151" s="113"/>
      <c r="D151" s="113"/>
    </row>
    <row r="152" spans="2:4">
      <c r="B152" s="112"/>
      <c r="C152" s="113"/>
      <c r="D152" s="113"/>
    </row>
    <row r="153" spans="2:4">
      <c r="B153" s="112"/>
      <c r="C153" s="113"/>
      <c r="D153" s="113"/>
    </row>
    <row r="154" spans="2:4">
      <c r="B154" s="112"/>
      <c r="C154" s="113"/>
      <c r="D154" s="113"/>
    </row>
    <row r="155" spans="2:4">
      <c r="B155" s="112"/>
      <c r="C155" s="113"/>
      <c r="D155" s="113"/>
    </row>
    <row r="156" spans="2:4">
      <c r="B156" s="112"/>
      <c r="C156" s="113"/>
      <c r="D156" s="113"/>
    </row>
    <row r="157" spans="2:4">
      <c r="B157" s="112"/>
      <c r="C157" s="113"/>
      <c r="D157" s="113"/>
    </row>
    <row r="158" spans="2:4">
      <c r="B158" s="112"/>
      <c r="C158" s="113"/>
      <c r="D158" s="113"/>
    </row>
    <row r="159" spans="2:4">
      <c r="B159" s="112"/>
      <c r="C159" s="113"/>
      <c r="D159" s="113"/>
    </row>
    <row r="160" spans="2:4">
      <c r="B160" s="112"/>
      <c r="C160" s="113"/>
      <c r="D160" s="113"/>
    </row>
    <row r="161" spans="2:4">
      <c r="B161" s="112"/>
      <c r="C161" s="113"/>
      <c r="D161" s="113"/>
    </row>
    <row r="162" spans="2:4">
      <c r="B162" s="112"/>
      <c r="C162" s="113"/>
      <c r="D162" s="113"/>
    </row>
    <row r="163" spans="2:4">
      <c r="B163" s="112"/>
      <c r="C163" s="113"/>
      <c r="D163" s="113"/>
    </row>
    <row r="164" spans="2:4">
      <c r="B164" s="112"/>
      <c r="C164" s="113"/>
      <c r="D164" s="113"/>
    </row>
    <row r="165" spans="2:4">
      <c r="B165" s="112"/>
      <c r="C165" s="113"/>
      <c r="D165" s="113"/>
    </row>
    <row r="166" spans="2:4">
      <c r="B166" s="112"/>
      <c r="C166" s="113"/>
      <c r="D166" s="113"/>
    </row>
    <row r="167" spans="2:4">
      <c r="B167" s="112"/>
      <c r="C167" s="113"/>
      <c r="D167" s="113"/>
    </row>
    <row r="168" spans="2:4">
      <c r="B168" s="112"/>
      <c r="C168" s="113"/>
      <c r="D168" s="113"/>
    </row>
    <row r="169" spans="2:4">
      <c r="B169" s="112"/>
      <c r="C169" s="113"/>
      <c r="D169" s="113"/>
    </row>
    <row r="170" spans="2:4">
      <c r="B170" s="112"/>
      <c r="C170" s="113"/>
      <c r="D170" s="113"/>
    </row>
    <row r="171" spans="2:4">
      <c r="B171" s="112"/>
      <c r="C171" s="113"/>
      <c r="D171" s="113"/>
    </row>
    <row r="172" spans="2:4">
      <c r="B172" s="112"/>
      <c r="C172" s="113"/>
      <c r="D172" s="113"/>
    </row>
    <row r="173" spans="2:4">
      <c r="B173" s="112"/>
      <c r="C173" s="113"/>
      <c r="D173" s="113"/>
    </row>
    <row r="174" spans="2:4">
      <c r="B174" s="112"/>
      <c r="C174" s="113"/>
      <c r="D174" s="113"/>
    </row>
    <row r="175" spans="2:4">
      <c r="B175" s="112"/>
      <c r="C175" s="113"/>
      <c r="D175" s="113"/>
    </row>
    <row r="176" spans="2:4">
      <c r="B176" s="112"/>
      <c r="C176" s="113"/>
      <c r="D176" s="113"/>
    </row>
    <row r="177" spans="2:4">
      <c r="B177" s="112"/>
      <c r="C177" s="113"/>
      <c r="D177" s="113"/>
    </row>
    <row r="178" spans="2:4">
      <c r="B178" s="112"/>
      <c r="C178" s="113"/>
      <c r="D178" s="113"/>
    </row>
    <row r="179" spans="2:4">
      <c r="B179" s="112"/>
      <c r="C179" s="113"/>
      <c r="D179" s="113"/>
    </row>
    <row r="180" spans="2:4">
      <c r="B180" s="112"/>
      <c r="C180" s="113"/>
      <c r="D180" s="113"/>
    </row>
    <row r="181" spans="2:4">
      <c r="B181" s="112"/>
      <c r="C181" s="113"/>
      <c r="D181" s="113"/>
    </row>
    <row r="182" spans="2:4">
      <c r="B182" s="112"/>
      <c r="C182" s="113"/>
      <c r="D182" s="113"/>
    </row>
    <row r="183" spans="2:4">
      <c r="B183" s="112"/>
      <c r="C183" s="113"/>
      <c r="D183" s="113"/>
    </row>
    <row r="184" spans="2:4">
      <c r="B184" s="112"/>
      <c r="C184" s="113"/>
      <c r="D184" s="113"/>
    </row>
    <row r="185" spans="2:4">
      <c r="B185" s="112"/>
      <c r="C185" s="113"/>
      <c r="D185" s="113"/>
    </row>
    <row r="186" spans="2:4">
      <c r="B186" s="112"/>
      <c r="C186" s="113"/>
      <c r="D186" s="113"/>
    </row>
    <row r="187" spans="2:4">
      <c r="B187" s="112"/>
      <c r="C187" s="113"/>
      <c r="D187" s="113"/>
    </row>
    <row r="188" spans="2:4">
      <c r="B188" s="112"/>
      <c r="C188" s="113"/>
      <c r="D188" s="113"/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  <row r="601" spans="2:4">
      <c r="B601" s="112"/>
      <c r="C601" s="113"/>
      <c r="D601" s="113"/>
    </row>
    <row r="602" spans="2:4">
      <c r="B602" s="112"/>
      <c r="C602" s="113"/>
      <c r="D602" s="113"/>
    </row>
    <row r="603" spans="2:4">
      <c r="B603" s="112"/>
      <c r="C603" s="113"/>
      <c r="D603" s="113"/>
    </row>
    <row r="604" spans="2:4">
      <c r="B604" s="112"/>
      <c r="C604" s="113"/>
      <c r="D604" s="113"/>
    </row>
    <row r="605" spans="2:4">
      <c r="B605" s="112"/>
      <c r="C605" s="113"/>
      <c r="D605" s="113"/>
    </row>
    <row r="606" spans="2:4">
      <c r="B606" s="112"/>
      <c r="C606" s="113"/>
      <c r="D606" s="113"/>
    </row>
    <row r="607" spans="2:4">
      <c r="B607" s="112"/>
      <c r="C607" s="113"/>
      <c r="D607" s="113"/>
    </row>
    <row r="608" spans="2:4">
      <c r="B608" s="112"/>
      <c r="C608" s="113"/>
      <c r="D608" s="113"/>
    </row>
    <row r="609" spans="2:4">
      <c r="B609" s="112"/>
      <c r="C609" s="113"/>
      <c r="D609" s="113"/>
    </row>
    <row r="610" spans="2:4">
      <c r="B610" s="112"/>
      <c r="C610" s="113"/>
      <c r="D610" s="113"/>
    </row>
    <row r="611" spans="2:4">
      <c r="B611" s="112"/>
      <c r="C611" s="113"/>
      <c r="D611" s="113"/>
    </row>
    <row r="612" spans="2:4">
      <c r="B612" s="112"/>
      <c r="C612" s="113"/>
      <c r="D612" s="113"/>
    </row>
    <row r="613" spans="2:4">
      <c r="B613" s="112"/>
      <c r="C613" s="113"/>
      <c r="D613" s="113"/>
    </row>
    <row r="614" spans="2:4">
      <c r="B614" s="112"/>
      <c r="C614" s="113"/>
      <c r="D614" s="113"/>
    </row>
    <row r="615" spans="2:4">
      <c r="B615" s="112"/>
      <c r="C615" s="113"/>
      <c r="D615" s="113"/>
    </row>
    <row r="616" spans="2:4">
      <c r="B616" s="112"/>
      <c r="C616" s="113"/>
      <c r="D616" s="113"/>
    </row>
    <row r="617" spans="2:4">
      <c r="B617" s="112"/>
      <c r="C617" s="113"/>
      <c r="D617" s="113"/>
    </row>
    <row r="618" spans="2:4">
      <c r="B618" s="112"/>
      <c r="C618" s="113"/>
      <c r="D618" s="113"/>
    </row>
    <row r="619" spans="2:4">
      <c r="B619" s="112"/>
      <c r="C619" s="113"/>
      <c r="D619" s="113"/>
    </row>
    <row r="620" spans="2:4">
      <c r="B620" s="112"/>
      <c r="C620" s="113"/>
      <c r="D620" s="113"/>
    </row>
    <row r="621" spans="2:4">
      <c r="B621" s="112"/>
      <c r="C621" s="113"/>
      <c r="D621" s="113"/>
    </row>
    <row r="622" spans="2:4">
      <c r="B622" s="112"/>
      <c r="C622" s="113"/>
      <c r="D622" s="113"/>
    </row>
    <row r="623" spans="2:4">
      <c r="B623" s="112"/>
      <c r="C623" s="113"/>
      <c r="D623" s="113"/>
    </row>
    <row r="624" spans="2:4">
      <c r="B624" s="112"/>
      <c r="C624" s="113"/>
      <c r="D624" s="113"/>
    </row>
    <row r="625" spans="2:4">
      <c r="B625" s="112"/>
      <c r="C625" s="113"/>
      <c r="D625" s="113"/>
    </row>
    <row r="626" spans="2:4">
      <c r="B626" s="112"/>
      <c r="C626" s="113"/>
      <c r="D626" s="113"/>
    </row>
    <row r="627" spans="2:4">
      <c r="B627" s="112"/>
      <c r="C627" s="113"/>
      <c r="D627" s="113"/>
    </row>
    <row r="628" spans="2:4">
      <c r="B628" s="112"/>
      <c r="C628" s="113"/>
      <c r="D628" s="113"/>
    </row>
    <row r="629" spans="2:4">
      <c r="B629" s="112"/>
      <c r="C629" s="113"/>
      <c r="D629" s="113"/>
    </row>
    <row r="630" spans="2:4">
      <c r="B630" s="112"/>
      <c r="C630" s="113"/>
      <c r="D630" s="113"/>
    </row>
    <row r="631" spans="2:4">
      <c r="B631" s="112"/>
      <c r="C631" s="113"/>
      <c r="D631" s="113"/>
    </row>
    <row r="632" spans="2:4">
      <c r="B632" s="112"/>
      <c r="C632" s="113"/>
      <c r="D632" s="113"/>
    </row>
    <row r="633" spans="2:4">
      <c r="B633" s="112"/>
      <c r="C633" s="113"/>
      <c r="D633" s="113"/>
    </row>
    <row r="634" spans="2:4">
      <c r="B634" s="112"/>
      <c r="C634" s="113"/>
      <c r="D634" s="113"/>
    </row>
    <row r="635" spans="2:4">
      <c r="B635" s="112"/>
      <c r="C635" s="113"/>
      <c r="D635" s="113"/>
    </row>
    <row r="636" spans="2:4">
      <c r="B636" s="112"/>
      <c r="C636" s="113"/>
      <c r="D636" s="113"/>
    </row>
    <row r="637" spans="2:4">
      <c r="B637" s="112"/>
      <c r="C637" s="113"/>
      <c r="D637" s="113"/>
    </row>
    <row r="638" spans="2:4">
      <c r="B638" s="112"/>
      <c r="C638" s="113"/>
      <c r="D638" s="113"/>
    </row>
    <row r="639" spans="2:4">
      <c r="B639" s="112"/>
      <c r="C639" s="113"/>
      <c r="D639" s="113"/>
    </row>
    <row r="640" spans="2:4">
      <c r="B640" s="112"/>
      <c r="C640" s="113"/>
      <c r="D640" s="113"/>
    </row>
    <row r="641" spans="2:4">
      <c r="B641" s="112"/>
      <c r="C641" s="113"/>
      <c r="D641" s="113"/>
    </row>
    <row r="642" spans="2:4">
      <c r="B642" s="112"/>
      <c r="C642" s="113"/>
      <c r="D642" s="113"/>
    </row>
    <row r="643" spans="2:4">
      <c r="B643" s="112"/>
      <c r="C643" s="113"/>
      <c r="D643" s="113"/>
    </row>
    <row r="644" spans="2:4">
      <c r="B644" s="112"/>
      <c r="C644" s="113"/>
      <c r="D644" s="113"/>
    </row>
    <row r="645" spans="2:4">
      <c r="B645" s="112"/>
      <c r="C645" s="113"/>
      <c r="D645" s="113"/>
    </row>
    <row r="646" spans="2:4">
      <c r="B646" s="112"/>
      <c r="C646" s="113"/>
      <c r="D646" s="113"/>
    </row>
    <row r="647" spans="2:4">
      <c r="B647" s="112"/>
      <c r="C647" s="113"/>
      <c r="D647" s="113"/>
    </row>
    <row r="648" spans="2:4">
      <c r="B648" s="112"/>
      <c r="C648" s="113"/>
      <c r="D648" s="113"/>
    </row>
    <row r="649" spans="2:4">
      <c r="B649" s="112"/>
      <c r="C649" s="113"/>
      <c r="D649" s="113"/>
    </row>
    <row r="650" spans="2:4">
      <c r="B650" s="112"/>
      <c r="C650" s="113"/>
      <c r="D650" s="113"/>
    </row>
    <row r="651" spans="2:4">
      <c r="B651" s="112"/>
      <c r="C651" s="113"/>
      <c r="D651" s="113"/>
    </row>
    <row r="652" spans="2:4">
      <c r="B652" s="112"/>
      <c r="C652" s="113"/>
      <c r="D652" s="113"/>
    </row>
    <row r="653" spans="2:4">
      <c r="B653" s="112"/>
      <c r="C653" s="113"/>
      <c r="D653" s="113"/>
    </row>
    <row r="654" spans="2:4">
      <c r="B654" s="112"/>
      <c r="C654" s="113"/>
      <c r="D654" s="113"/>
    </row>
    <row r="655" spans="2:4">
      <c r="B655" s="112"/>
      <c r="C655" s="113"/>
      <c r="D655" s="113"/>
    </row>
    <row r="656" spans="2:4">
      <c r="B656" s="112"/>
      <c r="C656" s="113"/>
      <c r="D656" s="113"/>
    </row>
    <row r="657" spans="2:4">
      <c r="B657" s="112"/>
      <c r="C657" s="113"/>
      <c r="D657" s="113"/>
    </row>
    <row r="658" spans="2:4">
      <c r="B658" s="112"/>
      <c r="C658" s="113"/>
      <c r="D658" s="113"/>
    </row>
    <row r="659" spans="2:4">
      <c r="B659" s="112"/>
      <c r="C659" s="113"/>
      <c r="D659" s="113"/>
    </row>
    <row r="660" spans="2:4">
      <c r="B660" s="112"/>
      <c r="C660" s="113"/>
      <c r="D660" s="113"/>
    </row>
    <row r="661" spans="2:4">
      <c r="B661" s="112"/>
      <c r="C661" s="113"/>
      <c r="D661" s="113"/>
    </row>
    <row r="662" spans="2:4">
      <c r="B662" s="112"/>
      <c r="C662" s="113"/>
      <c r="D662" s="113"/>
    </row>
    <row r="663" spans="2:4">
      <c r="B663" s="112"/>
      <c r="C663" s="113"/>
      <c r="D663" s="113"/>
    </row>
    <row r="664" spans="2:4">
      <c r="B664" s="112"/>
      <c r="C664" s="113"/>
      <c r="D664" s="113"/>
    </row>
    <row r="665" spans="2:4">
      <c r="B665" s="112"/>
      <c r="C665" s="113"/>
      <c r="D665" s="113"/>
    </row>
    <row r="666" spans="2:4">
      <c r="B666" s="112"/>
      <c r="C666" s="113"/>
      <c r="D666" s="113"/>
    </row>
    <row r="667" spans="2:4">
      <c r="B667" s="112"/>
      <c r="C667" s="113"/>
      <c r="D667" s="113"/>
    </row>
    <row r="668" spans="2:4">
      <c r="B668" s="112"/>
      <c r="C668" s="113"/>
      <c r="D668" s="113"/>
    </row>
    <row r="669" spans="2:4">
      <c r="B669" s="112"/>
      <c r="C669" s="113"/>
      <c r="D669" s="113"/>
    </row>
    <row r="670" spans="2:4">
      <c r="B670" s="112"/>
      <c r="C670" s="113"/>
      <c r="D670" s="113"/>
    </row>
    <row r="671" spans="2:4">
      <c r="B671" s="112"/>
      <c r="C671" s="113"/>
      <c r="D671" s="113"/>
    </row>
    <row r="672" spans="2:4">
      <c r="B672" s="112"/>
      <c r="C672" s="113"/>
      <c r="D672" s="113"/>
    </row>
    <row r="673" spans="2:4">
      <c r="B673" s="112"/>
      <c r="C673" s="113"/>
      <c r="D673" s="113"/>
    </row>
    <row r="674" spans="2:4">
      <c r="B674" s="112"/>
      <c r="C674" s="113"/>
      <c r="D674" s="113"/>
    </row>
    <row r="675" spans="2:4">
      <c r="B675" s="112"/>
      <c r="C675" s="113"/>
      <c r="D675" s="113"/>
    </row>
    <row r="676" spans="2:4">
      <c r="B676" s="112"/>
      <c r="C676" s="113"/>
      <c r="D676" s="113"/>
    </row>
    <row r="677" spans="2:4">
      <c r="B677" s="112"/>
      <c r="C677" s="113"/>
      <c r="D677" s="113"/>
    </row>
    <row r="678" spans="2:4">
      <c r="B678" s="112"/>
      <c r="C678" s="113"/>
      <c r="D678" s="113"/>
    </row>
    <row r="679" spans="2:4">
      <c r="B679" s="112"/>
      <c r="C679" s="113"/>
      <c r="D679" s="113"/>
    </row>
    <row r="680" spans="2:4">
      <c r="B680" s="112"/>
      <c r="C680" s="113"/>
      <c r="D680" s="113"/>
    </row>
    <row r="681" spans="2:4">
      <c r="B681" s="112"/>
      <c r="C681" s="113"/>
      <c r="D681" s="113"/>
    </row>
    <row r="682" spans="2:4">
      <c r="B682" s="112"/>
      <c r="C682" s="113"/>
      <c r="D682" s="113"/>
    </row>
    <row r="683" spans="2:4">
      <c r="B683" s="112"/>
      <c r="C683" s="113"/>
      <c r="D683" s="113"/>
    </row>
    <row r="684" spans="2:4">
      <c r="B684" s="112"/>
      <c r="C684" s="113"/>
      <c r="D684" s="113"/>
    </row>
    <row r="685" spans="2:4">
      <c r="B685" s="112"/>
      <c r="C685" s="113"/>
      <c r="D685" s="113"/>
    </row>
    <row r="686" spans="2:4">
      <c r="B686" s="112"/>
      <c r="C686" s="113"/>
      <c r="D686" s="113"/>
    </row>
    <row r="687" spans="2:4">
      <c r="B687" s="112"/>
      <c r="C687" s="113"/>
      <c r="D687" s="113"/>
    </row>
    <row r="688" spans="2:4">
      <c r="B688" s="112"/>
      <c r="C688" s="113"/>
      <c r="D688" s="113"/>
    </row>
    <row r="689" spans="2:4">
      <c r="B689" s="112"/>
      <c r="C689" s="113"/>
      <c r="D689" s="113"/>
    </row>
    <row r="690" spans="2:4">
      <c r="B690" s="112"/>
      <c r="C690" s="113"/>
      <c r="D690" s="113"/>
    </row>
    <row r="691" spans="2:4">
      <c r="B691" s="112"/>
      <c r="C691" s="113"/>
      <c r="D691" s="113"/>
    </row>
    <row r="692" spans="2:4">
      <c r="B692" s="112"/>
      <c r="C692" s="113"/>
      <c r="D692" s="113"/>
    </row>
    <row r="693" spans="2:4">
      <c r="B693" s="112"/>
      <c r="C693" s="113"/>
      <c r="D693" s="113"/>
    </row>
    <row r="694" spans="2:4">
      <c r="B694" s="112"/>
      <c r="C694" s="113"/>
      <c r="D694" s="113"/>
    </row>
    <row r="695" spans="2:4">
      <c r="B695" s="112"/>
      <c r="C695" s="113"/>
      <c r="D695" s="113"/>
    </row>
    <row r="696" spans="2:4">
      <c r="B696" s="112"/>
      <c r="C696" s="113"/>
      <c r="D696" s="113"/>
    </row>
    <row r="697" spans="2:4">
      <c r="B697" s="112"/>
      <c r="C697" s="113"/>
      <c r="D697" s="113"/>
    </row>
    <row r="698" spans="2:4">
      <c r="B698" s="112"/>
      <c r="C698" s="113"/>
      <c r="D698" s="113"/>
    </row>
    <row r="699" spans="2:4">
      <c r="B699" s="112"/>
      <c r="C699" s="113"/>
      <c r="D699" s="113"/>
    </row>
    <row r="700" spans="2:4">
      <c r="B700" s="112"/>
      <c r="C700" s="113"/>
      <c r="D700" s="113"/>
    </row>
    <row r="701" spans="2:4">
      <c r="B701" s="112"/>
      <c r="C701" s="113"/>
      <c r="D701" s="113"/>
    </row>
    <row r="702" spans="2:4">
      <c r="B702" s="112"/>
      <c r="C702" s="113"/>
      <c r="D702" s="113"/>
    </row>
    <row r="703" spans="2:4">
      <c r="B703" s="112"/>
      <c r="C703" s="113"/>
      <c r="D703" s="113"/>
    </row>
    <row r="704" spans="2:4">
      <c r="B704" s="112"/>
      <c r="C704" s="113"/>
      <c r="D704" s="113"/>
    </row>
    <row r="705" spans="2:4">
      <c r="B705" s="112"/>
      <c r="C705" s="113"/>
      <c r="D705" s="113"/>
    </row>
    <row r="706" spans="2:4">
      <c r="B706" s="112"/>
      <c r="C706" s="113"/>
      <c r="D706" s="113"/>
    </row>
    <row r="707" spans="2:4">
      <c r="B707" s="112"/>
      <c r="C707" s="113"/>
      <c r="D707" s="113"/>
    </row>
    <row r="708" spans="2:4">
      <c r="B708" s="112"/>
      <c r="C708" s="113"/>
      <c r="D708" s="113"/>
    </row>
    <row r="709" spans="2:4">
      <c r="B709" s="112"/>
      <c r="C709" s="113"/>
      <c r="D709" s="113"/>
    </row>
    <row r="710" spans="2:4">
      <c r="B710" s="112"/>
      <c r="C710" s="113"/>
      <c r="D710" s="113"/>
    </row>
    <row r="711" spans="2:4">
      <c r="B711" s="112"/>
      <c r="C711" s="113"/>
      <c r="D711" s="113"/>
    </row>
    <row r="712" spans="2:4">
      <c r="B712" s="112"/>
      <c r="C712" s="113"/>
      <c r="D712" s="113"/>
    </row>
    <row r="713" spans="2:4">
      <c r="B713" s="112"/>
      <c r="C713" s="113"/>
      <c r="D713" s="113"/>
    </row>
    <row r="714" spans="2:4">
      <c r="B714" s="112"/>
      <c r="C714" s="113"/>
      <c r="D714" s="113"/>
    </row>
    <row r="715" spans="2:4">
      <c r="B715" s="112"/>
      <c r="C715" s="113"/>
      <c r="D715" s="113"/>
    </row>
    <row r="716" spans="2:4">
      <c r="B716" s="112"/>
      <c r="C716" s="113"/>
      <c r="D716" s="113"/>
    </row>
    <row r="717" spans="2:4">
      <c r="B717" s="112"/>
      <c r="C717" s="113"/>
      <c r="D717" s="113"/>
    </row>
    <row r="718" spans="2:4">
      <c r="B718" s="112"/>
      <c r="C718" s="113"/>
      <c r="D718" s="113"/>
    </row>
    <row r="719" spans="2:4">
      <c r="B719" s="112"/>
      <c r="C719" s="113"/>
      <c r="D719" s="113"/>
    </row>
    <row r="720" spans="2:4">
      <c r="B720" s="112"/>
      <c r="C720" s="113"/>
      <c r="D720" s="113"/>
    </row>
    <row r="721" spans="2:4">
      <c r="B721" s="112"/>
      <c r="C721" s="113"/>
      <c r="D721" s="113"/>
    </row>
    <row r="722" spans="2:4">
      <c r="B722" s="112"/>
      <c r="C722" s="113"/>
      <c r="D722" s="113"/>
    </row>
    <row r="723" spans="2:4">
      <c r="B723" s="112"/>
      <c r="C723" s="113"/>
      <c r="D723" s="113"/>
    </row>
    <row r="724" spans="2:4">
      <c r="B724" s="112"/>
      <c r="C724" s="113"/>
      <c r="D724" s="113"/>
    </row>
    <row r="725" spans="2:4">
      <c r="B725" s="112"/>
      <c r="C725" s="113"/>
      <c r="D725" s="113"/>
    </row>
    <row r="726" spans="2:4">
      <c r="B726" s="112"/>
      <c r="C726" s="113"/>
      <c r="D726" s="113"/>
    </row>
    <row r="727" spans="2:4">
      <c r="B727" s="112"/>
      <c r="C727" s="113"/>
      <c r="D727" s="113"/>
    </row>
    <row r="728" spans="2:4">
      <c r="B728" s="112"/>
      <c r="C728" s="113"/>
      <c r="D728" s="113"/>
    </row>
    <row r="729" spans="2:4">
      <c r="B729" s="112"/>
      <c r="C729" s="113"/>
      <c r="D729" s="113"/>
    </row>
    <row r="730" spans="2:4">
      <c r="B730" s="112"/>
      <c r="C730" s="113"/>
      <c r="D730" s="113"/>
    </row>
    <row r="731" spans="2:4">
      <c r="B731" s="112"/>
      <c r="C731" s="113"/>
      <c r="D731" s="113"/>
    </row>
    <row r="732" spans="2:4">
      <c r="B732" s="112"/>
      <c r="C732" s="113"/>
      <c r="D732" s="113"/>
    </row>
    <row r="733" spans="2:4">
      <c r="B733" s="112"/>
      <c r="C733" s="113"/>
      <c r="D733" s="113"/>
    </row>
    <row r="734" spans="2:4">
      <c r="B734" s="112"/>
      <c r="C734" s="113"/>
      <c r="D734" s="113"/>
    </row>
    <row r="735" spans="2:4">
      <c r="B735" s="112"/>
      <c r="C735" s="113"/>
      <c r="D735" s="113"/>
    </row>
    <row r="736" spans="2:4">
      <c r="B736" s="112"/>
      <c r="C736" s="113"/>
      <c r="D736" s="113"/>
    </row>
    <row r="737" spans="2:4">
      <c r="B737" s="112"/>
      <c r="C737" s="113"/>
      <c r="D737" s="113"/>
    </row>
    <row r="738" spans="2:4">
      <c r="B738" s="112"/>
      <c r="C738" s="113"/>
      <c r="D738" s="113"/>
    </row>
    <row r="739" spans="2:4">
      <c r="B739" s="112"/>
      <c r="C739" s="113"/>
      <c r="D739" s="113"/>
    </row>
    <row r="740" spans="2:4">
      <c r="B740" s="112"/>
      <c r="C740" s="113"/>
      <c r="D740" s="113"/>
    </row>
    <row r="741" spans="2:4">
      <c r="B741" s="112"/>
      <c r="C741" s="113"/>
      <c r="D741" s="113"/>
    </row>
    <row r="742" spans="2:4">
      <c r="B742" s="112"/>
      <c r="C742" s="113"/>
      <c r="D742" s="113"/>
    </row>
    <row r="743" spans="2:4">
      <c r="B743" s="112"/>
      <c r="C743" s="113"/>
      <c r="D743" s="113"/>
    </row>
    <row r="744" spans="2:4">
      <c r="B744" s="112"/>
      <c r="C744" s="113"/>
      <c r="D744" s="113"/>
    </row>
    <row r="745" spans="2:4">
      <c r="B745" s="112"/>
      <c r="C745" s="113"/>
      <c r="D745" s="113"/>
    </row>
    <row r="746" spans="2:4">
      <c r="B746" s="112"/>
      <c r="C746" s="113"/>
      <c r="D746" s="113"/>
    </row>
    <row r="747" spans="2:4">
      <c r="B747" s="112"/>
      <c r="C747" s="113"/>
      <c r="D747" s="113"/>
    </row>
    <row r="748" spans="2:4">
      <c r="B748" s="112"/>
      <c r="C748" s="113"/>
      <c r="D748" s="113"/>
    </row>
    <row r="749" spans="2:4">
      <c r="B749" s="112"/>
      <c r="C749" s="113"/>
      <c r="D749" s="113"/>
    </row>
    <row r="750" spans="2:4">
      <c r="B750" s="112"/>
      <c r="C750" s="113"/>
      <c r="D750" s="113"/>
    </row>
    <row r="751" spans="2:4">
      <c r="B751" s="112"/>
      <c r="C751" s="113"/>
      <c r="D751" s="113"/>
    </row>
    <row r="752" spans="2:4">
      <c r="B752" s="112"/>
      <c r="C752" s="113"/>
      <c r="D752" s="113"/>
    </row>
    <row r="753" spans="2:4">
      <c r="B753" s="112"/>
      <c r="C753" s="113"/>
      <c r="D753" s="113"/>
    </row>
    <row r="754" spans="2:4">
      <c r="B754" s="112"/>
      <c r="C754" s="113"/>
      <c r="D754" s="113"/>
    </row>
    <row r="755" spans="2:4">
      <c r="B755" s="112"/>
      <c r="C755" s="113"/>
      <c r="D755" s="113"/>
    </row>
    <row r="756" spans="2:4">
      <c r="B756" s="112"/>
      <c r="C756" s="113"/>
      <c r="D756" s="113"/>
    </row>
    <row r="757" spans="2:4">
      <c r="B757" s="112"/>
      <c r="C757" s="113"/>
      <c r="D757" s="113"/>
    </row>
    <row r="758" spans="2:4">
      <c r="B758" s="112"/>
      <c r="C758" s="113"/>
      <c r="D758" s="113"/>
    </row>
    <row r="759" spans="2:4">
      <c r="B759" s="112"/>
      <c r="C759" s="113"/>
      <c r="D759" s="113"/>
    </row>
    <row r="760" spans="2:4">
      <c r="B760" s="112"/>
      <c r="C760" s="113"/>
      <c r="D760" s="113"/>
    </row>
    <row r="761" spans="2:4">
      <c r="B761" s="112"/>
      <c r="C761" s="113"/>
      <c r="D761" s="113"/>
    </row>
    <row r="762" spans="2:4">
      <c r="B762" s="112"/>
      <c r="C762" s="113"/>
      <c r="D762" s="113"/>
    </row>
    <row r="763" spans="2:4">
      <c r="B763" s="112"/>
      <c r="C763" s="113"/>
      <c r="D763" s="113"/>
    </row>
    <row r="764" spans="2:4">
      <c r="B764" s="112"/>
      <c r="C764" s="113"/>
      <c r="D764" s="113"/>
    </row>
    <row r="765" spans="2:4">
      <c r="B765" s="112"/>
      <c r="C765" s="113"/>
      <c r="D765" s="113"/>
    </row>
    <row r="766" spans="2:4">
      <c r="B766" s="112"/>
      <c r="C766" s="113"/>
      <c r="D766" s="113"/>
    </row>
    <row r="767" spans="2:4">
      <c r="B767" s="112"/>
      <c r="C767" s="113"/>
      <c r="D767" s="113"/>
    </row>
    <row r="768" spans="2:4">
      <c r="B768" s="112"/>
      <c r="C768" s="113"/>
      <c r="D768" s="113"/>
    </row>
    <row r="769" spans="2:4">
      <c r="B769" s="112"/>
      <c r="C769" s="113"/>
      <c r="D769" s="113"/>
    </row>
    <row r="770" spans="2:4">
      <c r="B770" s="112"/>
      <c r="C770" s="113"/>
      <c r="D770" s="113"/>
    </row>
    <row r="771" spans="2:4">
      <c r="B771" s="112"/>
      <c r="C771" s="113"/>
      <c r="D771" s="113"/>
    </row>
    <row r="772" spans="2:4">
      <c r="B772" s="112"/>
      <c r="C772" s="113"/>
      <c r="D772" s="113"/>
    </row>
    <row r="773" spans="2:4">
      <c r="B773" s="112"/>
      <c r="C773" s="113"/>
      <c r="D773" s="113"/>
    </row>
    <row r="774" spans="2:4">
      <c r="B774" s="112"/>
      <c r="C774" s="113"/>
      <c r="D774" s="113"/>
    </row>
    <row r="775" spans="2:4">
      <c r="B775" s="112"/>
      <c r="C775" s="113"/>
      <c r="D775" s="113"/>
    </row>
    <row r="776" spans="2:4">
      <c r="B776" s="112"/>
      <c r="C776" s="113"/>
      <c r="D776" s="113"/>
    </row>
    <row r="777" spans="2:4">
      <c r="B777" s="112"/>
      <c r="C777" s="113"/>
      <c r="D777" s="113"/>
    </row>
    <row r="778" spans="2:4">
      <c r="B778" s="112"/>
      <c r="C778" s="113"/>
      <c r="D778" s="113"/>
    </row>
    <row r="779" spans="2:4">
      <c r="B779" s="112"/>
      <c r="C779" s="113"/>
      <c r="D779" s="113"/>
    </row>
    <row r="780" spans="2:4">
      <c r="B780" s="112"/>
      <c r="C780" s="113"/>
      <c r="D780" s="113"/>
    </row>
    <row r="781" spans="2:4">
      <c r="B781" s="112"/>
      <c r="C781" s="113"/>
      <c r="D781" s="113"/>
    </row>
    <row r="782" spans="2:4">
      <c r="B782" s="112"/>
      <c r="C782" s="113"/>
      <c r="D782" s="113"/>
    </row>
    <row r="783" spans="2:4">
      <c r="B783" s="112"/>
      <c r="C783" s="113"/>
      <c r="D783" s="113"/>
    </row>
    <row r="784" spans="2:4">
      <c r="B784" s="112"/>
      <c r="C784" s="113"/>
      <c r="D784" s="113"/>
    </row>
    <row r="785" spans="2:4">
      <c r="B785" s="112"/>
      <c r="C785" s="113"/>
      <c r="D785" s="113"/>
    </row>
    <row r="786" spans="2:4">
      <c r="B786" s="112"/>
      <c r="C786" s="113"/>
      <c r="D786" s="113"/>
    </row>
    <row r="787" spans="2:4">
      <c r="B787" s="112"/>
      <c r="C787" s="113"/>
      <c r="D787" s="113"/>
    </row>
    <row r="788" spans="2:4">
      <c r="B788" s="112"/>
      <c r="C788" s="113"/>
      <c r="D788" s="113"/>
    </row>
    <row r="789" spans="2:4">
      <c r="B789" s="112"/>
      <c r="C789" s="113"/>
      <c r="D789" s="113"/>
    </row>
    <row r="790" spans="2:4">
      <c r="B790" s="112"/>
      <c r="C790" s="113"/>
      <c r="D790" s="113"/>
    </row>
    <row r="791" spans="2:4">
      <c r="B791" s="112"/>
      <c r="C791" s="113"/>
      <c r="D791" s="113"/>
    </row>
    <row r="792" spans="2:4">
      <c r="B792" s="112"/>
      <c r="C792" s="113"/>
      <c r="D792" s="113"/>
    </row>
    <row r="793" spans="2:4">
      <c r="B793" s="112"/>
      <c r="C793" s="113"/>
      <c r="D793" s="113"/>
    </row>
    <row r="794" spans="2:4">
      <c r="B794" s="112"/>
      <c r="C794" s="113"/>
      <c r="D794" s="113"/>
    </row>
    <row r="795" spans="2:4">
      <c r="B795" s="112"/>
      <c r="C795" s="113"/>
      <c r="D795" s="113"/>
    </row>
    <row r="796" spans="2:4">
      <c r="B796" s="112"/>
      <c r="C796" s="113"/>
      <c r="D796" s="113"/>
    </row>
    <row r="797" spans="2:4">
      <c r="B797" s="112"/>
      <c r="C797" s="113"/>
      <c r="D797" s="113"/>
    </row>
    <row r="798" spans="2:4">
      <c r="B798" s="112"/>
      <c r="C798" s="113"/>
      <c r="D798" s="113"/>
    </row>
    <row r="799" spans="2:4">
      <c r="B799" s="112"/>
      <c r="C799" s="113"/>
      <c r="D799" s="113"/>
    </row>
    <row r="800" spans="2:4">
      <c r="B800" s="112"/>
      <c r="C800" s="113"/>
      <c r="D800" s="113"/>
    </row>
    <row r="801" spans="2:4">
      <c r="B801" s="112"/>
      <c r="C801" s="113"/>
      <c r="D801" s="113"/>
    </row>
    <row r="802" spans="2:4">
      <c r="B802" s="112"/>
      <c r="C802" s="113"/>
      <c r="D802" s="113"/>
    </row>
    <row r="803" spans="2:4">
      <c r="B803" s="112"/>
      <c r="C803" s="113"/>
      <c r="D803" s="113"/>
    </row>
    <row r="804" spans="2:4">
      <c r="B804" s="112"/>
      <c r="C804" s="113"/>
      <c r="D804" s="113"/>
    </row>
    <row r="805" spans="2:4">
      <c r="B805" s="112"/>
      <c r="C805" s="113"/>
      <c r="D805" s="113"/>
    </row>
    <row r="806" spans="2:4">
      <c r="B806" s="112"/>
      <c r="C806" s="113"/>
      <c r="D806" s="113"/>
    </row>
    <row r="807" spans="2:4">
      <c r="B807" s="112"/>
      <c r="C807" s="113"/>
      <c r="D807" s="113"/>
    </row>
    <row r="808" spans="2:4">
      <c r="B808" s="112"/>
      <c r="C808" s="113"/>
      <c r="D808" s="113"/>
    </row>
    <row r="809" spans="2:4">
      <c r="B809" s="112"/>
      <c r="C809" s="113"/>
      <c r="D809" s="113"/>
    </row>
    <row r="810" spans="2:4">
      <c r="B810" s="112"/>
      <c r="C810" s="113"/>
      <c r="D810" s="113"/>
    </row>
    <row r="811" spans="2:4">
      <c r="B811" s="112"/>
      <c r="C811" s="113"/>
      <c r="D811" s="113"/>
    </row>
    <row r="812" spans="2:4">
      <c r="B812" s="112"/>
      <c r="C812" s="113"/>
      <c r="D812" s="113"/>
    </row>
    <row r="813" spans="2:4">
      <c r="B813" s="112"/>
      <c r="C813" s="113"/>
      <c r="D813" s="113"/>
    </row>
    <row r="814" spans="2:4">
      <c r="B814" s="112"/>
      <c r="C814" s="113"/>
      <c r="D814" s="113"/>
    </row>
    <row r="815" spans="2:4">
      <c r="B815" s="112"/>
      <c r="C815" s="113"/>
      <c r="D815" s="113"/>
    </row>
    <row r="816" spans="2:4">
      <c r="B816" s="112"/>
      <c r="C816" s="113"/>
      <c r="D816" s="113"/>
    </row>
    <row r="817" spans="2:4">
      <c r="B817" s="112"/>
      <c r="C817" s="113"/>
      <c r="D817" s="113"/>
    </row>
    <row r="818" spans="2:4">
      <c r="B818" s="112"/>
      <c r="C818" s="113"/>
      <c r="D818" s="113"/>
    </row>
    <row r="819" spans="2:4">
      <c r="B819" s="112"/>
      <c r="C819" s="113"/>
      <c r="D819" s="113"/>
    </row>
    <row r="820" spans="2:4">
      <c r="B820" s="112"/>
      <c r="C820" s="113"/>
      <c r="D820" s="113"/>
    </row>
    <row r="821" spans="2:4">
      <c r="B821" s="112"/>
      <c r="C821" s="113"/>
      <c r="D821" s="113"/>
    </row>
    <row r="822" spans="2:4">
      <c r="B822" s="112"/>
      <c r="C822" s="113"/>
      <c r="D822" s="113"/>
    </row>
    <row r="823" spans="2:4">
      <c r="B823" s="112"/>
      <c r="C823" s="113"/>
      <c r="D823" s="113"/>
    </row>
    <row r="824" spans="2:4">
      <c r="B824" s="112"/>
      <c r="C824" s="113"/>
      <c r="D824" s="113"/>
    </row>
    <row r="825" spans="2:4">
      <c r="B825" s="112"/>
      <c r="C825" s="113"/>
      <c r="D825" s="113"/>
    </row>
    <row r="826" spans="2:4">
      <c r="B826" s="112"/>
      <c r="C826" s="113"/>
      <c r="D826" s="113"/>
    </row>
    <row r="827" spans="2:4">
      <c r="B827" s="112"/>
      <c r="C827" s="113"/>
      <c r="D827" s="113"/>
    </row>
    <row r="828" spans="2:4">
      <c r="B828" s="112"/>
      <c r="C828" s="113"/>
      <c r="D828" s="113"/>
    </row>
    <row r="829" spans="2:4">
      <c r="B829" s="112"/>
      <c r="C829" s="113"/>
      <c r="D829" s="113"/>
    </row>
    <row r="830" spans="2:4">
      <c r="B830" s="112"/>
      <c r="C830" s="113"/>
      <c r="D830" s="113"/>
    </row>
    <row r="831" spans="2:4">
      <c r="B831" s="112"/>
      <c r="C831" s="113"/>
      <c r="D831" s="113"/>
    </row>
    <row r="832" spans="2:4">
      <c r="B832" s="112"/>
      <c r="C832" s="113"/>
      <c r="D832" s="113"/>
    </row>
    <row r="833" spans="2:4">
      <c r="B833" s="112"/>
      <c r="C833" s="113"/>
      <c r="D833" s="113"/>
    </row>
    <row r="834" spans="2:4">
      <c r="B834" s="112"/>
      <c r="C834" s="113"/>
      <c r="D834" s="113"/>
    </row>
    <row r="835" spans="2:4">
      <c r="B835" s="112"/>
      <c r="C835" s="113"/>
      <c r="D835" s="113"/>
    </row>
    <row r="836" spans="2:4">
      <c r="B836" s="112"/>
      <c r="C836" s="113"/>
      <c r="D836" s="113"/>
    </row>
    <row r="837" spans="2:4">
      <c r="B837" s="112"/>
      <c r="C837" s="113"/>
      <c r="D837" s="113"/>
    </row>
    <row r="838" spans="2:4">
      <c r="B838" s="112"/>
      <c r="C838" s="113"/>
      <c r="D838" s="113"/>
    </row>
    <row r="839" spans="2:4">
      <c r="B839" s="112"/>
      <c r="C839" s="113"/>
      <c r="D839" s="113"/>
    </row>
    <row r="840" spans="2:4">
      <c r="B840" s="112"/>
      <c r="C840" s="113"/>
      <c r="D840" s="113"/>
    </row>
    <row r="841" spans="2:4">
      <c r="B841" s="112"/>
      <c r="C841" s="113"/>
      <c r="D841" s="113"/>
    </row>
    <row r="842" spans="2:4">
      <c r="B842" s="112"/>
      <c r="C842" s="113"/>
      <c r="D842" s="113"/>
    </row>
    <row r="843" spans="2:4">
      <c r="B843" s="112"/>
      <c r="C843" s="113"/>
      <c r="D843" s="113"/>
    </row>
    <row r="844" spans="2:4">
      <c r="B844" s="112"/>
      <c r="C844" s="113"/>
      <c r="D844" s="113"/>
    </row>
    <row r="845" spans="2:4">
      <c r="B845" s="112"/>
      <c r="C845" s="113"/>
      <c r="D845" s="113"/>
    </row>
    <row r="846" spans="2:4">
      <c r="B846" s="112"/>
      <c r="C846" s="113"/>
      <c r="D846" s="113"/>
    </row>
    <row r="847" spans="2:4">
      <c r="B847" s="112"/>
      <c r="C847" s="113"/>
      <c r="D847" s="113"/>
    </row>
    <row r="848" spans="2:4">
      <c r="B848" s="112"/>
      <c r="C848" s="113"/>
      <c r="D848" s="113"/>
    </row>
    <row r="849" spans="2:4">
      <c r="B849" s="112"/>
      <c r="C849" s="113"/>
      <c r="D849" s="113"/>
    </row>
    <row r="850" spans="2:4">
      <c r="B850" s="112"/>
      <c r="C850" s="113"/>
      <c r="D850" s="113"/>
    </row>
    <row r="851" spans="2:4">
      <c r="B851" s="112"/>
      <c r="C851" s="113"/>
      <c r="D851" s="113"/>
    </row>
    <row r="852" spans="2:4">
      <c r="B852" s="112"/>
      <c r="C852" s="113"/>
      <c r="D852" s="113"/>
    </row>
    <row r="853" spans="2:4">
      <c r="B853" s="112"/>
      <c r="C853" s="113"/>
      <c r="D853" s="113"/>
    </row>
    <row r="854" spans="2:4">
      <c r="B854" s="112"/>
      <c r="C854" s="113"/>
      <c r="D854" s="113"/>
    </row>
    <row r="855" spans="2:4">
      <c r="B855" s="112"/>
      <c r="C855" s="113"/>
      <c r="D855" s="113"/>
    </row>
    <row r="856" spans="2:4">
      <c r="B856" s="112"/>
      <c r="C856" s="113"/>
      <c r="D856" s="113"/>
    </row>
    <row r="857" spans="2:4">
      <c r="B857" s="112"/>
      <c r="C857" s="113"/>
      <c r="D857" s="113"/>
    </row>
    <row r="858" spans="2:4">
      <c r="B858" s="112"/>
      <c r="C858" s="113"/>
      <c r="D858" s="113"/>
    </row>
    <row r="859" spans="2:4">
      <c r="B859" s="112"/>
      <c r="C859" s="113"/>
      <c r="D859" s="113"/>
    </row>
    <row r="860" spans="2:4">
      <c r="B860" s="112"/>
      <c r="C860" s="113"/>
      <c r="D860" s="113"/>
    </row>
    <row r="861" spans="2:4">
      <c r="B861" s="112"/>
      <c r="C861" s="113"/>
      <c r="D861" s="113"/>
    </row>
    <row r="862" spans="2:4">
      <c r="B862" s="112"/>
      <c r="C862" s="113"/>
      <c r="D862" s="113"/>
    </row>
    <row r="863" spans="2:4">
      <c r="B863" s="112"/>
      <c r="C863" s="113"/>
      <c r="D863" s="113"/>
    </row>
    <row r="864" spans="2:4">
      <c r="B864" s="112"/>
      <c r="C864" s="113"/>
      <c r="D864" s="113"/>
    </row>
    <row r="865" spans="2:4">
      <c r="B865" s="112"/>
      <c r="C865" s="113"/>
      <c r="D865" s="113"/>
    </row>
    <row r="866" spans="2:4">
      <c r="B866" s="112"/>
      <c r="C866" s="113"/>
      <c r="D866" s="113"/>
    </row>
    <row r="867" spans="2:4">
      <c r="B867" s="112"/>
      <c r="C867" s="113"/>
      <c r="D867" s="113"/>
    </row>
    <row r="868" spans="2:4">
      <c r="B868" s="112"/>
      <c r="C868" s="113"/>
      <c r="D868" s="113"/>
    </row>
    <row r="869" spans="2:4">
      <c r="B869" s="112"/>
      <c r="C869" s="113"/>
      <c r="D869" s="113"/>
    </row>
    <row r="870" spans="2:4">
      <c r="B870" s="112"/>
      <c r="C870" s="113"/>
      <c r="D870" s="113"/>
    </row>
    <row r="871" spans="2:4">
      <c r="B871" s="112"/>
      <c r="C871" s="113"/>
      <c r="D871" s="113"/>
    </row>
    <row r="872" spans="2:4">
      <c r="B872" s="112"/>
      <c r="C872" s="113"/>
      <c r="D872" s="113"/>
    </row>
    <row r="873" spans="2:4">
      <c r="B873" s="112"/>
      <c r="C873" s="113"/>
      <c r="D873" s="113"/>
    </row>
    <row r="874" spans="2:4">
      <c r="B874" s="112"/>
      <c r="C874" s="113"/>
      <c r="D874" s="113"/>
    </row>
    <row r="875" spans="2:4">
      <c r="B875" s="112"/>
      <c r="C875" s="113"/>
      <c r="D875" s="113"/>
    </row>
    <row r="876" spans="2:4">
      <c r="B876" s="112"/>
      <c r="C876" s="113"/>
      <c r="D876" s="113"/>
    </row>
    <row r="877" spans="2:4">
      <c r="B877" s="112"/>
      <c r="C877" s="113"/>
      <c r="D877" s="113"/>
    </row>
    <row r="878" spans="2:4">
      <c r="B878" s="112"/>
      <c r="C878" s="113"/>
      <c r="D878" s="113"/>
    </row>
    <row r="879" spans="2:4">
      <c r="B879" s="112"/>
      <c r="C879" s="113"/>
      <c r="D879" s="113"/>
    </row>
    <row r="880" spans="2:4">
      <c r="B880" s="112"/>
      <c r="C880" s="113"/>
      <c r="D880" s="113"/>
    </row>
    <row r="881" spans="2:4">
      <c r="B881" s="112"/>
      <c r="C881" s="113"/>
      <c r="D881" s="113"/>
    </row>
    <row r="882" spans="2:4">
      <c r="B882" s="112"/>
      <c r="C882" s="113"/>
      <c r="D882" s="113"/>
    </row>
    <row r="883" spans="2:4">
      <c r="B883" s="112"/>
      <c r="C883" s="113"/>
      <c r="D883" s="113"/>
    </row>
    <row r="884" spans="2:4">
      <c r="B884" s="112"/>
      <c r="C884" s="113"/>
      <c r="D884" s="113"/>
    </row>
    <row r="885" spans="2:4">
      <c r="B885" s="112"/>
      <c r="C885" s="113"/>
      <c r="D885" s="113"/>
    </row>
    <row r="886" spans="2:4">
      <c r="B886" s="112"/>
      <c r="C886" s="113"/>
      <c r="D886" s="113"/>
    </row>
    <row r="887" spans="2:4">
      <c r="B887" s="112"/>
      <c r="C887" s="113"/>
      <c r="D887" s="113"/>
    </row>
    <row r="888" spans="2:4">
      <c r="B888" s="112"/>
      <c r="C888" s="113"/>
      <c r="D888" s="113"/>
    </row>
    <row r="889" spans="2:4">
      <c r="B889" s="112"/>
      <c r="C889" s="113"/>
      <c r="D889" s="113"/>
    </row>
    <row r="890" spans="2:4">
      <c r="B890" s="112"/>
      <c r="C890" s="113"/>
      <c r="D890" s="113"/>
    </row>
    <row r="891" spans="2:4">
      <c r="B891" s="112"/>
      <c r="C891" s="113"/>
      <c r="D891" s="113"/>
    </row>
    <row r="892" spans="2:4">
      <c r="B892" s="112"/>
      <c r="C892" s="113"/>
      <c r="D892" s="113"/>
    </row>
    <row r="893" spans="2:4">
      <c r="B893" s="112"/>
      <c r="C893" s="113"/>
      <c r="D893" s="113"/>
    </row>
    <row r="894" spans="2:4">
      <c r="B894" s="112"/>
      <c r="C894" s="113"/>
      <c r="D894" s="113"/>
    </row>
    <row r="895" spans="2:4">
      <c r="B895" s="112"/>
      <c r="C895" s="113"/>
      <c r="D895" s="113"/>
    </row>
    <row r="896" spans="2:4">
      <c r="B896" s="112"/>
      <c r="C896" s="113"/>
      <c r="D896" s="113"/>
    </row>
    <row r="897" spans="2:4">
      <c r="B897" s="112"/>
      <c r="C897" s="113"/>
      <c r="D897" s="113"/>
    </row>
    <row r="898" spans="2:4">
      <c r="B898" s="112"/>
      <c r="C898" s="113"/>
      <c r="D898" s="113"/>
    </row>
    <row r="899" spans="2:4">
      <c r="B899" s="112"/>
      <c r="C899" s="113"/>
      <c r="D899" s="113"/>
    </row>
    <row r="900" spans="2:4">
      <c r="B900" s="112"/>
      <c r="C900" s="113"/>
      <c r="D900" s="113"/>
    </row>
    <row r="901" spans="2:4">
      <c r="B901" s="112"/>
      <c r="C901" s="113"/>
      <c r="D901" s="113"/>
    </row>
    <row r="902" spans="2:4">
      <c r="B902" s="112"/>
      <c r="C902" s="113"/>
      <c r="D902" s="113"/>
    </row>
    <row r="903" spans="2:4">
      <c r="B903" s="112"/>
      <c r="C903" s="113"/>
      <c r="D903" s="113"/>
    </row>
    <row r="904" spans="2:4">
      <c r="B904" s="112"/>
      <c r="C904" s="113"/>
      <c r="D904" s="113"/>
    </row>
    <row r="905" spans="2:4">
      <c r="B905" s="112"/>
      <c r="C905" s="113"/>
      <c r="D905" s="113"/>
    </row>
    <row r="906" spans="2:4">
      <c r="B906" s="112"/>
      <c r="C906" s="113"/>
      <c r="D906" s="113"/>
    </row>
    <row r="907" spans="2:4">
      <c r="B907" s="112"/>
      <c r="C907" s="113"/>
      <c r="D907" s="113"/>
    </row>
    <row r="908" spans="2:4">
      <c r="B908" s="112"/>
      <c r="C908" s="113"/>
      <c r="D908" s="113"/>
    </row>
    <row r="909" spans="2:4">
      <c r="B909" s="112"/>
      <c r="C909" s="113"/>
      <c r="D909" s="113"/>
    </row>
    <row r="910" spans="2:4">
      <c r="B910" s="112"/>
      <c r="C910" s="113"/>
      <c r="D910" s="113"/>
    </row>
    <row r="911" spans="2:4">
      <c r="B911" s="112"/>
      <c r="C911" s="113"/>
      <c r="D911" s="113"/>
    </row>
    <row r="912" spans="2:4">
      <c r="B912" s="112"/>
      <c r="C912" s="113"/>
      <c r="D912" s="113"/>
    </row>
    <row r="913" spans="2:4">
      <c r="B913" s="112"/>
      <c r="C913" s="113"/>
      <c r="D913" s="113"/>
    </row>
    <row r="914" spans="2:4">
      <c r="B914" s="112"/>
      <c r="C914" s="113"/>
      <c r="D914" s="113"/>
    </row>
    <row r="915" spans="2:4">
      <c r="B915" s="112"/>
      <c r="C915" s="113"/>
      <c r="D915" s="113"/>
    </row>
    <row r="916" spans="2:4">
      <c r="B916" s="112"/>
      <c r="C916" s="113"/>
      <c r="D916" s="113"/>
    </row>
    <row r="917" spans="2:4">
      <c r="B917" s="112"/>
      <c r="C917" s="113"/>
      <c r="D917" s="113"/>
    </row>
    <row r="918" spans="2:4">
      <c r="B918" s="112"/>
      <c r="C918" s="113"/>
      <c r="D918" s="113"/>
    </row>
    <row r="919" spans="2:4">
      <c r="B919" s="112"/>
      <c r="C919" s="113"/>
      <c r="D919" s="113"/>
    </row>
    <row r="920" spans="2:4">
      <c r="B920" s="112"/>
      <c r="C920" s="113"/>
      <c r="D920" s="113"/>
    </row>
    <row r="921" spans="2:4">
      <c r="B921" s="112"/>
      <c r="C921" s="113"/>
      <c r="D921" s="113"/>
    </row>
    <row r="922" spans="2:4">
      <c r="B922" s="112"/>
      <c r="C922" s="113"/>
      <c r="D922" s="113"/>
    </row>
    <row r="923" spans="2:4">
      <c r="B923" s="112"/>
      <c r="C923" s="113"/>
      <c r="D923" s="113"/>
    </row>
    <row r="924" spans="2:4">
      <c r="B924" s="112"/>
      <c r="C924" s="113"/>
      <c r="D924" s="113"/>
    </row>
    <row r="925" spans="2:4">
      <c r="B925" s="112"/>
      <c r="C925" s="113"/>
      <c r="D925" s="113"/>
    </row>
    <row r="926" spans="2:4">
      <c r="B926" s="112"/>
      <c r="C926" s="113"/>
      <c r="D926" s="113"/>
    </row>
    <row r="927" spans="2:4">
      <c r="B927" s="112"/>
      <c r="C927" s="113"/>
      <c r="D927" s="113"/>
    </row>
    <row r="928" spans="2:4">
      <c r="B928" s="112"/>
      <c r="C928" s="113"/>
      <c r="D928" s="113"/>
    </row>
    <row r="929" spans="2:4">
      <c r="B929" s="112"/>
      <c r="C929" s="113"/>
      <c r="D929" s="113"/>
    </row>
    <row r="930" spans="2:4">
      <c r="B930" s="112"/>
      <c r="C930" s="113"/>
      <c r="D930" s="113"/>
    </row>
    <row r="931" spans="2:4">
      <c r="B931" s="112"/>
      <c r="C931" s="113"/>
      <c r="D931" s="113"/>
    </row>
    <row r="932" spans="2:4">
      <c r="B932" s="112"/>
      <c r="C932" s="113"/>
      <c r="D932" s="113"/>
    </row>
    <row r="933" spans="2:4">
      <c r="B933" s="112"/>
      <c r="C933" s="113"/>
      <c r="D933" s="113"/>
    </row>
    <row r="934" spans="2:4">
      <c r="B934" s="112"/>
      <c r="C934" s="113"/>
      <c r="D934" s="113"/>
    </row>
    <row r="935" spans="2:4">
      <c r="B935" s="112"/>
      <c r="C935" s="113"/>
      <c r="D935" s="113"/>
    </row>
    <row r="936" spans="2:4">
      <c r="B936" s="112"/>
      <c r="C936" s="113"/>
      <c r="D936" s="113"/>
    </row>
    <row r="937" spans="2:4">
      <c r="B937" s="112"/>
      <c r="C937" s="113"/>
      <c r="D937" s="113"/>
    </row>
    <row r="938" spans="2:4">
      <c r="B938" s="112"/>
      <c r="C938" s="113"/>
      <c r="D938" s="113"/>
    </row>
    <row r="939" spans="2:4">
      <c r="B939" s="112"/>
      <c r="C939" s="113"/>
      <c r="D939" s="113"/>
    </row>
    <row r="940" spans="2:4">
      <c r="B940" s="112"/>
      <c r="C940" s="113"/>
      <c r="D940" s="113"/>
    </row>
    <row r="941" spans="2:4">
      <c r="B941" s="112"/>
      <c r="C941" s="113"/>
      <c r="D941" s="113"/>
    </row>
    <row r="942" spans="2:4">
      <c r="B942" s="112"/>
      <c r="C942" s="113"/>
      <c r="D942" s="113"/>
    </row>
    <row r="943" spans="2:4">
      <c r="B943" s="112"/>
      <c r="C943" s="113"/>
      <c r="D943" s="113"/>
    </row>
    <row r="944" spans="2:4">
      <c r="B944" s="112"/>
      <c r="C944" s="113"/>
      <c r="D944" s="113"/>
    </row>
    <row r="945" spans="2:4">
      <c r="B945" s="112"/>
      <c r="C945" s="113"/>
      <c r="D945" s="113"/>
    </row>
    <row r="946" spans="2:4">
      <c r="B946" s="112"/>
      <c r="C946" s="113"/>
      <c r="D946" s="113"/>
    </row>
    <row r="947" spans="2:4">
      <c r="B947" s="112"/>
      <c r="C947" s="113"/>
      <c r="D947" s="113"/>
    </row>
    <row r="948" spans="2:4">
      <c r="B948" s="112"/>
      <c r="C948" s="113"/>
      <c r="D948" s="113"/>
    </row>
    <row r="949" spans="2:4">
      <c r="B949" s="112"/>
      <c r="C949" s="113"/>
      <c r="D949" s="113"/>
    </row>
    <row r="950" spans="2:4">
      <c r="B950" s="112"/>
      <c r="C950" s="113"/>
      <c r="D950" s="113"/>
    </row>
    <row r="951" spans="2:4">
      <c r="B951" s="112"/>
      <c r="C951" s="113"/>
      <c r="D951" s="113"/>
    </row>
    <row r="952" spans="2:4">
      <c r="B952" s="112"/>
      <c r="C952" s="113"/>
      <c r="D952" s="113"/>
    </row>
    <row r="953" spans="2:4">
      <c r="B953" s="112"/>
      <c r="C953" s="113"/>
      <c r="D953" s="113"/>
    </row>
    <row r="954" spans="2:4">
      <c r="B954" s="112"/>
      <c r="C954" s="113"/>
      <c r="D954" s="113"/>
    </row>
    <row r="955" spans="2:4">
      <c r="B955" s="112"/>
      <c r="C955" s="113"/>
      <c r="D955" s="113"/>
    </row>
    <row r="956" spans="2:4">
      <c r="B956" s="112"/>
      <c r="C956" s="113"/>
      <c r="D956" s="113"/>
    </row>
    <row r="957" spans="2:4">
      <c r="B957" s="112"/>
      <c r="C957" s="113"/>
      <c r="D957" s="113"/>
    </row>
    <row r="958" spans="2:4">
      <c r="B958" s="112"/>
      <c r="C958" s="113"/>
      <c r="D958" s="113"/>
    </row>
    <row r="959" spans="2:4">
      <c r="B959" s="112"/>
      <c r="C959" s="113"/>
      <c r="D959" s="113"/>
    </row>
    <row r="960" spans="2:4">
      <c r="B960" s="112"/>
      <c r="C960" s="113"/>
      <c r="D960" s="113"/>
    </row>
    <row r="961" spans="2:4">
      <c r="B961" s="112"/>
      <c r="C961" s="113"/>
      <c r="D961" s="113"/>
    </row>
    <row r="962" spans="2:4">
      <c r="B962" s="112"/>
      <c r="C962" s="113"/>
      <c r="D962" s="113"/>
    </row>
    <row r="963" spans="2:4">
      <c r="B963" s="112"/>
      <c r="C963" s="113"/>
      <c r="D963" s="113"/>
    </row>
    <row r="964" spans="2:4">
      <c r="B964" s="112"/>
      <c r="C964" s="113"/>
      <c r="D964" s="113"/>
    </row>
    <row r="965" spans="2:4">
      <c r="B965" s="112"/>
      <c r="C965" s="113"/>
      <c r="D965" s="113"/>
    </row>
    <row r="966" spans="2:4">
      <c r="B966" s="112"/>
      <c r="C966" s="113"/>
      <c r="D966" s="113"/>
    </row>
    <row r="967" spans="2:4">
      <c r="B967" s="112"/>
      <c r="C967" s="113"/>
      <c r="D9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7" t="s">
        <v>179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202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2385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88"/>
      <c r="P10" s="88"/>
    </row>
    <row r="11" spans="2:16" ht="20.25" customHeight="1">
      <c r="B11" s="114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4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7" t="s">
        <v>180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2386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88"/>
      <c r="P10" s="88"/>
    </row>
    <row r="11" spans="2:16" ht="20.25" customHeight="1">
      <c r="B11" s="114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4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20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20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21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2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2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0.140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9455</v>
      </c>
    </row>
    <row r="6" spans="2:18" ht="21.75" customHeight="1"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110</v>
      </c>
      <c r="C8" s="29" t="s">
        <v>44</v>
      </c>
      <c r="D8" s="29" t="s">
        <v>114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211</v>
      </c>
      <c r="O8" s="29" t="s">
        <v>61</v>
      </c>
      <c r="P8" s="29" t="s">
        <v>199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7.4645227027536833</v>
      </c>
      <c r="I11" s="69"/>
      <c r="J11" s="69"/>
      <c r="K11" s="78">
        <v>3.5356425384689039E-3</v>
      </c>
      <c r="L11" s="77"/>
      <c r="M11" s="79"/>
      <c r="N11" s="69"/>
      <c r="O11" s="77">
        <v>11632.299835829999</v>
      </c>
      <c r="P11" s="69"/>
      <c r="Q11" s="78">
        <f>O11/$O$11</f>
        <v>1</v>
      </c>
      <c r="R11" s="78">
        <f>O11/'סכום נכסי הקרן'!$C$42</f>
        <v>0.24603661288292267</v>
      </c>
    </row>
    <row r="12" spans="2:18" ht="22.5" customHeight="1">
      <c r="B12" s="70" t="s">
        <v>191</v>
      </c>
      <c r="C12" s="71"/>
      <c r="D12" s="71"/>
      <c r="E12" s="71"/>
      <c r="F12" s="71"/>
      <c r="G12" s="71"/>
      <c r="H12" s="80">
        <v>7.3670280293560833</v>
      </c>
      <c r="I12" s="71"/>
      <c r="J12" s="71"/>
      <c r="K12" s="81">
        <v>3.3630840383860115E-3</v>
      </c>
      <c r="L12" s="80"/>
      <c r="M12" s="82"/>
      <c r="N12" s="71"/>
      <c r="O12" s="80">
        <v>11557.983147517003</v>
      </c>
      <c r="P12" s="71"/>
      <c r="Q12" s="81">
        <f t="shared" ref="Q12:Q25" si="0">O12/$O$11</f>
        <v>0.99361117841167701</v>
      </c>
      <c r="R12" s="81">
        <f>O12/'סכום נכסי הקרן'!$C$42</f>
        <v>0.2444647288590184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7.4170216480908238</v>
      </c>
      <c r="I13" s="73"/>
      <c r="J13" s="73"/>
      <c r="K13" s="84">
        <v>-8.5776417785447259E-4</v>
      </c>
      <c r="L13" s="83"/>
      <c r="M13" s="85"/>
      <c r="N13" s="73"/>
      <c r="O13" s="83">
        <v>4942.1886125900019</v>
      </c>
      <c r="P13" s="73"/>
      <c r="Q13" s="84">
        <f t="shared" si="0"/>
        <v>0.4248677116598209</v>
      </c>
      <c r="R13" s="84">
        <f>O13/'סכום נכסי הקרן'!$C$42</f>
        <v>0.10453301270010057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7.4170216480908238</v>
      </c>
      <c r="I14" s="71"/>
      <c r="J14" s="71"/>
      <c r="K14" s="81">
        <v>-8.5776417785447259E-4</v>
      </c>
      <c r="L14" s="80"/>
      <c r="M14" s="82"/>
      <c r="N14" s="71"/>
      <c r="O14" s="80">
        <v>4942.1886125900019</v>
      </c>
      <c r="P14" s="71"/>
      <c r="Q14" s="81">
        <f t="shared" si="0"/>
        <v>0.4248677116598209</v>
      </c>
      <c r="R14" s="81">
        <f>O14/'סכום נכסי הקרן'!$C$42</f>
        <v>0.10453301270010057</v>
      </c>
    </row>
    <row r="15" spans="2:18">
      <c r="B15" s="75" t="s">
        <v>224</v>
      </c>
      <c r="C15" s="73" t="s">
        <v>225</v>
      </c>
      <c r="D15" s="86" t="s">
        <v>115</v>
      </c>
      <c r="E15" s="73" t="s">
        <v>226</v>
      </c>
      <c r="F15" s="73"/>
      <c r="G15" s="73"/>
      <c r="H15" s="83">
        <v>0.82999999999917395</v>
      </c>
      <c r="I15" s="86" t="s">
        <v>128</v>
      </c>
      <c r="J15" s="87">
        <v>0.04</v>
      </c>
      <c r="K15" s="84">
        <v>7.6999999999917404E-3</v>
      </c>
      <c r="L15" s="83">
        <v>448783.14794900006</v>
      </c>
      <c r="M15" s="85">
        <v>134.9</v>
      </c>
      <c r="N15" s="73"/>
      <c r="O15" s="83">
        <v>605.40845195000009</v>
      </c>
      <c r="P15" s="84">
        <v>2.8864723362529523E-5</v>
      </c>
      <c r="Q15" s="84">
        <f t="shared" si="0"/>
        <v>5.2045464825898925E-2</v>
      </c>
      <c r="R15" s="84">
        <f>O15/'סכום נכסי הקרן'!$C$42</f>
        <v>1.2805089881681463E-2</v>
      </c>
    </row>
    <row r="16" spans="2:18">
      <c r="B16" s="75" t="s">
        <v>227</v>
      </c>
      <c r="C16" s="73" t="s">
        <v>228</v>
      </c>
      <c r="D16" s="86" t="s">
        <v>115</v>
      </c>
      <c r="E16" s="73" t="s">
        <v>226</v>
      </c>
      <c r="F16" s="73"/>
      <c r="G16" s="73"/>
      <c r="H16" s="83">
        <v>3.6299999999995824</v>
      </c>
      <c r="I16" s="86" t="s">
        <v>128</v>
      </c>
      <c r="J16" s="87">
        <v>0.04</v>
      </c>
      <c r="K16" s="84">
        <v>-3.0999999999946361E-3</v>
      </c>
      <c r="L16" s="83">
        <v>231487.98647700006</v>
      </c>
      <c r="M16" s="85">
        <v>144.97</v>
      </c>
      <c r="N16" s="73"/>
      <c r="O16" s="83">
        <v>335.58813737800006</v>
      </c>
      <c r="P16" s="84">
        <v>1.8673590516598824E-5</v>
      </c>
      <c r="Q16" s="84">
        <f t="shared" si="0"/>
        <v>2.8849680812414756E-2</v>
      </c>
      <c r="R16" s="84">
        <f>O16/'סכום נכסי הקרן'!$C$42</f>
        <v>7.0980777498399717E-3</v>
      </c>
    </row>
    <row r="17" spans="2:18">
      <c r="B17" s="75" t="s">
        <v>229</v>
      </c>
      <c r="C17" s="73" t="s">
        <v>230</v>
      </c>
      <c r="D17" s="86" t="s">
        <v>115</v>
      </c>
      <c r="E17" s="73" t="s">
        <v>226</v>
      </c>
      <c r="F17" s="73"/>
      <c r="G17" s="73"/>
      <c r="H17" s="83">
        <v>6.5199999999974638</v>
      </c>
      <c r="I17" s="86" t="s">
        <v>128</v>
      </c>
      <c r="J17" s="87">
        <v>7.4999999999999997E-3</v>
      </c>
      <c r="K17" s="84">
        <v>-4.5000000000008341E-3</v>
      </c>
      <c r="L17" s="83">
        <v>547034.6433900001</v>
      </c>
      <c r="M17" s="85">
        <v>109.57</v>
      </c>
      <c r="N17" s="73"/>
      <c r="O17" s="83">
        <v>599.385872651</v>
      </c>
      <c r="P17" s="84">
        <v>2.8199460676321978E-5</v>
      </c>
      <c r="Q17" s="84">
        <f t="shared" si="0"/>
        <v>5.1527718603397915E-2</v>
      </c>
      <c r="R17" s="84">
        <f>O17/'סכום נכסי הקרן'!$C$42</f>
        <v>1.2677705354764387E-2</v>
      </c>
    </row>
    <row r="18" spans="2:18">
      <c r="B18" s="75" t="s">
        <v>231</v>
      </c>
      <c r="C18" s="73" t="s">
        <v>232</v>
      </c>
      <c r="D18" s="86" t="s">
        <v>115</v>
      </c>
      <c r="E18" s="73" t="s">
        <v>226</v>
      </c>
      <c r="F18" s="73"/>
      <c r="G18" s="73"/>
      <c r="H18" s="83">
        <v>12.779999999988252</v>
      </c>
      <c r="I18" s="86" t="s">
        <v>128</v>
      </c>
      <c r="J18" s="87">
        <v>0.04</v>
      </c>
      <c r="K18" s="84">
        <v>-1.9000000000190039E-3</v>
      </c>
      <c r="L18" s="83">
        <v>115764.73232100002</v>
      </c>
      <c r="M18" s="85">
        <v>200</v>
      </c>
      <c r="N18" s="73"/>
      <c r="O18" s="83">
        <v>231.52946032400004</v>
      </c>
      <c r="P18" s="84">
        <v>7.0450130497811225E-6</v>
      </c>
      <c r="Q18" s="84">
        <f t="shared" si="0"/>
        <v>1.9904014132342017E-2</v>
      </c>
      <c r="R18" s="84">
        <f>O18/'סכום נכסי הקרן'!$C$42</f>
        <v>4.8971162198952556E-3</v>
      </c>
    </row>
    <row r="19" spans="2:18">
      <c r="B19" s="75" t="s">
        <v>233</v>
      </c>
      <c r="C19" s="73" t="s">
        <v>234</v>
      </c>
      <c r="D19" s="86" t="s">
        <v>115</v>
      </c>
      <c r="E19" s="73" t="s">
        <v>226</v>
      </c>
      <c r="F19" s="73"/>
      <c r="G19" s="73"/>
      <c r="H19" s="83">
        <v>17.250000000006786</v>
      </c>
      <c r="I19" s="86" t="s">
        <v>128</v>
      </c>
      <c r="J19" s="87">
        <v>2.75E-2</v>
      </c>
      <c r="K19" s="84">
        <v>3.9999999999891468E-4</v>
      </c>
      <c r="L19" s="83">
        <v>219755.84316600004</v>
      </c>
      <c r="M19" s="85">
        <v>167.72</v>
      </c>
      <c r="N19" s="73"/>
      <c r="O19" s="83">
        <v>368.57451462600005</v>
      </c>
      <c r="P19" s="84">
        <v>1.2433098169642018E-5</v>
      </c>
      <c r="Q19" s="84">
        <f t="shared" si="0"/>
        <v>3.1685437946734389E-2</v>
      </c>
      <c r="R19" s="84">
        <f>O19/'סכום נכסי הקרן'!$C$42</f>
        <v>7.7957778301265572E-3</v>
      </c>
    </row>
    <row r="20" spans="2:18">
      <c r="B20" s="75" t="s">
        <v>235</v>
      </c>
      <c r="C20" s="73" t="s">
        <v>236</v>
      </c>
      <c r="D20" s="86" t="s">
        <v>115</v>
      </c>
      <c r="E20" s="73" t="s">
        <v>226</v>
      </c>
      <c r="F20" s="73"/>
      <c r="G20" s="73"/>
      <c r="H20" s="83">
        <v>2.9400000000004387</v>
      </c>
      <c r="I20" s="86" t="s">
        <v>128</v>
      </c>
      <c r="J20" s="87">
        <v>1.7500000000000002E-2</v>
      </c>
      <c r="K20" s="84">
        <v>-2.4000000000043895E-3</v>
      </c>
      <c r="L20" s="83">
        <v>422256.24182100006</v>
      </c>
      <c r="M20" s="85">
        <v>107.9</v>
      </c>
      <c r="N20" s="73"/>
      <c r="O20" s="83">
        <v>455.6144869200001</v>
      </c>
      <c r="P20" s="84">
        <v>2.3969220503010714E-5</v>
      </c>
      <c r="Q20" s="84">
        <f t="shared" si="0"/>
        <v>3.91680487393051E-2</v>
      </c>
      <c r="R20" s="84">
        <f>O20/'סכום נכסי הקרן'!$C$42</f>
        <v>9.6367740450518553E-3</v>
      </c>
    </row>
    <row r="21" spans="2:18">
      <c r="B21" s="75" t="s">
        <v>237</v>
      </c>
      <c r="C21" s="73" t="s">
        <v>238</v>
      </c>
      <c r="D21" s="86" t="s">
        <v>115</v>
      </c>
      <c r="E21" s="73" t="s">
        <v>226</v>
      </c>
      <c r="F21" s="73"/>
      <c r="G21" s="73"/>
      <c r="H21" s="83">
        <v>7.9999999673686234E-2</v>
      </c>
      <c r="I21" s="86" t="s">
        <v>128</v>
      </c>
      <c r="J21" s="87">
        <v>1E-3</v>
      </c>
      <c r="K21" s="84">
        <v>1.9799999994017579E-2</v>
      </c>
      <c r="L21" s="83">
        <v>1458.7236480000001</v>
      </c>
      <c r="M21" s="85">
        <v>100.84</v>
      </c>
      <c r="N21" s="73"/>
      <c r="O21" s="83">
        <v>1.4709769060000004</v>
      </c>
      <c r="P21" s="84">
        <v>2.23742556803658E-7</v>
      </c>
      <c r="Q21" s="84">
        <f t="shared" si="0"/>
        <v>1.2645624053371401E-4</v>
      </c>
      <c r="R21" s="84">
        <f>O21/'סכום נכסי הקרן'!$C$42</f>
        <v>3.1112865098823154E-5</v>
      </c>
    </row>
    <row r="22" spans="2:18">
      <c r="B22" s="75" t="s">
        <v>239</v>
      </c>
      <c r="C22" s="73" t="s">
        <v>240</v>
      </c>
      <c r="D22" s="86" t="s">
        <v>115</v>
      </c>
      <c r="E22" s="73" t="s">
        <v>226</v>
      </c>
      <c r="F22" s="73"/>
      <c r="G22" s="73"/>
      <c r="H22" s="83">
        <v>4.9799999999974869</v>
      </c>
      <c r="I22" s="86" t="s">
        <v>128</v>
      </c>
      <c r="J22" s="87">
        <v>7.4999999999999997E-3</v>
      </c>
      <c r="K22" s="84">
        <v>-4.0999999999994366E-3</v>
      </c>
      <c r="L22" s="83">
        <v>497523.12491300004</v>
      </c>
      <c r="M22" s="85">
        <v>107.2</v>
      </c>
      <c r="N22" s="73"/>
      <c r="O22" s="83">
        <v>533.34478568300005</v>
      </c>
      <c r="P22" s="84">
        <v>2.4051091093673061E-5</v>
      </c>
      <c r="Q22" s="84">
        <f t="shared" si="0"/>
        <v>4.5850329961421965E-2</v>
      </c>
      <c r="R22" s="84">
        <f>O22/'סכום נכסי הקרן'!$C$42</f>
        <v>1.1280859883272648E-2</v>
      </c>
    </row>
    <row r="23" spans="2:18">
      <c r="B23" s="75" t="s">
        <v>241</v>
      </c>
      <c r="C23" s="73" t="s">
        <v>242</v>
      </c>
      <c r="D23" s="86" t="s">
        <v>115</v>
      </c>
      <c r="E23" s="73" t="s">
        <v>226</v>
      </c>
      <c r="F23" s="73"/>
      <c r="G23" s="73"/>
      <c r="H23" s="83">
        <v>8.4999999999983853</v>
      </c>
      <c r="I23" s="86" t="s">
        <v>128</v>
      </c>
      <c r="J23" s="87">
        <v>5.0000000000000001E-3</v>
      </c>
      <c r="K23" s="84">
        <v>-4.6000000000071027E-3</v>
      </c>
      <c r="L23" s="83">
        <v>569355.03292300017</v>
      </c>
      <c r="M23" s="85">
        <v>108.8</v>
      </c>
      <c r="N23" s="73"/>
      <c r="O23" s="83">
        <v>619.45827673600013</v>
      </c>
      <c r="P23" s="84">
        <v>3.6240128522138914E-5</v>
      </c>
      <c r="Q23" s="84">
        <f t="shared" si="0"/>
        <v>5.3253293456891018E-2</v>
      </c>
      <c r="R23" s="84">
        <f>O23/'סכום נכסי הקרן'!$C$42</f>
        <v>1.3102259946993773E-2</v>
      </c>
    </row>
    <row r="24" spans="2:18">
      <c r="B24" s="75" t="s">
        <v>243</v>
      </c>
      <c r="C24" s="73" t="s">
        <v>244</v>
      </c>
      <c r="D24" s="86" t="s">
        <v>115</v>
      </c>
      <c r="E24" s="73" t="s">
        <v>226</v>
      </c>
      <c r="F24" s="73"/>
      <c r="G24" s="73"/>
      <c r="H24" s="83">
        <v>22.189999999995155</v>
      </c>
      <c r="I24" s="86" t="s">
        <v>128</v>
      </c>
      <c r="J24" s="87">
        <v>0.01</v>
      </c>
      <c r="K24" s="84">
        <v>2.6000000000064049E-3</v>
      </c>
      <c r="L24" s="83">
        <v>419370.97015000007</v>
      </c>
      <c r="M24" s="85">
        <v>119.13</v>
      </c>
      <c r="N24" s="73"/>
      <c r="O24" s="83">
        <v>499.59662021800017</v>
      </c>
      <c r="P24" s="84">
        <v>2.3921647141091135E-5</v>
      </c>
      <c r="Q24" s="84">
        <f t="shared" si="0"/>
        <v>4.2949083781277243E-2</v>
      </c>
      <c r="R24" s="84">
        <f>O24/'סכום נכסי הקרן'!$C$42</f>
        <v>1.0567047099970322E-2</v>
      </c>
    </row>
    <row r="25" spans="2:18">
      <c r="B25" s="75" t="s">
        <v>245</v>
      </c>
      <c r="C25" s="73" t="s">
        <v>246</v>
      </c>
      <c r="D25" s="86" t="s">
        <v>115</v>
      </c>
      <c r="E25" s="73" t="s">
        <v>226</v>
      </c>
      <c r="F25" s="73"/>
      <c r="G25" s="73"/>
      <c r="H25" s="83">
        <v>1.9699999999984688</v>
      </c>
      <c r="I25" s="86" t="s">
        <v>128</v>
      </c>
      <c r="J25" s="87">
        <v>2.75E-2</v>
      </c>
      <c r="K25" s="84">
        <v>-1.0000000000028892E-4</v>
      </c>
      <c r="L25" s="83">
        <v>632739.51667400007</v>
      </c>
      <c r="M25" s="85">
        <v>109.4</v>
      </c>
      <c r="N25" s="73"/>
      <c r="O25" s="83">
        <v>692.21702919800009</v>
      </c>
      <c r="P25" s="84">
        <v>3.7269079061469236E-5</v>
      </c>
      <c r="Q25" s="84">
        <f t="shared" si="0"/>
        <v>5.9508183159603739E-2</v>
      </c>
      <c r="R25" s="84">
        <f>O25/'סכום נכסי הקרן'!$C$42</f>
        <v>1.4641191823405484E-2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7.329681359669082</v>
      </c>
      <c r="I27" s="73"/>
      <c r="J27" s="73"/>
      <c r="K27" s="84">
        <v>6.6233505682890262E-3</v>
      </c>
      <c r="L27" s="83"/>
      <c r="M27" s="85"/>
      <c r="N27" s="73"/>
      <c r="O27" s="83">
        <v>6615.7945349270012</v>
      </c>
      <c r="P27" s="73"/>
      <c r="Q27" s="84">
        <f t="shared" ref="Q27:Q35" si="1">O27/$O$11</f>
        <v>0.56874346675185616</v>
      </c>
      <c r="R27" s="84">
        <f>O27/'סכום נכסי הקרן'!$C$42</f>
        <v>0.13993171615891783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0.34335496216753442</v>
      </c>
      <c r="I28" s="71"/>
      <c r="J28" s="71"/>
      <c r="K28" s="81">
        <v>1.3271732054883053E-3</v>
      </c>
      <c r="L28" s="80"/>
      <c r="M28" s="82"/>
      <c r="N28" s="71"/>
      <c r="O28" s="80">
        <v>1066.0377163979999</v>
      </c>
      <c r="P28" s="71"/>
      <c r="Q28" s="81">
        <f t="shared" si="1"/>
        <v>9.1644621566095916E-2</v>
      </c>
      <c r="R28" s="81">
        <f>O28/'סכום נכסי הקרן'!$C$42</f>
        <v>2.2547932279059487E-2</v>
      </c>
    </row>
    <row r="29" spans="2:18">
      <c r="B29" s="75" t="s">
        <v>247</v>
      </c>
      <c r="C29" s="73" t="s">
        <v>248</v>
      </c>
      <c r="D29" s="86" t="s">
        <v>115</v>
      </c>
      <c r="E29" s="73" t="s">
        <v>226</v>
      </c>
      <c r="F29" s="73"/>
      <c r="G29" s="73"/>
      <c r="H29" s="83">
        <v>4.0000000000391625E-2</v>
      </c>
      <c r="I29" s="86" t="s">
        <v>128</v>
      </c>
      <c r="J29" s="87">
        <v>0</v>
      </c>
      <c r="K29" s="84">
        <v>2.7999999999947789E-3</v>
      </c>
      <c r="L29" s="83">
        <v>306454.60710900003</v>
      </c>
      <c r="M29" s="85">
        <v>99.99</v>
      </c>
      <c r="N29" s="73"/>
      <c r="O29" s="83">
        <v>306.423961647</v>
      </c>
      <c r="P29" s="84">
        <v>2.7859509737181821E-5</v>
      </c>
      <c r="Q29" s="84">
        <f t="shared" si="1"/>
        <v>2.6342508873709387E-2</v>
      </c>
      <c r="R29" s="84">
        <f>O29/'סכום נכסי הקרן'!$C$42</f>
        <v>6.4812216581257923E-3</v>
      </c>
    </row>
    <row r="30" spans="2:18">
      <c r="B30" s="75" t="s">
        <v>249</v>
      </c>
      <c r="C30" s="73" t="s">
        <v>250</v>
      </c>
      <c r="D30" s="86" t="s">
        <v>115</v>
      </c>
      <c r="E30" s="73" t="s">
        <v>226</v>
      </c>
      <c r="F30" s="73"/>
      <c r="G30" s="73"/>
      <c r="H30" s="83">
        <v>0.26999999999673568</v>
      </c>
      <c r="I30" s="86" t="s">
        <v>128</v>
      </c>
      <c r="J30" s="87">
        <v>0</v>
      </c>
      <c r="K30" s="84">
        <v>4.0000000000567706E-4</v>
      </c>
      <c r="L30" s="83">
        <v>140933.19522000002</v>
      </c>
      <c r="M30" s="85">
        <v>99.99</v>
      </c>
      <c r="N30" s="73"/>
      <c r="O30" s="83">
        <v>140.91910189800004</v>
      </c>
      <c r="P30" s="84">
        <v>1.7616649402500001E-5</v>
      </c>
      <c r="Q30" s="84">
        <f t="shared" si="1"/>
        <v>1.211446608897913E-2</v>
      </c>
      <c r="R30" s="84">
        <f>O30/'סכום נכסי הקרן'!$C$42</f>
        <v>2.9806022034174528E-3</v>
      </c>
    </row>
    <row r="31" spans="2:18">
      <c r="B31" s="75" t="s">
        <v>251</v>
      </c>
      <c r="C31" s="73" t="s">
        <v>252</v>
      </c>
      <c r="D31" s="86" t="s">
        <v>115</v>
      </c>
      <c r="E31" s="73" t="s">
        <v>226</v>
      </c>
      <c r="F31" s="73"/>
      <c r="G31" s="73"/>
      <c r="H31" s="83">
        <v>8.9999999998518765E-2</v>
      </c>
      <c r="I31" s="86" t="s">
        <v>128</v>
      </c>
      <c r="J31" s="87">
        <v>0</v>
      </c>
      <c r="K31" s="87">
        <v>0</v>
      </c>
      <c r="L31" s="83">
        <v>162027.72963600003</v>
      </c>
      <c r="M31" s="85">
        <v>100</v>
      </c>
      <c r="N31" s="73"/>
      <c r="O31" s="83">
        <v>162.02772963600003</v>
      </c>
      <c r="P31" s="84">
        <v>1.472979360327273E-5</v>
      </c>
      <c r="Q31" s="84">
        <f t="shared" si="1"/>
        <v>1.3929122522866853E-2</v>
      </c>
      <c r="R31" s="84">
        <f>O31/'סכום נכסי הקרן'!$C$42</f>
        <v>3.4270741259573912E-3</v>
      </c>
    </row>
    <row r="32" spans="2:18">
      <c r="B32" s="75" t="s">
        <v>253</v>
      </c>
      <c r="C32" s="73" t="s">
        <v>254</v>
      </c>
      <c r="D32" s="86" t="s">
        <v>115</v>
      </c>
      <c r="E32" s="73" t="s">
        <v>226</v>
      </c>
      <c r="F32" s="73"/>
      <c r="G32" s="73"/>
      <c r="H32" s="83">
        <v>0.16999999999723842</v>
      </c>
      <c r="I32" s="86" t="s">
        <v>128</v>
      </c>
      <c r="J32" s="87">
        <v>0</v>
      </c>
      <c r="K32" s="84">
        <v>6.0000000003741511E-4</v>
      </c>
      <c r="L32" s="83">
        <v>112265.07415200003</v>
      </c>
      <c r="M32" s="85">
        <v>99.99</v>
      </c>
      <c r="N32" s="73"/>
      <c r="O32" s="83">
        <v>112.25384764300001</v>
      </c>
      <c r="P32" s="84">
        <v>1.0205915832000002E-5</v>
      </c>
      <c r="Q32" s="84">
        <f t="shared" si="1"/>
        <v>9.6501851935791652E-3</v>
      </c>
      <c r="R32" s="84">
        <f>O32/'סכום נכסי הקרן'!$C$42</f>
        <v>2.3742988787211492E-3</v>
      </c>
    </row>
    <row r="33" spans="2:18">
      <c r="B33" s="75" t="s">
        <v>255</v>
      </c>
      <c r="C33" s="73" t="s">
        <v>256</v>
      </c>
      <c r="D33" s="86" t="s">
        <v>115</v>
      </c>
      <c r="E33" s="73" t="s">
        <v>226</v>
      </c>
      <c r="F33" s="73"/>
      <c r="G33" s="73"/>
      <c r="H33" s="83">
        <v>0.33999999999819647</v>
      </c>
      <c r="I33" s="86" t="s">
        <v>128</v>
      </c>
      <c r="J33" s="87">
        <v>0</v>
      </c>
      <c r="K33" s="87">
        <v>0</v>
      </c>
      <c r="L33" s="83">
        <v>55446.975165000011</v>
      </c>
      <c r="M33" s="85">
        <v>100</v>
      </c>
      <c r="N33" s="73"/>
      <c r="O33" s="83">
        <v>55.446975165000012</v>
      </c>
      <c r="P33" s="84">
        <v>7.9209964521428583E-6</v>
      </c>
      <c r="Q33" s="84">
        <f t="shared" si="1"/>
        <v>4.7666390952381867E-3</v>
      </c>
      <c r="R33" s="84">
        <f>O33/'סכום נכסי הקרן'!$C$42</f>
        <v>1.1727677378277224E-3</v>
      </c>
    </row>
    <row r="34" spans="2:18">
      <c r="B34" s="75" t="s">
        <v>257</v>
      </c>
      <c r="C34" s="73" t="s">
        <v>258</v>
      </c>
      <c r="D34" s="86" t="s">
        <v>115</v>
      </c>
      <c r="E34" s="73" t="s">
        <v>226</v>
      </c>
      <c r="F34" s="73"/>
      <c r="G34" s="73"/>
      <c r="H34" s="83">
        <v>0.84000000000726693</v>
      </c>
      <c r="I34" s="86" t="s">
        <v>128</v>
      </c>
      <c r="J34" s="87">
        <v>0</v>
      </c>
      <c r="K34" s="84">
        <v>4.9999999993944483E-4</v>
      </c>
      <c r="L34" s="83">
        <v>33040.839999999997</v>
      </c>
      <c r="M34" s="85">
        <v>99.96</v>
      </c>
      <c r="N34" s="73"/>
      <c r="O34" s="83">
        <v>33.027623663999996</v>
      </c>
      <c r="P34" s="84">
        <v>4.7201199999999996E-6</v>
      </c>
      <c r="Q34" s="84">
        <f t="shared" si="1"/>
        <v>2.8393029865227317E-3</v>
      </c>
      <c r="R34" s="84">
        <f>O34/'סכום נכסי הקרן'!$C$42</f>
        <v>6.9857248975241956E-4</v>
      </c>
    </row>
    <row r="35" spans="2:18">
      <c r="B35" s="75" t="s">
        <v>259</v>
      </c>
      <c r="C35" s="73" t="s">
        <v>260</v>
      </c>
      <c r="D35" s="86" t="s">
        <v>115</v>
      </c>
      <c r="E35" s="73" t="s">
        <v>226</v>
      </c>
      <c r="F35" s="73"/>
      <c r="G35" s="73"/>
      <c r="H35" s="83">
        <v>0.91999999999843729</v>
      </c>
      <c r="I35" s="86" t="s">
        <v>128</v>
      </c>
      <c r="J35" s="87">
        <v>0</v>
      </c>
      <c r="K35" s="84">
        <v>4.9999999999023211E-4</v>
      </c>
      <c r="L35" s="83">
        <v>256066.51000000004</v>
      </c>
      <c r="M35" s="85">
        <v>99.95</v>
      </c>
      <c r="N35" s="73"/>
      <c r="O35" s="83">
        <v>255.93847674500003</v>
      </c>
      <c r="P35" s="84">
        <v>3.6580930000000003E-5</v>
      </c>
      <c r="Q35" s="84">
        <f t="shared" si="1"/>
        <v>2.200239680520048E-2</v>
      </c>
      <c r="R35" s="84">
        <f>O35/'סכום נכסי הקרן'!$C$42</f>
        <v>5.413395185257565E-3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8.671665825355575</v>
      </c>
      <c r="I37" s="71"/>
      <c r="J37" s="71"/>
      <c r="K37" s="81">
        <v>7.43314104377895E-3</v>
      </c>
      <c r="L37" s="80"/>
      <c r="M37" s="82"/>
      <c r="N37" s="71"/>
      <c r="O37" s="80">
        <v>5549.7568185290002</v>
      </c>
      <c r="P37" s="71"/>
      <c r="Q37" s="81">
        <f t="shared" ref="Q37:Q54" si="2">O37/$O$11</f>
        <v>0.47709884518576018</v>
      </c>
      <c r="R37" s="81">
        <f>O37/'סכום נכסי הקרן'!$C$42</f>
        <v>0.11738378387985833</v>
      </c>
    </row>
    <row r="38" spans="2:18">
      <c r="B38" s="75" t="s">
        <v>261</v>
      </c>
      <c r="C38" s="73" t="s">
        <v>262</v>
      </c>
      <c r="D38" s="86" t="s">
        <v>115</v>
      </c>
      <c r="E38" s="73" t="s">
        <v>226</v>
      </c>
      <c r="F38" s="73"/>
      <c r="G38" s="73"/>
      <c r="H38" s="83">
        <v>5.1600000000022934</v>
      </c>
      <c r="I38" s="86" t="s">
        <v>128</v>
      </c>
      <c r="J38" s="87">
        <v>6.25E-2</v>
      </c>
      <c r="K38" s="84">
        <v>4.000000000000001E-3</v>
      </c>
      <c r="L38" s="83">
        <v>247689.33415000004</v>
      </c>
      <c r="M38" s="85">
        <v>140.86000000000001</v>
      </c>
      <c r="N38" s="73"/>
      <c r="O38" s="83">
        <v>348.89520762000001</v>
      </c>
      <c r="P38" s="84">
        <v>1.5040343385201296E-5</v>
      </c>
      <c r="Q38" s="84">
        <f t="shared" si="2"/>
        <v>2.9993656675297117E-2</v>
      </c>
      <c r="R38" s="84">
        <f>O38/'סכום נכסי הקרן'!$C$42</f>
        <v>7.3795376963633665E-3</v>
      </c>
    </row>
    <row r="39" spans="2:18">
      <c r="B39" s="75" t="s">
        <v>263</v>
      </c>
      <c r="C39" s="73" t="s">
        <v>264</v>
      </c>
      <c r="D39" s="86" t="s">
        <v>115</v>
      </c>
      <c r="E39" s="73" t="s">
        <v>226</v>
      </c>
      <c r="F39" s="73"/>
      <c r="G39" s="73"/>
      <c r="H39" s="83">
        <v>3.3000000000009591</v>
      </c>
      <c r="I39" s="86" t="s">
        <v>128</v>
      </c>
      <c r="J39" s="87">
        <v>3.7499999999999999E-2</v>
      </c>
      <c r="K39" s="84">
        <v>2.1999999999942448E-3</v>
      </c>
      <c r="L39" s="83">
        <v>182654.84674800004</v>
      </c>
      <c r="M39" s="85">
        <v>114.16</v>
      </c>
      <c r="N39" s="73"/>
      <c r="O39" s="83">
        <v>208.51876754600005</v>
      </c>
      <c r="P39" s="84">
        <v>9.3011513082754652E-6</v>
      </c>
      <c r="Q39" s="84">
        <f t="shared" si="2"/>
        <v>1.7925841878982277E-2</v>
      </c>
      <c r="R39" s="84">
        <f>O39/'סכום נכסי הקרן'!$C$42</f>
        <v>4.4104134189796454E-3</v>
      </c>
    </row>
    <row r="40" spans="2:18">
      <c r="B40" s="75" t="s">
        <v>265</v>
      </c>
      <c r="C40" s="73" t="s">
        <v>266</v>
      </c>
      <c r="D40" s="86" t="s">
        <v>115</v>
      </c>
      <c r="E40" s="73" t="s">
        <v>226</v>
      </c>
      <c r="F40" s="73"/>
      <c r="G40" s="73"/>
      <c r="H40" s="83">
        <v>18.649999999992939</v>
      </c>
      <c r="I40" s="86" t="s">
        <v>128</v>
      </c>
      <c r="J40" s="87">
        <v>3.7499999999999999E-2</v>
      </c>
      <c r="K40" s="84">
        <v>1.7099999999995296E-2</v>
      </c>
      <c r="L40" s="83">
        <v>717931.50320000004</v>
      </c>
      <c r="M40" s="85">
        <v>145.04</v>
      </c>
      <c r="N40" s="73"/>
      <c r="O40" s="83">
        <v>1041.2878239190002</v>
      </c>
      <c r="P40" s="84">
        <v>3.7084081621689753E-5</v>
      </c>
      <c r="Q40" s="84">
        <f t="shared" si="2"/>
        <v>8.9516934622989042E-2</v>
      </c>
      <c r="R40" s="84">
        <f>O40/'סכום נכסי הקרן'!$C$42</f>
        <v>2.2024443390302254E-2</v>
      </c>
    </row>
    <row r="41" spans="2:18">
      <c r="B41" s="75" t="s">
        <v>267</v>
      </c>
      <c r="C41" s="73" t="s">
        <v>268</v>
      </c>
      <c r="D41" s="86" t="s">
        <v>115</v>
      </c>
      <c r="E41" s="73" t="s">
        <v>226</v>
      </c>
      <c r="F41" s="73"/>
      <c r="G41" s="73"/>
      <c r="H41" s="83">
        <v>2.8299999999986172</v>
      </c>
      <c r="I41" s="86" t="s">
        <v>128</v>
      </c>
      <c r="J41" s="87">
        <v>1.5E-3</v>
      </c>
      <c r="K41" s="84">
        <v>1.6999999999922195E-3</v>
      </c>
      <c r="L41" s="83">
        <v>462775.41837000014</v>
      </c>
      <c r="M41" s="85">
        <v>99.98</v>
      </c>
      <c r="N41" s="73"/>
      <c r="O41" s="83">
        <v>462.68287000800007</v>
      </c>
      <c r="P41" s="84">
        <v>1.0678428137952871E-4</v>
      </c>
      <c r="Q41" s="84">
        <f t="shared" si="2"/>
        <v>3.9775700122759626E-2</v>
      </c>
      <c r="R41" s="84">
        <f>O41/'סכום נכסי הקרן'!$C$42</f>
        <v>9.7862785332506301E-3</v>
      </c>
    </row>
    <row r="42" spans="2:18">
      <c r="B42" s="75" t="s">
        <v>269</v>
      </c>
      <c r="C42" s="73" t="s">
        <v>270</v>
      </c>
      <c r="D42" s="86" t="s">
        <v>115</v>
      </c>
      <c r="E42" s="73" t="s">
        <v>226</v>
      </c>
      <c r="F42" s="73"/>
      <c r="G42" s="73"/>
      <c r="H42" s="83">
        <v>2.1300000000031942</v>
      </c>
      <c r="I42" s="86" t="s">
        <v>128</v>
      </c>
      <c r="J42" s="87">
        <v>1.2500000000000001E-2</v>
      </c>
      <c r="K42" s="84">
        <v>1.0000000000168097E-3</v>
      </c>
      <c r="L42" s="83">
        <v>287304.96485799999</v>
      </c>
      <c r="M42" s="85">
        <v>103.53</v>
      </c>
      <c r="N42" s="73"/>
      <c r="O42" s="83">
        <v>297.44683168500006</v>
      </c>
      <c r="P42" s="84">
        <v>2.2976508176985621E-5</v>
      </c>
      <c r="Q42" s="84">
        <f t="shared" si="2"/>
        <v>2.5570767250066878E-2</v>
      </c>
      <c r="R42" s="84">
        <f>O42/'סכום נכסי הקרן'!$C$42</f>
        <v>6.2913449630240216E-3</v>
      </c>
    </row>
    <row r="43" spans="2:18">
      <c r="B43" s="75" t="s">
        <v>271</v>
      </c>
      <c r="C43" s="73" t="s">
        <v>272</v>
      </c>
      <c r="D43" s="86" t="s">
        <v>115</v>
      </c>
      <c r="E43" s="73" t="s">
        <v>226</v>
      </c>
      <c r="F43" s="73"/>
      <c r="G43" s="73"/>
      <c r="H43" s="83">
        <v>3.0799999999995125</v>
      </c>
      <c r="I43" s="86" t="s">
        <v>128</v>
      </c>
      <c r="J43" s="87">
        <v>1.4999999999999999E-2</v>
      </c>
      <c r="K43" s="84">
        <v>1.9000000000036557E-3</v>
      </c>
      <c r="L43" s="83">
        <v>311514.21848100005</v>
      </c>
      <c r="M43" s="85">
        <v>105.38</v>
      </c>
      <c r="N43" s="73"/>
      <c r="O43" s="83">
        <v>328.27369795200008</v>
      </c>
      <c r="P43" s="84">
        <v>1.8523589173810117E-5</v>
      </c>
      <c r="Q43" s="84">
        <f t="shared" si="2"/>
        <v>2.8220876575141753E-2</v>
      </c>
      <c r="R43" s="84">
        <f>O43/'סכום נכסי הקרן'!$C$42</f>
        <v>6.9433688851348917E-3</v>
      </c>
    </row>
    <row r="44" spans="2:18">
      <c r="B44" s="75" t="s">
        <v>273</v>
      </c>
      <c r="C44" s="73" t="s">
        <v>274</v>
      </c>
      <c r="D44" s="86" t="s">
        <v>115</v>
      </c>
      <c r="E44" s="73" t="s">
        <v>226</v>
      </c>
      <c r="F44" s="73"/>
      <c r="G44" s="73"/>
      <c r="H44" s="83">
        <v>0.32999999993651757</v>
      </c>
      <c r="I44" s="86" t="s">
        <v>128</v>
      </c>
      <c r="J44" s="87">
        <v>5.0000000000000001E-3</v>
      </c>
      <c r="K44" s="84">
        <v>-2.9999999865981517E-4</v>
      </c>
      <c r="L44" s="83">
        <v>2821.0425170000003</v>
      </c>
      <c r="M44" s="85">
        <v>100.51</v>
      </c>
      <c r="N44" s="73"/>
      <c r="O44" s="83">
        <v>2.8354297460000004</v>
      </c>
      <c r="P44" s="84">
        <v>3.8046610516991727E-7</v>
      </c>
      <c r="Q44" s="84">
        <f t="shared" si="2"/>
        <v>2.4375487100721592E-4</v>
      </c>
      <c r="R44" s="84">
        <f>O44/'סכום נכסי הקרן'!$C$42</f>
        <v>5.9972622836329137E-5</v>
      </c>
    </row>
    <row r="45" spans="2:18">
      <c r="B45" s="75" t="s">
        <v>275</v>
      </c>
      <c r="C45" s="73" t="s">
        <v>276</v>
      </c>
      <c r="D45" s="86" t="s">
        <v>115</v>
      </c>
      <c r="E45" s="73" t="s">
        <v>226</v>
      </c>
      <c r="F45" s="73"/>
      <c r="G45" s="73"/>
      <c r="H45" s="83">
        <v>1.2799999999987688</v>
      </c>
      <c r="I45" s="86" t="s">
        <v>128</v>
      </c>
      <c r="J45" s="87">
        <v>5.5E-2</v>
      </c>
      <c r="K45" s="84">
        <v>5.0000000003077953E-4</v>
      </c>
      <c r="L45" s="83">
        <v>87855.95888000002</v>
      </c>
      <c r="M45" s="85">
        <v>110.94</v>
      </c>
      <c r="N45" s="73"/>
      <c r="O45" s="83">
        <v>97.467404154000022</v>
      </c>
      <c r="P45" s="84">
        <v>4.9575814920872325E-6</v>
      </c>
      <c r="Q45" s="84">
        <f t="shared" si="2"/>
        <v>8.3790312775277112E-3</v>
      </c>
      <c r="R45" s="84">
        <f>O45/'סכום נכסי הקרן'!$C$42</f>
        <v>2.0615484747629866E-3</v>
      </c>
    </row>
    <row r="46" spans="2:18">
      <c r="B46" s="75" t="s">
        <v>277</v>
      </c>
      <c r="C46" s="73" t="s">
        <v>278</v>
      </c>
      <c r="D46" s="86" t="s">
        <v>115</v>
      </c>
      <c r="E46" s="73" t="s">
        <v>226</v>
      </c>
      <c r="F46" s="73"/>
      <c r="G46" s="73"/>
      <c r="H46" s="83">
        <v>14.860000000006947</v>
      </c>
      <c r="I46" s="86" t="s">
        <v>128</v>
      </c>
      <c r="J46" s="87">
        <v>5.5E-2</v>
      </c>
      <c r="K46" s="84">
        <v>1.4400000000000739E-2</v>
      </c>
      <c r="L46" s="83">
        <v>304425.39713200007</v>
      </c>
      <c r="M46" s="85">
        <v>177.75</v>
      </c>
      <c r="N46" s="73"/>
      <c r="O46" s="83">
        <v>541.11615508400007</v>
      </c>
      <c r="P46" s="84">
        <v>1.5648774019403892E-5</v>
      </c>
      <c r="Q46" s="84">
        <f t="shared" si="2"/>
        <v>4.6518415336685638E-2</v>
      </c>
      <c r="R46" s="84">
        <f>O46/'סכום נכסי הקרן'!$C$42</f>
        <v>1.1445233346119138E-2</v>
      </c>
    </row>
    <row r="47" spans="2:18">
      <c r="B47" s="75" t="s">
        <v>279</v>
      </c>
      <c r="C47" s="73" t="s">
        <v>280</v>
      </c>
      <c r="D47" s="86" t="s">
        <v>115</v>
      </c>
      <c r="E47" s="73" t="s">
        <v>226</v>
      </c>
      <c r="F47" s="73"/>
      <c r="G47" s="73"/>
      <c r="H47" s="83">
        <v>2.3799999999995114</v>
      </c>
      <c r="I47" s="86" t="s">
        <v>128</v>
      </c>
      <c r="J47" s="87">
        <v>4.2500000000000003E-2</v>
      </c>
      <c r="K47" s="84">
        <v>1.2999999999991857E-3</v>
      </c>
      <c r="L47" s="83">
        <v>546354.8613760001</v>
      </c>
      <c r="M47" s="85">
        <v>112.39</v>
      </c>
      <c r="N47" s="73"/>
      <c r="O47" s="83">
        <v>614.04823918500006</v>
      </c>
      <c r="P47" s="84">
        <v>2.9701208467516035E-5</v>
      </c>
      <c r="Q47" s="84">
        <f t="shared" si="2"/>
        <v>5.2788205931005895E-2</v>
      </c>
      <c r="R47" s="84">
        <f>O47/'סכום נכסי הקרן'!$C$42</f>
        <v>1.29878313874309E-2</v>
      </c>
    </row>
    <row r="48" spans="2:18">
      <c r="B48" s="75" t="s">
        <v>281</v>
      </c>
      <c r="C48" s="73" t="s">
        <v>282</v>
      </c>
      <c r="D48" s="86" t="s">
        <v>115</v>
      </c>
      <c r="E48" s="73" t="s">
        <v>226</v>
      </c>
      <c r="F48" s="73"/>
      <c r="G48" s="73"/>
      <c r="H48" s="83">
        <v>6.1200000000013306</v>
      </c>
      <c r="I48" s="86" t="s">
        <v>128</v>
      </c>
      <c r="J48" s="87">
        <v>0.02</v>
      </c>
      <c r="K48" s="84">
        <v>4.3999999999933502E-3</v>
      </c>
      <c r="L48" s="83">
        <v>108400.67783400002</v>
      </c>
      <c r="M48" s="85">
        <v>110.98</v>
      </c>
      <c r="N48" s="73"/>
      <c r="O48" s="83">
        <v>120.303069257</v>
      </c>
      <c r="P48" s="84">
        <v>5.7895600476418858E-6</v>
      </c>
      <c r="Q48" s="84">
        <f t="shared" si="2"/>
        <v>1.034215683526662E-2</v>
      </c>
      <c r="R48" s="84">
        <f>O48/'סכום נכסי הקרן'!$C$42</f>
        <v>2.544549237652966E-3</v>
      </c>
    </row>
    <row r="49" spans="2:18">
      <c r="B49" s="75" t="s">
        <v>283</v>
      </c>
      <c r="C49" s="73" t="s">
        <v>284</v>
      </c>
      <c r="D49" s="86" t="s">
        <v>115</v>
      </c>
      <c r="E49" s="73" t="s">
        <v>226</v>
      </c>
      <c r="F49" s="73"/>
      <c r="G49" s="73"/>
      <c r="H49" s="83">
        <v>9.0700000002141881</v>
      </c>
      <c r="I49" s="86" t="s">
        <v>128</v>
      </c>
      <c r="J49" s="87">
        <v>0.01</v>
      </c>
      <c r="K49" s="84">
        <v>7.1000000008726192E-3</v>
      </c>
      <c r="L49" s="83">
        <v>6110.3808000000008</v>
      </c>
      <c r="M49" s="85">
        <v>103.15</v>
      </c>
      <c r="N49" s="73"/>
      <c r="O49" s="83">
        <v>6.3028577950000004</v>
      </c>
      <c r="P49" s="84">
        <v>4.9553963457729821E-7</v>
      </c>
      <c r="Q49" s="84">
        <f t="shared" si="2"/>
        <v>5.4184107046362706E-4</v>
      </c>
      <c r="R49" s="84">
        <f>O49/'סכום נכסי הקרן'!$C$42</f>
        <v>1.3331274169772785E-4</v>
      </c>
    </row>
    <row r="50" spans="2:18">
      <c r="B50" s="75" t="s">
        <v>285</v>
      </c>
      <c r="C50" s="73" t="s">
        <v>286</v>
      </c>
      <c r="D50" s="86" t="s">
        <v>115</v>
      </c>
      <c r="E50" s="73" t="s">
        <v>226</v>
      </c>
      <c r="F50" s="73"/>
      <c r="G50" s="73"/>
      <c r="H50" s="83">
        <v>0.58000000000408336</v>
      </c>
      <c r="I50" s="86" t="s">
        <v>128</v>
      </c>
      <c r="J50" s="87">
        <v>0.01</v>
      </c>
      <c r="K50" s="84">
        <v>2.9999999912207117E-4</v>
      </c>
      <c r="L50" s="83">
        <v>4850.3572660000009</v>
      </c>
      <c r="M50" s="85">
        <v>100.98</v>
      </c>
      <c r="N50" s="73"/>
      <c r="O50" s="83">
        <v>4.8978909810000006</v>
      </c>
      <c r="P50" s="84">
        <v>3.2835755503882734E-7</v>
      </c>
      <c r="Q50" s="84">
        <f t="shared" si="2"/>
        <v>4.2105955401127446E-4</v>
      </c>
      <c r="R50" s="84">
        <f>O50/'סכום נכסי הקרן'!$C$42</f>
        <v>1.0359606649092801E-4</v>
      </c>
    </row>
    <row r="51" spans="2:18">
      <c r="B51" s="75" t="s">
        <v>287</v>
      </c>
      <c r="C51" s="73" t="s">
        <v>288</v>
      </c>
      <c r="D51" s="86" t="s">
        <v>115</v>
      </c>
      <c r="E51" s="73" t="s">
        <v>226</v>
      </c>
      <c r="F51" s="73"/>
      <c r="G51" s="73"/>
      <c r="H51" s="83">
        <v>14.829999999993166</v>
      </c>
      <c r="I51" s="86" t="s">
        <v>128</v>
      </c>
      <c r="J51" s="87">
        <v>1.4999999999999999E-2</v>
      </c>
      <c r="K51" s="84">
        <v>1.3299999999997796E-2</v>
      </c>
      <c r="L51" s="83">
        <v>660075.03925400006</v>
      </c>
      <c r="M51" s="85">
        <v>103.1</v>
      </c>
      <c r="N51" s="73"/>
      <c r="O51" s="83">
        <v>680.53736185500009</v>
      </c>
      <c r="P51" s="84">
        <v>8.8167389902668933E-5</v>
      </c>
      <c r="Q51" s="84">
        <f t="shared" si="2"/>
        <v>5.8504111092356634E-2</v>
      </c>
      <c r="R51" s="84">
        <f>O51/'סכום נכסי הקרן'!$C$42</f>
        <v>1.4394153332889651E-2</v>
      </c>
    </row>
    <row r="52" spans="2:18">
      <c r="B52" s="75" t="s">
        <v>289</v>
      </c>
      <c r="C52" s="73" t="s">
        <v>290</v>
      </c>
      <c r="D52" s="86" t="s">
        <v>115</v>
      </c>
      <c r="E52" s="73" t="s">
        <v>226</v>
      </c>
      <c r="F52" s="73"/>
      <c r="G52" s="73"/>
      <c r="H52" s="83">
        <v>1.820000000000112</v>
      </c>
      <c r="I52" s="86" t="s">
        <v>128</v>
      </c>
      <c r="J52" s="87">
        <v>7.4999999999999997E-3</v>
      </c>
      <c r="K52" s="84">
        <v>7.0000000000111889E-4</v>
      </c>
      <c r="L52" s="83">
        <v>352713.82828399999</v>
      </c>
      <c r="M52" s="85">
        <v>101.37</v>
      </c>
      <c r="N52" s="73"/>
      <c r="O52" s="83">
        <v>357.54601642800009</v>
      </c>
      <c r="P52" s="84">
        <v>2.2799561911602704E-5</v>
      </c>
      <c r="Q52" s="84">
        <f t="shared" si="2"/>
        <v>3.073734527773098E-2</v>
      </c>
      <c r="R52" s="84">
        <f>O52/'סכום נכסי הקרן'!$C$42</f>
        <v>7.5625123211458291E-3</v>
      </c>
    </row>
    <row r="53" spans="2:18">
      <c r="B53" s="75" t="s">
        <v>291</v>
      </c>
      <c r="C53" s="73" t="s">
        <v>292</v>
      </c>
      <c r="D53" s="86" t="s">
        <v>115</v>
      </c>
      <c r="E53" s="73" t="s">
        <v>226</v>
      </c>
      <c r="F53" s="73"/>
      <c r="G53" s="73"/>
      <c r="H53" s="83">
        <v>4.7599999999978753</v>
      </c>
      <c r="I53" s="86" t="s">
        <v>128</v>
      </c>
      <c r="J53" s="87">
        <v>1.7500000000000002E-2</v>
      </c>
      <c r="K53" s="84">
        <v>3.0999999999879869E-3</v>
      </c>
      <c r="L53" s="83">
        <v>403905.78943400003</v>
      </c>
      <c r="M53" s="85">
        <v>107.17</v>
      </c>
      <c r="N53" s="73"/>
      <c r="O53" s="83">
        <v>432.86583509200005</v>
      </c>
      <c r="P53" s="84">
        <v>2.0706251426270653E-5</v>
      </c>
      <c r="Q53" s="84">
        <f t="shared" si="2"/>
        <v>3.7212403497258524E-2</v>
      </c>
      <c r="R53" s="84">
        <f>O53/'סכום נכסי הקרן'!$C$42</f>
        <v>9.1556137136981144E-3</v>
      </c>
    </row>
    <row r="54" spans="2:18">
      <c r="B54" s="75" t="s">
        <v>293</v>
      </c>
      <c r="C54" s="73" t="s">
        <v>294</v>
      </c>
      <c r="D54" s="86" t="s">
        <v>115</v>
      </c>
      <c r="E54" s="73" t="s">
        <v>226</v>
      </c>
      <c r="F54" s="73"/>
      <c r="G54" s="73"/>
      <c r="H54" s="83">
        <v>7.4500000000211362</v>
      </c>
      <c r="I54" s="86" t="s">
        <v>128</v>
      </c>
      <c r="J54" s="87">
        <v>2.2499999999999999E-2</v>
      </c>
      <c r="K54" s="84">
        <v>5.7000000009722364E-3</v>
      </c>
      <c r="L54" s="83">
        <v>4183.3423690000009</v>
      </c>
      <c r="M54" s="85">
        <v>113.1</v>
      </c>
      <c r="N54" s="73"/>
      <c r="O54" s="83">
        <v>4.7313602220000002</v>
      </c>
      <c r="P54" s="84">
        <v>2.4645431280074854E-7</v>
      </c>
      <c r="Q54" s="84">
        <f t="shared" si="2"/>
        <v>4.0674331720941265E-4</v>
      </c>
      <c r="R54" s="84">
        <f>O54/'סכום נכסי הקרן'!$C$42</f>
        <v>1.0007374807896808E-4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190</v>
      </c>
      <c r="C56" s="71"/>
      <c r="D56" s="71"/>
      <c r="E56" s="71"/>
      <c r="F56" s="71"/>
      <c r="G56" s="71"/>
      <c r="H56" s="80">
        <v>22.627224616437143</v>
      </c>
      <c r="I56" s="71"/>
      <c r="J56" s="71"/>
      <c r="K56" s="81">
        <v>2.986756301924344E-2</v>
      </c>
      <c r="L56" s="80"/>
      <c r="M56" s="82"/>
      <c r="N56" s="71"/>
      <c r="O56" s="80">
        <v>74.316688313</v>
      </c>
      <c r="P56" s="71"/>
      <c r="Q56" s="81">
        <f t="shared" ref="Q56:Q60" si="3">O56/$O$11</f>
        <v>6.3888215883232758E-3</v>
      </c>
      <c r="R56" s="81">
        <f>O56/'סכום נכסי הקרן'!$C$42</f>
        <v>1.5718840239043531E-3</v>
      </c>
    </row>
    <row r="57" spans="2:18">
      <c r="B57" s="74" t="s">
        <v>62</v>
      </c>
      <c r="C57" s="71"/>
      <c r="D57" s="71"/>
      <c r="E57" s="71"/>
      <c r="F57" s="71"/>
      <c r="G57" s="71"/>
      <c r="H57" s="80">
        <v>22.627224616437143</v>
      </c>
      <c r="I57" s="71"/>
      <c r="J57" s="71"/>
      <c r="K57" s="81">
        <v>2.986756301924344E-2</v>
      </c>
      <c r="L57" s="80"/>
      <c r="M57" s="82"/>
      <c r="N57" s="71"/>
      <c r="O57" s="80">
        <v>74.316688313</v>
      </c>
      <c r="P57" s="71"/>
      <c r="Q57" s="81">
        <f t="shared" si="3"/>
        <v>6.3888215883232758E-3</v>
      </c>
      <c r="R57" s="81">
        <f>O57/'סכום נכסי הקרן'!$C$42</f>
        <v>1.5718840239043531E-3</v>
      </c>
    </row>
    <row r="58" spans="2:18">
      <c r="B58" s="75" t="s">
        <v>295</v>
      </c>
      <c r="C58" s="73" t="s">
        <v>296</v>
      </c>
      <c r="D58" s="86" t="s">
        <v>28</v>
      </c>
      <c r="E58" s="73" t="s">
        <v>297</v>
      </c>
      <c r="F58" s="73" t="s">
        <v>298</v>
      </c>
      <c r="G58" s="73"/>
      <c r="H58" s="83">
        <v>19.289999999451052</v>
      </c>
      <c r="I58" s="86" t="s">
        <v>127</v>
      </c>
      <c r="J58" s="87">
        <v>3.3750000000000002E-2</v>
      </c>
      <c r="K58" s="84">
        <v>2.8199999999103258E-2</v>
      </c>
      <c r="L58" s="83">
        <v>2154.1855999999998</v>
      </c>
      <c r="M58" s="85">
        <v>111.32617999999999</v>
      </c>
      <c r="N58" s="73"/>
      <c r="O58" s="83">
        <v>8.2521118570000009</v>
      </c>
      <c r="P58" s="84">
        <v>1.0770928E-6</v>
      </c>
      <c r="Q58" s="84">
        <f t="shared" si="3"/>
        <v>7.0941361325485368E-4</v>
      </c>
      <c r="R58" s="84">
        <f>O58/'סכום נכסי הקרן'!$C$42</f>
        <v>1.7454172253825986E-4</v>
      </c>
    </row>
    <row r="59" spans="2:18">
      <c r="B59" s="75" t="s">
        <v>299</v>
      </c>
      <c r="C59" s="73" t="s">
        <v>300</v>
      </c>
      <c r="D59" s="86" t="s">
        <v>28</v>
      </c>
      <c r="E59" s="73" t="s">
        <v>297</v>
      </c>
      <c r="F59" s="73" t="s">
        <v>298</v>
      </c>
      <c r="G59" s="73"/>
      <c r="H59" s="83">
        <v>22.110000000061198</v>
      </c>
      <c r="I59" s="86" t="s">
        <v>127</v>
      </c>
      <c r="J59" s="87">
        <v>3.7999999999999999E-2</v>
      </c>
      <c r="K59" s="84">
        <v>2.9699999999992968E-2</v>
      </c>
      <c r="L59" s="83">
        <v>13732.933200000001</v>
      </c>
      <c r="M59" s="85">
        <v>120.34265000000001</v>
      </c>
      <c r="N59" s="73"/>
      <c r="O59" s="83">
        <v>56.867948132000002</v>
      </c>
      <c r="P59" s="84">
        <v>2.7465866400000003E-6</v>
      </c>
      <c r="Q59" s="84">
        <f t="shared" si="3"/>
        <v>4.888796621011644E-3</v>
      </c>
      <c r="R59" s="84">
        <f>O59/'סכום נכסי הקרן'!$C$42</f>
        <v>1.2028229617071823E-3</v>
      </c>
    </row>
    <row r="60" spans="2:18">
      <c r="B60" s="75" t="s">
        <v>301</v>
      </c>
      <c r="C60" s="73" t="s">
        <v>302</v>
      </c>
      <c r="D60" s="86" t="s">
        <v>28</v>
      </c>
      <c r="E60" s="73" t="s">
        <v>297</v>
      </c>
      <c r="F60" s="73" t="s">
        <v>298</v>
      </c>
      <c r="G60" s="73"/>
      <c r="H60" s="83">
        <v>28.819999999056183</v>
      </c>
      <c r="I60" s="86" t="s">
        <v>127</v>
      </c>
      <c r="J60" s="87">
        <v>4.4999999999999998E-2</v>
      </c>
      <c r="K60" s="84">
        <v>3.2399999999173611E-2</v>
      </c>
      <c r="L60" s="83">
        <v>1923.3800000000003</v>
      </c>
      <c r="M60" s="85">
        <v>138.95650000000001</v>
      </c>
      <c r="N60" s="73"/>
      <c r="O60" s="83">
        <v>9.1966283240000006</v>
      </c>
      <c r="P60" s="84">
        <v>1.9233800000000004E-6</v>
      </c>
      <c r="Q60" s="84">
        <f t="shared" si="3"/>
        <v>7.9061135405677878E-4</v>
      </c>
      <c r="R60" s="84">
        <f>O60/'סכום נכסי הקרן'!$C$42</f>
        <v>1.9451933965891098E-4</v>
      </c>
    </row>
    <row r="61" spans="2:18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4" t="s">
        <v>107</v>
      </c>
      <c r="C64" s="116"/>
      <c r="D64" s="116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4" t="s">
        <v>195</v>
      </c>
      <c r="C65" s="116"/>
      <c r="D65" s="116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36" t="s">
        <v>203</v>
      </c>
      <c r="C66" s="136"/>
      <c r="D66" s="136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2:18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2:18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2:18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2:18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2:18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2:18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2:18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2:18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2:18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2:18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2:18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2:18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2:18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</row>
    <row r="177" spans="2:18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</row>
    <row r="178" spans="2:18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</row>
    <row r="179" spans="2:18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</row>
    <row r="180" spans="2:18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</row>
    <row r="181" spans="2:18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</row>
    <row r="182" spans="2:18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</row>
    <row r="183" spans="2:18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</row>
    <row r="184" spans="2:18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</row>
    <row r="185" spans="2:18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</row>
    <row r="186" spans="2:18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</row>
    <row r="187" spans="2:18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</row>
    <row r="188" spans="2:18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</row>
    <row r="189" spans="2:18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</row>
    <row r="190" spans="2:18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</row>
    <row r="191" spans="2:18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</row>
    <row r="192" spans="2:18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</row>
    <row r="193" spans="2:18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</row>
    <row r="194" spans="2:18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</row>
    <row r="195" spans="2:18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</row>
    <row r="198" spans="2:18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</row>
    <row r="199" spans="2:18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</row>
    <row r="201" spans="2:18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</row>
    <row r="202" spans="2:18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</row>
    <row r="203" spans="2:18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</row>
    <row r="204" spans="2:18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2:18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</row>
    <row r="208" spans="2:18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</row>
    <row r="209" spans="2:18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</row>
    <row r="210" spans="2:18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</row>
    <row r="211" spans="2:18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</row>
    <row r="212" spans="2:18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</row>
    <row r="213" spans="2:18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</row>
    <row r="214" spans="2:18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</row>
    <row r="215" spans="2:18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</row>
    <row r="216" spans="2:18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</row>
    <row r="217" spans="2:18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</row>
    <row r="218" spans="2:18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</row>
    <row r="219" spans="2:18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</row>
    <row r="220" spans="2:18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</row>
    <row r="221" spans="2:18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</row>
    <row r="222" spans="2:18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</row>
    <row r="223" spans="2:18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</row>
    <row r="224" spans="2:18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</row>
    <row r="225" spans="2:18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</row>
    <row r="226" spans="2:18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</row>
    <row r="227" spans="2:18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</row>
    <row r="228" spans="2:18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</row>
    <row r="229" spans="2:18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</row>
    <row r="230" spans="2:18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</row>
    <row r="231" spans="2:18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</row>
    <row r="232" spans="2:18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</row>
    <row r="233" spans="2:18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</row>
    <row r="234" spans="2:18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</row>
    <row r="235" spans="2:18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</row>
    <row r="236" spans="2:18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</row>
    <row r="237" spans="2:18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</row>
    <row r="238" spans="2:18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</row>
    <row r="239" spans="2:18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</row>
    <row r="240" spans="2:18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</row>
    <row r="243" spans="2:18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</row>
    <row r="244" spans="2:18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</row>
    <row r="246" spans="2:18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</row>
    <row r="247" spans="2:18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</row>
    <row r="248" spans="2:18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</row>
    <row r="249" spans="2:18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</row>
    <row r="251" spans="2:18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</row>
    <row r="253" spans="2:18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</row>
    <row r="254" spans="2:18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</row>
    <row r="255" spans="2:18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</row>
    <row r="256" spans="2:18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</row>
    <row r="257" spans="2:18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</row>
    <row r="258" spans="2:18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</row>
    <row r="259" spans="2:18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</row>
    <row r="260" spans="2:18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</row>
    <row r="261" spans="2:18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</row>
    <row r="262" spans="2:18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</row>
    <row r="263" spans="2:18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</row>
    <row r="264" spans="2:18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</row>
    <row r="265" spans="2:18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</row>
    <row r="266" spans="2:18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</row>
    <row r="267" spans="2:18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</row>
    <row r="268" spans="2:18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</row>
    <row r="269" spans="2:18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</row>
    <row r="270" spans="2:18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</row>
    <row r="271" spans="2:18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</row>
    <row r="272" spans="2:18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</row>
    <row r="273" spans="2:18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</row>
    <row r="274" spans="2:18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</row>
    <row r="275" spans="2:18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</row>
    <row r="276" spans="2:18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</row>
    <row r="277" spans="2:18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</row>
    <row r="278" spans="2:18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2:18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</row>
    <row r="280" spans="2:18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</row>
    <row r="281" spans="2:18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</row>
    <row r="282" spans="2:18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</row>
    <row r="283" spans="2:18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</row>
    <row r="284" spans="2:18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</row>
    <row r="285" spans="2:18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2:18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2:18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</row>
    <row r="288" spans="2:18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</row>
    <row r="289" spans="2:18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</row>
    <row r="291" spans="2:18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</row>
    <row r="292" spans="2:18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</row>
    <row r="293" spans="2:18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</row>
    <row r="294" spans="2:18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</row>
    <row r="296" spans="2:18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</row>
    <row r="298" spans="2:18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</row>
    <row r="299" spans="2:18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</row>
    <row r="300" spans="2:18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</row>
    <row r="301" spans="2:18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</row>
    <row r="302" spans="2:18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</row>
    <row r="303" spans="2:18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</row>
    <row r="304" spans="2:18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</row>
    <row r="305" spans="2:18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</row>
    <row r="306" spans="2:18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</row>
    <row r="307" spans="2:18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</row>
    <row r="308" spans="2:18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</row>
    <row r="309" spans="2:18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</row>
    <row r="310" spans="2:18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</row>
    <row r="311" spans="2:18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</row>
    <row r="312" spans="2:18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</row>
    <row r="313" spans="2:18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</row>
    <row r="314" spans="2:18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</row>
    <row r="315" spans="2:18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</row>
    <row r="316" spans="2:18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</row>
    <row r="317" spans="2:18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</row>
    <row r="318" spans="2:18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</row>
    <row r="319" spans="2:18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</row>
    <row r="320" spans="2:18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</row>
    <row r="321" spans="2:18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</row>
    <row r="322" spans="2:18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</row>
    <row r="323" spans="2:18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</row>
    <row r="324" spans="2:18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</row>
    <row r="325" spans="2:18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</row>
    <row r="326" spans="2:18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</row>
    <row r="327" spans="2:18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</row>
    <row r="328" spans="2:18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</row>
    <row r="329" spans="2:18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</row>
    <row r="330" spans="2:18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</row>
    <row r="331" spans="2:18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</row>
    <row r="332" spans="2:18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2:18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2:18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</row>
    <row r="335" spans="2:18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</row>
    <row r="336" spans="2:18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</row>
    <row r="338" spans="2:18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</row>
    <row r="339" spans="2:18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</row>
    <row r="340" spans="2:18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</row>
    <row r="341" spans="2:18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</row>
    <row r="343" spans="2:18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2:18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</row>
    <row r="346" spans="2:18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</row>
    <row r="347" spans="2:18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</row>
    <row r="348" spans="2:18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2:18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</row>
    <row r="350" spans="2:18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</row>
    <row r="351" spans="2:18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</row>
    <row r="352" spans="2:18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</row>
    <row r="353" spans="2:18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</row>
    <row r="354" spans="2:18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</row>
    <row r="355" spans="2:18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</row>
    <row r="356" spans="2:18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</row>
    <row r="357" spans="2:18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</row>
    <row r="358" spans="2:18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</row>
    <row r="359" spans="2:18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</row>
    <row r="360" spans="2:18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</row>
    <row r="361" spans="2:18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</row>
    <row r="362" spans="2:18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</row>
    <row r="363" spans="2:18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</row>
    <row r="364" spans="2:18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</row>
    <row r="365" spans="2:18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</row>
    <row r="366" spans="2:18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</row>
    <row r="367" spans="2:18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</row>
    <row r="368" spans="2:18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</row>
    <row r="369" spans="2:18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</row>
    <row r="370" spans="2:18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</row>
    <row r="371" spans="2:18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</row>
    <row r="372" spans="2:18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</row>
    <row r="373" spans="2:18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</row>
    <row r="374" spans="2:18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</row>
    <row r="375" spans="2:18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</row>
    <row r="376" spans="2:18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</row>
    <row r="377" spans="2:18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</row>
    <row r="378" spans="2:18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</row>
    <row r="379" spans="2:18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2:18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2:18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</row>
    <row r="382" spans="2:18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</row>
    <row r="383" spans="2:18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C67:D1048576 E1:I30 D1:D29 J1:M1048576 C32:D65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7" t="s">
        <v>182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7" t="s">
        <v>2387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8">
        <v>0</v>
      </c>
      <c r="N10" s="88"/>
      <c r="O10" s="88"/>
      <c r="P10" s="88"/>
    </row>
    <row r="11" spans="2:16" ht="20.25" customHeight="1">
      <c r="B11" s="114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4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4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</row>
    <row r="383" spans="2:16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</row>
    <row r="384" spans="2:16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</row>
    <row r="385" spans="2:16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</row>
    <row r="386" spans="2:16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</row>
    <row r="387" spans="2:16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</row>
    <row r="388" spans="2:16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</row>
    <row r="389" spans="2:16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</row>
    <row r="390" spans="2:16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</row>
    <row r="391" spans="2:16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</row>
    <row r="392" spans="2:16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</row>
    <row r="393" spans="2:16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</row>
    <row r="394" spans="2:16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</row>
    <row r="395" spans="2:16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</row>
    <row r="396" spans="2:16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</row>
    <row r="397" spans="2:16">
      <c r="B397" s="120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</row>
    <row r="398" spans="2:16">
      <c r="B398" s="120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</row>
    <row r="399" spans="2:16">
      <c r="B399" s="121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</row>
    <row r="400" spans="2:16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</row>
    <row r="401" spans="2:16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</row>
    <row r="402" spans="2:16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</row>
    <row r="403" spans="2:16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</row>
    <row r="404" spans="2:16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</row>
    <row r="405" spans="2:16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</row>
    <row r="406" spans="2:16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</row>
    <row r="407" spans="2:16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</row>
    <row r="408" spans="2:16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</row>
    <row r="409" spans="2:16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</row>
    <row r="410" spans="2:16">
      <c r="B410" s="112"/>
      <c r="C410" s="112"/>
      <c r="D410" s="112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</row>
    <row r="411" spans="2:16">
      <c r="B411" s="112"/>
      <c r="C411" s="112"/>
      <c r="D411" s="112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</row>
    <row r="412" spans="2:16">
      <c r="B412" s="112"/>
      <c r="C412" s="112"/>
      <c r="D412" s="112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</row>
    <row r="413" spans="2:16">
      <c r="B413" s="112"/>
      <c r="C413" s="112"/>
      <c r="D413" s="112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</row>
    <row r="414" spans="2:16">
      <c r="B414" s="112"/>
      <c r="C414" s="112"/>
      <c r="D414" s="112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</row>
    <row r="415" spans="2:16">
      <c r="B415" s="112"/>
      <c r="C415" s="112"/>
      <c r="D415" s="112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</row>
    <row r="416" spans="2:16">
      <c r="B416" s="112"/>
      <c r="C416" s="112"/>
      <c r="D416" s="112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</row>
    <row r="417" spans="2:16">
      <c r="B417" s="112"/>
      <c r="C417" s="112"/>
      <c r="D417" s="112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</row>
    <row r="418" spans="2:16">
      <c r="B418" s="112"/>
      <c r="C418" s="112"/>
      <c r="D418" s="112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</row>
    <row r="419" spans="2:16">
      <c r="B419" s="112"/>
      <c r="C419" s="112"/>
      <c r="D419" s="112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</row>
    <row r="420" spans="2:16">
      <c r="B420" s="112"/>
      <c r="C420" s="112"/>
      <c r="D420" s="112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</row>
    <row r="421" spans="2:16">
      <c r="B421" s="112"/>
      <c r="C421" s="112"/>
      <c r="D421" s="112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</row>
    <row r="422" spans="2:16">
      <c r="B422" s="112"/>
      <c r="C422" s="112"/>
      <c r="D422" s="112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</row>
    <row r="423" spans="2:16">
      <c r="B423" s="112"/>
      <c r="C423" s="112"/>
      <c r="D423" s="112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</row>
    <row r="424" spans="2:16">
      <c r="B424" s="112"/>
      <c r="C424" s="112"/>
      <c r="D424" s="112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</row>
    <row r="425" spans="2:16">
      <c r="B425" s="112"/>
      <c r="C425" s="112"/>
      <c r="D425" s="112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</row>
    <row r="426" spans="2:16">
      <c r="B426" s="112"/>
      <c r="C426" s="112"/>
      <c r="D426" s="112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</row>
    <row r="427" spans="2:16">
      <c r="B427" s="112"/>
      <c r="C427" s="112"/>
      <c r="D427" s="112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</row>
    <row r="428" spans="2:16">
      <c r="B428" s="112"/>
      <c r="C428" s="112"/>
      <c r="D428" s="112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</row>
    <row r="429" spans="2:16">
      <c r="B429" s="112"/>
      <c r="C429" s="112"/>
      <c r="D429" s="112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2:16">
      <c r="B430" s="112"/>
      <c r="C430" s="112"/>
      <c r="D430" s="112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2:16">
      <c r="B431" s="112"/>
      <c r="C431" s="112"/>
      <c r="D431" s="112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2:16">
      <c r="B432" s="112"/>
      <c r="C432" s="112"/>
      <c r="D432" s="112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</row>
    <row r="433" spans="2:16">
      <c r="B433" s="112"/>
      <c r="C433" s="112"/>
      <c r="D433" s="112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2:16">
      <c r="B434" s="112"/>
      <c r="C434" s="112"/>
      <c r="D434" s="112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</row>
    <row r="435" spans="2:16">
      <c r="B435" s="112"/>
      <c r="C435" s="112"/>
      <c r="D435" s="112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2:16">
      <c r="B436" s="112"/>
      <c r="C436" s="112"/>
      <c r="D436" s="112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</row>
    <row r="437" spans="2:16">
      <c r="B437" s="112"/>
      <c r="C437" s="112"/>
      <c r="D437" s="112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</row>
    <row r="438" spans="2:16">
      <c r="B438" s="112"/>
      <c r="C438" s="112"/>
      <c r="D438" s="112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</row>
    <row r="439" spans="2:16">
      <c r="B439" s="112"/>
      <c r="C439" s="112"/>
      <c r="D439" s="112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2:16">
      <c r="B440" s="112"/>
      <c r="C440" s="112"/>
      <c r="D440" s="112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</row>
    <row r="441" spans="2:16">
      <c r="B441" s="112"/>
      <c r="C441" s="112"/>
      <c r="D441" s="112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</row>
    <row r="442" spans="2:16">
      <c r="B442" s="112"/>
      <c r="C442" s="112"/>
      <c r="D442" s="112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</row>
    <row r="443" spans="2:16">
      <c r="B443" s="112"/>
      <c r="C443" s="112"/>
      <c r="D443" s="112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2:16">
      <c r="B444" s="112"/>
      <c r="C444" s="112"/>
      <c r="D444" s="112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2:16">
      <c r="B445" s="112"/>
      <c r="C445" s="112"/>
      <c r="D445" s="112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2:16">
      <c r="B446" s="112"/>
      <c r="C446" s="112"/>
      <c r="D446" s="112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2:16">
      <c r="B447" s="112"/>
      <c r="C447" s="112"/>
      <c r="D447" s="112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</row>
    <row r="448" spans="2:16">
      <c r="B448" s="112"/>
      <c r="C448" s="112"/>
      <c r="D448" s="112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</row>
    <row r="449" spans="2:16">
      <c r="B449" s="112"/>
      <c r="C449" s="112"/>
      <c r="D449" s="112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</row>
    <row r="450" spans="2:16">
      <c r="B450" s="112"/>
      <c r="C450" s="112"/>
      <c r="D450" s="112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</row>
    <row r="451" spans="2:16">
      <c r="B451" s="112"/>
      <c r="C451" s="112"/>
      <c r="D451" s="112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2:16">
      <c r="B452" s="112"/>
      <c r="C452" s="112"/>
      <c r="D452" s="112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  <row r="453" spans="2:16">
      <c r="B453" s="112"/>
      <c r="C453" s="112"/>
      <c r="D453" s="112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</row>
    <row r="454" spans="2:16">
      <c r="B454" s="112"/>
      <c r="C454" s="112"/>
      <c r="D454" s="112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</row>
    <row r="455" spans="2:16">
      <c r="B455" s="112"/>
      <c r="C455" s="112"/>
      <c r="D455" s="112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</row>
    <row r="456" spans="2:16">
      <c r="B456" s="112"/>
      <c r="C456" s="112"/>
      <c r="D456" s="112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</row>
    <row r="457" spans="2:16">
      <c r="B457" s="112"/>
      <c r="C457" s="112"/>
      <c r="D457" s="112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</row>
    <row r="458" spans="2:16">
      <c r="B458" s="112"/>
      <c r="C458" s="112"/>
      <c r="D458" s="112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</row>
    <row r="459" spans="2:16">
      <c r="B459" s="112"/>
      <c r="C459" s="112"/>
      <c r="D459" s="112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</row>
    <row r="460" spans="2:16">
      <c r="B460" s="112"/>
      <c r="C460" s="112"/>
      <c r="D460" s="112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</row>
    <row r="461" spans="2:16">
      <c r="B461" s="112"/>
      <c r="C461" s="112"/>
      <c r="D461" s="112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</row>
    <row r="462" spans="2:16">
      <c r="B462" s="112"/>
      <c r="C462" s="112"/>
      <c r="D462" s="112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</row>
    <row r="463" spans="2:16">
      <c r="B463" s="112"/>
      <c r="C463" s="112"/>
      <c r="D463" s="112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221</v>
      </c>
    </row>
    <row r="2" spans="2:20">
      <c r="B2" s="46" t="s">
        <v>140</v>
      </c>
      <c r="C2" s="67" t="s">
        <v>222</v>
      </c>
    </row>
    <row r="3" spans="2:20">
      <c r="B3" s="46" t="s">
        <v>142</v>
      </c>
      <c r="C3" s="67" t="s">
        <v>223</v>
      </c>
    </row>
    <row r="4" spans="2:20">
      <c r="B4" s="46" t="s">
        <v>143</v>
      </c>
      <c r="C4" s="67">
        <v>9455</v>
      </c>
    </row>
    <row r="6" spans="2:20" ht="26.25" customHeight="1">
      <c r="B6" s="133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6" t="s">
        <v>110</v>
      </c>
      <c r="C8" s="12" t="s">
        <v>44</v>
      </c>
      <c r="D8" s="12" t="s">
        <v>114</v>
      </c>
      <c r="E8" s="12" t="s">
        <v>185</v>
      </c>
      <c r="F8" s="12" t="s">
        <v>112</v>
      </c>
      <c r="G8" s="12" t="s">
        <v>65</v>
      </c>
      <c r="H8" s="12" t="s">
        <v>14</v>
      </c>
      <c r="I8" s="12" t="s">
        <v>66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61</v>
      </c>
      <c r="R8" s="12" t="s">
        <v>58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186</v>
      </c>
    </row>
    <row r="11" spans="2:20" s="4" customFormat="1" ht="18" customHeight="1">
      <c r="B11" s="117" t="s">
        <v>2378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8">
        <v>0</v>
      </c>
      <c r="R11" s="88"/>
      <c r="S11" s="88"/>
      <c r="T11" s="88"/>
    </row>
    <row r="12" spans="2:20">
      <c r="B12" s="114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4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4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4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8"/>
  <sheetViews>
    <sheetView rightToLeft="1" zoomScale="70" zoomScaleNormal="70" workbookViewId="0">
      <selection activeCell="A345" sqref="A345:XFD345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4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10.7109375" style="1" bestFit="1" customWidth="1"/>
    <col min="12" max="12" width="12.28515625" style="1" bestFit="1" customWidth="1"/>
    <col min="13" max="13" width="12.140625" style="1" bestFit="1" customWidth="1"/>
    <col min="14" max="14" width="12.7109375" style="1" customWidth="1"/>
    <col min="15" max="15" width="12.42578125" style="1" bestFit="1" customWidth="1"/>
    <col min="16" max="16" width="13" style="1" bestFit="1" customWidth="1"/>
    <col min="17" max="17" width="8.28515625" style="1" bestFit="1" customWidth="1"/>
    <col min="18" max="18" width="17.140625" style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221</v>
      </c>
    </row>
    <row r="2" spans="2:21">
      <c r="B2" s="46" t="s">
        <v>140</v>
      </c>
      <c r="C2" s="67" t="s">
        <v>222</v>
      </c>
    </row>
    <row r="3" spans="2:21">
      <c r="B3" s="46" t="s">
        <v>142</v>
      </c>
      <c r="C3" s="67" t="s">
        <v>223</v>
      </c>
    </row>
    <row r="4" spans="2:21">
      <c r="B4" s="46" t="s">
        <v>143</v>
      </c>
      <c r="C4" s="67">
        <v>9455</v>
      </c>
    </row>
    <row r="6" spans="2:21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14</v>
      </c>
      <c r="I8" s="29" t="s">
        <v>66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211</v>
      </c>
      <c r="R8" s="29" t="s">
        <v>61</v>
      </c>
      <c r="S8" s="12" t="s">
        <v>58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186</v>
      </c>
      <c r="U10" s="19" t="s">
        <v>206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5.0643889581532786</v>
      </c>
      <c r="L11" s="69"/>
      <c r="M11" s="69"/>
      <c r="N11" s="90">
        <v>1.8258106420698486E-2</v>
      </c>
      <c r="O11" s="77"/>
      <c r="P11" s="79"/>
      <c r="Q11" s="77">
        <f>Q12+Q242</f>
        <v>41.389679871226292</v>
      </c>
      <c r="R11" s="77">
        <f>R12+R242</f>
        <v>15666.632300696008</v>
      </c>
      <c r="S11" s="69"/>
      <c r="T11" s="78">
        <f t="shared" ref="T11:T42" si="0">R11/$R$11</f>
        <v>1</v>
      </c>
      <c r="U11" s="78">
        <f>R11/'סכום נכסי הקרן'!$C$42</f>
        <v>0.33136741667133973</v>
      </c>
    </row>
    <row r="12" spans="2:21">
      <c r="B12" s="70" t="s">
        <v>191</v>
      </c>
      <c r="C12" s="71"/>
      <c r="D12" s="71"/>
      <c r="E12" s="71"/>
      <c r="F12" s="71"/>
      <c r="G12" s="71"/>
      <c r="H12" s="71"/>
      <c r="I12" s="71"/>
      <c r="J12" s="71"/>
      <c r="K12" s="80">
        <v>4.611451887081496</v>
      </c>
      <c r="L12" s="71"/>
      <c r="M12" s="71"/>
      <c r="N12" s="91">
        <v>1.6016169986210943E-2</v>
      </c>
      <c r="O12" s="80"/>
      <c r="P12" s="82"/>
      <c r="Q12" s="80">
        <f>Q13+Q152+Q234</f>
        <v>41.389679871226292</v>
      </c>
      <c r="R12" s="80">
        <f>R13+R152+R234</f>
        <v>13751.608290982007</v>
      </c>
      <c r="S12" s="71"/>
      <c r="T12" s="81">
        <f t="shared" si="0"/>
        <v>0.87776415677867636</v>
      </c>
      <c r="U12" s="81">
        <f>R12/'סכום נכסי הקרן'!$C$42</f>
        <v>0.29086244107844683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4.5789548809436003</v>
      </c>
      <c r="L13" s="71"/>
      <c r="M13" s="71"/>
      <c r="N13" s="91">
        <v>1.1123350526737064E-2</v>
      </c>
      <c r="O13" s="80"/>
      <c r="P13" s="82"/>
      <c r="Q13" s="80">
        <f>SUM(Q14:Q150)</f>
        <v>32.702656263000002</v>
      </c>
      <c r="R13" s="80">
        <f>SUM(R14:R150)</f>
        <v>10323.295398048007</v>
      </c>
      <c r="S13" s="71"/>
      <c r="T13" s="81">
        <f t="shared" si="0"/>
        <v>0.65893519423375901</v>
      </c>
      <c r="U13" s="81">
        <f>R13/'סכום נכסי הקרן'!$C$42</f>
        <v>0.21834965306706819</v>
      </c>
    </row>
    <row r="14" spans="2:21">
      <c r="B14" s="76" t="s">
        <v>303</v>
      </c>
      <c r="C14" s="73" t="s">
        <v>304</v>
      </c>
      <c r="D14" s="86" t="s">
        <v>115</v>
      </c>
      <c r="E14" s="86" t="s">
        <v>305</v>
      </c>
      <c r="F14" s="73" t="s">
        <v>306</v>
      </c>
      <c r="G14" s="86" t="s">
        <v>307</v>
      </c>
      <c r="H14" s="73" t="s">
        <v>308</v>
      </c>
      <c r="I14" s="73" t="s">
        <v>309</v>
      </c>
      <c r="J14" s="73"/>
      <c r="K14" s="83">
        <v>2.0700000000006185</v>
      </c>
      <c r="L14" s="86" t="s">
        <v>128</v>
      </c>
      <c r="M14" s="87">
        <v>6.1999999999999998E-3</v>
      </c>
      <c r="N14" s="87">
        <v>7.3999999999838232E-3</v>
      </c>
      <c r="O14" s="83">
        <v>207659.74057800003</v>
      </c>
      <c r="P14" s="85">
        <v>101.21</v>
      </c>
      <c r="Q14" s="73"/>
      <c r="R14" s="83">
        <v>210.17243314100003</v>
      </c>
      <c r="S14" s="84">
        <v>4.1931073229239847E-5</v>
      </c>
      <c r="T14" s="84">
        <f t="shared" si="0"/>
        <v>1.3415291117266017E-2</v>
      </c>
      <c r="U14" s="84">
        <f>R14/'סכום נכסי הקרן'!$C$42</f>
        <v>4.4453903614224107E-3</v>
      </c>
    </row>
    <row r="15" spans="2:21">
      <c r="B15" s="76" t="s">
        <v>310</v>
      </c>
      <c r="C15" s="73" t="s">
        <v>311</v>
      </c>
      <c r="D15" s="86" t="s">
        <v>115</v>
      </c>
      <c r="E15" s="86" t="s">
        <v>305</v>
      </c>
      <c r="F15" s="73" t="s">
        <v>306</v>
      </c>
      <c r="G15" s="86" t="s">
        <v>307</v>
      </c>
      <c r="H15" s="73" t="s">
        <v>308</v>
      </c>
      <c r="I15" s="73" t="s">
        <v>309</v>
      </c>
      <c r="J15" s="73"/>
      <c r="K15" s="83">
        <v>5.3100000000198841</v>
      </c>
      <c r="L15" s="86" t="s">
        <v>128</v>
      </c>
      <c r="M15" s="87">
        <v>5.0000000000000001E-4</v>
      </c>
      <c r="N15" s="87">
        <v>5.0000000000504675E-3</v>
      </c>
      <c r="O15" s="83">
        <v>102031.43202300002</v>
      </c>
      <c r="P15" s="85">
        <v>97.1</v>
      </c>
      <c r="Q15" s="73"/>
      <c r="R15" s="83">
        <v>99.072518913000025</v>
      </c>
      <c r="S15" s="84">
        <v>1.2796766177654702E-4</v>
      </c>
      <c r="T15" s="84">
        <f t="shared" si="0"/>
        <v>6.3237916746535635E-3</v>
      </c>
      <c r="U15" s="84">
        <f>R15/'סכום נכסי הקרן'!$C$42</f>
        <v>2.0954985107976766E-3</v>
      </c>
    </row>
    <row r="16" spans="2:21">
      <c r="B16" s="76" t="s">
        <v>312</v>
      </c>
      <c r="C16" s="73" t="s">
        <v>313</v>
      </c>
      <c r="D16" s="86" t="s">
        <v>115</v>
      </c>
      <c r="E16" s="86" t="s">
        <v>305</v>
      </c>
      <c r="F16" s="73" t="s">
        <v>314</v>
      </c>
      <c r="G16" s="86" t="s">
        <v>315</v>
      </c>
      <c r="H16" s="73" t="s">
        <v>308</v>
      </c>
      <c r="I16" s="73" t="s">
        <v>309</v>
      </c>
      <c r="J16" s="73"/>
      <c r="K16" s="83">
        <v>1.8099999999858172</v>
      </c>
      <c r="L16" s="86" t="s">
        <v>128</v>
      </c>
      <c r="M16" s="87">
        <v>3.5499999999999997E-2</v>
      </c>
      <c r="N16" s="87">
        <v>6.1000000000354573E-3</v>
      </c>
      <c r="O16" s="83">
        <v>19738.043205000005</v>
      </c>
      <c r="P16" s="85">
        <v>114.31</v>
      </c>
      <c r="Q16" s="73"/>
      <c r="R16" s="83">
        <v>22.562555972000002</v>
      </c>
      <c r="S16" s="84">
        <v>9.2311437966842484E-5</v>
      </c>
      <c r="T16" s="84">
        <f t="shared" si="0"/>
        <v>1.4401663062582782E-3</v>
      </c>
      <c r="U16" s="84">
        <f>R16/'סכום נכסי הקרן'!$C$42</f>
        <v>4.7722418848191117E-4</v>
      </c>
    </row>
    <row r="17" spans="2:21">
      <c r="B17" s="76" t="s">
        <v>316</v>
      </c>
      <c r="C17" s="73" t="s">
        <v>317</v>
      </c>
      <c r="D17" s="86" t="s">
        <v>115</v>
      </c>
      <c r="E17" s="86" t="s">
        <v>305</v>
      </c>
      <c r="F17" s="73" t="s">
        <v>314</v>
      </c>
      <c r="G17" s="86" t="s">
        <v>315</v>
      </c>
      <c r="H17" s="73" t="s">
        <v>308</v>
      </c>
      <c r="I17" s="73" t="s">
        <v>309</v>
      </c>
      <c r="J17" s="73"/>
      <c r="K17" s="83">
        <v>0.18999999995741648</v>
      </c>
      <c r="L17" s="86" t="s">
        <v>128</v>
      </c>
      <c r="M17" s="87">
        <v>4.6500000000000007E-2</v>
      </c>
      <c r="N17" s="87">
        <v>1.4100000000055544E-2</v>
      </c>
      <c r="O17" s="83">
        <v>8599.8708910000023</v>
      </c>
      <c r="P17" s="85">
        <v>125.61</v>
      </c>
      <c r="Q17" s="73"/>
      <c r="R17" s="83">
        <v>10.802297134000002</v>
      </c>
      <c r="S17" s="84">
        <v>4.3297670424996134E-5</v>
      </c>
      <c r="T17" s="84">
        <f t="shared" si="0"/>
        <v>6.8950984019201735E-4</v>
      </c>
      <c r="U17" s="84">
        <f>R17/'סכום נכסי הקרן'!$C$42</f>
        <v>2.2848109451389709E-4</v>
      </c>
    </row>
    <row r="18" spans="2:21">
      <c r="B18" s="76" t="s">
        <v>318</v>
      </c>
      <c r="C18" s="73" t="s">
        <v>319</v>
      </c>
      <c r="D18" s="86" t="s">
        <v>115</v>
      </c>
      <c r="E18" s="86" t="s">
        <v>305</v>
      </c>
      <c r="F18" s="73" t="s">
        <v>314</v>
      </c>
      <c r="G18" s="86" t="s">
        <v>315</v>
      </c>
      <c r="H18" s="73" t="s">
        <v>308</v>
      </c>
      <c r="I18" s="73" t="s">
        <v>309</v>
      </c>
      <c r="J18" s="73"/>
      <c r="K18" s="83">
        <v>4.7099999999805782</v>
      </c>
      <c r="L18" s="86" t="s">
        <v>128</v>
      </c>
      <c r="M18" s="87">
        <v>1.4999999999999999E-2</v>
      </c>
      <c r="N18" s="87">
        <v>2.599999999992283E-3</v>
      </c>
      <c r="O18" s="83">
        <v>72692.935287</v>
      </c>
      <c r="P18" s="85">
        <v>106.95</v>
      </c>
      <c r="Q18" s="73"/>
      <c r="R18" s="83">
        <v>77.745094281000007</v>
      </c>
      <c r="S18" s="84">
        <v>1.5640661372301056E-4</v>
      </c>
      <c r="T18" s="84">
        <f t="shared" si="0"/>
        <v>4.9624637119712123E-3</v>
      </c>
      <c r="U18" s="84">
        <f>R18/'סכום נכסי הקרן'!$C$42</f>
        <v>1.6443987805611678E-3</v>
      </c>
    </row>
    <row r="19" spans="2:21">
      <c r="B19" s="76" t="s">
        <v>320</v>
      </c>
      <c r="C19" s="73" t="s">
        <v>321</v>
      </c>
      <c r="D19" s="86" t="s">
        <v>115</v>
      </c>
      <c r="E19" s="86" t="s">
        <v>305</v>
      </c>
      <c r="F19" s="73" t="s">
        <v>322</v>
      </c>
      <c r="G19" s="86" t="s">
        <v>315</v>
      </c>
      <c r="H19" s="73" t="s">
        <v>323</v>
      </c>
      <c r="I19" s="73" t="s">
        <v>126</v>
      </c>
      <c r="J19" s="73"/>
      <c r="K19" s="83">
        <v>4.9400000000011683</v>
      </c>
      <c r="L19" s="86" t="s">
        <v>128</v>
      </c>
      <c r="M19" s="87">
        <v>1E-3</v>
      </c>
      <c r="N19" s="87">
        <v>1.699999999980818E-3</v>
      </c>
      <c r="O19" s="83">
        <v>121041.96810400001</v>
      </c>
      <c r="P19" s="85">
        <v>99.06</v>
      </c>
      <c r="Q19" s="73"/>
      <c r="R19" s="83">
        <v>119.90417241900001</v>
      </c>
      <c r="S19" s="84">
        <v>8.0694645402666678E-5</v>
      </c>
      <c r="T19" s="84">
        <f t="shared" si="0"/>
        <v>7.6534746024308695E-3</v>
      </c>
      <c r="U19" s="84">
        <f>R19/'סכום נכסי הקרן'!$C$42</f>
        <v>2.536112107567226E-3</v>
      </c>
    </row>
    <row r="20" spans="2:21">
      <c r="B20" s="76" t="s">
        <v>324</v>
      </c>
      <c r="C20" s="73" t="s">
        <v>325</v>
      </c>
      <c r="D20" s="86" t="s">
        <v>115</v>
      </c>
      <c r="E20" s="86" t="s">
        <v>305</v>
      </c>
      <c r="F20" s="73" t="s">
        <v>322</v>
      </c>
      <c r="G20" s="86" t="s">
        <v>315</v>
      </c>
      <c r="H20" s="73" t="s">
        <v>323</v>
      </c>
      <c r="I20" s="73" t="s">
        <v>126</v>
      </c>
      <c r="J20" s="73"/>
      <c r="K20" s="83">
        <v>0.49000000001111993</v>
      </c>
      <c r="L20" s="86" t="s">
        <v>128</v>
      </c>
      <c r="M20" s="87">
        <v>8.0000000000000002E-3</v>
      </c>
      <c r="N20" s="87">
        <v>1.7399999999802317E-2</v>
      </c>
      <c r="O20" s="83">
        <v>31877.081234000005</v>
      </c>
      <c r="P20" s="85">
        <v>101.56</v>
      </c>
      <c r="Q20" s="73"/>
      <c r="R20" s="83">
        <v>32.374363836000001</v>
      </c>
      <c r="S20" s="84">
        <v>1.4837101281555142E-4</v>
      </c>
      <c r="T20" s="84">
        <f t="shared" si="0"/>
        <v>2.0664532884046645E-3</v>
      </c>
      <c r="U20" s="84">
        <f>R20/'סכום נכסי הקרן'!$C$42</f>
        <v>6.8475528785064859E-4</v>
      </c>
    </row>
    <row r="21" spans="2:21">
      <c r="B21" s="76" t="s">
        <v>326</v>
      </c>
      <c r="C21" s="73" t="s">
        <v>327</v>
      </c>
      <c r="D21" s="86" t="s">
        <v>115</v>
      </c>
      <c r="E21" s="86" t="s">
        <v>305</v>
      </c>
      <c r="F21" s="73" t="s">
        <v>328</v>
      </c>
      <c r="G21" s="86" t="s">
        <v>315</v>
      </c>
      <c r="H21" s="73" t="s">
        <v>323</v>
      </c>
      <c r="I21" s="73" t="s">
        <v>126</v>
      </c>
      <c r="J21" s="73"/>
      <c r="K21" s="83">
        <v>4.6700000000038733</v>
      </c>
      <c r="L21" s="86" t="s">
        <v>128</v>
      </c>
      <c r="M21" s="87">
        <v>8.3000000000000001E-3</v>
      </c>
      <c r="N21" s="87">
        <v>1.0000000000143427E-3</v>
      </c>
      <c r="O21" s="83">
        <v>67253.951189000014</v>
      </c>
      <c r="P21" s="85">
        <v>103.67</v>
      </c>
      <c r="Q21" s="73"/>
      <c r="R21" s="83">
        <v>69.72217421900001</v>
      </c>
      <c r="S21" s="84">
        <v>5.229822716626361E-5</v>
      </c>
      <c r="T21" s="84">
        <f t="shared" si="0"/>
        <v>4.4503613080842221E-3</v>
      </c>
      <c r="U21" s="84">
        <f>R21/'סכום נכסי הקרן'!$C$42</f>
        <v>1.4747047299139529E-3</v>
      </c>
    </row>
    <row r="22" spans="2:21">
      <c r="B22" s="76" t="s">
        <v>329</v>
      </c>
      <c r="C22" s="73" t="s">
        <v>330</v>
      </c>
      <c r="D22" s="86" t="s">
        <v>115</v>
      </c>
      <c r="E22" s="86" t="s">
        <v>305</v>
      </c>
      <c r="F22" s="73" t="s">
        <v>331</v>
      </c>
      <c r="G22" s="86" t="s">
        <v>315</v>
      </c>
      <c r="H22" s="73" t="s">
        <v>323</v>
      </c>
      <c r="I22" s="73" t="s">
        <v>126</v>
      </c>
      <c r="J22" s="73"/>
      <c r="K22" s="83">
        <v>1.9699999999880544</v>
      </c>
      <c r="L22" s="86" t="s">
        <v>128</v>
      </c>
      <c r="M22" s="87">
        <v>9.8999999999999991E-3</v>
      </c>
      <c r="N22" s="87">
        <v>7.6999999998805437E-3</v>
      </c>
      <c r="O22" s="83">
        <v>57818.635676000005</v>
      </c>
      <c r="P22" s="85">
        <v>101.35</v>
      </c>
      <c r="Q22" s="73"/>
      <c r="R22" s="83">
        <v>58.599186210000013</v>
      </c>
      <c r="S22" s="84">
        <v>1.9184158221611124E-5</v>
      </c>
      <c r="T22" s="84">
        <f t="shared" si="0"/>
        <v>3.7403817926713375E-3</v>
      </c>
      <c r="U22" s="84">
        <f>R22/'סכום נכסי הקרן'!$C$42</f>
        <v>1.2394406520020156E-3</v>
      </c>
    </row>
    <row r="23" spans="2:21">
      <c r="B23" s="76" t="s">
        <v>332</v>
      </c>
      <c r="C23" s="73" t="s">
        <v>333</v>
      </c>
      <c r="D23" s="86" t="s">
        <v>115</v>
      </c>
      <c r="E23" s="86" t="s">
        <v>305</v>
      </c>
      <c r="F23" s="73" t="s">
        <v>331</v>
      </c>
      <c r="G23" s="86" t="s">
        <v>315</v>
      </c>
      <c r="H23" s="73" t="s">
        <v>323</v>
      </c>
      <c r="I23" s="73" t="s">
        <v>126</v>
      </c>
      <c r="J23" s="73"/>
      <c r="K23" s="83">
        <v>3.9500000000051134</v>
      </c>
      <c r="L23" s="86" t="s">
        <v>128</v>
      </c>
      <c r="M23" s="87">
        <v>8.6E-3</v>
      </c>
      <c r="N23" s="87">
        <v>3.0999999999957888E-3</v>
      </c>
      <c r="O23" s="83">
        <v>161076.92438200003</v>
      </c>
      <c r="P23" s="85">
        <v>103.2</v>
      </c>
      <c r="Q23" s="73"/>
      <c r="R23" s="83">
        <v>166.23137939700004</v>
      </c>
      <c r="S23" s="84">
        <v>6.4395970170519858E-5</v>
      </c>
      <c r="T23" s="84">
        <f t="shared" si="0"/>
        <v>1.061053685351478E-2</v>
      </c>
      <c r="U23" s="84">
        <f>R23/'סכום נכסי הקרן'!$C$42</f>
        <v>3.5159861866452379E-3</v>
      </c>
    </row>
    <row r="24" spans="2:21">
      <c r="B24" s="76" t="s">
        <v>334</v>
      </c>
      <c r="C24" s="73" t="s">
        <v>335</v>
      </c>
      <c r="D24" s="86" t="s">
        <v>115</v>
      </c>
      <c r="E24" s="86" t="s">
        <v>305</v>
      </c>
      <c r="F24" s="73" t="s">
        <v>331</v>
      </c>
      <c r="G24" s="86" t="s">
        <v>315</v>
      </c>
      <c r="H24" s="73" t="s">
        <v>323</v>
      </c>
      <c r="I24" s="73" t="s">
        <v>126</v>
      </c>
      <c r="J24" s="73"/>
      <c r="K24" s="83">
        <v>5.6699999999949311</v>
      </c>
      <c r="L24" s="86" t="s">
        <v>128</v>
      </c>
      <c r="M24" s="87">
        <v>3.8E-3</v>
      </c>
      <c r="N24" s="87">
        <v>2.7999999999910531E-3</v>
      </c>
      <c r="O24" s="83">
        <v>270504.71467500005</v>
      </c>
      <c r="P24" s="85">
        <v>99.16</v>
      </c>
      <c r="Q24" s="73"/>
      <c r="R24" s="83">
        <v>268.23247260799997</v>
      </c>
      <c r="S24" s="84">
        <v>9.0168238225000024E-5</v>
      </c>
      <c r="T24" s="84">
        <f t="shared" si="0"/>
        <v>1.712125921255479E-2</v>
      </c>
      <c r="U24" s="84">
        <f>R24/'סכום נכסי הקרן'!$C$42</f>
        <v>5.6734274354246564E-3</v>
      </c>
    </row>
    <row r="25" spans="2:21">
      <c r="B25" s="76" t="s">
        <v>336</v>
      </c>
      <c r="C25" s="73" t="s">
        <v>337</v>
      </c>
      <c r="D25" s="86" t="s">
        <v>115</v>
      </c>
      <c r="E25" s="86" t="s">
        <v>305</v>
      </c>
      <c r="F25" s="73" t="s">
        <v>331</v>
      </c>
      <c r="G25" s="86" t="s">
        <v>315</v>
      </c>
      <c r="H25" s="73" t="s">
        <v>323</v>
      </c>
      <c r="I25" s="73" t="s">
        <v>126</v>
      </c>
      <c r="J25" s="73"/>
      <c r="K25" s="83">
        <v>3.0700000000070897</v>
      </c>
      <c r="L25" s="86" t="s">
        <v>128</v>
      </c>
      <c r="M25" s="87">
        <v>1E-3</v>
      </c>
      <c r="N25" s="87">
        <v>4.3000000000513409E-3</v>
      </c>
      <c r="O25" s="83">
        <v>41529.778586000008</v>
      </c>
      <c r="P25" s="85">
        <v>98.49</v>
      </c>
      <c r="Q25" s="73"/>
      <c r="R25" s="83">
        <v>40.902680153000006</v>
      </c>
      <c r="S25" s="84">
        <v>1.6324393162507394E-5</v>
      </c>
      <c r="T25" s="84">
        <f t="shared" si="0"/>
        <v>2.6108150984805365E-3</v>
      </c>
      <c r="U25" s="84">
        <f>R25/'סכום נכסי הקרן'!$C$42</f>
        <v>8.651390545900249E-4</v>
      </c>
    </row>
    <row r="26" spans="2:21">
      <c r="B26" s="76" t="s">
        <v>338</v>
      </c>
      <c r="C26" s="73" t="s">
        <v>339</v>
      </c>
      <c r="D26" s="86" t="s">
        <v>115</v>
      </c>
      <c r="E26" s="86" t="s">
        <v>305</v>
      </c>
      <c r="F26" s="73" t="s">
        <v>340</v>
      </c>
      <c r="G26" s="86" t="s">
        <v>124</v>
      </c>
      <c r="H26" s="73" t="s">
        <v>308</v>
      </c>
      <c r="I26" s="73" t="s">
        <v>309</v>
      </c>
      <c r="J26" s="73"/>
      <c r="K26" s="83">
        <v>15.340000000021345</v>
      </c>
      <c r="L26" s="86" t="s">
        <v>128</v>
      </c>
      <c r="M26" s="87">
        <v>2.07E-2</v>
      </c>
      <c r="N26" s="87">
        <v>5.3000000000137703E-3</v>
      </c>
      <c r="O26" s="83">
        <v>187395.92246500004</v>
      </c>
      <c r="P26" s="85">
        <v>124</v>
      </c>
      <c r="Q26" s="73"/>
      <c r="R26" s="83">
        <v>232.37094385600005</v>
      </c>
      <c r="S26" s="84">
        <v>1.2674646939486378E-4</v>
      </c>
      <c r="T26" s="84">
        <f t="shared" si="0"/>
        <v>1.4832220441254417E-2</v>
      </c>
      <c r="U26" s="84">
        <f>R26/'סכום נכסי הקרן'!$C$42</f>
        <v>4.9149145711183152E-3</v>
      </c>
    </row>
    <row r="27" spans="2:21">
      <c r="B27" s="76" t="s">
        <v>341</v>
      </c>
      <c r="C27" s="73" t="s">
        <v>342</v>
      </c>
      <c r="D27" s="86" t="s">
        <v>115</v>
      </c>
      <c r="E27" s="86" t="s">
        <v>305</v>
      </c>
      <c r="F27" s="73" t="s">
        <v>343</v>
      </c>
      <c r="G27" s="86" t="s">
        <v>315</v>
      </c>
      <c r="H27" s="73" t="s">
        <v>323</v>
      </c>
      <c r="I27" s="73" t="s">
        <v>126</v>
      </c>
      <c r="J27" s="73"/>
      <c r="K27" s="83">
        <v>1.7900000000044884</v>
      </c>
      <c r="L27" s="86" t="s">
        <v>128</v>
      </c>
      <c r="M27" s="87">
        <v>0.05</v>
      </c>
      <c r="N27" s="87">
        <v>8.200000000049527E-3</v>
      </c>
      <c r="O27" s="83">
        <v>115425.62938400003</v>
      </c>
      <c r="P27" s="85">
        <v>111.95</v>
      </c>
      <c r="Q27" s="73"/>
      <c r="R27" s="83">
        <v>129.21899389800004</v>
      </c>
      <c r="S27" s="84">
        <v>3.6624372703830153E-5</v>
      </c>
      <c r="T27" s="84">
        <f t="shared" si="0"/>
        <v>8.248038979778655E-3</v>
      </c>
      <c r="U27" s="84">
        <f>R27/'סכום נכסי הקרן'!$C$42</f>
        <v>2.7331313693337656E-3</v>
      </c>
    </row>
    <row r="28" spans="2:21">
      <c r="B28" s="76" t="s">
        <v>344</v>
      </c>
      <c r="C28" s="73" t="s">
        <v>345</v>
      </c>
      <c r="D28" s="86" t="s">
        <v>115</v>
      </c>
      <c r="E28" s="86" t="s">
        <v>305</v>
      </c>
      <c r="F28" s="73" t="s">
        <v>343</v>
      </c>
      <c r="G28" s="86" t="s">
        <v>315</v>
      </c>
      <c r="H28" s="73" t="s">
        <v>323</v>
      </c>
      <c r="I28" s="73" t="s">
        <v>126</v>
      </c>
      <c r="J28" s="73"/>
      <c r="K28" s="83">
        <v>1.4700000000146547</v>
      </c>
      <c r="L28" s="86" t="s">
        <v>128</v>
      </c>
      <c r="M28" s="87">
        <v>6.9999999999999993E-3</v>
      </c>
      <c r="N28" s="87">
        <v>1.1500000000032809E-2</v>
      </c>
      <c r="O28" s="83">
        <v>45124.132863000006</v>
      </c>
      <c r="P28" s="85">
        <v>101.32</v>
      </c>
      <c r="Q28" s="73"/>
      <c r="R28" s="83">
        <v>45.719773539000002</v>
      </c>
      <c r="S28" s="84">
        <v>2.116352964257459E-5</v>
      </c>
      <c r="T28" s="84">
        <f t="shared" si="0"/>
        <v>2.9182898188635504E-3</v>
      </c>
      <c r="U28" s="84">
        <f>R28/'סכום נכסי הקרן'!$C$42</f>
        <v>9.6702615837508665E-4</v>
      </c>
    </row>
    <row r="29" spans="2:21">
      <c r="B29" s="76" t="s">
        <v>346</v>
      </c>
      <c r="C29" s="73" t="s">
        <v>347</v>
      </c>
      <c r="D29" s="86" t="s">
        <v>115</v>
      </c>
      <c r="E29" s="86" t="s">
        <v>305</v>
      </c>
      <c r="F29" s="73" t="s">
        <v>343</v>
      </c>
      <c r="G29" s="86" t="s">
        <v>315</v>
      </c>
      <c r="H29" s="73" t="s">
        <v>323</v>
      </c>
      <c r="I29" s="73" t="s">
        <v>126</v>
      </c>
      <c r="J29" s="73"/>
      <c r="K29" s="83">
        <v>4.0300000000030893</v>
      </c>
      <c r="L29" s="86" t="s">
        <v>128</v>
      </c>
      <c r="M29" s="87">
        <v>6.0000000000000001E-3</v>
      </c>
      <c r="N29" s="87">
        <v>3.0999999999610406E-3</v>
      </c>
      <c r="O29" s="83">
        <v>72726.220849000005</v>
      </c>
      <c r="P29" s="85">
        <v>102.35</v>
      </c>
      <c r="Q29" s="73"/>
      <c r="R29" s="83">
        <v>74.435287059000004</v>
      </c>
      <c r="S29" s="84">
        <v>4.087313374858654E-5</v>
      </c>
      <c r="T29" s="84">
        <f t="shared" si="0"/>
        <v>4.7511989577806793E-3</v>
      </c>
      <c r="U29" s="84">
        <f>R29/'סכום נכסי הקרן'!$C$42</f>
        <v>1.5743925247313454E-3</v>
      </c>
    </row>
    <row r="30" spans="2:21">
      <c r="B30" s="76" t="s">
        <v>348</v>
      </c>
      <c r="C30" s="73" t="s">
        <v>349</v>
      </c>
      <c r="D30" s="86" t="s">
        <v>115</v>
      </c>
      <c r="E30" s="86" t="s">
        <v>305</v>
      </c>
      <c r="F30" s="73" t="s">
        <v>343</v>
      </c>
      <c r="G30" s="86" t="s">
        <v>315</v>
      </c>
      <c r="H30" s="73" t="s">
        <v>323</v>
      </c>
      <c r="I30" s="73" t="s">
        <v>126</v>
      </c>
      <c r="J30" s="73"/>
      <c r="K30" s="83">
        <v>4.9899999999942661</v>
      </c>
      <c r="L30" s="86" t="s">
        <v>128</v>
      </c>
      <c r="M30" s="87">
        <v>1.7500000000000002E-2</v>
      </c>
      <c r="N30" s="87">
        <v>2.5000000000000001E-3</v>
      </c>
      <c r="O30" s="83">
        <v>295839.30298200005</v>
      </c>
      <c r="P30" s="85">
        <v>108.47</v>
      </c>
      <c r="Q30" s="73"/>
      <c r="R30" s="83">
        <v>320.89689951600008</v>
      </c>
      <c r="S30" s="84">
        <v>6.5171185499881802E-5</v>
      </c>
      <c r="T30" s="84">
        <f t="shared" si="0"/>
        <v>2.0482825750735456E-2</v>
      </c>
      <c r="U30" s="84">
        <f>R30/'סכום נכסי הקרן'!$C$42</f>
        <v>6.787341055150403E-3</v>
      </c>
    </row>
    <row r="31" spans="2:21">
      <c r="B31" s="76" t="s">
        <v>350</v>
      </c>
      <c r="C31" s="73" t="s">
        <v>351</v>
      </c>
      <c r="D31" s="86" t="s">
        <v>115</v>
      </c>
      <c r="E31" s="86" t="s">
        <v>305</v>
      </c>
      <c r="F31" s="73" t="s">
        <v>322</v>
      </c>
      <c r="G31" s="86" t="s">
        <v>315</v>
      </c>
      <c r="H31" s="73" t="s">
        <v>352</v>
      </c>
      <c r="I31" s="73" t="s">
        <v>126</v>
      </c>
      <c r="J31" s="73"/>
      <c r="K31" s="83">
        <v>0.33000000001114516</v>
      </c>
      <c r="L31" s="86" t="s">
        <v>128</v>
      </c>
      <c r="M31" s="87">
        <v>3.1E-2</v>
      </c>
      <c r="N31" s="87">
        <v>1.1199999999864318E-2</v>
      </c>
      <c r="O31" s="83">
        <v>18969.354098000003</v>
      </c>
      <c r="P31" s="85">
        <v>108.79</v>
      </c>
      <c r="Q31" s="73"/>
      <c r="R31" s="83">
        <v>20.636758769000004</v>
      </c>
      <c r="S31" s="84">
        <v>1.1027578662391132E-4</v>
      </c>
      <c r="T31" s="84">
        <f t="shared" si="0"/>
        <v>1.3172428108932633E-3</v>
      </c>
      <c r="U31" s="84">
        <f>R31/'סכום נכסי הקרן'!$C$42</f>
        <v>4.3649134737459475E-4</v>
      </c>
    </row>
    <row r="32" spans="2:21">
      <c r="B32" s="76" t="s">
        <v>353</v>
      </c>
      <c r="C32" s="73" t="s">
        <v>354</v>
      </c>
      <c r="D32" s="86" t="s">
        <v>115</v>
      </c>
      <c r="E32" s="86" t="s">
        <v>305</v>
      </c>
      <c r="F32" s="73" t="s">
        <v>322</v>
      </c>
      <c r="G32" s="86" t="s">
        <v>315</v>
      </c>
      <c r="H32" s="73" t="s">
        <v>352</v>
      </c>
      <c r="I32" s="73" t="s">
        <v>126</v>
      </c>
      <c r="J32" s="73"/>
      <c r="K32" s="83">
        <v>0.4699999996213759</v>
      </c>
      <c r="L32" s="86" t="s">
        <v>128</v>
      </c>
      <c r="M32" s="87">
        <v>4.2000000000000003E-2</v>
      </c>
      <c r="N32" s="87">
        <v>2.4599999991239681E-2</v>
      </c>
      <c r="O32" s="83">
        <v>1099.6670870000003</v>
      </c>
      <c r="P32" s="85">
        <v>122.49</v>
      </c>
      <c r="Q32" s="73"/>
      <c r="R32" s="83">
        <v>1.346982133</v>
      </c>
      <c r="S32" s="84">
        <v>4.2160299313729261E-5</v>
      </c>
      <c r="T32" s="84">
        <f t="shared" si="0"/>
        <v>8.5977771555930291E-5</v>
      </c>
      <c r="U32" s="84">
        <f>R32/'סכום נכסי הקרן'!$C$42</f>
        <v>2.8490232051647215E-5</v>
      </c>
    </row>
    <row r="33" spans="2:21">
      <c r="B33" s="76" t="s">
        <v>355</v>
      </c>
      <c r="C33" s="73" t="s">
        <v>356</v>
      </c>
      <c r="D33" s="86" t="s">
        <v>115</v>
      </c>
      <c r="E33" s="86" t="s">
        <v>305</v>
      </c>
      <c r="F33" s="73" t="s">
        <v>357</v>
      </c>
      <c r="G33" s="86" t="s">
        <v>315</v>
      </c>
      <c r="H33" s="73" t="s">
        <v>352</v>
      </c>
      <c r="I33" s="73" t="s">
        <v>126</v>
      </c>
      <c r="J33" s="73"/>
      <c r="K33" s="83">
        <v>1.1699999999412589</v>
      </c>
      <c r="L33" s="86" t="s">
        <v>128</v>
      </c>
      <c r="M33" s="87">
        <v>3.85E-2</v>
      </c>
      <c r="N33" s="87">
        <v>2.4999999996875473E-3</v>
      </c>
      <c r="O33" s="83">
        <v>14060.637245000002</v>
      </c>
      <c r="P33" s="85">
        <v>113.81</v>
      </c>
      <c r="Q33" s="73"/>
      <c r="R33" s="83">
        <v>16.002411982000002</v>
      </c>
      <c r="S33" s="84">
        <v>6.6022765294072077E-5</v>
      </c>
      <c r="T33" s="84">
        <f t="shared" si="0"/>
        <v>1.021432792629535E-3</v>
      </c>
      <c r="U33" s="84">
        <f>R33/'סכום נכסי הקרן'!$C$42</f>
        <v>3.3846954579704129E-4</v>
      </c>
    </row>
    <row r="34" spans="2:21">
      <c r="B34" s="76" t="s">
        <v>358</v>
      </c>
      <c r="C34" s="73" t="s">
        <v>359</v>
      </c>
      <c r="D34" s="86" t="s">
        <v>115</v>
      </c>
      <c r="E34" s="86" t="s">
        <v>305</v>
      </c>
      <c r="F34" s="73" t="s">
        <v>360</v>
      </c>
      <c r="G34" s="86" t="s">
        <v>361</v>
      </c>
      <c r="H34" s="73" t="s">
        <v>362</v>
      </c>
      <c r="I34" s="73" t="s">
        <v>309</v>
      </c>
      <c r="J34" s="73"/>
      <c r="K34" s="83">
        <v>1.4</v>
      </c>
      <c r="L34" s="86" t="s">
        <v>128</v>
      </c>
      <c r="M34" s="87">
        <v>3.6400000000000002E-2</v>
      </c>
      <c r="N34" s="87">
        <v>1.0499999998009641E-2</v>
      </c>
      <c r="O34" s="83">
        <v>2216.8303030000006</v>
      </c>
      <c r="P34" s="85">
        <v>113.32</v>
      </c>
      <c r="Q34" s="73"/>
      <c r="R34" s="83">
        <v>2.5121121900000003</v>
      </c>
      <c r="S34" s="84">
        <v>6.0321913006802737E-5</v>
      </c>
      <c r="T34" s="84">
        <f t="shared" si="0"/>
        <v>1.6034793833058793E-4</v>
      </c>
      <c r="U34" s="84">
        <f>R34/'סכום נכסי הקרן'!$C$42</f>
        <v>5.3134082093182217E-5</v>
      </c>
    </row>
    <row r="35" spans="2:21">
      <c r="B35" s="76" t="s">
        <v>363</v>
      </c>
      <c r="C35" s="73" t="s">
        <v>364</v>
      </c>
      <c r="D35" s="86" t="s">
        <v>115</v>
      </c>
      <c r="E35" s="86" t="s">
        <v>305</v>
      </c>
      <c r="F35" s="73" t="s">
        <v>328</v>
      </c>
      <c r="G35" s="86" t="s">
        <v>315</v>
      </c>
      <c r="H35" s="73" t="s">
        <v>352</v>
      </c>
      <c r="I35" s="73" t="s">
        <v>126</v>
      </c>
      <c r="J35" s="73"/>
      <c r="K35" s="83">
        <v>0.11000000000662395</v>
      </c>
      <c r="L35" s="86" t="s">
        <v>128</v>
      </c>
      <c r="M35" s="87">
        <v>3.4000000000000002E-2</v>
      </c>
      <c r="N35" s="87">
        <v>5.909999999984545E-2</v>
      </c>
      <c r="O35" s="83">
        <v>42682.226827000006</v>
      </c>
      <c r="P35" s="85">
        <v>106.11</v>
      </c>
      <c r="Q35" s="73"/>
      <c r="R35" s="83">
        <v>45.290109270000009</v>
      </c>
      <c r="S35" s="84">
        <v>4.7751320814518069E-5</v>
      </c>
      <c r="T35" s="84">
        <f t="shared" si="0"/>
        <v>2.890864379831519E-3</v>
      </c>
      <c r="U35" s="84">
        <f>R35/'סכום נכסי הקרן'!$C$42</f>
        <v>9.579382614919651E-4</v>
      </c>
    </row>
    <row r="36" spans="2:21">
      <c r="B36" s="76" t="s">
        <v>365</v>
      </c>
      <c r="C36" s="73" t="s">
        <v>366</v>
      </c>
      <c r="D36" s="86" t="s">
        <v>115</v>
      </c>
      <c r="E36" s="86" t="s">
        <v>305</v>
      </c>
      <c r="F36" s="73" t="s">
        <v>367</v>
      </c>
      <c r="G36" s="86" t="s">
        <v>361</v>
      </c>
      <c r="H36" s="73" t="s">
        <v>352</v>
      </c>
      <c r="I36" s="73" t="s">
        <v>126</v>
      </c>
      <c r="J36" s="73"/>
      <c r="K36" s="83">
        <v>4.7899999999926886</v>
      </c>
      <c r="L36" s="86" t="s">
        <v>128</v>
      </c>
      <c r="M36" s="87">
        <v>8.3000000000000001E-3</v>
      </c>
      <c r="N36" s="87">
        <v>3.9999999999718765E-4</v>
      </c>
      <c r="O36" s="83">
        <v>135460.10097400003</v>
      </c>
      <c r="P36" s="85">
        <v>105</v>
      </c>
      <c r="Q36" s="73"/>
      <c r="R36" s="83">
        <v>142.23310107600003</v>
      </c>
      <c r="S36" s="84">
        <v>8.8453803702702482E-5</v>
      </c>
      <c r="T36" s="84">
        <f t="shared" si="0"/>
        <v>9.0787284941691755E-3</v>
      </c>
      <c r="U36" s="84">
        <f>R36/'סכום נכסי הקרן'!$C$42</f>
        <v>3.0083948077733215E-3</v>
      </c>
    </row>
    <row r="37" spans="2:21">
      <c r="B37" s="76" t="s">
        <v>368</v>
      </c>
      <c r="C37" s="73" t="s">
        <v>369</v>
      </c>
      <c r="D37" s="86" t="s">
        <v>115</v>
      </c>
      <c r="E37" s="86" t="s">
        <v>305</v>
      </c>
      <c r="F37" s="73" t="s">
        <v>367</v>
      </c>
      <c r="G37" s="86" t="s">
        <v>361</v>
      </c>
      <c r="H37" s="73" t="s">
        <v>352</v>
      </c>
      <c r="I37" s="73" t="s">
        <v>126</v>
      </c>
      <c r="J37" s="73"/>
      <c r="K37" s="83">
        <v>8.6499999999976254</v>
      </c>
      <c r="L37" s="86" t="s">
        <v>128</v>
      </c>
      <c r="M37" s="87">
        <v>1.6500000000000001E-2</v>
      </c>
      <c r="N37" s="87">
        <v>2E-3</v>
      </c>
      <c r="O37" s="83">
        <v>91786.381993000017</v>
      </c>
      <c r="P37" s="85">
        <v>114.68</v>
      </c>
      <c r="Q37" s="73"/>
      <c r="R37" s="83">
        <v>105.26062242500001</v>
      </c>
      <c r="S37" s="84">
        <v>6.2866093157674856E-5</v>
      </c>
      <c r="T37" s="84">
        <f t="shared" si="0"/>
        <v>6.7187778716376514E-3</v>
      </c>
      <c r="U37" s="84">
        <f>R37/'סכום נכסי הקרן'!$C$42</f>
        <v>2.2263840665131306E-3</v>
      </c>
    </row>
    <row r="38" spans="2:21">
      <c r="B38" s="76" t="s">
        <v>370</v>
      </c>
      <c r="C38" s="73" t="s">
        <v>371</v>
      </c>
      <c r="D38" s="86" t="s">
        <v>115</v>
      </c>
      <c r="E38" s="86" t="s">
        <v>305</v>
      </c>
      <c r="F38" s="73" t="s">
        <v>372</v>
      </c>
      <c r="G38" s="86" t="s">
        <v>124</v>
      </c>
      <c r="H38" s="73" t="s">
        <v>352</v>
      </c>
      <c r="I38" s="73" t="s">
        <v>126</v>
      </c>
      <c r="J38" s="73"/>
      <c r="K38" s="83">
        <v>8.6099999999511123</v>
      </c>
      <c r="L38" s="86" t="s">
        <v>128</v>
      </c>
      <c r="M38" s="87">
        <v>2.6499999999999999E-2</v>
      </c>
      <c r="N38" s="87">
        <v>3.3999999999703707E-3</v>
      </c>
      <c r="O38" s="83">
        <v>21952.000797000004</v>
      </c>
      <c r="P38" s="85">
        <v>123</v>
      </c>
      <c r="Q38" s="73"/>
      <c r="R38" s="83">
        <v>27.000962112000007</v>
      </c>
      <c r="S38" s="84">
        <v>1.4038058867656399E-5</v>
      </c>
      <c r="T38" s="84">
        <f t="shared" si="0"/>
        <v>1.7234694472787529E-3</v>
      </c>
      <c r="U38" s="84">
        <f>R38/'סכום נכסי הקרן'!$C$42</f>
        <v>5.7110161845674206E-4</v>
      </c>
    </row>
    <row r="39" spans="2:21">
      <c r="B39" s="76" t="s">
        <v>373</v>
      </c>
      <c r="C39" s="73" t="s">
        <v>374</v>
      </c>
      <c r="D39" s="86" t="s">
        <v>115</v>
      </c>
      <c r="E39" s="86" t="s">
        <v>305</v>
      </c>
      <c r="F39" s="73" t="s">
        <v>375</v>
      </c>
      <c r="G39" s="86" t="s">
        <v>361</v>
      </c>
      <c r="H39" s="73" t="s">
        <v>362</v>
      </c>
      <c r="I39" s="73" t="s">
        <v>309</v>
      </c>
      <c r="J39" s="73"/>
      <c r="K39" s="83">
        <v>2.479999999968117</v>
      </c>
      <c r="L39" s="86" t="s">
        <v>128</v>
      </c>
      <c r="M39" s="87">
        <v>6.5000000000000006E-3</v>
      </c>
      <c r="N39" s="87">
        <v>4.0000000002452544E-3</v>
      </c>
      <c r="O39" s="83">
        <v>16160.145676000002</v>
      </c>
      <c r="P39" s="85">
        <v>100.6</v>
      </c>
      <c r="Q39" s="83">
        <v>5.2520475000000004E-2</v>
      </c>
      <c r="R39" s="83">
        <v>16.309627024000001</v>
      </c>
      <c r="S39" s="84">
        <v>2.1409320291341661E-5</v>
      </c>
      <c r="T39" s="84">
        <f t="shared" si="0"/>
        <v>1.0410423064103845E-3</v>
      </c>
      <c r="U39" s="84">
        <f>R39/'סכום נכסי הקרן'!$C$42</f>
        <v>3.4496749972078239E-4</v>
      </c>
    </row>
    <row r="40" spans="2:21">
      <c r="B40" s="76" t="s">
        <v>376</v>
      </c>
      <c r="C40" s="73" t="s">
        <v>377</v>
      </c>
      <c r="D40" s="86" t="s">
        <v>115</v>
      </c>
      <c r="E40" s="86" t="s">
        <v>305</v>
      </c>
      <c r="F40" s="73" t="s">
        <v>375</v>
      </c>
      <c r="G40" s="86" t="s">
        <v>361</v>
      </c>
      <c r="H40" s="73" t="s">
        <v>352</v>
      </c>
      <c r="I40" s="73" t="s">
        <v>126</v>
      </c>
      <c r="J40" s="73"/>
      <c r="K40" s="83">
        <v>4.8400000000015373</v>
      </c>
      <c r="L40" s="86" t="s">
        <v>128</v>
      </c>
      <c r="M40" s="87">
        <v>1.34E-2</v>
      </c>
      <c r="N40" s="87">
        <v>8.1999999999932769E-3</v>
      </c>
      <c r="O40" s="83">
        <v>399773.10998200008</v>
      </c>
      <c r="P40" s="85">
        <v>104.18</v>
      </c>
      <c r="Q40" s="73"/>
      <c r="R40" s="83">
        <v>416.48361340399998</v>
      </c>
      <c r="S40" s="84">
        <v>1.0995508346321616E-4</v>
      </c>
      <c r="T40" s="84">
        <f t="shared" si="0"/>
        <v>2.6584118744236898E-2</v>
      </c>
      <c r="U40" s="84">
        <f>R40/'סכום נכסי הקרן'!$C$42</f>
        <v>8.8091107527619207E-3</v>
      </c>
    </row>
    <row r="41" spans="2:21">
      <c r="B41" s="76" t="s">
        <v>378</v>
      </c>
      <c r="C41" s="73" t="s">
        <v>379</v>
      </c>
      <c r="D41" s="86" t="s">
        <v>115</v>
      </c>
      <c r="E41" s="86" t="s">
        <v>305</v>
      </c>
      <c r="F41" s="73" t="s">
        <v>375</v>
      </c>
      <c r="G41" s="86" t="s">
        <v>361</v>
      </c>
      <c r="H41" s="73" t="s">
        <v>352</v>
      </c>
      <c r="I41" s="73" t="s">
        <v>126</v>
      </c>
      <c r="J41" s="73"/>
      <c r="K41" s="83">
        <v>5.5500000000059622</v>
      </c>
      <c r="L41" s="86" t="s">
        <v>128</v>
      </c>
      <c r="M41" s="87">
        <v>1.77E-2</v>
      </c>
      <c r="N41" s="87">
        <v>8.1000000000034066E-3</v>
      </c>
      <c r="O41" s="83">
        <v>221741.95236700002</v>
      </c>
      <c r="P41" s="85">
        <v>105.9</v>
      </c>
      <c r="Q41" s="73"/>
      <c r="R41" s="83">
        <v>234.82472613200005</v>
      </c>
      <c r="S41" s="84">
        <v>6.8367320611976791E-5</v>
      </c>
      <c r="T41" s="84">
        <f t="shared" si="0"/>
        <v>1.4988845185417909E-2</v>
      </c>
      <c r="U41" s="84">
        <f>R41/'סכום נכסי הקרן'!$C$42</f>
        <v>4.9668149079785803E-3</v>
      </c>
    </row>
    <row r="42" spans="2:21">
      <c r="B42" s="76" t="s">
        <v>380</v>
      </c>
      <c r="C42" s="73" t="s">
        <v>381</v>
      </c>
      <c r="D42" s="86" t="s">
        <v>115</v>
      </c>
      <c r="E42" s="86" t="s">
        <v>305</v>
      </c>
      <c r="F42" s="73" t="s">
        <v>375</v>
      </c>
      <c r="G42" s="86" t="s">
        <v>361</v>
      </c>
      <c r="H42" s="73" t="s">
        <v>352</v>
      </c>
      <c r="I42" s="73" t="s">
        <v>126</v>
      </c>
      <c r="J42" s="73"/>
      <c r="K42" s="83">
        <v>8.9100000000204371</v>
      </c>
      <c r="L42" s="86" t="s">
        <v>128</v>
      </c>
      <c r="M42" s="87">
        <v>2.4799999999999999E-2</v>
      </c>
      <c r="N42" s="87">
        <v>1.1600000000017121E-2</v>
      </c>
      <c r="O42" s="83">
        <v>165407.98036900003</v>
      </c>
      <c r="P42" s="85">
        <v>113</v>
      </c>
      <c r="Q42" s="73"/>
      <c r="R42" s="83">
        <v>186.91102179800004</v>
      </c>
      <c r="S42" s="84">
        <v>8.4478589678583171E-5</v>
      </c>
      <c r="T42" s="84">
        <f t="shared" si="0"/>
        <v>1.1930516923518802E-2</v>
      </c>
      <c r="U42" s="84">
        <f>R42/'סכום נכסי הקרן'!$C$42</f>
        <v>3.9533845725001253E-3</v>
      </c>
    </row>
    <row r="43" spans="2:21">
      <c r="B43" s="76" t="s">
        <v>382</v>
      </c>
      <c r="C43" s="73" t="s">
        <v>383</v>
      </c>
      <c r="D43" s="86" t="s">
        <v>115</v>
      </c>
      <c r="E43" s="86" t="s">
        <v>305</v>
      </c>
      <c r="F43" s="73" t="s">
        <v>343</v>
      </c>
      <c r="G43" s="86" t="s">
        <v>315</v>
      </c>
      <c r="H43" s="73" t="s">
        <v>352</v>
      </c>
      <c r="I43" s="73" t="s">
        <v>126</v>
      </c>
      <c r="J43" s="73"/>
      <c r="K43" s="83">
        <v>0.49000000000797278</v>
      </c>
      <c r="L43" s="86" t="s">
        <v>128</v>
      </c>
      <c r="M43" s="87">
        <v>4.0999999999999995E-2</v>
      </c>
      <c r="N43" s="87">
        <v>2.8300000000690974E-2</v>
      </c>
      <c r="O43" s="83">
        <v>12079.643905000003</v>
      </c>
      <c r="P43" s="85">
        <v>124.6</v>
      </c>
      <c r="Q43" s="73"/>
      <c r="R43" s="83">
        <v>15.051236112000002</v>
      </c>
      <c r="S43" s="84">
        <v>1.5504386028750191E-5</v>
      </c>
      <c r="T43" s="84">
        <f t="shared" ref="T43:T74" si="1">R43/$R$11</f>
        <v>9.6071930604583946E-4</v>
      </c>
      <c r="U43" s="84">
        <f>R43/'סכום נכסי הקרן'!$C$42</f>
        <v>3.18351074590692E-4</v>
      </c>
    </row>
    <row r="44" spans="2:21">
      <c r="B44" s="76" t="s">
        <v>384</v>
      </c>
      <c r="C44" s="73" t="s">
        <v>385</v>
      </c>
      <c r="D44" s="86" t="s">
        <v>115</v>
      </c>
      <c r="E44" s="86" t="s">
        <v>305</v>
      </c>
      <c r="F44" s="73" t="s">
        <v>343</v>
      </c>
      <c r="G44" s="86" t="s">
        <v>315</v>
      </c>
      <c r="H44" s="73" t="s">
        <v>352</v>
      </c>
      <c r="I44" s="73" t="s">
        <v>126</v>
      </c>
      <c r="J44" s="73"/>
      <c r="K44" s="83">
        <v>1.6300000000456123</v>
      </c>
      <c r="L44" s="86" t="s">
        <v>128</v>
      </c>
      <c r="M44" s="87">
        <v>4.2000000000000003E-2</v>
      </c>
      <c r="N44" s="87">
        <v>5.8000000000094053E-3</v>
      </c>
      <c r="O44" s="83">
        <v>19417.623288999999</v>
      </c>
      <c r="P44" s="85">
        <v>109.52</v>
      </c>
      <c r="Q44" s="73"/>
      <c r="R44" s="83">
        <v>21.266181081000003</v>
      </c>
      <c r="S44" s="84">
        <v>1.9461723554574666E-5</v>
      </c>
      <c r="T44" s="84">
        <f t="shared" si="1"/>
        <v>1.357418791277512E-3</v>
      </c>
      <c r="U44" s="84">
        <f>R44/'סכום נכסי הקרן'!$C$42</f>
        <v>4.4980435820676166E-4</v>
      </c>
    </row>
    <row r="45" spans="2:21">
      <c r="B45" s="76" t="s">
        <v>386</v>
      </c>
      <c r="C45" s="73" t="s">
        <v>387</v>
      </c>
      <c r="D45" s="86" t="s">
        <v>115</v>
      </c>
      <c r="E45" s="86" t="s">
        <v>305</v>
      </c>
      <c r="F45" s="73" t="s">
        <v>343</v>
      </c>
      <c r="G45" s="86" t="s">
        <v>315</v>
      </c>
      <c r="H45" s="73" t="s">
        <v>352</v>
      </c>
      <c r="I45" s="73" t="s">
        <v>126</v>
      </c>
      <c r="J45" s="73"/>
      <c r="K45" s="83">
        <v>1.1599999999344355</v>
      </c>
      <c r="L45" s="86" t="s">
        <v>128</v>
      </c>
      <c r="M45" s="87">
        <v>0.04</v>
      </c>
      <c r="N45" s="87">
        <v>1.049999999945363E-2</v>
      </c>
      <c r="O45" s="83">
        <v>8244.4309180000018</v>
      </c>
      <c r="P45" s="85">
        <v>111</v>
      </c>
      <c r="Q45" s="73"/>
      <c r="R45" s="83">
        <v>9.1513184100000018</v>
      </c>
      <c r="S45" s="84">
        <v>3.7844551978742252E-6</v>
      </c>
      <c r="T45" s="84">
        <f t="shared" si="1"/>
        <v>5.8412798834842408E-4</v>
      </c>
      <c r="U45" s="84">
        <f>R45/'סכום נכסי הקרן'!$C$42</f>
        <v>1.935609825044437E-4</v>
      </c>
    </row>
    <row r="46" spans="2:21">
      <c r="B46" s="76" t="s">
        <v>388</v>
      </c>
      <c r="C46" s="73" t="s">
        <v>389</v>
      </c>
      <c r="D46" s="86" t="s">
        <v>115</v>
      </c>
      <c r="E46" s="86" t="s">
        <v>305</v>
      </c>
      <c r="F46" s="73" t="s">
        <v>390</v>
      </c>
      <c r="G46" s="86" t="s">
        <v>361</v>
      </c>
      <c r="H46" s="73" t="s">
        <v>391</v>
      </c>
      <c r="I46" s="73" t="s">
        <v>309</v>
      </c>
      <c r="J46" s="73"/>
      <c r="K46" s="83">
        <v>3.9700000000044131</v>
      </c>
      <c r="L46" s="86" t="s">
        <v>128</v>
      </c>
      <c r="M46" s="87">
        <v>2.3399999999999997E-2</v>
      </c>
      <c r="N46" s="87">
        <v>1.0299999999997114E-2</v>
      </c>
      <c r="O46" s="83">
        <v>227888.98046200004</v>
      </c>
      <c r="P46" s="85">
        <v>106.4</v>
      </c>
      <c r="Q46" s="73"/>
      <c r="R46" s="83">
        <v>242.47386646900003</v>
      </c>
      <c r="S46" s="84">
        <v>6.4294444551102342E-5</v>
      </c>
      <c r="T46" s="84">
        <f t="shared" si="1"/>
        <v>1.5477089256650764E-2</v>
      </c>
      <c r="U46" s="84">
        <f>R46/'סכום נכסי הקרן'!$C$42</f>
        <v>5.1286030845681093E-3</v>
      </c>
    </row>
    <row r="47" spans="2:21">
      <c r="B47" s="76" t="s">
        <v>392</v>
      </c>
      <c r="C47" s="73" t="s">
        <v>393</v>
      </c>
      <c r="D47" s="86" t="s">
        <v>115</v>
      </c>
      <c r="E47" s="86" t="s">
        <v>305</v>
      </c>
      <c r="F47" s="73" t="s">
        <v>390</v>
      </c>
      <c r="G47" s="86" t="s">
        <v>361</v>
      </c>
      <c r="H47" s="73" t="s">
        <v>391</v>
      </c>
      <c r="I47" s="73" t="s">
        <v>309</v>
      </c>
      <c r="J47" s="73"/>
      <c r="K47" s="83">
        <v>8.1000000000386141</v>
      </c>
      <c r="L47" s="86" t="s">
        <v>128</v>
      </c>
      <c r="M47" s="87">
        <v>6.5000000000000006E-3</v>
      </c>
      <c r="N47" s="87">
        <v>1.1500000000027584E-2</v>
      </c>
      <c r="O47" s="83">
        <v>37934.021881000001</v>
      </c>
      <c r="P47" s="85">
        <v>95.57</v>
      </c>
      <c r="Q47" s="73"/>
      <c r="R47" s="83">
        <v>36.253544086000012</v>
      </c>
      <c r="S47" s="84">
        <v>1.3310183116140351E-4</v>
      </c>
      <c r="T47" s="84">
        <f t="shared" si="1"/>
        <v>2.3140610815503347E-3</v>
      </c>
      <c r="U47" s="84">
        <f>R47/'סכום נכסי הקרן'!$C$42</f>
        <v>7.6680444261302083E-4</v>
      </c>
    </row>
    <row r="48" spans="2:21">
      <c r="B48" s="76" t="s">
        <v>394</v>
      </c>
      <c r="C48" s="73" t="s">
        <v>395</v>
      </c>
      <c r="D48" s="86" t="s">
        <v>115</v>
      </c>
      <c r="E48" s="86" t="s">
        <v>305</v>
      </c>
      <c r="F48" s="73" t="s">
        <v>396</v>
      </c>
      <c r="G48" s="86" t="s">
        <v>361</v>
      </c>
      <c r="H48" s="73" t="s">
        <v>397</v>
      </c>
      <c r="I48" s="73" t="s">
        <v>126</v>
      </c>
      <c r="J48" s="73"/>
      <c r="K48" s="83">
        <v>1.239999999998356</v>
      </c>
      <c r="L48" s="86" t="s">
        <v>128</v>
      </c>
      <c r="M48" s="87">
        <v>4.8000000000000001E-2</v>
      </c>
      <c r="N48" s="87">
        <v>7.8000000000082196E-3</v>
      </c>
      <c r="O48" s="83">
        <v>112354.15087800001</v>
      </c>
      <c r="P48" s="85">
        <v>108.29</v>
      </c>
      <c r="Q48" s="73"/>
      <c r="R48" s="83">
        <v>121.66830755500003</v>
      </c>
      <c r="S48" s="84">
        <v>1.3773488953665417E-4</v>
      </c>
      <c r="T48" s="84">
        <f t="shared" si="1"/>
        <v>7.7660792198202527E-3</v>
      </c>
      <c r="U48" s="84">
        <f>R48/'סכום נכסי הקרן'!$C$42</f>
        <v>2.5734256087368108E-3</v>
      </c>
    </row>
    <row r="49" spans="2:21">
      <c r="B49" s="76" t="s">
        <v>398</v>
      </c>
      <c r="C49" s="73" t="s">
        <v>399</v>
      </c>
      <c r="D49" s="86" t="s">
        <v>115</v>
      </c>
      <c r="E49" s="86" t="s">
        <v>305</v>
      </c>
      <c r="F49" s="73" t="s">
        <v>396</v>
      </c>
      <c r="G49" s="86" t="s">
        <v>361</v>
      </c>
      <c r="H49" s="73" t="s">
        <v>397</v>
      </c>
      <c r="I49" s="73" t="s">
        <v>126</v>
      </c>
      <c r="J49" s="73"/>
      <c r="K49" s="83">
        <v>0.24999999998231828</v>
      </c>
      <c r="L49" s="86" t="s">
        <v>128</v>
      </c>
      <c r="M49" s="87">
        <v>4.9000000000000002E-2</v>
      </c>
      <c r="N49" s="87">
        <v>2.2600000000014143E-2</v>
      </c>
      <c r="O49" s="83">
        <v>12512.308049000001</v>
      </c>
      <c r="P49" s="85">
        <v>113</v>
      </c>
      <c r="Q49" s="73"/>
      <c r="R49" s="83">
        <v>14.138908073000003</v>
      </c>
      <c r="S49" s="84">
        <v>1.2632077066574395E-4</v>
      </c>
      <c r="T49" s="84">
        <f t="shared" si="1"/>
        <v>9.024854736886795E-4</v>
      </c>
      <c r="U49" s="84">
        <f>R49/'סכום נכסי הקרן'!$C$42</f>
        <v>2.9905427999962807E-4</v>
      </c>
    </row>
    <row r="50" spans="2:21">
      <c r="B50" s="76" t="s">
        <v>400</v>
      </c>
      <c r="C50" s="73" t="s">
        <v>401</v>
      </c>
      <c r="D50" s="86" t="s">
        <v>115</v>
      </c>
      <c r="E50" s="86" t="s">
        <v>305</v>
      </c>
      <c r="F50" s="73" t="s">
        <v>396</v>
      </c>
      <c r="G50" s="86" t="s">
        <v>361</v>
      </c>
      <c r="H50" s="73" t="s">
        <v>397</v>
      </c>
      <c r="I50" s="73" t="s">
        <v>126</v>
      </c>
      <c r="J50" s="73"/>
      <c r="K50" s="83">
        <v>4.7599999999907778</v>
      </c>
      <c r="L50" s="86" t="s">
        <v>128</v>
      </c>
      <c r="M50" s="87">
        <v>3.2000000000000001E-2</v>
      </c>
      <c r="N50" s="87">
        <v>7.1999999999884734E-3</v>
      </c>
      <c r="O50" s="83">
        <v>184578.90592400002</v>
      </c>
      <c r="P50" s="85">
        <v>112.8</v>
      </c>
      <c r="Q50" s="73"/>
      <c r="R50" s="83">
        <v>208.20500259200003</v>
      </c>
      <c r="S50" s="84">
        <v>1.1189204392052454E-4</v>
      </c>
      <c r="T50" s="84">
        <f t="shared" si="1"/>
        <v>1.3289710168454663E-2</v>
      </c>
      <c r="U50" s="84">
        <f>R50/'סכום נכסי הקרן'!$C$42</f>
        <v>4.4037769268316573E-3</v>
      </c>
    </row>
    <row r="51" spans="2:21">
      <c r="B51" s="76" t="s">
        <v>402</v>
      </c>
      <c r="C51" s="73" t="s">
        <v>403</v>
      </c>
      <c r="D51" s="86" t="s">
        <v>115</v>
      </c>
      <c r="E51" s="86" t="s">
        <v>305</v>
      </c>
      <c r="F51" s="73" t="s">
        <v>396</v>
      </c>
      <c r="G51" s="86" t="s">
        <v>361</v>
      </c>
      <c r="H51" s="73" t="s">
        <v>397</v>
      </c>
      <c r="I51" s="73" t="s">
        <v>126</v>
      </c>
      <c r="J51" s="73"/>
      <c r="K51" s="83">
        <v>7.1399999999711108</v>
      </c>
      <c r="L51" s="86" t="s">
        <v>128</v>
      </c>
      <c r="M51" s="87">
        <v>1.1399999999999999E-2</v>
      </c>
      <c r="N51" s="87">
        <v>1.0599999999946137E-2</v>
      </c>
      <c r="O51" s="83">
        <v>122305.19404100001</v>
      </c>
      <c r="P51" s="85">
        <v>99.05</v>
      </c>
      <c r="Q51" s="83">
        <v>1.3942792110000002</v>
      </c>
      <c r="R51" s="83">
        <v>122.53757391100002</v>
      </c>
      <c r="S51" s="84">
        <v>5.9113677609240875E-5</v>
      </c>
      <c r="T51" s="84">
        <f t="shared" si="1"/>
        <v>7.821564428084276E-3</v>
      </c>
      <c r="U51" s="84">
        <f>R51/'סכום נכסי הקרן'!$C$42</f>
        <v>2.5918115988627314E-3</v>
      </c>
    </row>
    <row r="52" spans="2:21">
      <c r="B52" s="76" t="s">
        <v>404</v>
      </c>
      <c r="C52" s="73" t="s">
        <v>405</v>
      </c>
      <c r="D52" s="86" t="s">
        <v>115</v>
      </c>
      <c r="E52" s="86" t="s">
        <v>305</v>
      </c>
      <c r="F52" s="73" t="s">
        <v>406</v>
      </c>
      <c r="G52" s="86" t="s">
        <v>361</v>
      </c>
      <c r="H52" s="73" t="s">
        <v>391</v>
      </c>
      <c r="I52" s="73" t="s">
        <v>309</v>
      </c>
      <c r="J52" s="73"/>
      <c r="K52" s="83">
        <v>5.5400000000284413</v>
      </c>
      <c r="L52" s="86" t="s">
        <v>128</v>
      </c>
      <c r="M52" s="87">
        <v>1.8200000000000001E-2</v>
      </c>
      <c r="N52" s="87">
        <v>8.000000000090773E-3</v>
      </c>
      <c r="O52" s="83">
        <v>62064.371846000009</v>
      </c>
      <c r="P52" s="85">
        <v>106.5</v>
      </c>
      <c r="Q52" s="73"/>
      <c r="R52" s="83">
        <v>66.098555328000018</v>
      </c>
      <c r="S52" s="84">
        <v>1.3812033347279407E-4</v>
      </c>
      <c r="T52" s="84">
        <f t="shared" si="1"/>
        <v>4.2190659778913375E-3</v>
      </c>
      <c r="U52" s="84">
        <f>R52/'סכום נכסי הקרן'!$C$42</f>
        <v>1.3980609938597922E-3</v>
      </c>
    </row>
    <row r="53" spans="2:21">
      <c r="B53" s="76" t="s">
        <v>407</v>
      </c>
      <c r="C53" s="73" t="s">
        <v>408</v>
      </c>
      <c r="D53" s="86" t="s">
        <v>115</v>
      </c>
      <c r="E53" s="86" t="s">
        <v>305</v>
      </c>
      <c r="F53" s="73" t="s">
        <v>406</v>
      </c>
      <c r="G53" s="86" t="s">
        <v>361</v>
      </c>
      <c r="H53" s="73" t="s">
        <v>391</v>
      </c>
      <c r="I53" s="73" t="s">
        <v>309</v>
      </c>
      <c r="J53" s="73"/>
      <c r="K53" s="83">
        <v>6.6699999995623687</v>
      </c>
      <c r="L53" s="86" t="s">
        <v>128</v>
      </c>
      <c r="M53" s="87">
        <v>7.8000000000000005E-3</v>
      </c>
      <c r="N53" s="87">
        <v>9.1999999988103248E-3</v>
      </c>
      <c r="O53" s="83">
        <v>4791.9864110000008</v>
      </c>
      <c r="P53" s="85">
        <v>98.23</v>
      </c>
      <c r="Q53" s="73"/>
      <c r="R53" s="83">
        <v>4.7071684180000011</v>
      </c>
      <c r="S53" s="84">
        <v>1.0453722537085516E-5</v>
      </c>
      <c r="T53" s="84">
        <f t="shared" si="1"/>
        <v>3.0045821767265706E-4</v>
      </c>
      <c r="U53" s="84">
        <f>R53/'סכום נכסי הקרן'!$C$42</f>
        <v>9.9562063407863439E-5</v>
      </c>
    </row>
    <row r="54" spans="2:21">
      <c r="B54" s="76" t="s">
        <v>409</v>
      </c>
      <c r="C54" s="73" t="s">
        <v>410</v>
      </c>
      <c r="D54" s="86" t="s">
        <v>115</v>
      </c>
      <c r="E54" s="86" t="s">
        <v>305</v>
      </c>
      <c r="F54" s="73" t="s">
        <v>406</v>
      </c>
      <c r="G54" s="86" t="s">
        <v>361</v>
      </c>
      <c r="H54" s="73" t="s">
        <v>391</v>
      </c>
      <c r="I54" s="73" t="s">
        <v>309</v>
      </c>
      <c r="J54" s="73"/>
      <c r="K54" s="83">
        <v>4.5300000000311682</v>
      </c>
      <c r="L54" s="86" t="s">
        <v>128</v>
      </c>
      <c r="M54" s="87">
        <v>2E-3</v>
      </c>
      <c r="N54" s="87">
        <v>7.3999999999798923E-3</v>
      </c>
      <c r="O54" s="83">
        <v>51435.233440000011</v>
      </c>
      <c r="P54" s="85">
        <v>96.69</v>
      </c>
      <c r="Q54" s="73"/>
      <c r="R54" s="83">
        <v>49.731368265000008</v>
      </c>
      <c r="S54" s="84">
        <v>1.3716062250666671E-4</v>
      </c>
      <c r="T54" s="84">
        <f t="shared" si="1"/>
        <v>3.174349618379097E-3</v>
      </c>
      <c r="U54" s="84">
        <f>R54/'סכום נכסי הקרן'!$C$42</f>
        <v>1.0518760326539344E-3</v>
      </c>
    </row>
    <row r="55" spans="2:21">
      <c r="B55" s="76" t="s">
        <v>411</v>
      </c>
      <c r="C55" s="73" t="s">
        <v>412</v>
      </c>
      <c r="D55" s="86" t="s">
        <v>115</v>
      </c>
      <c r="E55" s="86" t="s">
        <v>305</v>
      </c>
      <c r="F55" s="73" t="s">
        <v>328</v>
      </c>
      <c r="G55" s="86" t="s">
        <v>315</v>
      </c>
      <c r="H55" s="73" t="s">
        <v>397</v>
      </c>
      <c r="I55" s="73" t="s">
        <v>126</v>
      </c>
      <c r="J55" s="73"/>
      <c r="K55" s="83">
        <v>0.34000000000078617</v>
      </c>
      <c r="L55" s="86" t="s">
        <v>128</v>
      </c>
      <c r="M55" s="87">
        <v>0.04</v>
      </c>
      <c r="N55" s="87">
        <v>1.4200000000003932E-2</v>
      </c>
      <c r="O55" s="83">
        <v>185116.76211300003</v>
      </c>
      <c r="P55" s="85">
        <v>109.95</v>
      </c>
      <c r="Q55" s="73"/>
      <c r="R55" s="83">
        <v>203.53587882600002</v>
      </c>
      <c r="S55" s="84">
        <v>1.3712373063737876E-4</v>
      </c>
      <c r="T55" s="84">
        <f t="shared" si="1"/>
        <v>1.2991680338151403E-2</v>
      </c>
      <c r="U55" s="84">
        <f>R55/'סכום נכסי הקרן'!$C$42</f>
        <v>4.3050195518730683E-3</v>
      </c>
    </row>
    <row r="56" spans="2:21">
      <c r="B56" s="76" t="s">
        <v>413</v>
      </c>
      <c r="C56" s="73" t="s">
        <v>414</v>
      </c>
      <c r="D56" s="86" t="s">
        <v>115</v>
      </c>
      <c r="E56" s="86" t="s">
        <v>305</v>
      </c>
      <c r="F56" s="73" t="s">
        <v>415</v>
      </c>
      <c r="G56" s="86" t="s">
        <v>361</v>
      </c>
      <c r="H56" s="73" t="s">
        <v>397</v>
      </c>
      <c r="I56" s="73" t="s">
        <v>126</v>
      </c>
      <c r="J56" s="73"/>
      <c r="K56" s="83">
        <v>2.8800000000015595</v>
      </c>
      <c r="L56" s="86" t="s">
        <v>128</v>
      </c>
      <c r="M56" s="87">
        <v>4.7500000000000001E-2</v>
      </c>
      <c r="N56" s="87">
        <v>9.0999999999939723E-3</v>
      </c>
      <c r="O56" s="83">
        <v>208867.38439100006</v>
      </c>
      <c r="P56" s="85">
        <v>135.05000000000001</v>
      </c>
      <c r="Q56" s="73"/>
      <c r="R56" s="83">
        <v>282.0754030870001</v>
      </c>
      <c r="S56" s="84">
        <v>1.1066994351242519E-4</v>
      </c>
      <c r="T56" s="84">
        <f t="shared" si="1"/>
        <v>1.8004852457950939E-2</v>
      </c>
      <c r="U56" s="84">
        <f>R56/'סכום נכסי הקרן'!$C$42</f>
        <v>5.9662214465398241E-3</v>
      </c>
    </row>
    <row r="57" spans="2:21">
      <c r="B57" s="76" t="s">
        <v>416</v>
      </c>
      <c r="C57" s="73" t="s">
        <v>417</v>
      </c>
      <c r="D57" s="86" t="s">
        <v>115</v>
      </c>
      <c r="E57" s="86" t="s">
        <v>305</v>
      </c>
      <c r="F57" s="73" t="s">
        <v>415</v>
      </c>
      <c r="G57" s="86" t="s">
        <v>361</v>
      </c>
      <c r="H57" s="73" t="s">
        <v>397</v>
      </c>
      <c r="I57" s="73" t="s">
        <v>126</v>
      </c>
      <c r="J57" s="73"/>
      <c r="K57" s="83">
        <v>5.0999999999938579</v>
      </c>
      <c r="L57" s="86" t="s">
        <v>128</v>
      </c>
      <c r="M57" s="87">
        <v>5.0000000000000001E-3</v>
      </c>
      <c r="N57" s="87">
        <v>7.7999999999713333E-3</v>
      </c>
      <c r="O57" s="83">
        <v>99177.376914000008</v>
      </c>
      <c r="P57" s="85">
        <v>98.49</v>
      </c>
      <c r="Q57" s="73"/>
      <c r="R57" s="83">
        <v>97.679798526000013</v>
      </c>
      <c r="S57" s="84">
        <v>8.8800107546059898E-5</v>
      </c>
      <c r="T57" s="84">
        <f t="shared" si="1"/>
        <v>6.2348944336722877E-3</v>
      </c>
      <c r="U57" s="84">
        <f>R57/'סכום נכסי הקרן'!$C$42</f>
        <v>2.0660408617045019E-3</v>
      </c>
    </row>
    <row r="58" spans="2:21">
      <c r="B58" s="76" t="s">
        <v>418</v>
      </c>
      <c r="C58" s="73" t="s">
        <v>419</v>
      </c>
      <c r="D58" s="86" t="s">
        <v>115</v>
      </c>
      <c r="E58" s="86" t="s">
        <v>305</v>
      </c>
      <c r="F58" s="73" t="s">
        <v>420</v>
      </c>
      <c r="G58" s="86" t="s">
        <v>421</v>
      </c>
      <c r="H58" s="73" t="s">
        <v>391</v>
      </c>
      <c r="I58" s="73" t="s">
        <v>309</v>
      </c>
      <c r="J58" s="73"/>
      <c r="K58" s="83">
        <v>0.73000000030736312</v>
      </c>
      <c r="L58" s="86" t="s">
        <v>128</v>
      </c>
      <c r="M58" s="87">
        <v>4.6500000000000007E-2</v>
      </c>
      <c r="N58" s="87">
        <v>1.9099999975410942E-2</v>
      </c>
      <c r="O58" s="83">
        <v>306.93204800000007</v>
      </c>
      <c r="P58" s="85">
        <v>127.2</v>
      </c>
      <c r="Q58" s="73"/>
      <c r="R58" s="83">
        <v>0.39041755600000005</v>
      </c>
      <c r="S58" s="84">
        <v>6.0580022857738374E-6</v>
      </c>
      <c r="T58" s="84">
        <f t="shared" si="1"/>
        <v>2.4920324196455118E-5</v>
      </c>
      <c r="U58" s="84">
        <f>R58/'סכום נכסי הקרן'!$C$42</f>
        <v>8.257783451591612E-6</v>
      </c>
    </row>
    <row r="59" spans="2:21">
      <c r="B59" s="76" t="s">
        <v>422</v>
      </c>
      <c r="C59" s="73" t="s">
        <v>423</v>
      </c>
      <c r="D59" s="86" t="s">
        <v>115</v>
      </c>
      <c r="E59" s="86" t="s">
        <v>305</v>
      </c>
      <c r="F59" s="73" t="s">
        <v>424</v>
      </c>
      <c r="G59" s="86" t="s">
        <v>425</v>
      </c>
      <c r="H59" s="73" t="s">
        <v>397</v>
      </c>
      <c r="I59" s="73" t="s">
        <v>126</v>
      </c>
      <c r="J59" s="73"/>
      <c r="K59" s="83">
        <v>6.6599999999922348</v>
      </c>
      <c r="L59" s="86" t="s">
        <v>128</v>
      </c>
      <c r="M59" s="87">
        <v>3.85E-2</v>
      </c>
      <c r="N59" s="87">
        <v>4.0999999999853758E-3</v>
      </c>
      <c r="O59" s="83">
        <v>155239.62594100003</v>
      </c>
      <c r="P59" s="85">
        <v>125.8</v>
      </c>
      <c r="Q59" s="83">
        <v>3.0090715980000002</v>
      </c>
      <c r="R59" s="83">
        <v>198.30053056900002</v>
      </c>
      <c r="S59" s="84">
        <v>5.8230682146991491E-5</v>
      </c>
      <c r="T59" s="84">
        <f t="shared" si="1"/>
        <v>1.2657508439780659E-2</v>
      </c>
      <c r="U59" s="84">
        <f>R59/'סכום נכסי הקרן'!$C$42</f>
        <v>4.194285873185797E-3</v>
      </c>
    </row>
    <row r="60" spans="2:21">
      <c r="B60" s="76" t="s">
        <v>426</v>
      </c>
      <c r="C60" s="73" t="s">
        <v>427</v>
      </c>
      <c r="D60" s="86" t="s">
        <v>115</v>
      </c>
      <c r="E60" s="86" t="s">
        <v>305</v>
      </c>
      <c r="F60" s="73" t="s">
        <v>424</v>
      </c>
      <c r="G60" s="86" t="s">
        <v>425</v>
      </c>
      <c r="H60" s="73" t="s">
        <v>397</v>
      </c>
      <c r="I60" s="73" t="s">
        <v>126</v>
      </c>
      <c r="J60" s="73"/>
      <c r="K60" s="83">
        <v>4.4999999999988285</v>
      </c>
      <c r="L60" s="86" t="s">
        <v>128</v>
      </c>
      <c r="M60" s="87">
        <v>4.4999999999999998E-2</v>
      </c>
      <c r="N60" s="87">
        <v>3.200000000010317E-3</v>
      </c>
      <c r="O60" s="83">
        <v>348308.77580500004</v>
      </c>
      <c r="P60" s="85">
        <v>122.45</v>
      </c>
      <c r="Q60" s="73"/>
      <c r="R60" s="83">
        <v>426.50407998300005</v>
      </c>
      <c r="S60" s="84">
        <v>1.1784689292306419E-4</v>
      </c>
      <c r="T60" s="84">
        <f t="shared" si="1"/>
        <v>2.7223724396981737E-2</v>
      </c>
      <c r="U60" s="84">
        <f>R60/'סכום נכסי הקרן'!$C$42</f>
        <v>9.0210552256003648E-3</v>
      </c>
    </row>
    <row r="61" spans="2:21">
      <c r="B61" s="76" t="s">
        <v>428</v>
      </c>
      <c r="C61" s="73" t="s">
        <v>429</v>
      </c>
      <c r="D61" s="86" t="s">
        <v>115</v>
      </c>
      <c r="E61" s="86" t="s">
        <v>305</v>
      </c>
      <c r="F61" s="73" t="s">
        <v>424</v>
      </c>
      <c r="G61" s="86" t="s">
        <v>425</v>
      </c>
      <c r="H61" s="73" t="s">
        <v>397</v>
      </c>
      <c r="I61" s="73" t="s">
        <v>126</v>
      </c>
      <c r="J61" s="73"/>
      <c r="K61" s="83">
        <v>9.2300000000211639</v>
      </c>
      <c r="L61" s="86" t="s">
        <v>128</v>
      </c>
      <c r="M61" s="87">
        <v>2.3900000000000001E-2</v>
      </c>
      <c r="N61" s="87">
        <v>6.4000000000000003E-3</v>
      </c>
      <c r="O61" s="83">
        <v>141337.45600000003</v>
      </c>
      <c r="P61" s="85">
        <v>117</v>
      </c>
      <c r="Q61" s="73"/>
      <c r="R61" s="83">
        <v>165.36482195000005</v>
      </c>
      <c r="S61" s="84">
        <v>7.1720509268421417E-5</v>
      </c>
      <c r="T61" s="84">
        <f t="shared" si="1"/>
        <v>1.0555224554715152E-2</v>
      </c>
      <c r="U61" s="84">
        <f>R61/'סכום נכסי הקרן'!$C$42</f>
        <v>3.4976574930818522E-3</v>
      </c>
    </row>
    <row r="62" spans="2:21">
      <c r="B62" s="76" t="s">
        <v>430</v>
      </c>
      <c r="C62" s="73" t="s">
        <v>431</v>
      </c>
      <c r="D62" s="86" t="s">
        <v>115</v>
      </c>
      <c r="E62" s="86" t="s">
        <v>305</v>
      </c>
      <c r="F62" s="73" t="s">
        <v>432</v>
      </c>
      <c r="G62" s="86" t="s">
        <v>361</v>
      </c>
      <c r="H62" s="73" t="s">
        <v>397</v>
      </c>
      <c r="I62" s="73" t="s">
        <v>126</v>
      </c>
      <c r="J62" s="73"/>
      <c r="K62" s="83">
        <v>5.0900000000273451</v>
      </c>
      <c r="L62" s="86" t="s">
        <v>128</v>
      </c>
      <c r="M62" s="87">
        <v>1.5800000000000002E-2</v>
      </c>
      <c r="N62" s="87">
        <v>7.3999999999290302E-3</v>
      </c>
      <c r="O62" s="83">
        <v>45195.267155000009</v>
      </c>
      <c r="P62" s="85">
        <v>106</v>
      </c>
      <c r="Q62" s="73"/>
      <c r="R62" s="83">
        <v>47.906980741000005</v>
      </c>
      <c r="S62" s="84">
        <v>7.8944433615037399E-5</v>
      </c>
      <c r="T62" s="84">
        <f t="shared" si="1"/>
        <v>3.0578990954470593E-3</v>
      </c>
      <c r="U62" s="84">
        <f>R62/'סכום נכסי הקרן'!$C$42</f>
        <v>1.0132881236999186E-3</v>
      </c>
    </row>
    <row r="63" spans="2:21">
      <c r="B63" s="76" t="s">
        <v>433</v>
      </c>
      <c r="C63" s="73" t="s">
        <v>434</v>
      </c>
      <c r="D63" s="86" t="s">
        <v>115</v>
      </c>
      <c r="E63" s="86" t="s">
        <v>305</v>
      </c>
      <c r="F63" s="73" t="s">
        <v>432</v>
      </c>
      <c r="G63" s="86" t="s">
        <v>361</v>
      </c>
      <c r="H63" s="73" t="s">
        <v>397</v>
      </c>
      <c r="I63" s="73" t="s">
        <v>126</v>
      </c>
      <c r="J63" s="73"/>
      <c r="K63" s="83">
        <v>7.7199999999123952</v>
      </c>
      <c r="L63" s="86" t="s">
        <v>128</v>
      </c>
      <c r="M63" s="87">
        <v>8.3999999999999995E-3</v>
      </c>
      <c r="N63" s="87">
        <v>8.5000000000373336E-3</v>
      </c>
      <c r="O63" s="83">
        <v>40381.741996000004</v>
      </c>
      <c r="P63" s="85">
        <v>99.5</v>
      </c>
      <c r="Q63" s="73"/>
      <c r="R63" s="83">
        <v>40.179831941000003</v>
      </c>
      <c r="S63" s="84">
        <v>8.2411718359183683E-5</v>
      </c>
      <c r="T63" s="84">
        <f t="shared" si="1"/>
        <v>2.5646757496960572E-3</v>
      </c>
      <c r="U63" s="84">
        <f>R63/'סכום נכסי הקרן'!$C$42</f>
        <v>8.4984997777641405E-4</v>
      </c>
    </row>
    <row r="64" spans="2:21">
      <c r="B64" s="76" t="s">
        <v>435</v>
      </c>
      <c r="C64" s="73" t="s">
        <v>436</v>
      </c>
      <c r="D64" s="86" t="s">
        <v>115</v>
      </c>
      <c r="E64" s="86" t="s">
        <v>305</v>
      </c>
      <c r="F64" s="73" t="s">
        <v>437</v>
      </c>
      <c r="G64" s="86" t="s">
        <v>421</v>
      </c>
      <c r="H64" s="73" t="s">
        <v>397</v>
      </c>
      <c r="I64" s="73" t="s">
        <v>126</v>
      </c>
      <c r="J64" s="73"/>
      <c r="K64" s="83">
        <v>0.6699999987169557</v>
      </c>
      <c r="L64" s="86" t="s">
        <v>128</v>
      </c>
      <c r="M64" s="87">
        <v>4.8899999999999999E-2</v>
      </c>
      <c r="N64" s="87">
        <v>2.1499999983961945E-2</v>
      </c>
      <c r="O64" s="83">
        <v>304.10521700000004</v>
      </c>
      <c r="P64" s="85">
        <v>123.02</v>
      </c>
      <c r="Q64" s="73"/>
      <c r="R64" s="83">
        <v>0.37411024400000009</v>
      </c>
      <c r="S64" s="84">
        <v>1.6333723506225777E-5</v>
      </c>
      <c r="T64" s="84">
        <f t="shared" si="1"/>
        <v>2.3879429657858238E-5</v>
      </c>
      <c r="U64" s="84">
        <f>R64/'סכום נכסי הקרן'!$C$42</f>
        <v>7.9128649173094582E-6</v>
      </c>
    </row>
    <row r="65" spans="2:21">
      <c r="B65" s="76" t="s">
        <v>438</v>
      </c>
      <c r="C65" s="73" t="s">
        <v>439</v>
      </c>
      <c r="D65" s="86" t="s">
        <v>115</v>
      </c>
      <c r="E65" s="86" t="s">
        <v>305</v>
      </c>
      <c r="F65" s="73" t="s">
        <v>328</v>
      </c>
      <c r="G65" s="86" t="s">
        <v>315</v>
      </c>
      <c r="H65" s="73" t="s">
        <v>391</v>
      </c>
      <c r="I65" s="73" t="s">
        <v>309</v>
      </c>
      <c r="J65" s="73"/>
      <c r="K65" s="83">
        <v>2.7599999999965386</v>
      </c>
      <c r="L65" s="86" t="s">
        <v>128</v>
      </c>
      <c r="M65" s="87">
        <v>1.6399999999999998E-2</v>
      </c>
      <c r="N65" s="87">
        <v>1.5900000000034609E-2</v>
      </c>
      <c r="O65" s="83">
        <v>1.1504870000000003</v>
      </c>
      <c r="P65" s="85">
        <v>5022667</v>
      </c>
      <c r="Q65" s="73"/>
      <c r="R65" s="83">
        <v>57.785132120000007</v>
      </c>
      <c r="S65" s="84">
        <v>9.371839361355493E-5</v>
      </c>
      <c r="T65" s="84">
        <f t="shared" si="1"/>
        <v>3.6884207793293801E-3</v>
      </c>
      <c r="U65" s="84">
        <f>R65/'סכום נכסי הקרן'!$C$42</f>
        <v>1.2222224652432662E-3</v>
      </c>
    </row>
    <row r="66" spans="2:21">
      <c r="B66" s="76" t="s">
        <v>440</v>
      </c>
      <c r="C66" s="73" t="s">
        <v>441</v>
      </c>
      <c r="D66" s="86" t="s">
        <v>115</v>
      </c>
      <c r="E66" s="86" t="s">
        <v>305</v>
      </c>
      <c r="F66" s="73" t="s">
        <v>328</v>
      </c>
      <c r="G66" s="86" t="s">
        <v>315</v>
      </c>
      <c r="H66" s="73" t="s">
        <v>391</v>
      </c>
      <c r="I66" s="73" t="s">
        <v>309</v>
      </c>
      <c r="J66" s="73"/>
      <c r="K66" s="83">
        <v>7.0500000001214005</v>
      </c>
      <c r="L66" s="86" t="s">
        <v>128</v>
      </c>
      <c r="M66" s="87">
        <v>2.7799999999999998E-2</v>
      </c>
      <c r="N66" s="87">
        <v>2.5200000000395673E-2</v>
      </c>
      <c r="O66" s="83">
        <v>0.4341290000000001</v>
      </c>
      <c r="P66" s="85">
        <v>5123026</v>
      </c>
      <c r="Q66" s="73"/>
      <c r="R66" s="83">
        <v>22.240547006000003</v>
      </c>
      <c r="S66" s="84">
        <v>1.0380894308943092E-4</v>
      </c>
      <c r="T66" s="84">
        <f t="shared" si="1"/>
        <v>1.4196124973847725E-3</v>
      </c>
      <c r="U66" s="84">
        <f>R66/'סכום נכסי הקרן'!$C$42</f>
        <v>4.7041332593274107E-4</v>
      </c>
    </row>
    <row r="67" spans="2:21">
      <c r="B67" s="76" t="s">
        <v>442</v>
      </c>
      <c r="C67" s="73" t="s">
        <v>443</v>
      </c>
      <c r="D67" s="86" t="s">
        <v>115</v>
      </c>
      <c r="E67" s="86" t="s">
        <v>305</v>
      </c>
      <c r="F67" s="73" t="s">
        <v>328</v>
      </c>
      <c r="G67" s="86" t="s">
        <v>315</v>
      </c>
      <c r="H67" s="73" t="s">
        <v>391</v>
      </c>
      <c r="I67" s="73" t="s">
        <v>309</v>
      </c>
      <c r="J67" s="73"/>
      <c r="K67" s="83">
        <v>4.1800000000055419</v>
      </c>
      <c r="L67" s="86" t="s">
        <v>128</v>
      </c>
      <c r="M67" s="87">
        <v>2.4199999999999999E-2</v>
      </c>
      <c r="N67" s="87">
        <v>2.4199999999987211E-2</v>
      </c>
      <c r="O67" s="83">
        <v>0.92533300000000007</v>
      </c>
      <c r="P67" s="85">
        <v>5070000</v>
      </c>
      <c r="Q67" s="73"/>
      <c r="R67" s="83">
        <v>46.914387643000012</v>
      </c>
      <c r="S67" s="84">
        <v>3.2103979460847241E-5</v>
      </c>
      <c r="T67" s="84">
        <f t="shared" si="1"/>
        <v>2.994541950213243E-3</v>
      </c>
      <c r="U67" s="84">
        <f>R67/'סכום נכסי הקרן'!$C$42</f>
        <v>9.9229363015611804E-4</v>
      </c>
    </row>
    <row r="68" spans="2:21">
      <c r="B68" s="76" t="s">
        <v>444</v>
      </c>
      <c r="C68" s="73" t="s">
        <v>445</v>
      </c>
      <c r="D68" s="86" t="s">
        <v>115</v>
      </c>
      <c r="E68" s="86" t="s">
        <v>305</v>
      </c>
      <c r="F68" s="73" t="s">
        <v>328</v>
      </c>
      <c r="G68" s="86" t="s">
        <v>315</v>
      </c>
      <c r="H68" s="73" t="s">
        <v>391</v>
      </c>
      <c r="I68" s="73" t="s">
        <v>309</v>
      </c>
      <c r="J68" s="73"/>
      <c r="K68" s="83">
        <v>3.8799999999858228</v>
      </c>
      <c r="L68" s="86" t="s">
        <v>128</v>
      </c>
      <c r="M68" s="87">
        <v>1.95E-2</v>
      </c>
      <c r="N68" s="87">
        <v>2.6299999999932072E-2</v>
      </c>
      <c r="O68" s="83">
        <v>1.4106950000000003</v>
      </c>
      <c r="P68" s="85">
        <v>4800100</v>
      </c>
      <c r="Q68" s="73"/>
      <c r="R68" s="83">
        <v>67.714763242000004</v>
      </c>
      <c r="S68" s="84">
        <v>5.6839316652564578E-5</v>
      </c>
      <c r="T68" s="84">
        <f t="shared" si="1"/>
        <v>4.3222284114622193E-3</v>
      </c>
      <c r="U68" s="84">
        <f>R68/'סכום נכסי הקרן'!$C$42</f>
        <v>1.4322456629697041E-3</v>
      </c>
    </row>
    <row r="69" spans="2:21">
      <c r="B69" s="76" t="s">
        <v>446</v>
      </c>
      <c r="C69" s="73" t="s">
        <v>447</v>
      </c>
      <c r="D69" s="86" t="s">
        <v>115</v>
      </c>
      <c r="E69" s="86" t="s">
        <v>305</v>
      </c>
      <c r="F69" s="73" t="s">
        <v>448</v>
      </c>
      <c r="G69" s="86" t="s">
        <v>361</v>
      </c>
      <c r="H69" s="73" t="s">
        <v>391</v>
      </c>
      <c r="I69" s="73" t="s">
        <v>309</v>
      </c>
      <c r="J69" s="73"/>
      <c r="K69" s="83">
        <v>3.1100000000017767</v>
      </c>
      <c r="L69" s="86" t="s">
        <v>128</v>
      </c>
      <c r="M69" s="87">
        <v>2.8500000000000001E-2</v>
      </c>
      <c r="N69" s="87">
        <v>5.7999999999644569E-3</v>
      </c>
      <c r="O69" s="83">
        <v>101663.65905100001</v>
      </c>
      <c r="P69" s="85">
        <v>110.7</v>
      </c>
      <c r="Q69" s="73"/>
      <c r="R69" s="83">
        <v>112.54167558000003</v>
      </c>
      <c r="S69" s="84">
        <v>1.2983864502043424E-4</v>
      </c>
      <c r="T69" s="84">
        <f t="shared" si="1"/>
        <v>7.1835269648219315E-3</v>
      </c>
      <c r="U69" s="84">
        <f>R69/'סכום נכסי הקרן'!$C$42</f>
        <v>2.3803867729219534E-3</v>
      </c>
    </row>
    <row r="70" spans="2:21">
      <c r="B70" s="76" t="s">
        <v>449</v>
      </c>
      <c r="C70" s="73" t="s">
        <v>450</v>
      </c>
      <c r="D70" s="86" t="s">
        <v>115</v>
      </c>
      <c r="E70" s="86" t="s">
        <v>305</v>
      </c>
      <c r="F70" s="73" t="s">
        <v>448</v>
      </c>
      <c r="G70" s="86" t="s">
        <v>361</v>
      </c>
      <c r="H70" s="73" t="s">
        <v>391</v>
      </c>
      <c r="I70" s="73" t="s">
        <v>309</v>
      </c>
      <c r="J70" s="73"/>
      <c r="K70" s="83">
        <v>4.8799999998938048</v>
      </c>
      <c r="L70" s="86" t="s">
        <v>128</v>
      </c>
      <c r="M70" s="87">
        <v>2.4E-2</v>
      </c>
      <c r="N70" s="87">
        <v>1.1200000000040844E-2</v>
      </c>
      <c r="O70" s="83">
        <v>9152.5433430000012</v>
      </c>
      <c r="P70" s="85">
        <v>107</v>
      </c>
      <c r="Q70" s="73"/>
      <c r="R70" s="83">
        <v>9.7932209830000012</v>
      </c>
      <c r="S70" s="84">
        <v>1.6066058501226346E-5</v>
      </c>
      <c r="T70" s="84">
        <f t="shared" si="1"/>
        <v>6.2510058288435901E-4</v>
      </c>
      <c r="U70" s="84">
        <f>R70/'סכום נכסי הקרן'!$C$42</f>
        <v>2.0713796531013871E-4</v>
      </c>
    </row>
    <row r="71" spans="2:21">
      <c r="B71" s="76" t="s">
        <v>451</v>
      </c>
      <c r="C71" s="73" t="s">
        <v>452</v>
      </c>
      <c r="D71" s="86" t="s">
        <v>115</v>
      </c>
      <c r="E71" s="86" t="s">
        <v>305</v>
      </c>
      <c r="F71" s="73" t="s">
        <v>453</v>
      </c>
      <c r="G71" s="86" t="s">
        <v>361</v>
      </c>
      <c r="H71" s="73" t="s">
        <v>391</v>
      </c>
      <c r="I71" s="73" t="s">
        <v>309</v>
      </c>
      <c r="J71" s="73"/>
      <c r="K71" s="83">
        <v>1.2199999999990885</v>
      </c>
      <c r="L71" s="86" t="s">
        <v>128</v>
      </c>
      <c r="M71" s="87">
        <v>2.5499999999999998E-2</v>
      </c>
      <c r="N71" s="87">
        <v>1.8800000000039483E-2</v>
      </c>
      <c r="O71" s="83">
        <v>128290.17756700002</v>
      </c>
      <c r="P71" s="85">
        <v>102.65</v>
      </c>
      <c r="Q71" s="73"/>
      <c r="R71" s="83">
        <v>131.68987094600004</v>
      </c>
      <c r="S71" s="84">
        <v>1.1777932634951157E-4</v>
      </c>
      <c r="T71" s="84">
        <f t="shared" si="1"/>
        <v>8.405754881995256E-3</v>
      </c>
      <c r="U71" s="84">
        <f>R71/'סכום נכסי הקרן'!$C$42</f>
        <v>2.78539328041927E-3</v>
      </c>
    </row>
    <row r="72" spans="2:21">
      <c r="B72" s="76" t="s">
        <v>454</v>
      </c>
      <c r="C72" s="73" t="s">
        <v>455</v>
      </c>
      <c r="D72" s="86" t="s">
        <v>115</v>
      </c>
      <c r="E72" s="86" t="s">
        <v>305</v>
      </c>
      <c r="F72" s="73" t="s">
        <v>453</v>
      </c>
      <c r="G72" s="86" t="s">
        <v>361</v>
      </c>
      <c r="H72" s="73" t="s">
        <v>391</v>
      </c>
      <c r="I72" s="73" t="s">
        <v>309</v>
      </c>
      <c r="J72" s="73"/>
      <c r="K72" s="83">
        <v>5.7099999999958371</v>
      </c>
      <c r="L72" s="86" t="s">
        <v>128</v>
      </c>
      <c r="M72" s="87">
        <v>2.35E-2</v>
      </c>
      <c r="N72" s="87">
        <v>1.2799999999974658E-2</v>
      </c>
      <c r="O72" s="83">
        <v>100586.28809900003</v>
      </c>
      <c r="P72" s="85">
        <v>107.54</v>
      </c>
      <c r="Q72" s="83">
        <v>2.3155683030000005</v>
      </c>
      <c r="R72" s="83">
        <v>110.48606252600001</v>
      </c>
      <c r="S72" s="84">
        <v>1.3095953998928361E-4</v>
      </c>
      <c r="T72" s="84">
        <f t="shared" si="1"/>
        <v>7.0523173331317373E-3</v>
      </c>
      <c r="U72" s="84">
        <f>R72/'סכום נכסי הקרן'!$C$42</f>
        <v>2.3369081762263759E-3</v>
      </c>
    </row>
    <row r="73" spans="2:21">
      <c r="B73" s="76" t="s">
        <v>456</v>
      </c>
      <c r="C73" s="73" t="s">
        <v>457</v>
      </c>
      <c r="D73" s="86" t="s">
        <v>115</v>
      </c>
      <c r="E73" s="86" t="s">
        <v>305</v>
      </c>
      <c r="F73" s="73" t="s">
        <v>453</v>
      </c>
      <c r="G73" s="86" t="s">
        <v>361</v>
      </c>
      <c r="H73" s="73" t="s">
        <v>391</v>
      </c>
      <c r="I73" s="73" t="s">
        <v>309</v>
      </c>
      <c r="J73" s="73"/>
      <c r="K73" s="83">
        <v>4.3499999999976255</v>
      </c>
      <c r="L73" s="86" t="s">
        <v>128</v>
      </c>
      <c r="M73" s="87">
        <v>1.7600000000000001E-2</v>
      </c>
      <c r="N73" s="87">
        <v>1.1299999999977606E-2</v>
      </c>
      <c r="O73" s="83">
        <v>140543.36255200004</v>
      </c>
      <c r="P73" s="85">
        <v>104.83</v>
      </c>
      <c r="Q73" s="73"/>
      <c r="R73" s="83">
        <v>147.33160354099999</v>
      </c>
      <c r="S73" s="84">
        <v>9.8214037957737124E-5</v>
      </c>
      <c r="T73" s="84">
        <f t="shared" si="1"/>
        <v>9.4041655355921391E-3</v>
      </c>
      <c r="U73" s="84">
        <f>R73/'סכום נכסי הקרן'!$C$42</f>
        <v>3.1162340394788133E-3</v>
      </c>
    </row>
    <row r="74" spans="2:21">
      <c r="B74" s="76" t="s">
        <v>458</v>
      </c>
      <c r="C74" s="73" t="s">
        <v>459</v>
      </c>
      <c r="D74" s="86" t="s">
        <v>115</v>
      </c>
      <c r="E74" s="86" t="s">
        <v>305</v>
      </c>
      <c r="F74" s="73" t="s">
        <v>453</v>
      </c>
      <c r="G74" s="86" t="s">
        <v>361</v>
      </c>
      <c r="H74" s="73" t="s">
        <v>391</v>
      </c>
      <c r="I74" s="73" t="s">
        <v>309</v>
      </c>
      <c r="J74" s="73"/>
      <c r="K74" s="83">
        <v>4.9200000000077324</v>
      </c>
      <c r="L74" s="86" t="s">
        <v>128</v>
      </c>
      <c r="M74" s="87">
        <v>2.1499999999999998E-2</v>
      </c>
      <c r="N74" s="87">
        <v>1.1900000000041327E-2</v>
      </c>
      <c r="O74" s="83">
        <v>139292.51791300002</v>
      </c>
      <c r="P74" s="85">
        <v>107.7</v>
      </c>
      <c r="Q74" s="73"/>
      <c r="R74" s="83">
        <v>150.01804100200005</v>
      </c>
      <c r="S74" s="84">
        <v>1.0661502247888397E-4</v>
      </c>
      <c r="T74" s="84">
        <f t="shared" si="1"/>
        <v>9.5756406432884311E-3</v>
      </c>
      <c r="U74" s="84">
        <f>R74/'סכום נכסי הקרן'!$C$42</f>
        <v>3.1730553029395733E-3</v>
      </c>
    </row>
    <row r="75" spans="2:21">
      <c r="B75" s="76" t="s">
        <v>460</v>
      </c>
      <c r="C75" s="73" t="s">
        <v>461</v>
      </c>
      <c r="D75" s="86" t="s">
        <v>115</v>
      </c>
      <c r="E75" s="86" t="s">
        <v>305</v>
      </c>
      <c r="F75" s="73" t="s">
        <v>453</v>
      </c>
      <c r="G75" s="86" t="s">
        <v>361</v>
      </c>
      <c r="H75" s="73" t="s">
        <v>391</v>
      </c>
      <c r="I75" s="73" t="s">
        <v>309</v>
      </c>
      <c r="J75" s="73"/>
      <c r="K75" s="83">
        <v>6.9599999999600932</v>
      </c>
      <c r="L75" s="86" t="s">
        <v>128</v>
      </c>
      <c r="M75" s="87">
        <v>6.5000000000000006E-3</v>
      </c>
      <c r="N75" s="87">
        <v>1.2500000000000002E-2</v>
      </c>
      <c r="O75" s="83">
        <v>64800.994793000005</v>
      </c>
      <c r="P75" s="85">
        <v>95.9</v>
      </c>
      <c r="Q75" s="73"/>
      <c r="R75" s="83">
        <v>62.144156888000005</v>
      </c>
      <c r="S75" s="84">
        <v>1.6363887573989899E-4</v>
      </c>
      <c r="T75" s="84">
        <f t="shared" ref="T75:T106" si="2">R75/$R$11</f>
        <v>3.9666570131501192E-3</v>
      </c>
      <c r="U75" s="84">
        <f>R75/'סכום נכסי הקרן'!$C$42</f>
        <v>1.3144208872688074E-3</v>
      </c>
    </row>
    <row r="76" spans="2:21">
      <c r="B76" s="76" t="s">
        <v>462</v>
      </c>
      <c r="C76" s="73" t="s">
        <v>463</v>
      </c>
      <c r="D76" s="86" t="s">
        <v>115</v>
      </c>
      <c r="E76" s="86" t="s">
        <v>305</v>
      </c>
      <c r="F76" s="73" t="s">
        <v>343</v>
      </c>
      <c r="G76" s="86" t="s">
        <v>315</v>
      </c>
      <c r="H76" s="73" t="s">
        <v>391</v>
      </c>
      <c r="I76" s="73" t="s">
        <v>309</v>
      </c>
      <c r="J76" s="73"/>
      <c r="K76" s="83">
        <v>0.74000000000081001</v>
      </c>
      <c r="L76" s="86" t="s">
        <v>128</v>
      </c>
      <c r="M76" s="87">
        <v>3.8900000000000004E-2</v>
      </c>
      <c r="N76" s="87">
        <v>1.7300000000059594E-2</v>
      </c>
      <c r="O76" s="83">
        <v>151539.27680000002</v>
      </c>
      <c r="P76" s="85">
        <v>112.97</v>
      </c>
      <c r="Q76" s="83">
        <v>1.6383535990000004</v>
      </c>
      <c r="R76" s="83">
        <v>172.83227378900003</v>
      </c>
      <c r="S76" s="84">
        <v>1.4591357877050327E-4</v>
      </c>
      <c r="T76" s="84">
        <f t="shared" si="2"/>
        <v>1.1031871462338576E-2</v>
      </c>
      <c r="U76" s="84">
        <f>R76/'סכום נכסי הקרן'!$C$42</f>
        <v>3.6556027475254083E-3</v>
      </c>
    </row>
    <row r="77" spans="2:21">
      <c r="B77" s="76" t="s">
        <v>464</v>
      </c>
      <c r="C77" s="73" t="s">
        <v>465</v>
      </c>
      <c r="D77" s="86" t="s">
        <v>115</v>
      </c>
      <c r="E77" s="86" t="s">
        <v>305</v>
      </c>
      <c r="F77" s="73" t="s">
        <v>466</v>
      </c>
      <c r="G77" s="86" t="s">
        <v>361</v>
      </c>
      <c r="H77" s="73" t="s">
        <v>391</v>
      </c>
      <c r="I77" s="73" t="s">
        <v>309</v>
      </c>
      <c r="J77" s="73"/>
      <c r="K77" s="83">
        <v>6.689999999959519</v>
      </c>
      <c r="L77" s="86" t="s">
        <v>128</v>
      </c>
      <c r="M77" s="87">
        <v>3.5000000000000003E-2</v>
      </c>
      <c r="N77" s="87">
        <v>8.400000000026546E-3</v>
      </c>
      <c r="O77" s="83">
        <v>49814.077776000006</v>
      </c>
      <c r="P77" s="85">
        <v>121</v>
      </c>
      <c r="Q77" s="73"/>
      <c r="R77" s="83">
        <v>60.275039076000006</v>
      </c>
      <c r="S77" s="84">
        <v>6.3765096601781624E-5</v>
      </c>
      <c r="T77" s="84">
        <f t="shared" si="2"/>
        <v>3.8473513591891868E-3</v>
      </c>
      <c r="U77" s="84">
        <f>R77/'סכום נכסי הקרן'!$C$42</f>
        <v>1.2748868809214886E-3</v>
      </c>
    </row>
    <row r="78" spans="2:21">
      <c r="B78" s="76" t="s">
        <v>467</v>
      </c>
      <c r="C78" s="73" t="s">
        <v>468</v>
      </c>
      <c r="D78" s="86" t="s">
        <v>115</v>
      </c>
      <c r="E78" s="86" t="s">
        <v>305</v>
      </c>
      <c r="F78" s="73" t="s">
        <v>466</v>
      </c>
      <c r="G78" s="86" t="s">
        <v>361</v>
      </c>
      <c r="H78" s="73" t="s">
        <v>391</v>
      </c>
      <c r="I78" s="73" t="s">
        <v>309</v>
      </c>
      <c r="J78" s="73"/>
      <c r="K78" s="83">
        <v>2.4900000000828997</v>
      </c>
      <c r="L78" s="86" t="s">
        <v>128</v>
      </c>
      <c r="M78" s="87">
        <v>0.04</v>
      </c>
      <c r="N78" s="87">
        <v>3.8000000009371314E-3</v>
      </c>
      <c r="O78" s="83">
        <v>5084.1526770000009</v>
      </c>
      <c r="P78" s="85">
        <v>109.14</v>
      </c>
      <c r="Q78" s="73"/>
      <c r="R78" s="83">
        <v>5.5488441460000013</v>
      </c>
      <c r="S78" s="84">
        <v>1.6653466833219049E-5</v>
      </c>
      <c r="T78" s="84">
        <f t="shared" si="2"/>
        <v>3.5418231815866947E-4</v>
      </c>
      <c r="U78" s="84">
        <f>R78/'סכום נכסי הקרן'!$C$42</f>
        <v>1.1736447979890484E-4</v>
      </c>
    </row>
    <row r="79" spans="2:21">
      <c r="B79" s="76" t="s">
        <v>469</v>
      </c>
      <c r="C79" s="73" t="s">
        <v>470</v>
      </c>
      <c r="D79" s="86" t="s">
        <v>115</v>
      </c>
      <c r="E79" s="86" t="s">
        <v>305</v>
      </c>
      <c r="F79" s="73" t="s">
        <v>466</v>
      </c>
      <c r="G79" s="86" t="s">
        <v>361</v>
      </c>
      <c r="H79" s="73" t="s">
        <v>391</v>
      </c>
      <c r="I79" s="73" t="s">
        <v>309</v>
      </c>
      <c r="J79" s="73"/>
      <c r="K79" s="83">
        <v>5.2299999999883005</v>
      </c>
      <c r="L79" s="86" t="s">
        <v>128</v>
      </c>
      <c r="M79" s="87">
        <v>0.04</v>
      </c>
      <c r="N79" s="87">
        <v>5.6999999999660335E-3</v>
      </c>
      <c r="O79" s="83">
        <v>110435.918076</v>
      </c>
      <c r="P79" s="85">
        <v>119.97</v>
      </c>
      <c r="Q79" s="73"/>
      <c r="R79" s="83">
        <v>132.48996958500004</v>
      </c>
      <c r="S79" s="84">
        <v>1.0975521862470439E-4</v>
      </c>
      <c r="T79" s="84">
        <f t="shared" si="2"/>
        <v>8.4568251199151467E-3</v>
      </c>
      <c r="U79" s="84">
        <f>R79/'סכום נכסי הקרן'!$C$42</f>
        <v>2.802316293227575E-3</v>
      </c>
    </row>
    <row r="80" spans="2:21">
      <c r="B80" s="76" t="s">
        <v>471</v>
      </c>
      <c r="C80" s="73" t="s">
        <v>472</v>
      </c>
      <c r="D80" s="86" t="s">
        <v>115</v>
      </c>
      <c r="E80" s="86" t="s">
        <v>305</v>
      </c>
      <c r="F80" s="73" t="s">
        <v>473</v>
      </c>
      <c r="G80" s="86" t="s">
        <v>123</v>
      </c>
      <c r="H80" s="73" t="s">
        <v>391</v>
      </c>
      <c r="I80" s="73" t="s">
        <v>309</v>
      </c>
      <c r="J80" s="73"/>
      <c r="K80" s="83">
        <v>4.3199999999925902</v>
      </c>
      <c r="L80" s="86" t="s">
        <v>128</v>
      </c>
      <c r="M80" s="87">
        <v>4.2999999999999997E-2</v>
      </c>
      <c r="N80" s="87">
        <v>3.1999999999259032E-3</v>
      </c>
      <c r="O80" s="83">
        <v>11994.843287000002</v>
      </c>
      <c r="P80" s="85">
        <v>117.68</v>
      </c>
      <c r="Q80" s="83">
        <v>2.0796041970000005</v>
      </c>
      <c r="R80" s="83">
        <v>16.195135741000005</v>
      </c>
      <c r="S80" s="84">
        <v>1.6539989376907494E-5</v>
      </c>
      <c r="T80" s="84">
        <f t="shared" si="2"/>
        <v>1.0337343361457789E-3</v>
      </c>
      <c r="U80" s="84">
        <f>R80/'סכום נכסי הקרן'!$C$42</f>
        <v>3.4254587649308908E-4</v>
      </c>
    </row>
    <row r="81" spans="2:21">
      <c r="B81" s="76" t="s">
        <v>474</v>
      </c>
      <c r="C81" s="73" t="s">
        <v>475</v>
      </c>
      <c r="D81" s="86" t="s">
        <v>115</v>
      </c>
      <c r="E81" s="86" t="s">
        <v>305</v>
      </c>
      <c r="F81" s="73" t="s">
        <v>476</v>
      </c>
      <c r="G81" s="86" t="s">
        <v>477</v>
      </c>
      <c r="H81" s="73" t="s">
        <v>478</v>
      </c>
      <c r="I81" s="73" t="s">
        <v>309</v>
      </c>
      <c r="J81" s="73"/>
      <c r="K81" s="83">
        <v>6.9899999999949767</v>
      </c>
      <c r="L81" s="86" t="s">
        <v>128</v>
      </c>
      <c r="M81" s="87">
        <v>5.1500000000000004E-2</v>
      </c>
      <c r="N81" s="87">
        <v>1.7499999999978717E-2</v>
      </c>
      <c r="O81" s="83">
        <v>306992.39209800004</v>
      </c>
      <c r="P81" s="85">
        <v>153.05000000000001</v>
      </c>
      <c r="Q81" s="73"/>
      <c r="R81" s="83">
        <v>469.85184126400009</v>
      </c>
      <c r="S81" s="84">
        <v>8.084021771942462E-5</v>
      </c>
      <c r="T81" s="84">
        <f t="shared" si="2"/>
        <v>2.9990608845981939E-2</v>
      </c>
      <c r="U81" s="84">
        <f>R81/'סכום נכסי הקרן'!$C$42</f>
        <v>9.9379105776936649E-3</v>
      </c>
    </row>
    <row r="82" spans="2:21">
      <c r="B82" s="76" t="s">
        <v>479</v>
      </c>
      <c r="C82" s="73" t="s">
        <v>480</v>
      </c>
      <c r="D82" s="86" t="s">
        <v>115</v>
      </c>
      <c r="E82" s="86" t="s">
        <v>305</v>
      </c>
      <c r="F82" s="73" t="s">
        <v>481</v>
      </c>
      <c r="G82" s="86" t="s">
        <v>152</v>
      </c>
      <c r="H82" s="73" t="s">
        <v>482</v>
      </c>
      <c r="I82" s="73" t="s">
        <v>126</v>
      </c>
      <c r="J82" s="73"/>
      <c r="K82" s="83">
        <v>7.2000000000653861</v>
      </c>
      <c r="L82" s="86" t="s">
        <v>128</v>
      </c>
      <c r="M82" s="87">
        <v>1.7000000000000001E-2</v>
      </c>
      <c r="N82" s="87">
        <v>8.0000000000467076E-3</v>
      </c>
      <c r="O82" s="83">
        <v>40540.444933000006</v>
      </c>
      <c r="P82" s="85">
        <v>105.63</v>
      </c>
      <c r="Q82" s="73"/>
      <c r="R82" s="83">
        <v>42.822875805999999</v>
      </c>
      <c r="S82" s="84">
        <v>3.1940724317701936E-5</v>
      </c>
      <c r="T82" s="84">
        <f t="shared" si="2"/>
        <v>2.733381047316566E-3</v>
      </c>
      <c r="U82" s="84">
        <f>R82/'סכום נכסי הקרן'!$C$42</f>
        <v>9.0575341642769151E-4</v>
      </c>
    </row>
    <row r="83" spans="2:21">
      <c r="B83" s="76" t="s">
        <v>483</v>
      </c>
      <c r="C83" s="73" t="s">
        <v>484</v>
      </c>
      <c r="D83" s="86" t="s">
        <v>115</v>
      </c>
      <c r="E83" s="86" t="s">
        <v>305</v>
      </c>
      <c r="F83" s="73" t="s">
        <v>481</v>
      </c>
      <c r="G83" s="86" t="s">
        <v>152</v>
      </c>
      <c r="H83" s="73" t="s">
        <v>482</v>
      </c>
      <c r="I83" s="73" t="s">
        <v>126</v>
      </c>
      <c r="J83" s="73"/>
      <c r="K83" s="83">
        <v>1.1499999999973118</v>
      </c>
      <c r="L83" s="86" t="s">
        <v>128</v>
      </c>
      <c r="M83" s="87">
        <v>3.7000000000000005E-2</v>
      </c>
      <c r="N83" s="87">
        <v>9.1000000000161282E-3</v>
      </c>
      <c r="O83" s="83">
        <v>103058.65889300001</v>
      </c>
      <c r="P83" s="85">
        <v>108.29</v>
      </c>
      <c r="Q83" s="73"/>
      <c r="R83" s="83">
        <v>111.60222520200001</v>
      </c>
      <c r="S83" s="84">
        <v>6.8706278044518821E-5</v>
      </c>
      <c r="T83" s="84">
        <f t="shared" si="2"/>
        <v>7.1235619155395604E-3</v>
      </c>
      <c r="U83" s="84">
        <f>R83/'סכום נכסי הקרן'!$C$42</f>
        <v>2.3605163094506847E-3</v>
      </c>
    </row>
    <row r="84" spans="2:21">
      <c r="B84" s="76" t="s">
        <v>485</v>
      </c>
      <c r="C84" s="73" t="s">
        <v>486</v>
      </c>
      <c r="D84" s="86" t="s">
        <v>115</v>
      </c>
      <c r="E84" s="86" t="s">
        <v>305</v>
      </c>
      <c r="F84" s="73" t="s">
        <v>481</v>
      </c>
      <c r="G84" s="86" t="s">
        <v>152</v>
      </c>
      <c r="H84" s="73" t="s">
        <v>482</v>
      </c>
      <c r="I84" s="73" t="s">
        <v>126</v>
      </c>
      <c r="J84" s="73"/>
      <c r="K84" s="83">
        <v>3.8100000000037939</v>
      </c>
      <c r="L84" s="86" t="s">
        <v>128</v>
      </c>
      <c r="M84" s="87">
        <v>2.2000000000000002E-2</v>
      </c>
      <c r="N84" s="87">
        <v>3.5999999999844338E-3</v>
      </c>
      <c r="O84" s="83">
        <v>95024.001815000011</v>
      </c>
      <c r="P84" s="85">
        <v>108.17</v>
      </c>
      <c r="Q84" s="73"/>
      <c r="R84" s="83">
        <v>102.78746228100002</v>
      </c>
      <c r="S84" s="84">
        <v>1.0777560045085915E-4</v>
      </c>
      <c r="T84" s="84">
        <f t="shared" si="2"/>
        <v>6.5609162395694684E-3</v>
      </c>
      <c r="U84" s="84">
        <f>R84/'סכום נכסי הקרן'!$C$42</f>
        <v>2.1740738653031754E-3</v>
      </c>
    </row>
    <row r="85" spans="2:21">
      <c r="B85" s="76" t="s">
        <v>487</v>
      </c>
      <c r="C85" s="73" t="s">
        <v>488</v>
      </c>
      <c r="D85" s="86" t="s">
        <v>115</v>
      </c>
      <c r="E85" s="86" t="s">
        <v>305</v>
      </c>
      <c r="F85" s="73" t="s">
        <v>406</v>
      </c>
      <c r="G85" s="86" t="s">
        <v>361</v>
      </c>
      <c r="H85" s="73" t="s">
        <v>482</v>
      </c>
      <c r="I85" s="73" t="s">
        <v>126</v>
      </c>
      <c r="J85" s="73"/>
      <c r="K85" s="83">
        <v>1.3399999999899586</v>
      </c>
      <c r="L85" s="86" t="s">
        <v>128</v>
      </c>
      <c r="M85" s="87">
        <v>2.8500000000000001E-2</v>
      </c>
      <c r="N85" s="87">
        <v>1.5399999999899588E-2</v>
      </c>
      <c r="O85" s="83">
        <v>28933.209508000004</v>
      </c>
      <c r="P85" s="85">
        <v>103.26</v>
      </c>
      <c r="Q85" s="73"/>
      <c r="R85" s="83">
        <v>29.876431945000007</v>
      </c>
      <c r="S85" s="84">
        <v>7.2783663275291499E-5</v>
      </c>
      <c r="T85" s="84">
        <f t="shared" si="2"/>
        <v>1.9070104775276249E-3</v>
      </c>
      <c r="U85" s="84">
        <f>R85/'סכום נכסי הקרן'!$C$42</f>
        <v>6.3192113550350698E-4</v>
      </c>
    </row>
    <row r="86" spans="2:21">
      <c r="B86" s="76" t="s">
        <v>489</v>
      </c>
      <c r="C86" s="73" t="s">
        <v>490</v>
      </c>
      <c r="D86" s="86" t="s">
        <v>115</v>
      </c>
      <c r="E86" s="86" t="s">
        <v>305</v>
      </c>
      <c r="F86" s="73" t="s">
        <v>406</v>
      </c>
      <c r="G86" s="86" t="s">
        <v>361</v>
      </c>
      <c r="H86" s="73" t="s">
        <v>482</v>
      </c>
      <c r="I86" s="73" t="s">
        <v>126</v>
      </c>
      <c r="J86" s="73"/>
      <c r="K86" s="83">
        <v>3.2799999999883944</v>
      </c>
      <c r="L86" s="86" t="s">
        <v>128</v>
      </c>
      <c r="M86" s="87">
        <v>2.5000000000000001E-2</v>
      </c>
      <c r="N86" s="87">
        <v>1.0999999999958552E-2</v>
      </c>
      <c r="O86" s="83">
        <v>22781.843359000002</v>
      </c>
      <c r="P86" s="85">
        <v>105.9</v>
      </c>
      <c r="Q86" s="73"/>
      <c r="R86" s="83">
        <v>24.125971501000002</v>
      </c>
      <c r="S86" s="84">
        <v>5.2110022702348845E-5</v>
      </c>
      <c r="T86" s="84">
        <f t="shared" si="2"/>
        <v>1.5399590057352771E-3</v>
      </c>
      <c r="U86" s="84">
        <f>R86/'סכום נכסי הקרן'!$C$42</f>
        <v>5.102922375102636E-4</v>
      </c>
    </row>
    <row r="87" spans="2:21">
      <c r="B87" s="76" t="s">
        <v>491</v>
      </c>
      <c r="C87" s="73" t="s">
        <v>492</v>
      </c>
      <c r="D87" s="86" t="s">
        <v>115</v>
      </c>
      <c r="E87" s="86" t="s">
        <v>305</v>
      </c>
      <c r="F87" s="73" t="s">
        <v>406</v>
      </c>
      <c r="G87" s="86" t="s">
        <v>361</v>
      </c>
      <c r="H87" s="73" t="s">
        <v>482</v>
      </c>
      <c r="I87" s="73" t="s">
        <v>126</v>
      </c>
      <c r="J87" s="73"/>
      <c r="K87" s="83">
        <v>4.4500000000073738</v>
      </c>
      <c r="L87" s="86" t="s">
        <v>128</v>
      </c>
      <c r="M87" s="87">
        <v>1.34E-2</v>
      </c>
      <c r="N87" s="87">
        <v>7.000000000073738E-3</v>
      </c>
      <c r="O87" s="83">
        <v>25944.957257000002</v>
      </c>
      <c r="P87" s="85">
        <v>104.54</v>
      </c>
      <c r="Q87" s="73"/>
      <c r="R87" s="83">
        <v>27.122856304000006</v>
      </c>
      <c r="S87" s="84">
        <v>7.0024831709904336E-5</v>
      </c>
      <c r="T87" s="84">
        <f t="shared" si="2"/>
        <v>1.7312499446862644E-3</v>
      </c>
      <c r="U87" s="84">
        <f>R87/'סכום נכסי הקרן'!$C$42</f>
        <v>5.7367982178308722E-4</v>
      </c>
    </row>
    <row r="88" spans="2:21">
      <c r="B88" s="76" t="s">
        <v>493</v>
      </c>
      <c r="C88" s="73" t="s">
        <v>494</v>
      </c>
      <c r="D88" s="86" t="s">
        <v>115</v>
      </c>
      <c r="E88" s="86" t="s">
        <v>305</v>
      </c>
      <c r="F88" s="73" t="s">
        <v>406</v>
      </c>
      <c r="G88" s="86" t="s">
        <v>361</v>
      </c>
      <c r="H88" s="73" t="s">
        <v>482</v>
      </c>
      <c r="I88" s="73" t="s">
        <v>126</v>
      </c>
      <c r="J88" s="73"/>
      <c r="K88" s="83">
        <v>4.309999999959552</v>
      </c>
      <c r="L88" s="86" t="s">
        <v>128</v>
      </c>
      <c r="M88" s="87">
        <v>1.95E-2</v>
      </c>
      <c r="N88" s="87">
        <v>1.3699999999879291E-2</v>
      </c>
      <c r="O88" s="83">
        <v>45395.942444000015</v>
      </c>
      <c r="P88" s="85">
        <v>104.02</v>
      </c>
      <c r="Q88" s="73"/>
      <c r="R88" s="83">
        <v>47.220860861000006</v>
      </c>
      <c r="S88" s="84">
        <v>6.936616826949438E-5</v>
      </c>
      <c r="T88" s="84">
        <f t="shared" si="2"/>
        <v>3.0141041134221403E-3</v>
      </c>
      <c r="U88" s="84">
        <f>R88/'סכום נכסי הקרן'!$C$42</f>
        <v>9.9877589364315332E-4</v>
      </c>
    </row>
    <row r="89" spans="2:21">
      <c r="B89" s="76" t="s">
        <v>495</v>
      </c>
      <c r="C89" s="73" t="s">
        <v>496</v>
      </c>
      <c r="D89" s="86" t="s">
        <v>115</v>
      </c>
      <c r="E89" s="86" t="s">
        <v>305</v>
      </c>
      <c r="F89" s="73" t="s">
        <v>406</v>
      </c>
      <c r="G89" s="86" t="s">
        <v>361</v>
      </c>
      <c r="H89" s="73" t="s">
        <v>482</v>
      </c>
      <c r="I89" s="73" t="s">
        <v>126</v>
      </c>
      <c r="J89" s="73"/>
      <c r="K89" s="83">
        <v>7.1299999996472554</v>
      </c>
      <c r="L89" s="86" t="s">
        <v>128</v>
      </c>
      <c r="M89" s="87">
        <v>1.1699999999999999E-2</v>
      </c>
      <c r="N89" s="87">
        <v>1.8300000000251962E-2</v>
      </c>
      <c r="O89" s="83">
        <v>5008.0460920000005</v>
      </c>
      <c r="P89" s="85">
        <v>95.1</v>
      </c>
      <c r="Q89" s="73"/>
      <c r="R89" s="83">
        <v>4.7626518360000007</v>
      </c>
      <c r="S89" s="84">
        <v>6.1093998155485726E-6</v>
      </c>
      <c r="T89" s="84">
        <f t="shared" si="2"/>
        <v>3.0399972020715737E-4</v>
      </c>
      <c r="U89" s="84">
        <f>R89/'סכום נכסי הקרן'!$C$42</f>
        <v>1.0073560195385581E-4</v>
      </c>
    </row>
    <row r="90" spans="2:21">
      <c r="B90" s="76" t="s">
        <v>497</v>
      </c>
      <c r="C90" s="73" t="s">
        <v>498</v>
      </c>
      <c r="D90" s="86" t="s">
        <v>115</v>
      </c>
      <c r="E90" s="86" t="s">
        <v>305</v>
      </c>
      <c r="F90" s="73" t="s">
        <v>406</v>
      </c>
      <c r="G90" s="86" t="s">
        <v>361</v>
      </c>
      <c r="H90" s="73" t="s">
        <v>482</v>
      </c>
      <c r="I90" s="73" t="s">
        <v>126</v>
      </c>
      <c r="J90" s="73"/>
      <c r="K90" s="83">
        <v>5.5400000000141141</v>
      </c>
      <c r="L90" s="86" t="s">
        <v>128</v>
      </c>
      <c r="M90" s="87">
        <v>3.3500000000000002E-2</v>
      </c>
      <c r="N90" s="87">
        <v>1.7199999999958696E-2</v>
      </c>
      <c r="O90" s="83">
        <v>53149.087681000012</v>
      </c>
      <c r="P90" s="85">
        <v>109.32</v>
      </c>
      <c r="Q90" s="73"/>
      <c r="R90" s="83">
        <v>58.102585017000003</v>
      </c>
      <c r="S90" s="84">
        <v>1.1180709896387648E-4</v>
      </c>
      <c r="T90" s="84">
        <f t="shared" si="2"/>
        <v>3.7086837746500715E-3</v>
      </c>
      <c r="U90" s="84">
        <f>R90/'סכום נכסי הקרן'!$C$42</f>
        <v>1.2289369616567071E-3</v>
      </c>
    </row>
    <row r="91" spans="2:21">
      <c r="B91" s="76" t="s">
        <v>499</v>
      </c>
      <c r="C91" s="73" t="s">
        <v>500</v>
      </c>
      <c r="D91" s="86" t="s">
        <v>115</v>
      </c>
      <c r="E91" s="86" t="s">
        <v>305</v>
      </c>
      <c r="F91" s="73" t="s">
        <v>322</v>
      </c>
      <c r="G91" s="86" t="s">
        <v>315</v>
      </c>
      <c r="H91" s="73" t="s">
        <v>482</v>
      </c>
      <c r="I91" s="73" t="s">
        <v>126</v>
      </c>
      <c r="J91" s="73"/>
      <c r="K91" s="83">
        <v>0.7399999999997362</v>
      </c>
      <c r="L91" s="86" t="s">
        <v>128</v>
      </c>
      <c r="M91" s="87">
        <v>2.7999999999999997E-2</v>
      </c>
      <c r="N91" s="87">
        <v>2.2799999999941933E-2</v>
      </c>
      <c r="O91" s="83">
        <v>1.4794540000000003</v>
      </c>
      <c r="P91" s="85">
        <v>5121399</v>
      </c>
      <c r="Q91" s="73"/>
      <c r="R91" s="83">
        <v>75.768762222999996</v>
      </c>
      <c r="S91" s="84">
        <v>8.364640696556794E-5</v>
      </c>
      <c r="T91" s="84">
        <f t="shared" si="2"/>
        <v>4.8363145804879767E-3</v>
      </c>
      <c r="U91" s="84">
        <f>R91/'סכום נכסי הקרן'!$C$42</f>
        <v>1.6025970687462349E-3</v>
      </c>
    </row>
    <row r="92" spans="2:21">
      <c r="B92" s="76" t="s">
        <v>501</v>
      </c>
      <c r="C92" s="73" t="s">
        <v>502</v>
      </c>
      <c r="D92" s="86" t="s">
        <v>115</v>
      </c>
      <c r="E92" s="86" t="s">
        <v>305</v>
      </c>
      <c r="F92" s="73" t="s">
        <v>322</v>
      </c>
      <c r="G92" s="86" t="s">
        <v>315</v>
      </c>
      <c r="H92" s="73" t="s">
        <v>482</v>
      </c>
      <c r="I92" s="73" t="s">
        <v>126</v>
      </c>
      <c r="J92" s="73"/>
      <c r="K92" s="83">
        <v>1.9900000001267473</v>
      </c>
      <c r="L92" s="86" t="s">
        <v>128</v>
      </c>
      <c r="M92" s="87">
        <v>1.49E-2</v>
      </c>
      <c r="N92" s="87">
        <v>1.7400000001267471E-2</v>
      </c>
      <c r="O92" s="83">
        <v>8.0444000000000015E-2</v>
      </c>
      <c r="P92" s="85">
        <v>5024754</v>
      </c>
      <c r="Q92" s="83">
        <v>6.0530247000000009E-2</v>
      </c>
      <c r="R92" s="83">
        <v>4.1026539520000007</v>
      </c>
      <c r="S92" s="84">
        <v>1.3300925925925928E-5</v>
      </c>
      <c r="T92" s="84">
        <f t="shared" si="2"/>
        <v>2.618721032865331E-4</v>
      </c>
      <c r="U92" s="84">
        <f>R92/'סכום נכסי הקרן'!$C$42</f>
        <v>8.6775882364348723E-5</v>
      </c>
    </row>
    <row r="93" spans="2:21">
      <c r="B93" s="76" t="s">
        <v>503</v>
      </c>
      <c r="C93" s="73" t="s">
        <v>504</v>
      </c>
      <c r="D93" s="86" t="s">
        <v>115</v>
      </c>
      <c r="E93" s="86" t="s">
        <v>305</v>
      </c>
      <c r="F93" s="73" t="s">
        <v>322</v>
      </c>
      <c r="G93" s="86" t="s">
        <v>315</v>
      </c>
      <c r="H93" s="73" t="s">
        <v>482</v>
      </c>
      <c r="I93" s="73" t="s">
        <v>126</v>
      </c>
      <c r="J93" s="73"/>
      <c r="K93" s="83">
        <v>3.6500000000626351</v>
      </c>
      <c r="L93" s="86" t="s">
        <v>128</v>
      </c>
      <c r="M93" s="87">
        <v>2.2000000000000002E-2</v>
      </c>
      <c r="N93" s="87">
        <v>2.4800000000572663E-2</v>
      </c>
      <c r="O93" s="83">
        <v>0.33705700000000005</v>
      </c>
      <c r="P93" s="85">
        <v>4973591</v>
      </c>
      <c r="Q93" s="73"/>
      <c r="R93" s="83">
        <v>16.763823823000003</v>
      </c>
      <c r="S93" s="84">
        <v>6.6956098529996039E-5</v>
      </c>
      <c r="T93" s="84">
        <f t="shared" si="2"/>
        <v>1.0700336550475656E-3</v>
      </c>
      <c r="U93" s="84">
        <f>R93/'סכום נכסי הקרן'!$C$42</f>
        <v>3.5457428802450331E-4</v>
      </c>
    </row>
    <row r="94" spans="2:21">
      <c r="B94" s="76" t="s">
        <v>505</v>
      </c>
      <c r="C94" s="73" t="s">
        <v>506</v>
      </c>
      <c r="D94" s="86" t="s">
        <v>115</v>
      </c>
      <c r="E94" s="86" t="s">
        <v>305</v>
      </c>
      <c r="F94" s="73" t="s">
        <v>322</v>
      </c>
      <c r="G94" s="86" t="s">
        <v>315</v>
      </c>
      <c r="H94" s="73" t="s">
        <v>482</v>
      </c>
      <c r="I94" s="73" t="s">
        <v>126</v>
      </c>
      <c r="J94" s="73"/>
      <c r="K94" s="83">
        <v>5.3999999998735824</v>
      </c>
      <c r="L94" s="86" t="s">
        <v>128</v>
      </c>
      <c r="M94" s="87">
        <v>2.3199999999999998E-2</v>
      </c>
      <c r="N94" s="87">
        <v>2.2100000000442453E-2</v>
      </c>
      <c r="O94" s="83">
        <v>6.246800000000001E-2</v>
      </c>
      <c r="P94" s="85">
        <v>5065210</v>
      </c>
      <c r="Q94" s="73"/>
      <c r="R94" s="83">
        <v>3.1641275660000012</v>
      </c>
      <c r="S94" s="84">
        <v>1.0411333333333335E-5</v>
      </c>
      <c r="T94" s="84">
        <f t="shared" si="2"/>
        <v>2.0196603234630273E-4</v>
      </c>
      <c r="U94" s="84">
        <f>R94/'סכום נכסי הקרן'!$C$42</f>
        <v>6.692496239395458E-5</v>
      </c>
    </row>
    <row r="95" spans="2:21">
      <c r="B95" s="76" t="s">
        <v>507</v>
      </c>
      <c r="C95" s="73" t="s">
        <v>508</v>
      </c>
      <c r="D95" s="86" t="s">
        <v>115</v>
      </c>
      <c r="E95" s="86" t="s">
        <v>305</v>
      </c>
      <c r="F95" s="73" t="s">
        <v>509</v>
      </c>
      <c r="G95" s="86" t="s">
        <v>315</v>
      </c>
      <c r="H95" s="73" t="s">
        <v>482</v>
      </c>
      <c r="I95" s="73" t="s">
        <v>126</v>
      </c>
      <c r="J95" s="73"/>
      <c r="K95" s="83">
        <v>4.8599999999949075</v>
      </c>
      <c r="L95" s="86" t="s">
        <v>128</v>
      </c>
      <c r="M95" s="87">
        <v>1.46E-2</v>
      </c>
      <c r="N95" s="87">
        <v>2.5799999999962964E-2</v>
      </c>
      <c r="O95" s="83">
        <v>1.8097700000000003</v>
      </c>
      <c r="P95" s="85">
        <v>4774711</v>
      </c>
      <c r="Q95" s="73"/>
      <c r="R95" s="83">
        <v>86.411286554000014</v>
      </c>
      <c r="S95" s="84">
        <v>6.7952164607817383E-5</v>
      </c>
      <c r="T95" s="84">
        <f t="shared" si="2"/>
        <v>5.5156261342880365E-3</v>
      </c>
      <c r="U95" s="84">
        <f>R95/'סכום נכסי הקרן'!$C$42</f>
        <v>1.8276987834439547E-3</v>
      </c>
    </row>
    <row r="96" spans="2:21">
      <c r="B96" s="76" t="s">
        <v>510</v>
      </c>
      <c r="C96" s="73" t="s">
        <v>511</v>
      </c>
      <c r="D96" s="86" t="s">
        <v>115</v>
      </c>
      <c r="E96" s="86" t="s">
        <v>305</v>
      </c>
      <c r="F96" s="73" t="s">
        <v>509</v>
      </c>
      <c r="G96" s="86" t="s">
        <v>315</v>
      </c>
      <c r="H96" s="73" t="s">
        <v>482</v>
      </c>
      <c r="I96" s="73" t="s">
        <v>126</v>
      </c>
      <c r="J96" s="73"/>
      <c r="K96" s="83">
        <v>5.3999999999792943</v>
      </c>
      <c r="L96" s="86" t="s">
        <v>128</v>
      </c>
      <c r="M96" s="87">
        <v>2.4199999999999999E-2</v>
      </c>
      <c r="N96" s="87">
        <v>2.5099999999858014E-2</v>
      </c>
      <c r="O96" s="83">
        <v>1.3482270000000003</v>
      </c>
      <c r="P96" s="85">
        <v>5015000</v>
      </c>
      <c r="Q96" s="73"/>
      <c r="R96" s="83">
        <v>67.613588396000026</v>
      </c>
      <c r="S96" s="84">
        <v>1.5306846049046324E-4</v>
      </c>
      <c r="T96" s="84">
        <f t="shared" si="2"/>
        <v>4.3157704284025487E-3</v>
      </c>
      <c r="U96" s="84">
        <f>R96/'סכום נכסי הקרן'!$C$42</f>
        <v>1.4301056978063139E-3</v>
      </c>
    </row>
    <row r="97" spans="2:21">
      <c r="B97" s="76" t="s">
        <v>512</v>
      </c>
      <c r="C97" s="73" t="s">
        <v>513</v>
      </c>
      <c r="D97" s="86" t="s">
        <v>115</v>
      </c>
      <c r="E97" s="86" t="s">
        <v>305</v>
      </c>
      <c r="F97" s="73" t="s">
        <v>514</v>
      </c>
      <c r="G97" s="86" t="s">
        <v>421</v>
      </c>
      <c r="H97" s="73" t="s">
        <v>478</v>
      </c>
      <c r="I97" s="73" t="s">
        <v>309</v>
      </c>
      <c r="J97" s="73"/>
      <c r="K97" s="83">
        <v>7.700000000073878</v>
      </c>
      <c r="L97" s="86" t="s">
        <v>128</v>
      </c>
      <c r="M97" s="87">
        <v>4.4000000000000003E-3</v>
      </c>
      <c r="N97" s="87">
        <v>9.4000000001987077E-3</v>
      </c>
      <c r="O97" s="83">
        <v>40770.420000000006</v>
      </c>
      <c r="P97" s="85">
        <v>96.28</v>
      </c>
      <c r="Q97" s="73"/>
      <c r="R97" s="83">
        <v>39.253760763000002</v>
      </c>
      <c r="S97" s="84">
        <v>6.7950700000000007E-5</v>
      </c>
      <c r="T97" s="84">
        <f t="shared" si="2"/>
        <v>2.5055646937763459E-3</v>
      </c>
      <c r="U97" s="84">
        <f>R97/'סכום נכסי הקרן'!$C$42</f>
        <v>8.3026249987958414E-4</v>
      </c>
    </row>
    <row r="98" spans="2:21">
      <c r="B98" s="76" t="s">
        <v>515</v>
      </c>
      <c r="C98" s="73" t="s">
        <v>516</v>
      </c>
      <c r="D98" s="86" t="s">
        <v>115</v>
      </c>
      <c r="E98" s="86" t="s">
        <v>305</v>
      </c>
      <c r="F98" s="73" t="s">
        <v>420</v>
      </c>
      <c r="G98" s="86" t="s">
        <v>421</v>
      </c>
      <c r="H98" s="73" t="s">
        <v>478</v>
      </c>
      <c r="I98" s="73" t="s">
        <v>309</v>
      </c>
      <c r="J98" s="73"/>
      <c r="K98" s="83">
        <v>2.5299999999914138</v>
      </c>
      <c r="L98" s="86" t="s">
        <v>128</v>
      </c>
      <c r="M98" s="87">
        <v>3.85E-2</v>
      </c>
      <c r="N98" s="87">
        <v>3.400000000022399E-3</v>
      </c>
      <c r="O98" s="83">
        <v>23456.571447000002</v>
      </c>
      <c r="P98" s="85">
        <v>114.2</v>
      </c>
      <c r="Q98" s="73"/>
      <c r="R98" s="83">
        <v>26.787404491000004</v>
      </c>
      <c r="S98" s="84">
        <v>9.7920588433462381E-5</v>
      </c>
      <c r="T98" s="84">
        <f t="shared" si="2"/>
        <v>1.7098380798667204E-3</v>
      </c>
      <c r="U98" s="84">
        <f>R98/'סכום נכסי הקרן'!$C$42</f>
        <v>5.6658462745171902E-4</v>
      </c>
    </row>
    <row r="99" spans="2:21">
      <c r="B99" s="76" t="s">
        <v>517</v>
      </c>
      <c r="C99" s="73" t="s">
        <v>518</v>
      </c>
      <c r="D99" s="86" t="s">
        <v>115</v>
      </c>
      <c r="E99" s="86" t="s">
        <v>305</v>
      </c>
      <c r="F99" s="73" t="s">
        <v>420</v>
      </c>
      <c r="G99" s="86" t="s">
        <v>421</v>
      </c>
      <c r="H99" s="73" t="s">
        <v>478</v>
      </c>
      <c r="I99" s="73" t="s">
        <v>309</v>
      </c>
      <c r="J99" s="73"/>
      <c r="K99" s="83">
        <v>0.65000000001593472</v>
      </c>
      <c r="L99" s="86" t="s">
        <v>128</v>
      </c>
      <c r="M99" s="87">
        <v>3.9E-2</v>
      </c>
      <c r="N99" s="87">
        <v>1.2000000000212466E-2</v>
      </c>
      <c r="O99" s="83">
        <v>25289.228178000005</v>
      </c>
      <c r="P99" s="85">
        <v>111.67</v>
      </c>
      <c r="Q99" s="73"/>
      <c r="R99" s="83">
        <v>28.240479947000001</v>
      </c>
      <c r="S99" s="84">
        <v>6.3376362020637424E-5</v>
      </c>
      <c r="T99" s="84">
        <f t="shared" si="2"/>
        <v>1.8025877805114112E-3</v>
      </c>
      <c r="U99" s="84">
        <f>R99/'סכום נכסי הקרן'!$C$42</f>
        <v>5.9731885615139024E-4</v>
      </c>
    </row>
    <row r="100" spans="2:21">
      <c r="B100" s="76" t="s">
        <v>519</v>
      </c>
      <c r="C100" s="73" t="s">
        <v>520</v>
      </c>
      <c r="D100" s="86" t="s">
        <v>115</v>
      </c>
      <c r="E100" s="86" t="s">
        <v>305</v>
      </c>
      <c r="F100" s="73" t="s">
        <v>420</v>
      </c>
      <c r="G100" s="86" t="s">
        <v>421</v>
      </c>
      <c r="H100" s="73" t="s">
        <v>478</v>
      </c>
      <c r="I100" s="73" t="s">
        <v>309</v>
      </c>
      <c r="J100" s="73"/>
      <c r="K100" s="83">
        <v>3.4299999999460691</v>
      </c>
      <c r="L100" s="86" t="s">
        <v>128</v>
      </c>
      <c r="M100" s="87">
        <v>3.85E-2</v>
      </c>
      <c r="N100" s="87">
        <v>2.2000000001070408E-3</v>
      </c>
      <c r="O100" s="83">
        <v>20534.196340000002</v>
      </c>
      <c r="P100" s="85">
        <v>118.29</v>
      </c>
      <c r="Q100" s="73"/>
      <c r="R100" s="83">
        <v>24.289900717000002</v>
      </c>
      <c r="S100" s="84">
        <v>8.2136785360000016E-5</v>
      </c>
      <c r="T100" s="84">
        <f t="shared" si="2"/>
        <v>1.5504225956666446E-3</v>
      </c>
      <c r="U100" s="84">
        <f>R100/'סכום נכסי הקרן'!$C$42</f>
        <v>5.1375953027492914E-4</v>
      </c>
    </row>
    <row r="101" spans="2:21">
      <c r="B101" s="76" t="s">
        <v>521</v>
      </c>
      <c r="C101" s="73" t="s">
        <v>522</v>
      </c>
      <c r="D101" s="86" t="s">
        <v>115</v>
      </c>
      <c r="E101" s="86" t="s">
        <v>305</v>
      </c>
      <c r="F101" s="73" t="s">
        <v>523</v>
      </c>
      <c r="G101" s="86" t="s">
        <v>315</v>
      </c>
      <c r="H101" s="73" t="s">
        <v>482</v>
      </c>
      <c r="I101" s="73" t="s">
        <v>126</v>
      </c>
      <c r="J101" s="73"/>
      <c r="K101" s="83">
        <v>0.75</v>
      </c>
      <c r="L101" s="86" t="s">
        <v>128</v>
      </c>
      <c r="M101" s="87">
        <v>0.02</v>
      </c>
      <c r="N101" s="87">
        <v>-1.7800000000147059E-2</v>
      </c>
      <c r="O101" s="83">
        <v>20474.121914000003</v>
      </c>
      <c r="P101" s="85">
        <v>106.28</v>
      </c>
      <c r="Q101" s="73"/>
      <c r="R101" s="83">
        <v>21.759897556000002</v>
      </c>
      <c r="S101" s="84">
        <v>7.1967606383053522E-5</v>
      </c>
      <c r="T101" s="84">
        <f t="shared" si="2"/>
        <v>1.3889326779587016E-3</v>
      </c>
      <c r="U101" s="84">
        <f>R101/'סכום נכסי הקרן'!$C$42</f>
        <v>4.6024703342558083E-4</v>
      </c>
    </row>
    <row r="102" spans="2:21">
      <c r="B102" s="76" t="s">
        <v>524</v>
      </c>
      <c r="C102" s="73" t="s">
        <v>525</v>
      </c>
      <c r="D102" s="86" t="s">
        <v>115</v>
      </c>
      <c r="E102" s="86" t="s">
        <v>305</v>
      </c>
      <c r="F102" s="73" t="s">
        <v>432</v>
      </c>
      <c r="G102" s="86" t="s">
        <v>361</v>
      </c>
      <c r="H102" s="73" t="s">
        <v>482</v>
      </c>
      <c r="I102" s="73" t="s">
        <v>126</v>
      </c>
      <c r="J102" s="73"/>
      <c r="K102" s="83">
        <v>6.1600000000332233</v>
      </c>
      <c r="L102" s="86" t="s">
        <v>128</v>
      </c>
      <c r="M102" s="87">
        <v>2.4E-2</v>
      </c>
      <c r="N102" s="87">
        <v>1.0700000000076138E-2</v>
      </c>
      <c r="O102" s="83">
        <v>65790.835990000007</v>
      </c>
      <c r="P102" s="85">
        <v>109.8</v>
      </c>
      <c r="Q102" s="73"/>
      <c r="R102" s="83">
        <v>72.238336535000016</v>
      </c>
      <c r="S102" s="84">
        <v>1.263712260896107E-4</v>
      </c>
      <c r="T102" s="84">
        <f t="shared" si="2"/>
        <v>4.6109677656627421E-3</v>
      </c>
      <c r="U102" s="84">
        <f>R102/'סכום נכסי הקרן'!$C$42</f>
        <v>1.5279244768624822E-3</v>
      </c>
    </row>
    <row r="103" spans="2:21">
      <c r="B103" s="76" t="s">
        <v>526</v>
      </c>
      <c r="C103" s="73" t="s">
        <v>527</v>
      </c>
      <c r="D103" s="86" t="s">
        <v>115</v>
      </c>
      <c r="E103" s="86" t="s">
        <v>305</v>
      </c>
      <c r="F103" s="73" t="s">
        <v>432</v>
      </c>
      <c r="G103" s="86" t="s">
        <v>361</v>
      </c>
      <c r="H103" s="73" t="s">
        <v>482</v>
      </c>
      <c r="I103" s="73" t="s">
        <v>126</v>
      </c>
      <c r="J103" s="73"/>
      <c r="K103" s="83">
        <v>1.9599999993824762</v>
      </c>
      <c r="L103" s="86" t="s">
        <v>128</v>
      </c>
      <c r="M103" s="87">
        <v>3.4799999999999998E-2</v>
      </c>
      <c r="N103" s="87">
        <v>1.2499999997968671E-2</v>
      </c>
      <c r="O103" s="83">
        <v>1174.5763320000003</v>
      </c>
      <c r="P103" s="85">
        <v>104.78</v>
      </c>
      <c r="Q103" s="73"/>
      <c r="R103" s="83">
        <v>1.2307210810000002</v>
      </c>
      <c r="S103" s="84">
        <v>2.8701172142738795E-6</v>
      </c>
      <c r="T103" s="84">
        <f t="shared" si="2"/>
        <v>7.8556837064805814E-5</v>
      </c>
      <c r="U103" s="84">
        <f>R103/'סכום נכסי הקרן'!$C$42</f>
        <v>2.6031176160036054E-5</v>
      </c>
    </row>
    <row r="104" spans="2:21">
      <c r="B104" s="76" t="s">
        <v>528</v>
      </c>
      <c r="C104" s="73" t="s">
        <v>529</v>
      </c>
      <c r="D104" s="86" t="s">
        <v>115</v>
      </c>
      <c r="E104" s="86" t="s">
        <v>305</v>
      </c>
      <c r="F104" s="73" t="s">
        <v>437</v>
      </c>
      <c r="G104" s="86" t="s">
        <v>421</v>
      </c>
      <c r="H104" s="73" t="s">
        <v>482</v>
      </c>
      <c r="I104" s="73" t="s">
        <v>126</v>
      </c>
      <c r="J104" s="73"/>
      <c r="K104" s="83">
        <v>4.579999999948229</v>
      </c>
      <c r="L104" s="86" t="s">
        <v>128</v>
      </c>
      <c r="M104" s="87">
        <v>2.4799999999999999E-2</v>
      </c>
      <c r="N104" s="87">
        <v>7.0999999999647005E-3</v>
      </c>
      <c r="O104" s="83">
        <v>31188.888171000002</v>
      </c>
      <c r="P104" s="85">
        <v>109</v>
      </c>
      <c r="Q104" s="73"/>
      <c r="R104" s="83">
        <v>33.995889472000009</v>
      </c>
      <c r="S104" s="84">
        <v>7.3647942626873402E-5</v>
      </c>
      <c r="T104" s="84">
        <f t="shared" si="2"/>
        <v>2.1699551517839416E-3</v>
      </c>
      <c r="U104" s="84">
        <f>R104/'סכום נכסי הקרן'!$C$42</f>
        <v>7.1905243293930959E-4</v>
      </c>
    </row>
    <row r="105" spans="2:21">
      <c r="B105" s="76" t="s">
        <v>530</v>
      </c>
      <c r="C105" s="73" t="s">
        <v>531</v>
      </c>
      <c r="D105" s="86" t="s">
        <v>115</v>
      </c>
      <c r="E105" s="86" t="s">
        <v>305</v>
      </c>
      <c r="F105" s="73" t="s">
        <v>448</v>
      </c>
      <c r="G105" s="86" t="s">
        <v>361</v>
      </c>
      <c r="H105" s="73" t="s">
        <v>478</v>
      </c>
      <c r="I105" s="73" t="s">
        <v>309</v>
      </c>
      <c r="J105" s="73"/>
      <c r="K105" s="83">
        <v>5.8199999999535823</v>
      </c>
      <c r="L105" s="86" t="s">
        <v>128</v>
      </c>
      <c r="M105" s="87">
        <v>2.81E-2</v>
      </c>
      <c r="N105" s="87">
        <v>1.3100000000431031E-2</v>
      </c>
      <c r="O105" s="83">
        <v>5435.2415770000007</v>
      </c>
      <c r="P105" s="85">
        <v>110.98</v>
      </c>
      <c r="Q105" s="73"/>
      <c r="R105" s="83">
        <v>6.0320313540000008</v>
      </c>
      <c r="S105" s="84">
        <v>1.0928514659694445E-5</v>
      </c>
      <c r="T105" s="84">
        <f t="shared" si="2"/>
        <v>3.8502412249325727E-4</v>
      </c>
      <c r="U105" s="84">
        <f>R105/'סכום נכסי הקרן'!$C$42</f>
        <v>1.2758444882674013E-4</v>
      </c>
    </row>
    <row r="106" spans="2:21">
      <c r="B106" s="76" t="s">
        <v>532</v>
      </c>
      <c r="C106" s="73" t="s">
        <v>533</v>
      </c>
      <c r="D106" s="86" t="s">
        <v>115</v>
      </c>
      <c r="E106" s="86" t="s">
        <v>305</v>
      </c>
      <c r="F106" s="73" t="s">
        <v>448</v>
      </c>
      <c r="G106" s="86" t="s">
        <v>361</v>
      </c>
      <c r="H106" s="73" t="s">
        <v>478</v>
      </c>
      <c r="I106" s="73" t="s">
        <v>309</v>
      </c>
      <c r="J106" s="73"/>
      <c r="K106" s="83">
        <v>3.9799999999250999</v>
      </c>
      <c r="L106" s="86" t="s">
        <v>128</v>
      </c>
      <c r="M106" s="87">
        <v>3.7000000000000005E-2</v>
      </c>
      <c r="N106" s="87">
        <v>1.2900000000069823E-2</v>
      </c>
      <c r="O106" s="83">
        <v>14207.141543000003</v>
      </c>
      <c r="P106" s="85">
        <v>110.89</v>
      </c>
      <c r="Q106" s="73"/>
      <c r="R106" s="83">
        <v>15.754299541000002</v>
      </c>
      <c r="S106" s="84">
        <v>2.3619932166232362E-5</v>
      </c>
      <c r="T106" s="84">
        <f t="shared" si="2"/>
        <v>1.0055957935707789E-3</v>
      </c>
      <c r="U106" s="84">
        <f>R106/'סכום נכסי הקרן'!$C$42</f>
        <v>3.3322168033111488E-4</v>
      </c>
    </row>
    <row r="107" spans="2:21">
      <c r="B107" s="76" t="s">
        <v>534</v>
      </c>
      <c r="C107" s="73" t="s">
        <v>535</v>
      </c>
      <c r="D107" s="86" t="s">
        <v>115</v>
      </c>
      <c r="E107" s="86" t="s">
        <v>305</v>
      </c>
      <c r="F107" s="73" t="s">
        <v>448</v>
      </c>
      <c r="G107" s="86" t="s">
        <v>361</v>
      </c>
      <c r="H107" s="73" t="s">
        <v>478</v>
      </c>
      <c r="I107" s="73" t="s">
        <v>309</v>
      </c>
      <c r="J107" s="73"/>
      <c r="K107" s="83">
        <v>2.9900000002543687</v>
      </c>
      <c r="L107" s="86" t="s">
        <v>128</v>
      </c>
      <c r="M107" s="87">
        <v>4.4000000000000004E-2</v>
      </c>
      <c r="N107" s="87">
        <v>1.1800000005087387E-2</v>
      </c>
      <c r="O107" s="83">
        <v>1060.8862830000003</v>
      </c>
      <c r="P107" s="85">
        <v>111.17</v>
      </c>
      <c r="Q107" s="73"/>
      <c r="R107" s="83">
        <v>1.1793873300000002</v>
      </c>
      <c r="S107" s="84">
        <v>4.7713613074906168E-6</v>
      </c>
      <c r="T107" s="84">
        <f t="shared" ref="T107:T138" si="3">R107/$R$11</f>
        <v>7.5280207473025614E-5</v>
      </c>
      <c r="U107" s="84">
        <f>R107/'סכום נכסי הקרן'!$C$42</f>
        <v>2.4945407876818982E-5</v>
      </c>
    </row>
    <row r="108" spans="2:21">
      <c r="B108" s="76" t="s">
        <v>536</v>
      </c>
      <c r="C108" s="73" t="s">
        <v>537</v>
      </c>
      <c r="D108" s="86" t="s">
        <v>115</v>
      </c>
      <c r="E108" s="86" t="s">
        <v>305</v>
      </c>
      <c r="F108" s="73" t="s">
        <v>448</v>
      </c>
      <c r="G108" s="86" t="s">
        <v>361</v>
      </c>
      <c r="H108" s="73" t="s">
        <v>478</v>
      </c>
      <c r="I108" s="73" t="s">
        <v>309</v>
      </c>
      <c r="J108" s="73"/>
      <c r="K108" s="83">
        <v>5.9199999999689297</v>
      </c>
      <c r="L108" s="86" t="s">
        <v>128</v>
      </c>
      <c r="M108" s="87">
        <v>2.6000000000000002E-2</v>
      </c>
      <c r="N108" s="87">
        <v>1.319999999992379E-2</v>
      </c>
      <c r="O108" s="83">
        <v>62592.024409000005</v>
      </c>
      <c r="P108" s="85">
        <v>109.01</v>
      </c>
      <c r="Q108" s="73"/>
      <c r="R108" s="83">
        <v>68.231566486000006</v>
      </c>
      <c r="S108" s="84">
        <v>1.1102104916730699E-4</v>
      </c>
      <c r="T108" s="84">
        <f t="shared" si="3"/>
        <v>4.3552159249291081E-3</v>
      </c>
      <c r="U108" s="84">
        <f>R108/'סכום נכסי הקרן'!$C$42</f>
        <v>1.4431766500896379E-3</v>
      </c>
    </row>
    <row r="109" spans="2:21">
      <c r="B109" s="76" t="s">
        <v>538</v>
      </c>
      <c r="C109" s="73" t="s">
        <v>539</v>
      </c>
      <c r="D109" s="86" t="s">
        <v>115</v>
      </c>
      <c r="E109" s="86" t="s">
        <v>305</v>
      </c>
      <c r="F109" s="73" t="s">
        <v>540</v>
      </c>
      <c r="G109" s="86" t="s">
        <v>361</v>
      </c>
      <c r="H109" s="73" t="s">
        <v>478</v>
      </c>
      <c r="I109" s="73" t="s">
        <v>309</v>
      </c>
      <c r="J109" s="73"/>
      <c r="K109" s="83">
        <v>5.1199999999943273</v>
      </c>
      <c r="L109" s="86" t="s">
        <v>128</v>
      </c>
      <c r="M109" s="87">
        <v>1.3999999999999999E-2</v>
      </c>
      <c r="N109" s="87">
        <v>0.01</v>
      </c>
      <c r="O109" s="83">
        <v>68752.149967000019</v>
      </c>
      <c r="P109" s="85">
        <v>102.57</v>
      </c>
      <c r="Q109" s="73"/>
      <c r="R109" s="83">
        <v>70.519080520000017</v>
      </c>
      <c r="S109" s="84">
        <v>1.0439136041147892E-4</v>
      </c>
      <c r="T109" s="84">
        <f t="shared" si="3"/>
        <v>4.5012277793018175E-3</v>
      </c>
      <c r="U109" s="84">
        <f>R109/'סכום נכסי הקרן'!$C$42</f>
        <v>1.4915602210765146E-3</v>
      </c>
    </row>
    <row r="110" spans="2:21">
      <c r="B110" s="76" t="s">
        <v>541</v>
      </c>
      <c r="C110" s="73" t="s">
        <v>542</v>
      </c>
      <c r="D110" s="86" t="s">
        <v>115</v>
      </c>
      <c r="E110" s="86" t="s">
        <v>305</v>
      </c>
      <c r="F110" s="73" t="s">
        <v>331</v>
      </c>
      <c r="G110" s="86" t="s">
        <v>315</v>
      </c>
      <c r="H110" s="73" t="s">
        <v>482</v>
      </c>
      <c r="I110" s="73" t="s">
        <v>126</v>
      </c>
      <c r="J110" s="73"/>
      <c r="K110" s="83">
        <v>2.9500000000307023</v>
      </c>
      <c r="L110" s="86" t="s">
        <v>128</v>
      </c>
      <c r="M110" s="87">
        <v>1.8200000000000001E-2</v>
      </c>
      <c r="N110" s="87">
        <v>1.7600000000245621E-2</v>
      </c>
      <c r="O110" s="83">
        <v>0.86556200000000016</v>
      </c>
      <c r="P110" s="85">
        <v>5079999</v>
      </c>
      <c r="Q110" s="73"/>
      <c r="R110" s="83">
        <v>43.970528267000006</v>
      </c>
      <c r="S110" s="84">
        <v>6.0907888255576675E-5</v>
      </c>
      <c r="T110" s="84">
        <f t="shared" si="3"/>
        <v>2.8066356204100459E-3</v>
      </c>
      <c r="U110" s="84">
        <f>R110/'סכום נכסי הקרן'!$C$42</f>
        <v>9.3002759507303972E-4</v>
      </c>
    </row>
    <row r="111" spans="2:21">
      <c r="B111" s="76" t="s">
        <v>543</v>
      </c>
      <c r="C111" s="73" t="s">
        <v>544</v>
      </c>
      <c r="D111" s="86" t="s">
        <v>115</v>
      </c>
      <c r="E111" s="86" t="s">
        <v>305</v>
      </c>
      <c r="F111" s="73" t="s">
        <v>331</v>
      </c>
      <c r="G111" s="86" t="s">
        <v>315</v>
      </c>
      <c r="H111" s="73" t="s">
        <v>482</v>
      </c>
      <c r="I111" s="73" t="s">
        <v>126</v>
      </c>
      <c r="J111" s="73"/>
      <c r="K111" s="83">
        <v>2.1799999999925306</v>
      </c>
      <c r="L111" s="86" t="s">
        <v>128</v>
      </c>
      <c r="M111" s="87">
        <v>1.06E-2</v>
      </c>
      <c r="N111" s="87">
        <v>2.1899999999869288E-2</v>
      </c>
      <c r="O111" s="83">
        <v>1.0785820000000002</v>
      </c>
      <c r="P111" s="85">
        <v>4965000</v>
      </c>
      <c r="Q111" s="73"/>
      <c r="R111" s="83">
        <v>53.55157693000001</v>
      </c>
      <c r="S111" s="84">
        <v>7.9430149495544596E-5</v>
      </c>
      <c r="T111" s="84">
        <f t="shared" si="3"/>
        <v>3.4181932595444215E-3</v>
      </c>
      <c r="U111" s="84">
        <f>R111/'סכום נכסי הקרן'!$C$42</f>
        <v>1.1326778700986213E-3</v>
      </c>
    </row>
    <row r="112" spans="2:21">
      <c r="B112" s="76" t="s">
        <v>545</v>
      </c>
      <c r="C112" s="73" t="s">
        <v>546</v>
      </c>
      <c r="D112" s="86" t="s">
        <v>115</v>
      </c>
      <c r="E112" s="86" t="s">
        <v>305</v>
      </c>
      <c r="F112" s="73" t="s">
        <v>331</v>
      </c>
      <c r="G112" s="86" t="s">
        <v>315</v>
      </c>
      <c r="H112" s="73" t="s">
        <v>482</v>
      </c>
      <c r="I112" s="73" t="s">
        <v>126</v>
      </c>
      <c r="J112" s="73"/>
      <c r="K112" s="83">
        <v>4.0499999999795842</v>
      </c>
      <c r="L112" s="86" t="s">
        <v>128</v>
      </c>
      <c r="M112" s="87">
        <v>1.89E-2</v>
      </c>
      <c r="N112" s="87">
        <v>2.2799999999897923E-2</v>
      </c>
      <c r="O112" s="83">
        <v>1.9904320000000002</v>
      </c>
      <c r="P112" s="85">
        <v>4921791</v>
      </c>
      <c r="Q112" s="73"/>
      <c r="R112" s="83">
        <v>97.964926900000023</v>
      </c>
      <c r="S112" s="84">
        <v>9.1312597486007904E-5</v>
      </c>
      <c r="T112" s="84">
        <f t="shared" si="3"/>
        <v>6.2530941570415116E-3</v>
      </c>
      <c r="U112" s="84">
        <f>R112/'סכום נכסי הקרן'!$C$42</f>
        <v>2.0720716570214945E-3</v>
      </c>
    </row>
    <row r="113" spans="2:21">
      <c r="B113" s="76" t="s">
        <v>547</v>
      </c>
      <c r="C113" s="73" t="s">
        <v>548</v>
      </c>
      <c r="D113" s="86" t="s">
        <v>115</v>
      </c>
      <c r="E113" s="86" t="s">
        <v>305</v>
      </c>
      <c r="F113" s="73" t="s">
        <v>549</v>
      </c>
      <c r="G113" s="86" t="s">
        <v>315</v>
      </c>
      <c r="H113" s="73" t="s">
        <v>478</v>
      </c>
      <c r="I113" s="73" t="s">
        <v>309</v>
      </c>
      <c r="J113" s="73"/>
      <c r="K113" s="83">
        <v>1.2299999999985076</v>
      </c>
      <c r="L113" s="86" t="s">
        <v>128</v>
      </c>
      <c r="M113" s="87">
        <v>4.4999999999999998E-2</v>
      </c>
      <c r="N113" s="87">
        <v>1.8699999999981228E-2</v>
      </c>
      <c r="O113" s="83">
        <v>165080.30714400002</v>
      </c>
      <c r="P113" s="85">
        <v>124.49</v>
      </c>
      <c r="Q113" s="83">
        <v>2.239267597</v>
      </c>
      <c r="R113" s="83">
        <v>207.74773899700003</v>
      </c>
      <c r="S113" s="84">
        <v>9.6992849434635988E-5</v>
      </c>
      <c r="T113" s="84">
        <f t="shared" si="3"/>
        <v>1.3260523066451913E-2</v>
      </c>
      <c r="U113" s="84">
        <f>R113/'סכום נכסי הקרן'!$C$42</f>
        <v>4.3941052722408832E-3</v>
      </c>
    </row>
    <row r="114" spans="2:21">
      <c r="B114" s="76" t="s">
        <v>550</v>
      </c>
      <c r="C114" s="73" t="s">
        <v>551</v>
      </c>
      <c r="D114" s="86" t="s">
        <v>115</v>
      </c>
      <c r="E114" s="86" t="s">
        <v>305</v>
      </c>
      <c r="F114" s="73" t="s">
        <v>453</v>
      </c>
      <c r="G114" s="86" t="s">
        <v>361</v>
      </c>
      <c r="H114" s="73" t="s">
        <v>478</v>
      </c>
      <c r="I114" s="73" t="s">
        <v>309</v>
      </c>
      <c r="J114" s="73"/>
      <c r="K114" s="83">
        <v>1.9600000000008333</v>
      </c>
      <c r="L114" s="86" t="s">
        <v>128</v>
      </c>
      <c r="M114" s="87">
        <v>4.9000000000000002E-2</v>
      </c>
      <c r="N114" s="87">
        <v>1.6400000000075E-2</v>
      </c>
      <c r="O114" s="83">
        <v>32577.99491300001</v>
      </c>
      <c r="P114" s="85">
        <v>109.61</v>
      </c>
      <c r="Q114" s="83">
        <v>12.289640203000001</v>
      </c>
      <c r="R114" s="83">
        <v>47.998380426000011</v>
      </c>
      <c r="S114" s="84">
        <v>1.0886330636851671E-4</v>
      </c>
      <c r="T114" s="84">
        <f t="shared" si="3"/>
        <v>3.0637331306912481E-3</v>
      </c>
      <c r="U114" s="84">
        <f>R114/'סכום נכסי הקרן'!$C$42</f>
        <v>1.0152213328875549E-3</v>
      </c>
    </row>
    <row r="115" spans="2:21">
      <c r="B115" s="76" t="s">
        <v>552</v>
      </c>
      <c r="C115" s="73" t="s">
        <v>553</v>
      </c>
      <c r="D115" s="86" t="s">
        <v>115</v>
      </c>
      <c r="E115" s="86" t="s">
        <v>305</v>
      </c>
      <c r="F115" s="73" t="s">
        <v>453</v>
      </c>
      <c r="G115" s="86" t="s">
        <v>361</v>
      </c>
      <c r="H115" s="73" t="s">
        <v>478</v>
      </c>
      <c r="I115" s="73" t="s">
        <v>309</v>
      </c>
      <c r="J115" s="73"/>
      <c r="K115" s="83">
        <v>1.3599999999903905</v>
      </c>
      <c r="L115" s="86" t="s">
        <v>128</v>
      </c>
      <c r="M115" s="87">
        <v>5.8499999999999996E-2</v>
      </c>
      <c r="N115" s="87">
        <v>2.0899999999804377E-2</v>
      </c>
      <c r="O115" s="83">
        <v>25099.190584000004</v>
      </c>
      <c r="P115" s="85">
        <v>116.09</v>
      </c>
      <c r="Q115" s="73"/>
      <c r="R115" s="83">
        <v>29.137651373000004</v>
      </c>
      <c r="S115" s="84">
        <v>3.548223964887702E-5</v>
      </c>
      <c r="T115" s="84">
        <f t="shared" si="3"/>
        <v>1.8598541673634308E-3</v>
      </c>
      <c r="U115" s="84">
        <f>R115/'סכום נכסי הקרן'!$C$42</f>
        <v>6.1629507082464562E-4</v>
      </c>
    </row>
    <row r="116" spans="2:21">
      <c r="B116" s="76" t="s">
        <v>554</v>
      </c>
      <c r="C116" s="73" t="s">
        <v>555</v>
      </c>
      <c r="D116" s="86" t="s">
        <v>115</v>
      </c>
      <c r="E116" s="86" t="s">
        <v>305</v>
      </c>
      <c r="F116" s="73" t="s">
        <v>453</v>
      </c>
      <c r="G116" s="86" t="s">
        <v>361</v>
      </c>
      <c r="H116" s="73" t="s">
        <v>478</v>
      </c>
      <c r="I116" s="73" t="s">
        <v>309</v>
      </c>
      <c r="J116" s="73"/>
      <c r="K116" s="83">
        <v>5.9700000000610141</v>
      </c>
      <c r="L116" s="86" t="s">
        <v>128</v>
      </c>
      <c r="M116" s="87">
        <v>2.2499999999999999E-2</v>
      </c>
      <c r="N116" s="87">
        <v>1.7400000000070276E-2</v>
      </c>
      <c r="O116" s="83">
        <v>29813.634531000003</v>
      </c>
      <c r="P116" s="85">
        <v>105</v>
      </c>
      <c r="Q116" s="73"/>
      <c r="R116" s="83">
        <v>31.304316697000004</v>
      </c>
      <c r="S116" s="84">
        <v>7.6602672557510277E-5</v>
      </c>
      <c r="T116" s="84">
        <f t="shared" si="3"/>
        <v>1.998152257368629E-3</v>
      </c>
      <c r="U116" s="84">
        <f>R116/'סכום נכסי הקרן'!$C$42</f>
        <v>6.6212255164024847E-4</v>
      </c>
    </row>
    <row r="117" spans="2:21">
      <c r="B117" s="76" t="s">
        <v>556</v>
      </c>
      <c r="C117" s="73" t="s">
        <v>557</v>
      </c>
      <c r="D117" s="86" t="s">
        <v>115</v>
      </c>
      <c r="E117" s="86" t="s">
        <v>305</v>
      </c>
      <c r="F117" s="73" t="s">
        <v>558</v>
      </c>
      <c r="G117" s="86" t="s">
        <v>421</v>
      </c>
      <c r="H117" s="73" t="s">
        <v>482</v>
      </c>
      <c r="I117" s="73" t="s">
        <v>126</v>
      </c>
      <c r="J117" s="73"/>
      <c r="K117" s="83">
        <v>1.2399999998871127</v>
      </c>
      <c r="L117" s="86" t="s">
        <v>128</v>
      </c>
      <c r="M117" s="87">
        <v>4.0500000000000001E-2</v>
      </c>
      <c r="N117" s="87">
        <v>0.01</v>
      </c>
      <c r="O117" s="83">
        <v>5893.8985409999996</v>
      </c>
      <c r="P117" s="85">
        <v>126.25</v>
      </c>
      <c r="Q117" s="73"/>
      <c r="R117" s="83">
        <v>7.441046741000001</v>
      </c>
      <c r="S117" s="84">
        <v>8.1040740255418849E-5</v>
      </c>
      <c r="T117" s="84">
        <f t="shared" si="3"/>
        <v>4.7496147213906486E-4</v>
      </c>
      <c r="U117" s="84">
        <f>R117/'סכום נכסי הקרן'!$C$42</f>
        <v>1.5738675604113841E-4</v>
      </c>
    </row>
    <row r="118" spans="2:21">
      <c r="B118" s="76" t="s">
        <v>559</v>
      </c>
      <c r="C118" s="73" t="s">
        <v>560</v>
      </c>
      <c r="D118" s="86" t="s">
        <v>115</v>
      </c>
      <c r="E118" s="86" t="s">
        <v>305</v>
      </c>
      <c r="F118" s="73" t="s">
        <v>561</v>
      </c>
      <c r="G118" s="86" t="s">
        <v>361</v>
      </c>
      <c r="H118" s="73" t="s">
        <v>482</v>
      </c>
      <c r="I118" s="73" t="s">
        <v>126</v>
      </c>
      <c r="J118" s="73"/>
      <c r="K118" s="83">
        <v>6.5700000000014596</v>
      </c>
      <c r="L118" s="86" t="s">
        <v>128</v>
      </c>
      <c r="M118" s="87">
        <v>1.9599999999999999E-2</v>
      </c>
      <c r="N118" s="87">
        <v>9.1999999999051625E-3</v>
      </c>
      <c r="O118" s="83">
        <v>50487.936551000013</v>
      </c>
      <c r="P118" s="85">
        <v>108.6</v>
      </c>
      <c r="Q118" s="73"/>
      <c r="R118" s="83">
        <v>54.829900656000007</v>
      </c>
      <c r="S118" s="84">
        <v>5.1188629391427206E-5</v>
      </c>
      <c r="T118" s="84">
        <f t="shared" si="3"/>
        <v>3.4997885699764668E-3</v>
      </c>
      <c r="U118" s="84">
        <f>R118/'סכום נכסי הקרן'!$C$42</f>
        <v>1.1597158973289841E-3</v>
      </c>
    </row>
    <row r="119" spans="2:21">
      <c r="B119" s="76" t="s">
        <v>562</v>
      </c>
      <c r="C119" s="73" t="s">
        <v>563</v>
      </c>
      <c r="D119" s="86" t="s">
        <v>115</v>
      </c>
      <c r="E119" s="86" t="s">
        <v>305</v>
      </c>
      <c r="F119" s="73" t="s">
        <v>561</v>
      </c>
      <c r="G119" s="86" t="s">
        <v>361</v>
      </c>
      <c r="H119" s="73" t="s">
        <v>482</v>
      </c>
      <c r="I119" s="73" t="s">
        <v>126</v>
      </c>
      <c r="J119" s="73"/>
      <c r="K119" s="83">
        <v>2.6000000000444299</v>
      </c>
      <c r="L119" s="86" t="s">
        <v>128</v>
      </c>
      <c r="M119" s="87">
        <v>2.75E-2</v>
      </c>
      <c r="N119" s="87">
        <v>6.5000000002962011E-3</v>
      </c>
      <c r="O119" s="83">
        <v>12751.985871000004</v>
      </c>
      <c r="P119" s="85">
        <v>105.9</v>
      </c>
      <c r="Q119" s="73"/>
      <c r="R119" s="83">
        <v>13.504353464000001</v>
      </c>
      <c r="S119" s="84">
        <v>3.0298854913717855E-5</v>
      </c>
      <c r="T119" s="84">
        <f t="shared" si="3"/>
        <v>8.6198189916029716E-4</v>
      </c>
      <c r="U119" s="84">
        <f>R119/'סכום נכסי הקרן'!$C$42</f>
        <v>2.8563271514220296E-4</v>
      </c>
    </row>
    <row r="120" spans="2:21">
      <c r="B120" s="76" t="s">
        <v>564</v>
      </c>
      <c r="C120" s="73" t="s">
        <v>565</v>
      </c>
      <c r="D120" s="86" t="s">
        <v>115</v>
      </c>
      <c r="E120" s="86" t="s">
        <v>305</v>
      </c>
      <c r="F120" s="73" t="s">
        <v>343</v>
      </c>
      <c r="G120" s="86" t="s">
        <v>315</v>
      </c>
      <c r="H120" s="73" t="s">
        <v>482</v>
      </c>
      <c r="I120" s="73" t="s">
        <v>126</v>
      </c>
      <c r="J120" s="73"/>
      <c r="K120" s="83">
        <v>2.5400000000143508</v>
      </c>
      <c r="L120" s="86" t="s">
        <v>128</v>
      </c>
      <c r="M120" s="87">
        <v>1.4199999999999999E-2</v>
      </c>
      <c r="N120" s="87">
        <v>2.2400000000166655E-2</v>
      </c>
      <c r="O120" s="83">
        <v>1.7378650000000002</v>
      </c>
      <c r="P120" s="85">
        <v>4972000</v>
      </c>
      <c r="Q120" s="73"/>
      <c r="R120" s="83">
        <v>86.406625944000012</v>
      </c>
      <c r="S120" s="84">
        <v>8.2001840230264722E-5</v>
      </c>
      <c r="T120" s="84">
        <f t="shared" si="3"/>
        <v>5.5153286478907973E-3</v>
      </c>
      <c r="U120" s="84">
        <f>R120/'סכום נכסי הקרן'!$C$42</f>
        <v>1.8276002061450066E-3</v>
      </c>
    </row>
    <row r="121" spans="2:21">
      <c r="B121" s="76" t="s">
        <v>566</v>
      </c>
      <c r="C121" s="73" t="s">
        <v>567</v>
      </c>
      <c r="D121" s="86" t="s">
        <v>115</v>
      </c>
      <c r="E121" s="86" t="s">
        <v>305</v>
      </c>
      <c r="F121" s="73" t="s">
        <v>343</v>
      </c>
      <c r="G121" s="86" t="s">
        <v>315</v>
      </c>
      <c r="H121" s="73" t="s">
        <v>482</v>
      </c>
      <c r="I121" s="73" t="s">
        <v>126</v>
      </c>
      <c r="J121" s="73"/>
      <c r="K121" s="83">
        <v>4.309999999831339</v>
      </c>
      <c r="L121" s="86" t="s">
        <v>128</v>
      </c>
      <c r="M121" s="87">
        <v>2.0199999999999999E-2</v>
      </c>
      <c r="N121" s="87">
        <v>2.3999999998795277E-2</v>
      </c>
      <c r="O121" s="83">
        <v>0.200436</v>
      </c>
      <c r="P121" s="85">
        <v>4969567</v>
      </c>
      <c r="Q121" s="73"/>
      <c r="R121" s="83">
        <v>9.960821828000002</v>
      </c>
      <c r="S121" s="84">
        <v>9.5241625089094806E-6</v>
      </c>
      <c r="T121" s="84">
        <f t="shared" si="3"/>
        <v>6.3579853262768417E-4</v>
      </c>
      <c r="U121" s="84">
        <f>R121/'סכום נכסי הקרן'!$C$42</f>
        <v>2.1068291728026421E-4</v>
      </c>
    </row>
    <row r="122" spans="2:21">
      <c r="B122" s="76" t="s">
        <v>568</v>
      </c>
      <c r="C122" s="73" t="s">
        <v>569</v>
      </c>
      <c r="D122" s="86" t="s">
        <v>115</v>
      </c>
      <c r="E122" s="86" t="s">
        <v>305</v>
      </c>
      <c r="F122" s="73" t="s">
        <v>343</v>
      </c>
      <c r="G122" s="86" t="s">
        <v>315</v>
      </c>
      <c r="H122" s="73" t="s">
        <v>482</v>
      </c>
      <c r="I122" s="73" t="s">
        <v>126</v>
      </c>
      <c r="J122" s="73"/>
      <c r="K122" s="83">
        <v>5.2600000000281177</v>
      </c>
      <c r="L122" s="86" t="s">
        <v>128</v>
      </c>
      <c r="M122" s="87">
        <v>2.5899999999999999E-2</v>
      </c>
      <c r="N122" s="87">
        <v>2.6800000000128256E-2</v>
      </c>
      <c r="O122" s="83">
        <v>1.6178720000000002</v>
      </c>
      <c r="P122" s="85">
        <v>5012144</v>
      </c>
      <c r="Q122" s="73"/>
      <c r="R122" s="83">
        <v>81.090097772000007</v>
      </c>
      <c r="S122" s="84">
        <v>7.6592908204327052E-5</v>
      </c>
      <c r="T122" s="84">
        <f t="shared" si="3"/>
        <v>5.1759750414514727E-3</v>
      </c>
      <c r="U122" s="84">
        <f>R122/'סכום נכסי הקרן'!$C$42</f>
        <v>1.7151494782411052E-3</v>
      </c>
    </row>
    <row r="123" spans="2:21">
      <c r="B123" s="76" t="s">
        <v>570</v>
      </c>
      <c r="C123" s="73" t="s">
        <v>571</v>
      </c>
      <c r="D123" s="86" t="s">
        <v>115</v>
      </c>
      <c r="E123" s="86" t="s">
        <v>305</v>
      </c>
      <c r="F123" s="73" t="s">
        <v>343</v>
      </c>
      <c r="G123" s="86" t="s">
        <v>315</v>
      </c>
      <c r="H123" s="73" t="s">
        <v>482</v>
      </c>
      <c r="I123" s="73" t="s">
        <v>126</v>
      </c>
      <c r="J123" s="73"/>
      <c r="K123" s="83">
        <v>3.1599999999942838</v>
      </c>
      <c r="L123" s="86" t="s">
        <v>128</v>
      </c>
      <c r="M123" s="87">
        <v>1.5900000000000001E-2</v>
      </c>
      <c r="N123" s="87">
        <v>2.1799999999955542E-2</v>
      </c>
      <c r="O123" s="83">
        <v>1.2677830000000003</v>
      </c>
      <c r="P123" s="85">
        <v>4967500</v>
      </c>
      <c r="Q123" s="73"/>
      <c r="R123" s="83">
        <v>62.977110646000007</v>
      </c>
      <c r="S123" s="84">
        <v>8.4688243152972637E-5</v>
      </c>
      <c r="T123" s="84">
        <f t="shared" si="3"/>
        <v>4.0198243909255584E-3</v>
      </c>
      <c r="U123" s="84">
        <f>R123/'סכום נכסי הקרן'!$C$42</f>
        <v>1.3320388238934439E-3</v>
      </c>
    </row>
    <row r="124" spans="2:21">
      <c r="B124" s="76" t="s">
        <v>572</v>
      </c>
      <c r="C124" s="73" t="s">
        <v>573</v>
      </c>
      <c r="D124" s="86" t="s">
        <v>115</v>
      </c>
      <c r="E124" s="86" t="s">
        <v>305</v>
      </c>
      <c r="F124" s="73" t="s">
        <v>574</v>
      </c>
      <c r="G124" s="86" t="s">
        <v>425</v>
      </c>
      <c r="H124" s="73" t="s">
        <v>478</v>
      </c>
      <c r="I124" s="73" t="s">
        <v>309</v>
      </c>
      <c r="J124" s="73"/>
      <c r="K124" s="83">
        <v>4.0300000000195144</v>
      </c>
      <c r="L124" s="86" t="s">
        <v>128</v>
      </c>
      <c r="M124" s="87">
        <v>1.9400000000000001E-2</v>
      </c>
      <c r="N124" s="87">
        <v>4.9000000000000007E-3</v>
      </c>
      <c r="O124" s="83">
        <v>47702.673405000009</v>
      </c>
      <c r="P124" s="85">
        <v>107.43</v>
      </c>
      <c r="Q124" s="73"/>
      <c r="R124" s="83">
        <v>51.246979600000003</v>
      </c>
      <c r="S124" s="84">
        <v>8.8008210755697618E-5</v>
      </c>
      <c r="T124" s="84">
        <f t="shared" si="3"/>
        <v>3.2710909796308486E-3</v>
      </c>
      <c r="U124" s="84">
        <f>R124/'סכום נכסי הקרן'!$C$42</f>
        <v>1.0839329676171963E-3</v>
      </c>
    </row>
    <row r="125" spans="2:21">
      <c r="B125" s="76" t="s">
        <v>575</v>
      </c>
      <c r="C125" s="73" t="s">
        <v>576</v>
      </c>
      <c r="D125" s="86" t="s">
        <v>115</v>
      </c>
      <c r="E125" s="86" t="s">
        <v>305</v>
      </c>
      <c r="F125" s="73" t="s">
        <v>574</v>
      </c>
      <c r="G125" s="86" t="s">
        <v>425</v>
      </c>
      <c r="H125" s="73" t="s">
        <v>478</v>
      </c>
      <c r="I125" s="73" t="s">
        <v>309</v>
      </c>
      <c r="J125" s="73"/>
      <c r="K125" s="83">
        <v>5.0300000000039748</v>
      </c>
      <c r="L125" s="86" t="s">
        <v>128</v>
      </c>
      <c r="M125" s="87">
        <v>1.23E-2</v>
      </c>
      <c r="N125" s="87">
        <v>7.8999999999832694E-3</v>
      </c>
      <c r="O125" s="83">
        <v>185225.46362900003</v>
      </c>
      <c r="P125" s="85">
        <v>103.25</v>
      </c>
      <c r="Q125" s="73"/>
      <c r="R125" s="83">
        <v>191.24529760799999</v>
      </c>
      <c r="S125" s="84">
        <v>1.0632816076364354E-4</v>
      </c>
      <c r="T125" s="84">
        <f t="shared" si="3"/>
        <v>1.2207173433150894E-2</v>
      </c>
      <c r="U125" s="84">
        <f>R125/'סכום נכסי הקרן'!$C$42</f>
        <v>4.045059525402221E-3</v>
      </c>
    </row>
    <row r="126" spans="2:21">
      <c r="B126" s="76" t="s">
        <v>577</v>
      </c>
      <c r="C126" s="73" t="s">
        <v>578</v>
      </c>
      <c r="D126" s="86" t="s">
        <v>115</v>
      </c>
      <c r="E126" s="86" t="s">
        <v>305</v>
      </c>
      <c r="F126" s="73" t="s">
        <v>579</v>
      </c>
      <c r="G126" s="86" t="s">
        <v>421</v>
      </c>
      <c r="H126" s="73" t="s">
        <v>482</v>
      </c>
      <c r="I126" s="73" t="s">
        <v>126</v>
      </c>
      <c r="J126" s="73"/>
      <c r="K126" s="83">
        <v>5.6999999999620874</v>
      </c>
      <c r="L126" s="86" t="s">
        <v>128</v>
      </c>
      <c r="M126" s="87">
        <v>2.2499999999999999E-2</v>
      </c>
      <c r="N126" s="87">
        <v>3.499999999810436E-3</v>
      </c>
      <c r="O126" s="83">
        <v>13902.985023000001</v>
      </c>
      <c r="P126" s="85">
        <v>113.83</v>
      </c>
      <c r="Q126" s="73"/>
      <c r="R126" s="83">
        <v>15.825767838000001</v>
      </c>
      <c r="S126" s="84">
        <v>3.3982978996905124E-5</v>
      </c>
      <c r="T126" s="84">
        <f t="shared" si="3"/>
        <v>1.0101576097689433E-3</v>
      </c>
      <c r="U126" s="84">
        <f>R126/'סכום נכסי הקרן'!$C$42</f>
        <v>3.3473331758003002E-4</v>
      </c>
    </row>
    <row r="127" spans="2:21">
      <c r="B127" s="76" t="s">
        <v>580</v>
      </c>
      <c r="C127" s="73" t="s">
        <v>581</v>
      </c>
      <c r="D127" s="86" t="s">
        <v>115</v>
      </c>
      <c r="E127" s="86" t="s">
        <v>305</v>
      </c>
      <c r="F127" s="73" t="s">
        <v>582</v>
      </c>
      <c r="G127" s="86" t="s">
        <v>361</v>
      </c>
      <c r="H127" s="73" t="s">
        <v>482</v>
      </c>
      <c r="I127" s="73" t="s">
        <v>126</v>
      </c>
      <c r="J127" s="73"/>
      <c r="K127" s="83">
        <v>3.7248322147651014</v>
      </c>
      <c r="L127" s="86" t="s">
        <v>128</v>
      </c>
      <c r="M127" s="87">
        <v>1.6E-2</v>
      </c>
      <c r="N127" s="87">
        <v>1.0939597315436242E-2</v>
      </c>
      <c r="O127" s="83">
        <v>1.4900000000000002E-4</v>
      </c>
      <c r="P127" s="85">
        <v>103.89</v>
      </c>
      <c r="Q127" s="73"/>
      <c r="R127" s="83">
        <v>1.4900000000000002E-7</v>
      </c>
      <c r="S127" s="84">
        <v>2.5755361184127657E-13</v>
      </c>
      <c r="T127" s="84">
        <f t="shared" si="3"/>
        <v>9.510659160193638E-12</v>
      </c>
      <c r="U127" s="84">
        <f>R127/'סכום נכסי הקרן'!$C$42</f>
        <v>3.1515225567549792E-12</v>
      </c>
    </row>
    <row r="128" spans="2:21">
      <c r="B128" s="76" t="s">
        <v>583</v>
      </c>
      <c r="C128" s="73" t="s">
        <v>584</v>
      </c>
      <c r="D128" s="86" t="s">
        <v>115</v>
      </c>
      <c r="E128" s="86" t="s">
        <v>305</v>
      </c>
      <c r="F128" s="73" t="s">
        <v>585</v>
      </c>
      <c r="G128" s="86" t="s">
        <v>124</v>
      </c>
      <c r="H128" s="73" t="s">
        <v>478</v>
      </c>
      <c r="I128" s="73" t="s">
        <v>309</v>
      </c>
      <c r="J128" s="73"/>
      <c r="K128" s="83">
        <v>1.3800000000022059</v>
      </c>
      <c r="L128" s="86" t="s">
        <v>128</v>
      </c>
      <c r="M128" s="87">
        <v>2.1499999999999998E-2</v>
      </c>
      <c r="N128" s="87">
        <v>1.3200000000124995E-2</v>
      </c>
      <c r="O128" s="83">
        <v>48420.230263000019</v>
      </c>
      <c r="P128" s="85">
        <v>101.7</v>
      </c>
      <c r="Q128" s="83">
        <v>5.1586559990000014</v>
      </c>
      <c r="R128" s="83">
        <v>54.402030176000011</v>
      </c>
      <c r="S128" s="84">
        <v>9.1348106834750987E-5</v>
      </c>
      <c r="T128" s="84">
        <f t="shared" si="3"/>
        <v>3.4724776283658063E-3</v>
      </c>
      <c r="U128" s="84">
        <f>R128/'סכום נכסי הקרן'!$C$42</f>
        <v>1.1506659411605977E-3</v>
      </c>
    </row>
    <row r="129" spans="2:21">
      <c r="B129" s="76" t="s">
        <v>586</v>
      </c>
      <c r="C129" s="73" t="s">
        <v>587</v>
      </c>
      <c r="D129" s="86" t="s">
        <v>115</v>
      </c>
      <c r="E129" s="86" t="s">
        <v>305</v>
      </c>
      <c r="F129" s="73" t="s">
        <v>585</v>
      </c>
      <c r="G129" s="86" t="s">
        <v>124</v>
      </c>
      <c r="H129" s="73" t="s">
        <v>478</v>
      </c>
      <c r="I129" s="73" t="s">
        <v>309</v>
      </c>
      <c r="J129" s="73"/>
      <c r="K129" s="83">
        <v>2.8699999999641741</v>
      </c>
      <c r="L129" s="86" t="s">
        <v>128</v>
      </c>
      <c r="M129" s="87">
        <v>1.8000000000000002E-2</v>
      </c>
      <c r="N129" s="87">
        <v>2.039999999971339E-2</v>
      </c>
      <c r="O129" s="83">
        <v>34925.609303000005</v>
      </c>
      <c r="P129" s="85">
        <v>99.9</v>
      </c>
      <c r="Q129" s="73"/>
      <c r="R129" s="83">
        <v>34.890683275000001</v>
      </c>
      <c r="S129" s="84">
        <v>4.2533655984872515E-5</v>
      </c>
      <c r="T129" s="84">
        <f t="shared" si="3"/>
        <v>2.2270697751328433E-3</v>
      </c>
      <c r="U129" s="84">
        <f>R129/'סכום נכסי הקרן'!$C$42</f>
        <v>7.3797835813259175E-4</v>
      </c>
    </row>
    <row r="130" spans="2:21">
      <c r="B130" s="76" t="s">
        <v>588</v>
      </c>
      <c r="C130" s="73" t="s">
        <v>589</v>
      </c>
      <c r="D130" s="86" t="s">
        <v>115</v>
      </c>
      <c r="E130" s="86" t="s">
        <v>305</v>
      </c>
      <c r="F130" s="73" t="s">
        <v>590</v>
      </c>
      <c r="G130" s="86" t="s">
        <v>315</v>
      </c>
      <c r="H130" s="73" t="s">
        <v>591</v>
      </c>
      <c r="I130" s="73" t="s">
        <v>126</v>
      </c>
      <c r="J130" s="73"/>
      <c r="K130" s="83">
        <v>0.75999999983037747</v>
      </c>
      <c r="L130" s="86" t="s">
        <v>128</v>
      </c>
      <c r="M130" s="87">
        <v>4.1500000000000002E-2</v>
      </c>
      <c r="N130" s="87">
        <v>1.6600000004664616E-2</v>
      </c>
      <c r="O130" s="83">
        <v>1326.931736</v>
      </c>
      <c r="P130" s="85">
        <v>106.63</v>
      </c>
      <c r="Q130" s="73"/>
      <c r="R130" s="83">
        <v>1.4149072490000003</v>
      </c>
      <c r="S130" s="84">
        <v>1.3229821975561697E-5</v>
      </c>
      <c r="T130" s="84">
        <f t="shared" si="3"/>
        <v>9.0313426768632424E-5</v>
      </c>
      <c r="U130" s="84">
        <f>R130/'סכום נכסי הקרן'!$C$42</f>
        <v>2.9926926919057949E-5</v>
      </c>
    </row>
    <row r="131" spans="2:21">
      <c r="B131" s="76" t="s">
        <v>592</v>
      </c>
      <c r="C131" s="73" t="s">
        <v>593</v>
      </c>
      <c r="D131" s="86" t="s">
        <v>115</v>
      </c>
      <c r="E131" s="86" t="s">
        <v>305</v>
      </c>
      <c r="F131" s="73" t="s">
        <v>594</v>
      </c>
      <c r="G131" s="86" t="s">
        <v>361</v>
      </c>
      <c r="H131" s="73" t="s">
        <v>591</v>
      </c>
      <c r="I131" s="73" t="s">
        <v>126</v>
      </c>
      <c r="J131" s="73"/>
      <c r="K131" s="83">
        <v>4.1300000000105861</v>
      </c>
      <c r="L131" s="86" t="s">
        <v>128</v>
      </c>
      <c r="M131" s="87">
        <v>2.5000000000000001E-2</v>
      </c>
      <c r="N131" s="87">
        <v>2.0899999999816135E-2</v>
      </c>
      <c r="O131" s="83">
        <v>17326.055624000004</v>
      </c>
      <c r="P131" s="85">
        <v>103.59</v>
      </c>
      <c r="Q131" s="73"/>
      <c r="R131" s="83">
        <v>17.948061437000003</v>
      </c>
      <c r="S131" s="84">
        <v>5.3177940878780746E-5</v>
      </c>
      <c r="T131" s="84">
        <f t="shared" si="3"/>
        <v>1.1456234557954514E-3</v>
      </c>
      <c r="U131" s="84">
        <f>R131/'סכום נכסי הקרן'!$C$42</f>
        <v>3.7962228502503144E-4</v>
      </c>
    </row>
    <row r="132" spans="2:21">
      <c r="B132" s="76" t="s">
        <v>595</v>
      </c>
      <c r="C132" s="73" t="s">
        <v>596</v>
      </c>
      <c r="D132" s="86" t="s">
        <v>115</v>
      </c>
      <c r="E132" s="86" t="s">
        <v>305</v>
      </c>
      <c r="F132" s="73" t="s">
        <v>594</v>
      </c>
      <c r="G132" s="86" t="s">
        <v>361</v>
      </c>
      <c r="H132" s="73" t="s">
        <v>591</v>
      </c>
      <c r="I132" s="73" t="s">
        <v>126</v>
      </c>
      <c r="J132" s="73"/>
      <c r="K132" s="83">
        <v>6.3700000000273302</v>
      </c>
      <c r="L132" s="86" t="s">
        <v>128</v>
      </c>
      <c r="M132" s="87">
        <v>1.9E-2</v>
      </c>
      <c r="N132" s="87">
        <v>2.400000000015921E-2</v>
      </c>
      <c r="O132" s="83">
        <v>38455.204197999999</v>
      </c>
      <c r="P132" s="85">
        <v>98</v>
      </c>
      <c r="Q132" s="73"/>
      <c r="R132" s="83">
        <v>37.686101081000011</v>
      </c>
      <c r="S132" s="84">
        <v>1.6580321626781549E-4</v>
      </c>
      <c r="T132" s="84">
        <f t="shared" si="3"/>
        <v>2.4055010903221213E-3</v>
      </c>
      <c r="U132" s="84">
        <f>R132/'סכום נכסי הקרן'!$C$42</f>
        <v>7.9710468210013232E-4</v>
      </c>
    </row>
    <row r="133" spans="2:21">
      <c r="B133" s="76" t="s">
        <v>597</v>
      </c>
      <c r="C133" s="73" t="s">
        <v>598</v>
      </c>
      <c r="D133" s="86" t="s">
        <v>115</v>
      </c>
      <c r="E133" s="86" t="s">
        <v>305</v>
      </c>
      <c r="F133" s="73" t="s">
        <v>599</v>
      </c>
      <c r="G133" s="86" t="s">
        <v>600</v>
      </c>
      <c r="H133" s="73" t="s">
        <v>601</v>
      </c>
      <c r="I133" s="73" t="s">
        <v>126</v>
      </c>
      <c r="J133" s="73"/>
      <c r="K133" s="83">
        <v>0.73999786114048738</v>
      </c>
      <c r="L133" s="86" t="s">
        <v>128</v>
      </c>
      <c r="M133" s="87">
        <v>5.3499999999999999E-2</v>
      </c>
      <c r="N133" s="87">
        <v>2.8399954846299182E-2</v>
      </c>
      <c r="O133" s="83">
        <v>0.16024800000000003</v>
      </c>
      <c r="P133" s="85">
        <v>105.03</v>
      </c>
      <c r="Q133" s="73"/>
      <c r="R133" s="83">
        <v>1.6831400000000003E-4</v>
      </c>
      <c r="S133" s="84">
        <v>1.3641697720892916E-9</v>
      </c>
      <c r="T133" s="84">
        <f t="shared" si="3"/>
        <v>1.0743470375092832E-8</v>
      </c>
      <c r="U133" s="84">
        <f>R133/'סכום נכסי הקרן'!$C$42</f>
        <v>3.5600360242795811E-9</v>
      </c>
    </row>
    <row r="134" spans="2:21">
      <c r="B134" s="76" t="s">
        <v>602</v>
      </c>
      <c r="C134" s="73" t="s">
        <v>603</v>
      </c>
      <c r="D134" s="86" t="s">
        <v>115</v>
      </c>
      <c r="E134" s="86" t="s">
        <v>305</v>
      </c>
      <c r="F134" s="73" t="s">
        <v>604</v>
      </c>
      <c r="G134" s="86" t="s">
        <v>124</v>
      </c>
      <c r="H134" s="73" t="s">
        <v>605</v>
      </c>
      <c r="I134" s="73" t="s">
        <v>309</v>
      </c>
      <c r="J134" s="73"/>
      <c r="K134" s="83">
        <v>1.8700000000128967</v>
      </c>
      <c r="L134" s="86" t="s">
        <v>128</v>
      </c>
      <c r="M134" s="87">
        <v>3.15E-2</v>
      </c>
      <c r="N134" s="87">
        <v>8.0100000000437474E-2</v>
      </c>
      <c r="O134" s="83">
        <v>43219.081776000006</v>
      </c>
      <c r="P134" s="85">
        <v>91.5</v>
      </c>
      <c r="Q134" s="73"/>
      <c r="R134" s="83">
        <v>39.545459827000009</v>
      </c>
      <c r="S134" s="84">
        <v>1.1606429987106279E-4</v>
      </c>
      <c r="T134" s="84">
        <f t="shared" si="3"/>
        <v>2.5241838238102489E-3</v>
      </c>
      <c r="U134" s="84">
        <f>R134/'סכום נכסי הקרן'!$C$42</f>
        <v>8.3643227289958641E-4</v>
      </c>
    </row>
    <row r="135" spans="2:21">
      <c r="B135" s="76" t="s">
        <v>606</v>
      </c>
      <c r="C135" s="73" t="s">
        <v>607</v>
      </c>
      <c r="D135" s="86" t="s">
        <v>115</v>
      </c>
      <c r="E135" s="86" t="s">
        <v>305</v>
      </c>
      <c r="F135" s="73" t="s">
        <v>604</v>
      </c>
      <c r="G135" s="86" t="s">
        <v>124</v>
      </c>
      <c r="H135" s="73" t="s">
        <v>605</v>
      </c>
      <c r="I135" s="73" t="s">
        <v>309</v>
      </c>
      <c r="J135" s="73"/>
      <c r="K135" s="83">
        <v>1.0399999999999998</v>
      </c>
      <c r="L135" s="86" t="s">
        <v>128</v>
      </c>
      <c r="M135" s="87">
        <v>2.8500000000000001E-2</v>
      </c>
      <c r="N135" s="87">
        <v>4.2299999999797978E-2</v>
      </c>
      <c r="O135" s="83">
        <v>24528.158063000003</v>
      </c>
      <c r="P135" s="85">
        <v>100.9</v>
      </c>
      <c r="Q135" s="73"/>
      <c r="R135" s="83">
        <v>24.748910950000006</v>
      </c>
      <c r="S135" s="84">
        <v>1.1343250830521966E-4</v>
      </c>
      <c r="T135" s="84">
        <f t="shared" si="3"/>
        <v>1.5797211854458669E-3</v>
      </c>
      <c r="U135" s="84">
        <f>R135/'סכום נכסי הקרן'!$C$42</f>
        <v>5.2346812828218329E-4</v>
      </c>
    </row>
    <row r="136" spans="2:21">
      <c r="B136" s="76" t="s">
        <v>608</v>
      </c>
      <c r="C136" s="73" t="s">
        <v>609</v>
      </c>
      <c r="D136" s="86" t="s">
        <v>115</v>
      </c>
      <c r="E136" s="86" t="s">
        <v>305</v>
      </c>
      <c r="F136" s="73" t="s">
        <v>610</v>
      </c>
      <c r="G136" s="86" t="s">
        <v>611</v>
      </c>
      <c r="H136" s="73" t="s">
        <v>601</v>
      </c>
      <c r="I136" s="73" t="s">
        <v>126</v>
      </c>
      <c r="J136" s="73"/>
      <c r="K136" s="83">
        <v>0.26000000004096424</v>
      </c>
      <c r="L136" s="86" t="s">
        <v>128</v>
      </c>
      <c r="M136" s="87">
        <v>4.8000000000000001E-2</v>
      </c>
      <c r="N136" s="87">
        <v>1.4999999999999999E-2</v>
      </c>
      <c r="O136" s="83">
        <v>5744.450272000001</v>
      </c>
      <c r="P136" s="85">
        <v>101.99</v>
      </c>
      <c r="Q136" s="73"/>
      <c r="R136" s="83">
        <v>5.8587650260000013</v>
      </c>
      <c r="S136" s="84">
        <v>7.3794387133240848E-5</v>
      </c>
      <c r="T136" s="84">
        <f t="shared" si="3"/>
        <v>3.7396454538220821E-4</v>
      </c>
      <c r="U136" s="84">
        <f>R136/'סכום נכסי הקרן'!$C$42</f>
        <v>1.2391966532997433E-4</v>
      </c>
    </row>
    <row r="137" spans="2:21">
      <c r="B137" s="76" t="s">
        <v>612</v>
      </c>
      <c r="C137" s="73" t="s">
        <v>613</v>
      </c>
      <c r="D137" s="86" t="s">
        <v>115</v>
      </c>
      <c r="E137" s="86" t="s">
        <v>305</v>
      </c>
      <c r="F137" s="73" t="s">
        <v>357</v>
      </c>
      <c r="G137" s="86" t="s">
        <v>315</v>
      </c>
      <c r="H137" s="73" t="s">
        <v>605</v>
      </c>
      <c r="I137" s="73" t="s">
        <v>309</v>
      </c>
      <c r="J137" s="73"/>
      <c r="K137" s="83">
        <v>1.2199999999986231</v>
      </c>
      <c r="L137" s="86" t="s">
        <v>128</v>
      </c>
      <c r="M137" s="87">
        <v>5.0999999999999997E-2</v>
      </c>
      <c r="N137" s="87">
        <v>1.9699999999999468E-2</v>
      </c>
      <c r="O137" s="83">
        <v>148663.58382400003</v>
      </c>
      <c r="P137" s="85">
        <v>125.48</v>
      </c>
      <c r="Q137" s="83">
        <v>2.2898992469999997</v>
      </c>
      <c r="R137" s="83">
        <v>188.83297163300003</v>
      </c>
      <c r="S137" s="84">
        <v>1.2958341258082647E-4</v>
      </c>
      <c r="T137" s="84">
        <f t="shared" si="3"/>
        <v>1.2053194841664274E-2</v>
      </c>
      <c r="U137" s="84">
        <f>R137/'סכום נכסי הקרן'!$C$42</f>
        <v>3.9940360373186086E-3</v>
      </c>
    </row>
    <row r="138" spans="2:21">
      <c r="B138" s="76" t="s">
        <v>614</v>
      </c>
      <c r="C138" s="73" t="s">
        <v>615</v>
      </c>
      <c r="D138" s="86" t="s">
        <v>115</v>
      </c>
      <c r="E138" s="86" t="s">
        <v>305</v>
      </c>
      <c r="F138" s="73" t="s">
        <v>523</v>
      </c>
      <c r="G138" s="86" t="s">
        <v>315</v>
      </c>
      <c r="H138" s="73" t="s">
        <v>605</v>
      </c>
      <c r="I138" s="73" t="s">
        <v>309</v>
      </c>
      <c r="J138" s="73"/>
      <c r="K138" s="83">
        <v>0.74000000019290813</v>
      </c>
      <c r="L138" s="86" t="s">
        <v>128</v>
      </c>
      <c r="M138" s="87">
        <v>2.4E-2</v>
      </c>
      <c r="N138" s="87">
        <v>1.1200000001653498E-2</v>
      </c>
      <c r="O138" s="83">
        <v>3509.6905180000003</v>
      </c>
      <c r="P138" s="85">
        <v>103.39</v>
      </c>
      <c r="Q138" s="73"/>
      <c r="R138" s="83">
        <v>3.6286690950000007</v>
      </c>
      <c r="S138" s="84">
        <v>8.0650862468134937E-5</v>
      </c>
      <c r="T138" s="84">
        <f t="shared" si="3"/>
        <v>2.3161768434680073E-4</v>
      </c>
      <c r="U138" s="84">
        <f>R138/'סכום נכסי הקרן'!$C$42</f>
        <v>7.6750553717397165E-5</v>
      </c>
    </row>
    <row r="139" spans="2:21">
      <c r="B139" s="76" t="s">
        <v>616</v>
      </c>
      <c r="C139" s="73" t="s">
        <v>617</v>
      </c>
      <c r="D139" s="86" t="s">
        <v>115</v>
      </c>
      <c r="E139" s="86" t="s">
        <v>305</v>
      </c>
      <c r="F139" s="73" t="s">
        <v>540</v>
      </c>
      <c r="G139" s="86" t="s">
        <v>361</v>
      </c>
      <c r="H139" s="73" t="s">
        <v>605</v>
      </c>
      <c r="I139" s="73" t="s">
        <v>309</v>
      </c>
      <c r="J139" s="73"/>
      <c r="K139" s="83">
        <v>2.0399999996799019</v>
      </c>
      <c r="L139" s="86" t="s">
        <v>128</v>
      </c>
      <c r="M139" s="87">
        <v>3.4500000000000003E-2</v>
      </c>
      <c r="N139" s="87">
        <v>1.3599999997866012E-2</v>
      </c>
      <c r="O139" s="83">
        <v>1068.5560150000001</v>
      </c>
      <c r="P139" s="85">
        <v>105.25</v>
      </c>
      <c r="Q139" s="73"/>
      <c r="R139" s="83">
        <v>1.1246552090000002</v>
      </c>
      <c r="S139" s="84">
        <v>3.395780151588451E-6</v>
      </c>
      <c r="T139" s="84">
        <f t="shared" ref="T139:T150" si="4">R139/$R$11</f>
        <v>7.1786660171378129E-5</v>
      </c>
      <c r="U139" s="84">
        <f>R139/'סכום נכסי הקרן'!$C$42</f>
        <v>2.3787760132452924E-5</v>
      </c>
    </row>
    <row r="140" spans="2:21">
      <c r="B140" s="76" t="s">
        <v>618</v>
      </c>
      <c r="C140" s="73" t="s">
        <v>619</v>
      </c>
      <c r="D140" s="86" t="s">
        <v>115</v>
      </c>
      <c r="E140" s="86" t="s">
        <v>305</v>
      </c>
      <c r="F140" s="73" t="s">
        <v>540</v>
      </c>
      <c r="G140" s="86" t="s">
        <v>361</v>
      </c>
      <c r="H140" s="73" t="s">
        <v>605</v>
      </c>
      <c r="I140" s="73" t="s">
        <v>309</v>
      </c>
      <c r="J140" s="73"/>
      <c r="K140" s="83">
        <v>4.319999999986277</v>
      </c>
      <c r="L140" s="86" t="s">
        <v>128</v>
      </c>
      <c r="M140" s="87">
        <v>2.0499999999999997E-2</v>
      </c>
      <c r="N140" s="87">
        <v>1.2300000000058058E-2</v>
      </c>
      <c r="O140" s="83">
        <v>36054.436888000004</v>
      </c>
      <c r="P140" s="85">
        <v>105.1</v>
      </c>
      <c r="Q140" s="73"/>
      <c r="R140" s="83">
        <v>37.893213286000005</v>
      </c>
      <c r="S140" s="84">
        <v>6.3057697930457937E-5</v>
      </c>
      <c r="T140" s="84">
        <f t="shared" si="4"/>
        <v>2.4187210472997795E-3</v>
      </c>
      <c r="U140" s="84">
        <f>R140/'סכום נכסי הקרן'!$C$42</f>
        <v>8.0148534509232527E-4</v>
      </c>
    </row>
    <row r="141" spans="2:21">
      <c r="B141" s="76" t="s">
        <v>620</v>
      </c>
      <c r="C141" s="73" t="s">
        <v>621</v>
      </c>
      <c r="D141" s="86" t="s">
        <v>115</v>
      </c>
      <c r="E141" s="86" t="s">
        <v>305</v>
      </c>
      <c r="F141" s="73" t="s">
        <v>540</v>
      </c>
      <c r="G141" s="86" t="s">
        <v>361</v>
      </c>
      <c r="H141" s="73" t="s">
        <v>605</v>
      </c>
      <c r="I141" s="73" t="s">
        <v>309</v>
      </c>
      <c r="J141" s="73"/>
      <c r="K141" s="83">
        <v>6.870000000026053</v>
      </c>
      <c r="L141" s="86" t="s">
        <v>128</v>
      </c>
      <c r="M141" s="87">
        <v>8.3999999999999995E-3</v>
      </c>
      <c r="N141" s="87">
        <v>1.4500000000015697E-2</v>
      </c>
      <c r="O141" s="83">
        <v>66504.151908000014</v>
      </c>
      <c r="P141" s="85">
        <v>95.81</v>
      </c>
      <c r="Q141" s="73"/>
      <c r="R141" s="83">
        <v>63.717629582000008</v>
      </c>
      <c r="S141" s="84">
        <v>1.1611942951030345E-4</v>
      </c>
      <c r="T141" s="84">
        <f t="shared" si="4"/>
        <v>4.0670916607374059E-3</v>
      </c>
      <c r="U141" s="84">
        <f>R141/'סכום נכסי הקרן'!$C$42</f>
        <v>1.3477016569841029E-3</v>
      </c>
    </row>
    <row r="142" spans="2:21">
      <c r="B142" s="76" t="s">
        <v>622</v>
      </c>
      <c r="C142" s="73" t="s">
        <v>623</v>
      </c>
      <c r="D142" s="86" t="s">
        <v>115</v>
      </c>
      <c r="E142" s="86" t="s">
        <v>305</v>
      </c>
      <c r="F142" s="73" t="s">
        <v>624</v>
      </c>
      <c r="G142" s="86" t="s">
        <v>152</v>
      </c>
      <c r="H142" s="73" t="s">
        <v>605</v>
      </c>
      <c r="I142" s="73" t="s">
        <v>309</v>
      </c>
      <c r="J142" s="73"/>
      <c r="K142" s="83">
        <v>2.1899999999860262</v>
      </c>
      <c r="L142" s="86" t="s">
        <v>128</v>
      </c>
      <c r="M142" s="87">
        <v>1.9799999999999998E-2</v>
      </c>
      <c r="N142" s="87">
        <v>2.4399999999945462E-2</v>
      </c>
      <c r="O142" s="83">
        <v>58918.085538000007</v>
      </c>
      <c r="P142" s="85">
        <v>99.6</v>
      </c>
      <c r="Q142" s="73"/>
      <c r="R142" s="83">
        <v>58.682410678000018</v>
      </c>
      <c r="S142" s="84">
        <v>9.6943147076455666E-5</v>
      </c>
      <c r="T142" s="84">
        <f t="shared" si="4"/>
        <v>3.7456940044091661E-3</v>
      </c>
      <c r="U142" s="84">
        <f>R142/'סכום נכסי הקרן'!$C$42</f>
        <v>1.2412009458823911E-3</v>
      </c>
    </row>
    <row r="143" spans="2:21">
      <c r="B143" s="76" t="s">
        <v>625</v>
      </c>
      <c r="C143" s="73" t="s">
        <v>626</v>
      </c>
      <c r="D143" s="86" t="s">
        <v>115</v>
      </c>
      <c r="E143" s="86" t="s">
        <v>305</v>
      </c>
      <c r="F143" s="73" t="s">
        <v>627</v>
      </c>
      <c r="G143" s="86" t="s">
        <v>611</v>
      </c>
      <c r="H143" s="73" t="s">
        <v>628</v>
      </c>
      <c r="I143" s="73" t="s">
        <v>126</v>
      </c>
      <c r="J143" s="73"/>
      <c r="K143" s="83">
        <v>2.5789473684210518</v>
      </c>
      <c r="L143" s="86" t="s">
        <v>128</v>
      </c>
      <c r="M143" s="87">
        <v>4.6500000000000007E-2</v>
      </c>
      <c r="N143" s="87">
        <v>2.6590909090909092E-2</v>
      </c>
      <c r="O143" s="83">
        <v>7.8100000000000012E-4</v>
      </c>
      <c r="P143" s="85">
        <v>106.93</v>
      </c>
      <c r="Q143" s="73"/>
      <c r="R143" s="83">
        <v>8.3600000000000023E-7</v>
      </c>
      <c r="S143" s="84">
        <v>1.0898353664833065E-12</v>
      </c>
      <c r="T143" s="84">
        <f t="shared" si="4"/>
        <v>5.3361819180683776E-11</v>
      </c>
      <c r="U143" s="84">
        <f>R143/'סכום נכסי הקרן'!$C$42</f>
        <v>1.7682368170786327E-11</v>
      </c>
    </row>
    <row r="144" spans="2:21">
      <c r="B144" s="76" t="s">
        <v>629</v>
      </c>
      <c r="C144" s="73" t="s">
        <v>630</v>
      </c>
      <c r="D144" s="86" t="s">
        <v>115</v>
      </c>
      <c r="E144" s="86" t="s">
        <v>305</v>
      </c>
      <c r="F144" s="73" t="s">
        <v>631</v>
      </c>
      <c r="G144" s="86" t="s">
        <v>425</v>
      </c>
      <c r="H144" s="73" t="s">
        <v>628</v>
      </c>
      <c r="I144" s="73" t="s">
        <v>126</v>
      </c>
      <c r="J144" s="73"/>
      <c r="K144" s="83">
        <v>5.9500000000076669</v>
      </c>
      <c r="L144" s="86" t="s">
        <v>128</v>
      </c>
      <c r="M144" s="87">
        <v>2.75E-2</v>
      </c>
      <c r="N144" s="87">
        <v>1.9900000000015336E-2</v>
      </c>
      <c r="O144" s="83">
        <v>50114.320757000009</v>
      </c>
      <c r="P144" s="85">
        <v>104.1</v>
      </c>
      <c r="Q144" s="73"/>
      <c r="R144" s="83">
        <v>52.169007908000005</v>
      </c>
      <c r="S144" s="84">
        <v>1.2528580189250001E-4</v>
      </c>
      <c r="T144" s="84">
        <f t="shared" si="4"/>
        <v>3.3299439794525808E-3</v>
      </c>
      <c r="U144" s="84">
        <f>R144/'סכום נכסי הקרן'!$C$42</f>
        <v>1.1034349341314824E-3</v>
      </c>
    </row>
    <row r="145" spans="2:21">
      <c r="B145" s="76" t="s">
        <v>632</v>
      </c>
      <c r="C145" s="73" t="s">
        <v>633</v>
      </c>
      <c r="D145" s="86" t="s">
        <v>115</v>
      </c>
      <c r="E145" s="86" t="s">
        <v>305</v>
      </c>
      <c r="F145" s="73" t="s">
        <v>634</v>
      </c>
      <c r="G145" s="86" t="s">
        <v>611</v>
      </c>
      <c r="H145" s="73" t="s">
        <v>635</v>
      </c>
      <c r="I145" s="73" t="s">
        <v>309</v>
      </c>
      <c r="J145" s="73"/>
      <c r="K145" s="83">
        <v>1.47000000000556</v>
      </c>
      <c r="L145" s="86" t="s">
        <v>128</v>
      </c>
      <c r="M145" s="87">
        <v>2.5000000000000001E-2</v>
      </c>
      <c r="N145" s="87">
        <v>0.1279000000040959</v>
      </c>
      <c r="O145" s="83">
        <v>12290.686596000001</v>
      </c>
      <c r="P145" s="85">
        <v>87.8</v>
      </c>
      <c r="Q145" s="73"/>
      <c r="R145" s="83">
        <v>10.791222902000001</v>
      </c>
      <c r="S145" s="84">
        <v>4.2073390228167449E-5</v>
      </c>
      <c r="T145" s="84">
        <f t="shared" si="4"/>
        <v>6.8880297276911187E-4</v>
      </c>
      <c r="U145" s="84">
        <f>R145/'סכום נכסי הקרן'!$C$42</f>
        <v>2.2824686168203978E-4</v>
      </c>
    </row>
    <row r="146" spans="2:21">
      <c r="B146" s="76" t="s">
        <v>640</v>
      </c>
      <c r="C146" s="73" t="s">
        <v>641</v>
      </c>
      <c r="D146" s="86" t="s">
        <v>115</v>
      </c>
      <c r="E146" s="86" t="s">
        <v>305</v>
      </c>
      <c r="F146" s="73" t="s">
        <v>642</v>
      </c>
      <c r="G146" s="86" t="s">
        <v>361</v>
      </c>
      <c r="H146" s="73" t="s">
        <v>639</v>
      </c>
      <c r="I146" s="73"/>
      <c r="J146" s="73"/>
      <c r="K146" s="83">
        <v>1.730000000019478</v>
      </c>
      <c r="L146" s="86" t="s">
        <v>128</v>
      </c>
      <c r="M146" s="87">
        <v>0.01</v>
      </c>
      <c r="N146" s="87">
        <v>1.0600000000140903E-2</v>
      </c>
      <c r="O146" s="83">
        <v>23782.745000000006</v>
      </c>
      <c r="P146" s="85">
        <v>101.46</v>
      </c>
      <c r="Q146" s="73"/>
      <c r="R146" s="83">
        <v>24.129973661000005</v>
      </c>
      <c r="S146" s="84">
        <v>4.6026011952222086E-5</v>
      </c>
      <c r="T146" s="84">
        <f t="shared" si="4"/>
        <v>1.5402144633169187E-3</v>
      </c>
      <c r="U146" s="84">
        <f>R146/'סכום נכסי הקרן'!$C$42</f>
        <v>5.1037688782916131E-4</v>
      </c>
    </row>
    <row r="147" spans="2:21">
      <c r="B147" s="76" t="s">
        <v>643</v>
      </c>
      <c r="C147" s="73" t="s">
        <v>644</v>
      </c>
      <c r="D147" s="86" t="s">
        <v>115</v>
      </c>
      <c r="E147" s="86" t="s">
        <v>305</v>
      </c>
      <c r="F147" s="73" t="s">
        <v>642</v>
      </c>
      <c r="G147" s="86" t="s">
        <v>361</v>
      </c>
      <c r="H147" s="73" t="s">
        <v>639</v>
      </c>
      <c r="I147" s="73"/>
      <c r="J147" s="73"/>
      <c r="K147" s="83">
        <v>5.2399999999665425</v>
      </c>
      <c r="L147" s="86" t="s">
        <v>128</v>
      </c>
      <c r="M147" s="87">
        <v>1E-3</v>
      </c>
      <c r="N147" s="87">
        <v>1.4999999999999999E-2</v>
      </c>
      <c r="O147" s="83">
        <v>47565.490000000013</v>
      </c>
      <c r="P147" s="85">
        <v>93</v>
      </c>
      <c r="Q147" s="73"/>
      <c r="R147" s="83">
        <v>44.235907202000007</v>
      </c>
      <c r="S147" s="84">
        <v>1.4186753797560856E-4</v>
      </c>
      <c r="T147" s="84">
        <f t="shared" si="4"/>
        <v>2.8235747385246782E-3</v>
      </c>
      <c r="U147" s="84">
        <f>R147/'סכום נכסי הקרן'!$C$42</f>
        <v>9.3564066688337616E-4</v>
      </c>
    </row>
    <row r="148" spans="2:21">
      <c r="B148" s="76" t="s">
        <v>645</v>
      </c>
      <c r="C148" s="73" t="s">
        <v>646</v>
      </c>
      <c r="D148" s="86" t="s">
        <v>115</v>
      </c>
      <c r="E148" s="86" t="s">
        <v>305</v>
      </c>
      <c r="F148" s="73" t="s">
        <v>647</v>
      </c>
      <c r="G148" s="86" t="s">
        <v>361</v>
      </c>
      <c r="H148" s="73" t="s">
        <v>639</v>
      </c>
      <c r="I148" s="73"/>
      <c r="J148" s="73"/>
      <c r="K148" s="83">
        <v>2.2799999999702294</v>
      </c>
      <c r="L148" s="86" t="s">
        <v>128</v>
      </c>
      <c r="M148" s="87">
        <v>2.1000000000000001E-2</v>
      </c>
      <c r="N148" s="87">
        <v>1.4200000000793895E-2</v>
      </c>
      <c r="O148" s="83">
        <v>3743.9292260000002</v>
      </c>
      <c r="P148" s="85">
        <v>102.98</v>
      </c>
      <c r="Q148" s="83">
        <v>0.17526558700000003</v>
      </c>
      <c r="R148" s="83">
        <v>4.0307639040000005</v>
      </c>
      <c r="S148" s="84">
        <v>1.6328336640929065E-5</v>
      </c>
      <c r="T148" s="84">
        <f t="shared" si="4"/>
        <v>2.5728336675272126E-4</v>
      </c>
      <c r="U148" s="84">
        <f>R148/'סכום נכסי הקרן'!$C$42</f>
        <v>8.5255324593354104E-5</v>
      </c>
    </row>
    <row r="149" spans="2:21">
      <c r="B149" s="76" t="s">
        <v>648</v>
      </c>
      <c r="C149" s="73" t="s">
        <v>649</v>
      </c>
      <c r="D149" s="86" t="s">
        <v>115</v>
      </c>
      <c r="E149" s="86" t="s">
        <v>305</v>
      </c>
      <c r="F149" s="73" t="s">
        <v>647</v>
      </c>
      <c r="G149" s="86" t="s">
        <v>361</v>
      </c>
      <c r="H149" s="73" t="s">
        <v>639</v>
      </c>
      <c r="I149" s="73"/>
      <c r="J149" s="73"/>
      <c r="K149" s="83">
        <v>5.70000000003379</v>
      </c>
      <c r="L149" s="86" t="s">
        <v>128</v>
      </c>
      <c r="M149" s="87">
        <v>2.75E-2</v>
      </c>
      <c r="N149" s="87">
        <v>1.340000000009574E-2</v>
      </c>
      <c r="O149" s="83">
        <v>65547.963248</v>
      </c>
      <c r="P149" s="85">
        <v>108.36</v>
      </c>
      <c r="Q149" s="73"/>
      <c r="R149" s="83">
        <v>71.027772247999991</v>
      </c>
      <c r="S149" s="84">
        <v>1.367519887507302E-4</v>
      </c>
      <c r="T149" s="84">
        <f t="shared" si="4"/>
        <v>4.5336975352925401E-3</v>
      </c>
      <c r="U149" s="84">
        <f>R149/'סכום נכסי הקרן'!$C$42</f>
        <v>1.5023196402391091E-3</v>
      </c>
    </row>
    <row r="150" spans="2:21">
      <c r="B150" s="76" t="s">
        <v>650</v>
      </c>
      <c r="C150" s="73" t="s">
        <v>651</v>
      </c>
      <c r="D150" s="86" t="s">
        <v>115</v>
      </c>
      <c r="E150" s="86" t="s">
        <v>305</v>
      </c>
      <c r="F150" s="73" t="s">
        <v>652</v>
      </c>
      <c r="G150" s="86" t="s">
        <v>653</v>
      </c>
      <c r="H150" s="73" t="s">
        <v>639</v>
      </c>
      <c r="I150" s="73"/>
      <c r="J150" s="73"/>
      <c r="K150" s="83">
        <v>0</v>
      </c>
      <c r="L150" s="86" t="s">
        <v>128</v>
      </c>
      <c r="M150" s="87">
        <v>4.9000000000000002E-2</v>
      </c>
      <c r="N150" s="87">
        <v>0</v>
      </c>
      <c r="O150" s="83">
        <v>25473.090269000004</v>
      </c>
      <c r="P150" s="85">
        <v>21</v>
      </c>
      <c r="Q150" s="73"/>
      <c r="R150" s="83">
        <v>5.3493484060000007</v>
      </c>
      <c r="S150" s="84">
        <v>4.0195234486108316E-5</v>
      </c>
      <c r="T150" s="84">
        <f t="shared" si="4"/>
        <v>3.4144851958785999E-4</v>
      </c>
      <c r="U150" s="84">
        <f>R150/'סכום נכסי הקרן'!$C$42</f>
        <v>1.131449138620825E-4</v>
      </c>
    </row>
    <row r="151" spans="2:21"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83"/>
      <c r="P151" s="85"/>
      <c r="Q151" s="73"/>
      <c r="R151" s="73"/>
      <c r="S151" s="73"/>
      <c r="T151" s="84"/>
      <c r="U151" s="73"/>
    </row>
    <row r="152" spans="2:21">
      <c r="B152" s="89" t="s">
        <v>45</v>
      </c>
      <c r="C152" s="71"/>
      <c r="D152" s="71"/>
      <c r="E152" s="71"/>
      <c r="F152" s="71"/>
      <c r="G152" s="71"/>
      <c r="H152" s="71"/>
      <c r="I152" s="71"/>
      <c r="J152" s="71"/>
      <c r="K152" s="80">
        <v>4.9016710482019796</v>
      </c>
      <c r="L152" s="71"/>
      <c r="M152" s="71"/>
      <c r="N152" s="91">
        <v>2.4273501669469753E-2</v>
      </c>
      <c r="O152" s="80"/>
      <c r="P152" s="82"/>
      <c r="Q152" s="80">
        <f>SUM(Q153:Q232)</f>
        <v>8.6870236082262924</v>
      </c>
      <c r="R152" s="80">
        <f>SUM(R153:R232)</f>
        <v>2924.9031041820003</v>
      </c>
      <c r="S152" s="71"/>
      <c r="T152" s="81">
        <f t="shared" ref="T152:T215" si="5">R152/$R$11</f>
        <v>0.18669635235212984</v>
      </c>
      <c r="U152" s="81">
        <f>R152/'סכום נכסי הקרן'!$C$42</f>
        <v>6.1865087980887461E-2</v>
      </c>
    </row>
    <row r="153" spans="2:21">
      <c r="B153" s="76" t="s">
        <v>654</v>
      </c>
      <c r="C153" s="73" t="s">
        <v>655</v>
      </c>
      <c r="D153" s="86" t="s">
        <v>115</v>
      </c>
      <c r="E153" s="86" t="s">
        <v>305</v>
      </c>
      <c r="F153" s="73" t="s">
        <v>509</v>
      </c>
      <c r="G153" s="86" t="s">
        <v>315</v>
      </c>
      <c r="H153" s="73" t="s">
        <v>323</v>
      </c>
      <c r="I153" s="73" t="s">
        <v>126</v>
      </c>
      <c r="J153" s="73"/>
      <c r="K153" s="83">
        <v>4.8600000000015289</v>
      </c>
      <c r="L153" s="86" t="s">
        <v>128</v>
      </c>
      <c r="M153" s="87">
        <v>2.6800000000000001E-2</v>
      </c>
      <c r="N153" s="87">
        <v>9.5000000000022497E-3</v>
      </c>
      <c r="O153" s="83">
        <v>200654.89725400004</v>
      </c>
      <c r="P153" s="85">
        <v>110.81</v>
      </c>
      <c r="Q153" s="73"/>
      <c r="R153" s="83">
        <v>222.34569388100005</v>
      </c>
      <c r="S153" s="84">
        <v>8.3314821100700882E-5</v>
      </c>
      <c r="T153" s="84">
        <f t="shared" si="5"/>
        <v>1.4192309464690895E-2</v>
      </c>
      <c r="U153" s="84">
        <f>R153/'סכום נכסי הקרן'!$C$42</f>
        <v>4.7028689239148264E-3</v>
      </c>
    </row>
    <row r="154" spans="2:21">
      <c r="B154" s="76" t="s">
        <v>656</v>
      </c>
      <c r="C154" s="73" t="s">
        <v>657</v>
      </c>
      <c r="D154" s="86" t="s">
        <v>115</v>
      </c>
      <c r="E154" s="86" t="s">
        <v>305</v>
      </c>
      <c r="F154" s="73" t="s">
        <v>658</v>
      </c>
      <c r="G154" s="86" t="s">
        <v>361</v>
      </c>
      <c r="H154" s="73" t="s">
        <v>323</v>
      </c>
      <c r="I154" s="73" t="s">
        <v>126</v>
      </c>
      <c r="J154" s="73"/>
      <c r="K154" s="83">
        <v>3.9000000003854907</v>
      </c>
      <c r="L154" s="86" t="s">
        <v>128</v>
      </c>
      <c r="M154" s="87">
        <v>1.44E-2</v>
      </c>
      <c r="N154" s="87">
        <v>7.4000000018594296E-3</v>
      </c>
      <c r="O154" s="83">
        <v>4291.932807000001</v>
      </c>
      <c r="P154" s="85">
        <v>102.75</v>
      </c>
      <c r="Q154" s="73"/>
      <c r="R154" s="83">
        <v>4.409960957</v>
      </c>
      <c r="S154" s="84">
        <v>5.7225770760000012E-6</v>
      </c>
      <c r="T154" s="84">
        <f t="shared" si="5"/>
        <v>2.814874870589822E-4</v>
      </c>
      <c r="U154" s="84">
        <f>R154/'סכום נכסי הקרן'!$C$42</f>
        <v>9.3275781412042105E-5</v>
      </c>
    </row>
    <row r="155" spans="2:21">
      <c r="B155" s="76" t="s">
        <v>659</v>
      </c>
      <c r="C155" s="73" t="s">
        <v>660</v>
      </c>
      <c r="D155" s="86" t="s">
        <v>115</v>
      </c>
      <c r="E155" s="86" t="s">
        <v>305</v>
      </c>
      <c r="F155" s="73" t="s">
        <v>367</v>
      </c>
      <c r="G155" s="86" t="s">
        <v>361</v>
      </c>
      <c r="H155" s="73" t="s">
        <v>352</v>
      </c>
      <c r="I155" s="73" t="s">
        <v>126</v>
      </c>
      <c r="J155" s="73"/>
      <c r="K155" s="83">
        <v>2.7000000000094397</v>
      </c>
      <c r="L155" s="86" t="s">
        <v>128</v>
      </c>
      <c r="M155" s="87">
        <v>1.6299999999999999E-2</v>
      </c>
      <c r="N155" s="87">
        <v>5.00000000015733E-3</v>
      </c>
      <c r="O155" s="83">
        <v>30708.635047000003</v>
      </c>
      <c r="P155" s="85">
        <v>103.49</v>
      </c>
      <c r="Q155" s="73"/>
      <c r="R155" s="83">
        <v>31.780366411000006</v>
      </c>
      <c r="S155" s="84">
        <v>3.6854533989647635E-5</v>
      </c>
      <c r="T155" s="84">
        <f t="shared" si="5"/>
        <v>2.0285384759804524E-3</v>
      </c>
      <c r="U155" s="84">
        <f>R155/'סכום נכסי הקרן'!$C$42</f>
        <v>6.7219155440405895E-4</v>
      </c>
    </row>
    <row r="156" spans="2:21">
      <c r="B156" s="76" t="s">
        <v>661</v>
      </c>
      <c r="C156" s="73" t="s">
        <v>662</v>
      </c>
      <c r="D156" s="86" t="s">
        <v>115</v>
      </c>
      <c r="E156" s="86" t="s">
        <v>305</v>
      </c>
      <c r="F156" s="73" t="s">
        <v>663</v>
      </c>
      <c r="G156" s="86" t="s">
        <v>664</v>
      </c>
      <c r="H156" s="73" t="s">
        <v>352</v>
      </c>
      <c r="I156" s="73" t="s">
        <v>126</v>
      </c>
      <c r="J156" s="73"/>
      <c r="K156" s="83">
        <v>4.4499999999380764</v>
      </c>
      <c r="L156" s="86" t="s">
        <v>128</v>
      </c>
      <c r="M156" s="87">
        <v>2.6099999999999998E-2</v>
      </c>
      <c r="N156" s="87">
        <v>7.0000000001548103E-3</v>
      </c>
      <c r="O156" s="83">
        <v>11805.770994000002</v>
      </c>
      <c r="P156" s="85">
        <v>109.43</v>
      </c>
      <c r="Q156" s="73"/>
      <c r="R156" s="83">
        <v>12.919055204000003</v>
      </c>
      <c r="S156" s="84">
        <v>2.0605007630598075E-5</v>
      </c>
      <c r="T156" s="84">
        <f t="shared" si="5"/>
        <v>8.2462235380516714E-4</v>
      </c>
      <c r="U156" s="84">
        <f>R156/'סכום נכסי הקרן'!$C$42</f>
        <v>2.7325297910985773E-4</v>
      </c>
    </row>
    <row r="157" spans="2:21">
      <c r="B157" s="76" t="s">
        <v>665</v>
      </c>
      <c r="C157" s="73" t="s">
        <v>666</v>
      </c>
      <c r="D157" s="86" t="s">
        <v>115</v>
      </c>
      <c r="E157" s="86" t="s">
        <v>305</v>
      </c>
      <c r="F157" s="73" t="s">
        <v>667</v>
      </c>
      <c r="G157" s="86" t="s">
        <v>477</v>
      </c>
      <c r="H157" s="73" t="s">
        <v>391</v>
      </c>
      <c r="I157" s="73" t="s">
        <v>309</v>
      </c>
      <c r="J157" s="73"/>
      <c r="K157" s="83">
        <v>10.639999999939322</v>
      </c>
      <c r="L157" s="86" t="s">
        <v>128</v>
      </c>
      <c r="M157" s="87">
        <v>2.4E-2</v>
      </c>
      <c r="N157" s="87">
        <v>2.6399999999737984E-2</v>
      </c>
      <c r="O157" s="83">
        <v>29522.525680000006</v>
      </c>
      <c r="P157" s="85">
        <v>98.25</v>
      </c>
      <c r="Q157" s="73"/>
      <c r="R157" s="83">
        <v>29.00588148400001</v>
      </c>
      <c r="S157" s="84">
        <v>3.8522548742774386E-5</v>
      </c>
      <c r="T157" s="84">
        <f t="shared" si="5"/>
        <v>1.8514433049348705E-3</v>
      </c>
      <c r="U157" s="84">
        <f>R157/'סכום נכסי הקרן'!$C$42</f>
        <v>6.1350798506971547E-4</v>
      </c>
    </row>
    <row r="158" spans="2:21">
      <c r="B158" s="76" t="s">
        <v>668</v>
      </c>
      <c r="C158" s="73" t="s">
        <v>669</v>
      </c>
      <c r="D158" s="86" t="s">
        <v>115</v>
      </c>
      <c r="E158" s="86" t="s">
        <v>305</v>
      </c>
      <c r="F158" s="73" t="s">
        <v>396</v>
      </c>
      <c r="G158" s="86" t="s">
        <v>361</v>
      </c>
      <c r="H158" s="73" t="s">
        <v>397</v>
      </c>
      <c r="I158" s="73" t="s">
        <v>126</v>
      </c>
      <c r="J158" s="73"/>
      <c r="K158" s="83">
        <v>2.9999999999773492</v>
      </c>
      <c r="L158" s="86" t="s">
        <v>128</v>
      </c>
      <c r="M158" s="87">
        <v>3.39E-2</v>
      </c>
      <c r="N158" s="87">
        <v>1.1299999999956964E-2</v>
      </c>
      <c r="O158" s="83">
        <v>40336.468483000004</v>
      </c>
      <c r="P158" s="85">
        <v>109.45</v>
      </c>
      <c r="Q158" s="73"/>
      <c r="R158" s="83">
        <v>44.148264763</v>
      </c>
      <c r="S158" s="84">
        <v>3.7169175267820727E-5</v>
      </c>
      <c r="T158" s="84">
        <f t="shared" si="5"/>
        <v>2.8179805280193282E-3</v>
      </c>
      <c r="U158" s="84">
        <f>R158/'סכום נכסי הקרן'!$C$42</f>
        <v>9.337869277999027E-4</v>
      </c>
    </row>
    <row r="159" spans="2:21">
      <c r="B159" s="76" t="s">
        <v>670</v>
      </c>
      <c r="C159" s="73" t="s">
        <v>671</v>
      </c>
      <c r="D159" s="86" t="s">
        <v>115</v>
      </c>
      <c r="E159" s="86" t="s">
        <v>305</v>
      </c>
      <c r="F159" s="73" t="s">
        <v>396</v>
      </c>
      <c r="G159" s="86" t="s">
        <v>361</v>
      </c>
      <c r="H159" s="73" t="s">
        <v>397</v>
      </c>
      <c r="I159" s="73" t="s">
        <v>126</v>
      </c>
      <c r="J159" s="73"/>
      <c r="K159" s="83">
        <v>8.6699999999540101</v>
      </c>
      <c r="L159" s="86" t="s">
        <v>128</v>
      </c>
      <c r="M159" s="87">
        <v>2.4399999999999998E-2</v>
      </c>
      <c r="N159" s="87">
        <v>2.3599999999842556E-2</v>
      </c>
      <c r="O159" s="83">
        <v>47203.386835000005</v>
      </c>
      <c r="P159" s="85">
        <v>102.26</v>
      </c>
      <c r="Q159" s="73"/>
      <c r="R159" s="83">
        <v>48.270182866000013</v>
      </c>
      <c r="S159" s="84">
        <v>7.6818939253760809E-5</v>
      </c>
      <c r="T159" s="84">
        <f t="shared" si="5"/>
        <v>3.0810822606627177E-3</v>
      </c>
      <c r="U159" s="84">
        <f>R159/'סכום נכסי הקרן'!$C$42</f>
        <v>1.0209702692676962E-3</v>
      </c>
    </row>
    <row r="160" spans="2:21">
      <c r="B160" s="76" t="s">
        <v>672</v>
      </c>
      <c r="C160" s="73" t="s">
        <v>673</v>
      </c>
      <c r="D160" s="86" t="s">
        <v>115</v>
      </c>
      <c r="E160" s="86" t="s">
        <v>305</v>
      </c>
      <c r="F160" s="73" t="s">
        <v>328</v>
      </c>
      <c r="G160" s="86" t="s">
        <v>315</v>
      </c>
      <c r="H160" s="73" t="s">
        <v>397</v>
      </c>
      <c r="I160" s="73" t="s">
        <v>126</v>
      </c>
      <c r="J160" s="73"/>
      <c r="K160" s="83">
        <v>0.33999999999613278</v>
      </c>
      <c r="L160" s="86" t="s">
        <v>128</v>
      </c>
      <c r="M160" s="87">
        <v>1.4199999999999999E-2</v>
      </c>
      <c r="N160" s="87">
        <v>5.6999999999806624E-3</v>
      </c>
      <c r="O160" s="83">
        <v>77174.314754000021</v>
      </c>
      <c r="P160" s="85">
        <v>100.52</v>
      </c>
      <c r="Q160" s="73"/>
      <c r="R160" s="83">
        <v>77.575620295000022</v>
      </c>
      <c r="S160" s="84">
        <v>9.5259857700418966E-5</v>
      </c>
      <c r="T160" s="84">
        <f t="shared" si="5"/>
        <v>4.95164619977413E-3</v>
      </c>
      <c r="U160" s="84">
        <f>R160/'סכום נכסי הקרן'!$C$42</f>
        <v>1.6408142094896099E-3</v>
      </c>
    </row>
    <row r="161" spans="2:21">
      <c r="B161" s="76" t="s">
        <v>674</v>
      </c>
      <c r="C161" s="73" t="s">
        <v>675</v>
      </c>
      <c r="D161" s="86" t="s">
        <v>115</v>
      </c>
      <c r="E161" s="86" t="s">
        <v>305</v>
      </c>
      <c r="F161" s="73" t="s">
        <v>415</v>
      </c>
      <c r="G161" s="86" t="s">
        <v>361</v>
      </c>
      <c r="H161" s="73" t="s">
        <v>391</v>
      </c>
      <c r="I161" s="73" t="s">
        <v>309</v>
      </c>
      <c r="J161" s="73"/>
      <c r="K161" s="83">
        <v>7.8600000000132839</v>
      </c>
      <c r="L161" s="86" t="s">
        <v>128</v>
      </c>
      <c r="M161" s="87">
        <v>2.5499999999999998E-2</v>
      </c>
      <c r="N161" s="87">
        <v>2.1700000000051789E-2</v>
      </c>
      <c r="O161" s="83">
        <v>171254.87826000003</v>
      </c>
      <c r="P161" s="85">
        <v>103.73</v>
      </c>
      <c r="Q161" s="73"/>
      <c r="R161" s="83">
        <v>177.64269092400002</v>
      </c>
      <c r="S161" s="84">
        <v>1.130914262235335E-4</v>
      </c>
      <c r="T161" s="84">
        <f t="shared" si="5"/>
        <v>1.1338920038105958E-2</v>
      </c>
      <c r="U161" s="84">
        <f>R161/'סכום נכסי הקרן'!$C$42</f>
        <v>3.7573486408700603E-3</v>
      </c>
    </row>
    <row r="162" spans="2:21">
      <c r="B162" s="76" t="s">
        <v>676</v>
      </c>
      <c r="C162" s="73" t="s">
        <v>677</v>
      </c>
      <c r="D162" s="86" t="s">
        <v>115</v>
      </c>
      <c r="E162" s="86" t="s">
        <v>305</v>
      </c>
      <c r="F162" s="73" t="s">
        <v>678</v>
      </c>
      <c r="G162" s="86" t="s">
        <v>611</v>
      </c>
      <c r="H162" s="73" t="s">
        <v>391</v>
      </c>
      <c r="I162" s="73" t="s">
        <v>309</v>
      </c>
      <c r="J162" s="73"/>
      <c r="K162" s="83">
        <v>3.0100000000141183</v>
      </c>
      <c r="L162" s="86" t="s">
        <v>128</v>
      </c>
      <c r="M162" s="87">
        <v>4.3499999999999997E-2</v>
      </c>
      <c r="N162" s="87">
        <v>0.10120000000062868</v>
      </c>
      <c r="O162" s="83">
        <v>43650.47918300001</v>
      </c>
      <c r="P162" s="85">
        <v>86</v>
      </c>
      <c r="Q162" s="73"/>
      <c r="R162" s="83">
        <v>37.539413547000002</v>
      </c>
      <c r="S162" s="84">
        <v>2.7923323252160486E-5</v>
      </c>
      <c r="T162" s="84">
        <f t="shared" si="5"/>
        <v>2.3961380356984745E-3</v>
      </c>
      <c r="U162" s="84">
        <f>R162/'סכום נכסי הקרן'!$C$42</f>
        <v>7.9400207087734179E-4</v>
      </c>
    </row>
    <row r="163" spans="2:21">
      <c r="B163" s="76" t="s">
        <v>679</v>
      </c>
      <c r="C163" s="73" t="s">
        <v>680</v>
      </c>
      <c r="D163" s="86" t="s">
        <v>115</v>
      </c>
      <c r="E163" s="86" t="s">
        <v>305</v>
      </c>
      <c r="F163" s="73" t="s">
        <v>360</v>
      </c>
      <c r="G163" s="86" t="s">
        <v>361</v>
      </c>
      <c r="H163" s="73" t="s">
        <v>391</v>
      </c>
      <c r="I163" s="73" t="s">
        <v>309</v>
      </c>
      <c r="J163" s="73"/>
      <c r="K163" s="83">
        <v>3.2999999999861505</v>
      </c>
      <c r="L163" s="86" t="s">
        <v>128</v>
      </c>
      <c r="M163" s="87">
        <v>2.5499999999999998E-2</v>
      </c>
      <c r="N163" s="87">
        <v>8.8999999999861499E-3</v>
      </c>
      <c r="O163" s="83">
        <v>33975.350000000006</v>
      </c>
      <c r="P163" s="85">
        <v>106.26</v>
      </c>
      <c r="Q163" s="73"/>
      <c r="R163" s="83">
        <v>36.102208045000005</v>
      </c>
      <c r="S163" s="84">
        <v>1.0125573702092151E-4</v>
      </c>
      <c r="T163" s="84">
        <f t="shared" si="5"/>
        <v>2.3044013130630583E-3</v>
      </c>
      <c r="U163" s="84">
        <f>R163/'סכום נכסי הקרן'!$C$42</f>
        <v>7.6360351008374885E-4</v>
      </c>
    </row>
    <row r="164" spans="2:21">
      <c r="B164" s="76" t="s">
        <v>681</v>
      </c>
      <c r="C164" s="73" t="s">
        <v>682</v>
      </c>
      <c r="D164" s="86" t="s">
        <v>115</v>
      </c>
      <c r="E164" s="86" t="s">
        <v>305</v>
      </c>
      <c r="F164" s="73" t="s">
        <v>424</v>
      </c>
      <c r="G164" s="86" t="s">
        <v>425</v>
      </c>
      <c r="H164" s="73" t="s">
        <v>397</v>
      </c>
      <c r="I164" s="73" t="s">
        <v>126</v>
      </c>
      <c r="J164" s="73"/>
      <c r="K164" s="83">
        <v>2.0300000000173846</v>
      </c>
      <c r="L164" s="86" t="s">
        <v>128</v>
      </c>
      <c r="M164" s="87">
        <v>4.8000000000000001E-2</v>
      </c>
      <c r="N164" s="87">
        <v>6.2000000003174646E-3</v>
      </c>
      <c r="O164" s="83">
        <v>11551.016346000002</v>
      </c>
      <c r="P164" s="85">
        <v>108.52</v>
      </c>
      <c r="Q164" s="83">
        <v>0.69469171800000007</v>
      </c>
      <c r="R164" s="83">
        <v>13.229854659000003</v>
      </c>
      <c r="S164" s="84">
        <v>6.2269055555017912E-6</v>
      </c>
      <c r="T164" s="84">
        <f t="shared" si="5"/>
        <v>8.4446066040703917E-4</v>
      </c>
      <c r="U164" s="84">
        <f>R164/'סכום נכסי הקרן'!$C$42</f>
        <v>2.7982674751965409E-4</v>
      </c>
    </row>
    <row r="165" spans="2:21">
      <c r="B165" s="76" t="s">
        <v>683</v>
      </c>
      <c r="C165" s="73" t="s">
        <v>684</v>
      </c>
      <c r="D165" s="86" t="s">
        <v>115</v>
      </c>
      <c r="E165" s="86" t="s">
        <v>305</v>
      </c>
      <c r="F165" s="73" t="s">
        <v>424</v>
      </c>
      <c r="G165" s="86" t="s">
        <v>425</v>
      </c>
      <c r="H165" s="73" t="s">
        <v>397</v>
      </c>
      <c r="I165" s="73" t="s">
        <v>126</v>
      </c>
      <c r="J165" s="73"/>
      <c r="K165" s="83">
        <v>0.41011505273250243</v>
      </c>
      <c r="L165" s="86" t="s">
        <v>128</v>
      </c>
      <c r="M165" s="87">
        <v>4.4999999999999998E-2</v>
      </c>
      <c r="N165" s="73"/>
      <c r="O165" s="83">
        <v>4.0770000000000008E-3</v>
      </c>
      <c r="P165" s="85">
        <v>102.25</v>
      </c>
      <c r="Q165" s="73"/>
      <c r="R165" s="83">
        <v>4.172E-6</v>
      </c>
      <c r="S165" s="84">
        <v>6.7892517668374126E-12</v>
      </c>
      <c r="T165" s="84">
        <f t="shared" si="5"/>
        <v>2.6629845648542183E-10</v>
      </c>
      <c r="U165" s="84">
        <f>R165/'סכום נכסי הקרן'!$C$42</f>
        <v>8.8242631589139407E-11</v>
      </c>
    </row>
    <row r="166" spans="2:21">
      <c r="B166" s="76" t="s">
        <v>685</v>
      </c>
      <c r="C166" s="73" t="s">
        <v>686</v>
      </c>
      <c r="D166" s="86" t="s">
        <v>115</v>
      </c>
      <c r="E166" s="86" t="s">
        <v>305</v>
      </c>
      <c r="F166" s="73" t="s">
        <v>687</v>
      </c>
      <c r="G166" s="86" t="s">
        <v>125</v>
      </c>
      <c r="H166" s="73" t="s">
        <v>397</v>
      </c>
      <c r="I166" s="73" t="s">
        <v>126</v>
      </c>
      <c r="J166" s="73"/>
      <c r="K166" s="83">
        <v>1.8914728682170541</v>
      </c>
      <c r="L166" s="86" t="s">
        <v>128</v>
      </c>
      <c r="M166" s="87">
        <v>1.49E-2</v>
      </c>
      <c r="N166" s="87">
        <v>6.2015503875969E-3</v>
      </c>
      <c r="O166" s="83">
        <v>2.5100000000000003E-4</v>
      </c>
      <c r="P166" s="85">
        <v>102.15</v>
      </c>
      <c r="Q166" s="73"/>
      <c r="R166" s="83">
        <v>2.5800000000000006E-7</v>
      </c>
      <c r="S166" s="84">
        <v>2.619078263654581E-13</v>
      </c>
      <c r="T166" s="84">
        <f t="shared" si="5"/>
        <v>1.646812123040241E-11</v>
      </c>
      <c r="U166" s="84">
        <f>R166/'סכום נכסי הקרן'!$C$42</f>
        <v>5.4569987895488904E-12</v>
      </c>
    </row>
    <row r="167" spans="2:21">
      <c r="B167" s="76" t="s">
        <v>688</v>
      </c>
      <c r="C167" s="73" t="s">
        <v>689</v>
      </c>
      <c r="D167" s="86" t="s">
        <v>115</v>
      </c>
      <c r="E167" s="86" t="s">
        <v>305</v>
      </c>
      <c r="F167" s="73" t="s">
        <v>328</v>
      </c>
      <c r="G167" s="86" t="s">
        <v>315</v>
      </c>
      <c r="H167" s="73" t="s">
        <v>391</v>
      </c>
      <c r="I167" s="73" t="s">
        <v>309</v>
      </c>
      <c r="J167" s="73"/>
      <c r="K167" s="83">
        <v>0.3100000000142763</v>
      </c>
      <c r="L167" s="86" t="s">
        <v>128</v>
      </c>
      <c r="M167" s="87">
        <v>3.2500000000000001E-2</v>
      </c>
      <c r="N167" s="87">
        <v>-1.2099999998715137E-2</v>
      </c>
      <c r="O167" s="83">
        <v>0.11055500000000001</v>
      </c>
      <c r="P167" s="85">
        <v>5068724</v>
      </c>
      <c r="Q167" s="73"/>
      <c r="R167" s="83">
        <v>5.6037081320000004</v>
      </c>
      <c r="S167" s="84">
        <v>5.9711045098568734E-6</v>
      </c>
      <c r="T167" s="84">
        <f t="shared" si="5"/>
        <v>3.5768428239367364E-4</v>
      </c>
      <c r="U167" s="84">
        <f>R167/'סכום נכסי הקרן'!$C$42</f>
        <v>1.1852491664073361E-4</v>
      </c>
    </row>
    <row r="168" spans="2:21">
      <c r="B168" s="76" t="s">
        <v>690</v>
      </c>
      <c r="C168" s="73" t="s">
        <v>691</v>
      </c>
      <c r="D168" s="86" t="s">
        <v>115</v>
      </c>
      <c r="E168" s="86" t="s">
        <v>305</v>
      </c>
      <c r="F168" s="73" t="s">
        <v>692</v>
      </c>
      <c r="G168" s="86" t="s">
        <v>611</v>
      </c>
      <c r="H168" s="73" t="s">
        <v>391</v>
      </c>
      <c r="I168" s="73" t="s">
        <v>309</v>
      </c>
      <c r="J168" s="73"/>
      <c r="K168" s="83">
        <v>2.6200000000447781</v>
      </c>
      <c r="L168" s="86" t="s">
        <v>128</v>
      </c>
      <c r="M168" s="87">
        <v>3.3799999999999997E-2</v>
      </c>
      <c r="N168" s="87">
        <v>2.6100000000293857E-2</v>
      </c>
      <c r="O168" s="83">
        <v>27780.099855000004</v>
      </c>
      <c r="P168" s="85">
        <v>102.9</v>
      </c>
      <c r="Q168" s="73"/>
      <c r="R168" s="83">
        <v>28.585722756000003</v>
      </c>
      <c r="S168" s="84">
        <v>3.393905390645903E-5</v>
      </c>
      <c r="T168" s="84">
        <f t="shared" si="5"/>
        <v>1.8246246038933363E-3</v>
      </c>
      <c r="U168" s="84">
        <f>R168/'סכום נכסי הקרן'!$C$42</f>
        <v>6.0462114138710142E-4</v>
      </c>
    </row>
    <row r="169" spans="2:21">
      <c r="B169" s="76" t="s">
        <v>693</v>
      </c>
      <c r="C169" s="73" t="s">
        <v>694</v>
      </c>
      <c r="D169" s="86" t="s">
        <v>115</v>
      </c>
      <c r="E169" s="86" t="s">
        <v>305</v>
      </c>
      <c r="F169" s="73" t="s">
        <v>473</v>
      </c>
      <c r="G169" s="86" t="s">
        <v>123</v>
      </c>
      <c r="H169" s="73" t="s">
        <v>391</v>
      </c>
      <c r="I169" s="73" t="s">
        <v>309</v>
      </c>
      <c r="J169" s="73"/>
      <c r="K169" s="83">
        <v>4.6799999999584836</v>
      </c>
      <c r="L169" s="86" t="s">
        <v>128</v>
      </c>
      <c r="M169" s="87">
        <v>5.0900000000000001E-2</v>
      </c>
      <c r="N169" s="87">
        <v>1.0799999999779444E-2</v>
      </c>
      <c r="O169" s="83">
        <v>22667.250239000008</v>
      </c>
      <c r="P169" s="85">
        <v>119.25</v>
      </c>
      <c r="Q169" s="83">
        <v>3.8005422840000009</v>
      </c>
      <c r="R169" s="83">
        <v>30.831238196000005</v>
      </c>
      <c r="S169" s="84">
        <v>2.7105205280087558E-5</v>
      </c>
      <c r="T169" s="84">
        <f t="shared" si="5"/>
        <v>1.9679556910664388E-3</v>
      </c>
      <c r="U169" s="84">
        <f>R169/'סכום נכסי הקרן'!$C$42</f>
        <v>6.5211639347234694E-4</v>
      </c>
    </row>
    <row r="170" spans="2:21">
      <c r="B170" s="76" t="s">
        <v>695</v>
      </c>
      <c r="C170" s="73" t="s">
        <v>696</v>
      </c>
      <c r="D170" s="86" t="s">
        <v>115</v>
      </c>
      <c r="E170" s="86" t="s">
        <v>305</v>
      </c>
      <c r="F170" s="73" t="s">
        <v>473</v>
      </c>
      <c r="G170" s="86" t="s">
        <v>123</v>
      </c>
      <c r="H170" s="73" t="s">
        <v>391</v>
      </c>
      <c r="I170" s="73" t="s">
        <v>309</v>
      </c>
      <c r="J170" s="73"/>
      <c r="K170" s="83">
        <v>6.3699999999239854</v>
      </c>
      <c r="L170" s="86" t="s">
        <v>128</v>
      </c>
      <c r="M170" s="87">
        <v>3.5200000000000002E-2</v>
      </c>
      <c r="N170" s="87">
        <v>1.3399999999861793E-2</v>
      </c>
      <c r="O170" s="83">
        <v>33975.350000000006</v>
      </c>
      <c r="P170" s="85">
        <v>115</v>
      </c>
      <c r="Q170" s="73"/>
      <c r="R170" s="83">
        <v>39.071652881000006</v>
      </c>
      <c r="S170" s="84">
        <v>3.9740040236741763E-5</v>
      </c>
      <c r="T170" s="84">
        <f t="shared" si="5"/>
        <v>2.4939407609167034E-3</v>
      </c>
      <c r="U170" s="84">
        <f>R170/'סכום נכסי הקרן'!$C$42</f>
        <v>8.2641070727632331E-4</v>
      </c>
    </row>
    <row r="171" spans="2:21">
      <c r="B171" s="76" t="s">
        <v>697</v>
      </c>
      <c r="C171" s="73" t="s">
        <v>698</v>
      </c>
      <c r="D171" s="86" t="s">
        <v>115</v>
      </c>
      <c r="E171" s="86" t="s">
        <v>305</v>
      </c>
      <c r="F171" s="73" t="s">
        <v>699</v>
      </c>
      <c r="G171" s="86" t="s">
        <v>700</v>
      </c>
      <c r="H171" s="73" t="s">
        <v>391</v>
      </c>
      <c r="I171" s="73" t="s">
        <v>309</v>
      </c>
      <c r="J171" s="73"/>
      <c r="K171" s="83">
        <v>2.140022203719123</v>
      </c>
      <c r="L171" s="86" t="s">
        <v>128</v>
      </c>
      <c r="M171" s="87">
        <v>1.0500000000000001E-2</v>
      </c>
      <c r="N171" s="87">
        <v>7.3001665278934228E-3</v>
      </c>
      <c r="O171" s="83">
        <v>1.4270000000000003E-2</v>
      </c>
      <c r="P171" s="85">
        <v>101.04</v>
      </c>
      <c r="Q171" s="73"/>
      <c r="R171" s="83">
        <v>1.4412000000000004E-5</v>
      </c>
      <c r="S171" s="84">
        <v>3.0797985073660498E-11</v>
      </c>
      <c r="T171" s="84">
        <f t="shared" si="5"/>
        <v>9.1991691152154854E-10</v>
      </c>
      <c r="U171" s="84">
        <f>R171/'סכום נכסי הקרן'!$C$42</f>
        <v>3.048304905231729E-10</v>
      </c>
    </row>
    <row r="172" spans="2:21">
      <c r="B172" s="76" t="s">
        <v>701</v>
      </c>
      <c r="C172" s="73" t="s">
        <v>702</v>
      </c>
      <c r="D172" s="86" t="s">
        <v>115</v>
      </c>
      <c r="E172" s="86" t="s">
        <v>305</v>
      </c>
      <c r="F172" s="73" t="s">
        <v>481</v>
      </c>
      <c r="G172" s="86" t="s">
        <v>152</v>
      </c>
      <c r="H172" s="73" t="s">
        <v>482</v>
      </c>
      <c r="I172" s="73" t="s">
        <v>126</v>
      </c>
      <c r="J172" s="73"/>
      <c r="K172" s="83">
        <v>6.8399999999439434</v>
      </c>
      <c r="L172" s="86" t="s">
        <v>128</v>
      </c>
      <c r="M172" s="87">
        <v>3.2000000000000001E-2</v>
      </c>
      <c r="N172" s="87">
        <v>1.7899999999750858E-2</v>
      </c>
      <c r="O172" s="83">
        <v>11551.619000000001</v>
      </c>
      <c r="P172" s="85">
        <v>111.19</v>
      </c>
      <c r="Q172" s="73"/>
      <c r="R172" s="83">
        <v>12.844244908000002</v>
      </c>
      <c r="S172" s="84">
        <v>1.3838152248654114E-5</v>
      </c>
      <c r="T172" s="84">
        <f t="shared" si="5"/>
        <v>8.1984721805396438E-4</v>
      </c>
      <c r="U172" s="84">
        <f>R172/'סכום נכסי הקרן'!$C$42</f>
        <v>2.7167065471172673E-4</v>
      </c>
    </row>
    <row r="173" spans="2:21">
      <c r="B173" s="76" t="s">
        <v>703</v>
      </c>
      <c r="C173" s="73" t="s">
        <v>704</v>
      </c>
      <c r="D173" s="86" t="s">
        <v>115</v>
      </c>
      <c r="E173" s="86" t="s">
        <v>305</v>
      </c>
      <c r="F173" s="73" t="s">
        <v>481</v>
      </c>
      <c r="G173" s="86" t="s">
        <v>152</v>
      </c>
      <c r="H173" s="73" t="s">
        <v>482</v>
      </c>
      <c r="I173" s="73" t="s">
        <v>126</v>
      </c>
      <c r="J173" s="73"/>
      <c r="K173" s="83">
        <v>3.7100000000057327</v>
      </c>
      <c r="L173" s="86" t="s">
        <v>128</v>
      </c>
      <c r="M173" s="87">
        <v>3.6499999999999998E-2</v>
      </c>
      <c r="N173" s="87">
        <v>1.1900000000057327E-2</v>
      </c>
      <c r="O173" s="83">
        <v>78767.356075000018</v>
      </c>
      <c r="P173" s="85">
        <v>110.73</v>
      </c>
      <c r="Q173" s="73"/>
      <c r="R173" s="83">
        <v>87.219090750000021</v>
      </c>
      <c r="S173" s="84">
        <v>3.6721925956471156E-5</v>
      </c>
      <c r="T173" s="84">
        <f t="shared" si="5"/>
        <v>5.5671882173506564E-3</v>
      </c>
      <c r="U173" s="84">
        <f>R173/'סכום נכסי הקרן'!$C$42</f>
        <v>1.844784777706608E-3</v>
      </c>
    </row>
    <row r="174" spans="2:21">
      <c r="B174" s="76" t="s">
        <v>705</v>
      </c>
      <c r="C174" s="73" t="s">
        <v>706</v>
      </c>
      <c r="D174" s="86" t="s">
        <v>115</v>
      </c>
      <c r="E174" s="86" t="s">
        <v>305</v>
      </c>
      <c r="F174" s="73" t="s">
        <v>406</v>
      </c>
      <c r="G174" s="86" t="s">
        <v>361</v>
      </c>
      <c r="H174" s="73" t="s">
        <v>482</v>
      </c>
      <c r="I174" s="73" t="s">
        <v>126</v>
      </c>
      <c r="J174" s="73"/>
      <c r="K174" s="83">
        <v>2.4399999999153659</v>
      </c>
      <c r="L174" s="86" t="s">
        <v>128</v>
      </c>
      <c r="M174" s="87">
        <v>3.5000000000000003E-2</v>
      </c>
      <c r="N174" s="87">
        <v>1.1499999999937768E-2</v>
      </c>
      <c r="O174" s="83">
        <v>15057.294189000002</v>
      </c>
      <c r="P174" s="85">
        <v>106.72</v>
      </c>
      <c r="Q174" s="73"/>
      <c r="R174" s="83">
        <v>16.069143694000001</v>
      </c>
      <c r="S174" s="84">
        <v>1.1320578759803366E-4</v>
      </c>
      <c r="T174" s="84">
        <f t="shared" si="5"/>
        <v>1.0256922729517377E-3</v>
      </c>
      <c r="U174" s="84">
        <f>R174/'סכום נכסי הקרן'!$C$42</f>
        <v>3.3988099878777198E-4</v>
      </c>
    </row>
    <row r="175" spans="2:21">
      <c r="B175" s="76" t="s">
        <v>707</v>
      </c>
      <c r="C175" s="73" t="s">
        <v>708</v>
      </c>
      <c r="D175" s="86" t="s">
        <v>115</v>
      </c>
      <c r="E175" s="86" t="s">
        <v>305</v>
      </c>
      <c r="F175" s="73" t="s">
        <v>357</v>
      </c>
      <c r="G175" s="86" t="s">
        <v>315</v>
      </c>
      <c r="H175" s="73" t="s">
        <v>482</v>
      </c>
      <c r="I175" s="73" t="s">
        <v>126</v>
      </c>
      <c r="J175" s="73"/>
      <c r="K175" s="83">
        <v>1.23999999998939</v>
      </c>
      <c r="L175" s="86" t="s">
        <v>128</v>
      </c>
      <c r="M175" s="87">
        <v>3.6000000000000004E-2</v>
      </c>
      <c r="N175" s="87">
        <v>1.6899999999982318E-2</v>
      </c>
      <c r="O175" s="83">
        <v>1.0772330000000003</v>
      </c>
      <c r="P175" s="85">
        <v>5249566</v>
      </c>
      <c r="Q175" s="73"/>
      <c r="R175" s="83">
        <v>56.550076890000007</v>
      </c>
      <c r="S175" s="84">
        <v>6.8696703016389278E-5</v>
      </c>
      <c r="T175" s="84">
        <f t="shared" si="5"/>
        <v>3.609587293849215E-3</v>
      </c>
      <c r="U175" s="84">
        <f>R175/'סכום נכסי הקרן'!$C$42</f>
        <v>1.1960996168125064E-3</v>
      </c>
    </row>
    <row r="176" spans="2:21">
      <c r="B176" s="76" t="s">
        <v>709</v>
      </c>
      <c r="C176" s="73" t="s">
        <v>710</v>
      </c>
      <c r="D176" s="86" t="s">
        <v>115</v>
      </c>
      <c r="E176" s="86" t="s">
        <v>305</v>
      </c>
      <c r="F176" s="73" t="s">
        <v>420</v>
      </c>
      <c r="G176" s="86" t="s">
        <v>421</v>
      </c>
      <c r="H176" s="73" t="s">
        <v>478</v>
      </c>
      <c r="I176" s="73" t="s">
        <v>309</v>
      </c>
      <c r="J176" s="73"/>
      <c r="K176" s="83">
        <v>9.6200000000316184</v>
      </c>
      <c r="L176" s="86" t="s">
        <v>128</v>
      </c>
      <c r="M176" s="87">
        <v>3.0499999999999999E-2</v>
      </c>
      <c r="N176" s="87">
        <v>2.2200000000056307E-2</v>
      </c>
      <c r="O176" s="83">
        <v>42335.098345000006</v>
      </c>
      <c r="P176" s="85">
        <v>109.07</v>
      </c>
      <c r="Q176" s="73"/>
      <c r="R176" s="83">
        <v>46.174891767000005</v>
      </c>
      <c r="S176" s="84">
        <v>1.3396017227931115E-4</v>
      </c>
      <c r="T176" s="84">
        <f t="shared" si="5"/>
        <v>2.9473399822467672E-3</v>
      </c>
      <c r="U176" s="84">
        <f>R176/'סכום נכסי הקרן'!$C$42</f>
        <v>9.7665243596926367E-4</v>
      </c>
    </row>
    <row r="177" spans="2:21">
      <c r="B177" s="76" t="s">
        <v>711</v>
      </c>
      <c r="C177" s="73" t="s">
        <v>712</v>
      </c>
      <c r="D177" s="86" t="s">
        <v>115</v>
      </c>
      <c r="E177" s="86" t="s">
        <v>305</v>
      </c>
      <c r="F177" s="73" t="s">
        <v>420</v>
      </c>
      <c r="G177" s="86" t="s">
        <v>421</v>
      </c>
      <c r="H177" s="73" t="s">
        <v>478</v>
      </c>
      <c r="I177" s="73" t="s">
        <v>309</v>
      </c>
      <c r="J177" s="73"/>
      <c r="K177" s="83">
        <v>8.8900000000100619</v>
      </c>
      <c r="L177" s="86" t="s">
        <v>128</v>
      </c>
      <c r="M177" s="87">
        <v>3.0499999999999999E-2</v>
      </c>
      <c r="N177" s="87">
        <v>2.1000000000000001E-2</v>
      </c>
      <c r="O177" s="83">
        <v>72545.995873000022</v>
      </c>
      <c r="P177" s="85">
        <v>109.61</v>
      </c>
      <c r="Q177" s="73"/>
      <c r="R177" s="83">
        <v>79.517666080000012</v>
      </c>
      <c r="S177" s="84">
        <v>9.9531942013098365E-5</v>
      </c>
      <c r="T177" s="84">
        <f t="shared" si="5"/>
        <v>5.0756068409461138E-3</v>
      </c>
      <c r="U177" s="84">
        <f>R177/'סכום נכסי הקרן'!$C$42</f>
        <v>1.6818907269236932E-3</v>
      </c>
    </row>
    <row r="178" spans="2:21">
      <c r="B178" s="76" t="s">
        <v>713</v>
      </c>
      <c r="C178" s="73" t="s">
        <v>714</v>
      </c>
      <c r="D178" s="86" t="s">
        <v>115</v>
      </c>
      <c r="E178" s="86" t="s">
        <v>305</v>
      </c>
      <c r="F178" s="73" t="s">
        <v>420</v>
      </c>
      <c r="G178" s="86" t="s">
        <v>421</v>
      </c>
      <c r="H178" s="73" t="s">
        <v>478</v>
      </c>
      <c r="I178" s="73" t="s">
        <v>309</v>
      </c>
      <c r="J178" s="73"/>
      <c r="K178" s="83">
        <v>5.3200000000307224</v>
      </c>
      <c r="L178" s="86" t="s">
        <v>128</v>
      </c>
      <c r="M178" s="87">
        <v>2.9100000000000001E-2</v>
      </c>
      <c r="N178" s="87">
        <v>1.3000000000128012E-2</v>
      </c>
      <c r="O178" s="83">
        <v>35624.564452000006</v>
      </c>
      <c r="P178" s="85">
        <v>109.64</v>
      </c>
      <c r="Q178" s="73"/>
      <c r="R178" s="83">
        <v>39.058772465000011</v>
      </c>
      <c r="S178" s="84">
        <v>5.9374274086666677E-5</v>
      </c>
      <c r="T178" s="84">
        <f t="shared" si="5"/>
        <v>2.493118604900479E-3</v>
      </c>
      <c r="U178" s="84">
        <f>R178/'סכום נכסי הקרן'!$C$42</f>
        <v>8.2613827156112615E-4</v>
      </c>
    </row>
    <row r="179" spans="2:21">
      <c r="B179" s="76" t="s">
        <v>715</v>
      </c>
      <c r="C179" s="73" t="s">
        <v>716</v>
      </c>
      <c r="D179" s="86" t="s">
        <v>115</v>
      </c>
      <c r="E179" s="86" t="s">
        <v>305</v>
      </c>
      <c r="F179" s="73" t="s">
        <v>420</v>
      </c>
      <c r="G179" s="86" t="s">
        <v>421</v>
      </c>
      <c r="H179" s="73" t="s">
        <v>478</v>
      </c>
      <c r="I179" s="73" t="s">
        <v>309</v>
      </c>
      <c r="J179" s="73"/>
      <c r="K179" s="83">
        <v>7.1700000000395434</v>
      </c>
      <c r="L179" s="86" t="s">
        <v>128</v>
      </c>
      <c r="M179" s="87">
        <v>3.95E-2</v>
      </c>
      <c r="N179" s="87">
        <v>1.7300000000160142E-2</v>
      </c>
      <c r="O179" s="83">
        <v>25930.691769000005</v>
      </c>
      <c r="P179" s="85">
        <v>118</v>
      </c>
      <c r="Q179" s="73"/>
      <c r="R179" s="83">
        <v>30.598216287000003</v>
      </c>
      <c r="S179" s="84">
        <v>1.0804005952285992E-4</v>
      </c>
      <c r="T179" s="84">
        <f t="shared" si="5"/>
        <v>1.9530819195674007E-3</v>
      </c>
      <c r="U179" s="84">
        <f>R179/'סכום נכסי הקרן'!$C$42</f>
        <v>6.4718771023455088E-4</v>
      </c>
    </row>
    <row r="180" spans="2:21">
      <c r="B180" s="76" t="s">
        <v>717</v>
      </c>
      <c r="C180" s="73" t="s">
        <v>718</v>
      </c>
      <c r="D180" s="86" t="s">
        <v>115</v>
      </c>
      <c r="E180" s="86" t="s">
        <v>305</v>
      </c>
      <c r="F180" s="73" t="s">
        <v>420</v>
      </c>
      <c r="G180" s="86" t="s">
        <v>421</v>
      </c>
      <c r="H180" s="73" t="s">
        <v>478</v>
      </c>
      <c r="I180" s="73" t="s">
        <v>309</v>
      </c>
      <c r="J180" s="73"/>
      <c r="K180" s="83">
        <v>7.9100000000436044</v>
      </c>
      <c r="L180" s="86" t="s">
        <v>128</v>
      </c>
      <c r="M180" s="87">
        <v>3.95E-2</v>
      </c>
      <c r="N180" s="87">
        <v>1.8600000000237843E-2</v>
      </c>
      <c r="O180" s="83">
        <v>6375.7326400000011</v>
      </c>
      <c r="P180" s="85">
        <v>118.7</v>
      </c>
      <c r="Q180" s="73"/>
      <c r="R180" s="83">
        <v>7.5679946370000009</v>
      </c>
      <c r="S180" s="84">
        <v>2.6564448803133697E-5</v>
      </c>
      <c r="T180" s="84">
        <f t="shared" si="5"/>
        <v>4.8306454710523742E-4</v>
      </c>
      <c r="U180" s="84">
        <f>R180/'סכום נכסי הקרן'!$C$42</f>
        <v>1.6007185105977321E-4</v>
      </c>
    </row>
    <row r="181" spans="2:21">
      <c r="B181" s="76" t="s">
        <v>719</v>
      </c>
      <c r="C181" s="73" t="s">
        <v>720</v>
      </c>
      <c r="D181" s="86" t="s">
        <v>115</v>
      </c>
      <c r="E181" s="86" t="s">
        <v>305</v>
      </c>
      <c r="F181" s="73" t="s">
        <v>437</v>
      </c>
      <c r="G181" s="86" t="s">
        <v>421</v>
      </c>
      <c r="H181" s="73" t="s">
        <v>482</v>
      </c>
      <c r="I181" s="73" t="s">
        <v>126</v>
      </c>
      <c r="J181" s="73"/>
      <c r="K181" s="83">
        <v>3.5899999999807299</v>
      </c>
      <c r="L181" s="86" t="s">
        <v>128</v>
      </c>
      <c r="M181" s="87">
        <v>3.9199999999999999E-2</v>
      </c>
      <c r="N181" s="87">
        <v>1.3599999999831391E-2</v>
      </c>
      <c r="O181" s="83">
        <v>45208.210561000007</v>
      </c>
      <c r="P181" s="85">
        <v>110.2</v>
      </c>
      <c r="Q181" s="73"/>
      <c r="R181" s="83">
        <v>49.819449544000008</v>
      </c>
      <c r="S181" s="84">
        <v>4.7099048981407598E-5</v>
      </c>
      <c r="T181" s="84">
        <f t="shared" si="5"/>
        <v>3.1799718400097208E-3</v>
      </c>
      <c r="U181" s="84">
        <f>R181/'סכום נכסי הקרן'!$C$42</f>
        <v>1.053739053711628E-3</v>
      </c>
    </row>
    <row r="182" spans="2:21">
      <c r="B182" s="76" t="s">
        <v>721</v>
      </c>
      <c r="C182" s="73" t="s">
        <v>722</v>
      </c>
      <c r="D182" s="86" t="s">
        <v>115</v>
      </c>
      <c r="E182" s="86" t="s">
        <v>305</v>
      </c>
      <c r="F182" s="73" t="s">
        <v>437</v>
      </c>
      <c r="G182" s="86" t="s">
        <v>421</v>
      </c>
      <c r="H182" s="73" t="s">
        <v>482</v>
      </c>
      <c r="I182" s="73" t="s">
        <v>126</v>
      </c>
      <c r="J182" s="73"/>
      <c r="K182" s="83">
        <v>8.4799999999795617</v>
      </c>
      <c r="L182" s="86" t="s">
        <v>128</v>
      </c>
      <c r="M182" s="87">
        <v>2.64E-2</v>
      </c>
      <c r="N182" s="87">
        <v>2.3499999999951667E-2</v>
      </c>
      <c r="O182" s="83">
        <v>141128.43690200002</v>
      </c>
      <c r="P182" s="85">
        <v>102.61</v>
      </c>
      <c r="Q182" s="73"/>
      <c r="R182" s="83">
        <v>144.81188910199998</v>
      </c>
      <c r="S182" s="84">
        <v>8.6255243837846866E-5</v>
      </c>
      <c r="T182" s="84">
        <f t="shared" si="5"/>
        <v>9.2433323462609469E-3</v>
      </c>
      <c r="U182" s="84">
        <f>R182/'סכום נכסי הקרן'!$C$42</f>
        <v>3.0629391610151237E-3</v>
      </c>
    </row>
    <row r="183" spans="2:21">
      <c r="B183" s="76" t="s">
        <v>723</v>
      </c>
      <c r="C183" s="73" t="s">
        <v>724</v>
      </c>
      <c r="D183" s="86" t="s">
        <v>115</v>
      </c>
      <c r="E183" s="86" t="s">
        <v>305</v>
      </c>
      <c r="F183" s="73" t="s">
        <v>448</v>
      </c>
      <c r="G183" s="86" t="s">
        <v>361</v>
      </c>
      <c r="H183" s="73" t="s">
        <v>478</v>
      </c>
      <c r="I183" s="73" t="s">
        <v>309</v>
      </c>
      <c r="J183" s="73"/>
      <c r="K183" s="83">
        <v>1.9400000950154876</v>
      </c>
      <c r="L183" s="86" t="s">
        <v>128</v>
      </c>
      <c r="M183" s="87">
        <v>5.74E-2</v>
      </c>
      <c r="N183" s="87">
        <v>1.26000038006195E-2</v>
      </c>
      <c r="O183" s="83">
        <v>1.1309710000000002</v>
      </c>
      <c r="P183" s="85">
        <v>108.8</v>
      </c>
      <c r="Q183" s="83">
        <v>3.2453000000000009E-5</v>
      </c>
      <c r="R183" s="83">
        <v>1.2629520000000003E-3</v>
      </c>
      <c r="S183" s="84">
        <v>7.5398031480918657E-8</v>
      </c>
      <c r="T183" s="84">
        <f t="shared" si="5"/>
        <v>8.0614134279764282E-8</v>
      </c>
      <c r="U183" s="84">
        <f>R183/'סכום נכסי הקרן'!$C$42</f>
        <v>2.671289742348198E-8</v>
      </c>
    </row>
    <row r="184" spans="2:21">
      <c r="B184" s="76" t="s">
        <v>725</v>
      </c>
      <c r="C184" s="73" t="s">
        <v>726</v>
      </c>
      <c r="D184" s="86" t="s">
        <v>115</v>
      </c>
      <c r="E184" s="86" t="s">
        <v>305</v>
      </c>
      <c r="F184" s="73" t="s">
        <v>448</v>
      </c>
      <c r="G184" s="86" t="s">
        <v>361</v>
      </c>
      <c r="H184" s="73" t="s">
        <v>478</v>
      </c>
      <c r="I184" s="73" t="s">
        <v>309</v>
      </c>
      <c r="J184" s="73"/>
      <c r="K184" s="83">
        <v>3.869999999040588</v>
      </c>
      <c r="L184" s="86" t="s">
        <v>128</v>
      </c>
      <c r="M184" s="87">
        <v>5.6500000000000002E-2</v>
      </c>
      <c r="N184" s="87">
        <v>1.6599999994160099E-2</v>
      </c>
      <c r="O184" s="83">
        <v>1630.8168000000003</v>
      </c>
      <c r="P184" s="85">
        <v>117.6</v>
      </c>
      <c r="Q184" s="73"/>
      <c r="R184" s="83">
        <v>1.9178406320000001</v>
      </c>
      <c r="S184" s="84">
        <v>5.2246530242048498E-6</v>
      </c>
      <c r="T184" s="84">
        <f t="shared" si="5"/>
        <v>1.2241562801692854E-4</v>
      </c>
      <c r="U184" s="84">
        <f>R184/'סכום נכסי הקרן'!$C$42</f>
        <v>4.0564550416169294E-5</v>
      </c>
    </row>
    <row r="185" spans="2:21">
      <c r="B185" s="76" t="s">
        <v>727</v>
      </c>
      <c r="C185" s="73" t="s">
        <v>728</v>
      </c>
      <c r="D185" s="86" t="s">
        <v>115</v>
      </c>
      <c r="E185" s="86" t="s">
        <v>305</v>
      </c>
      <c r="F185" s="73" t="s">
        <v>558</v>
      </c>
      <c r="G185" s="86" t="s">
        <v>421</v>
      </c>
      <c r="H185" s="73" t="s">
        <v>482</v>
      </c>
      <c r="I185" s="73" t="s">
        <v>126</v>
      </c>
      <c r="J185" s="73"/>
      <c r="K185" s="83">
        <v>3.5000000000273777</v>
      </c>
      <c r="L185" s="86" t="s">
        <v>128</v>
      </c>
      <c r="M185" s="87">
        <v>4.0999999999999995E-2</v>
      </c>
      <c r="N185" s="87">
        <v>1.1100000000147835E-2</v>
      </c>
      <c r="O185" s="83">
        <v>16308.168000000003</v>
      </c>
      <c r="P185" s="85">
        <v>111.99</v>
      </c>
      <c r="Q185" s="73"/>
      <c r="R185" s="83">
        <v>18.263517343</v>
      </c>
      <c r="S185" s="84">
        <v>5.4360560000000013E-5</v>
      </c>
      <c r="T185" s="84">
        <f t="shared" si="5"/>
        <v>1.1657589833258947E-3</v>
      </c>
      <c r="U185" s="84">
        <f>R185/'סכום נכסי הקרן'!$C$42</f>
        <v>3.862945427661091E-4</v>
      </c>
    </row>
    <row r="186" spans="2:21">
      <c r="B186" s="76" t="s">
        <v>729</v>
      </c>
      <c r="C186" s="73" t="s">
        <v>730</v>
      </c>
      <c r="D186" s="86" t="s">
        <v>115</v>
      </c>
      <c r="E186" s="86" t="s">
        <v>305</v>
      </c>
      <c r="F186" s="73" t="s">
        <v>574</v>
      </c>
      <c r="G186" s="86" t="s">
        <v>425</v>
      </c>
      <c r="H186" s="73" t="s">
        <v>478</v>
      </c>
      <c r="I186" s="73" t="s">
        <v>309</v>
      </c>
      <c r="J186" s="73"/>
      <c r="K186" s="83">
        <v>7.3399999999846406</v>
      </c>
      <c r="L186" s="86" t="s">
        <v>128</v>
      </c>
      <c r="M186" s="87">
        <v>2.4300000000000002E-2</v>
      </c>
      <c r="N186" s="87">
        <v>1.9799999999919961E-2</v>
      </c>
      <c r="O186" s="83">
        <v>88066.07437300001</v>
      </c>
      <c r="P186" s="85">
        <v>104.99</v>
      </c>
      <c r="Q186" s="73"/>
      <c r="R186" s="83">
        <v>92.460574263000012</v>
      </c>
      <c r="S186" s="84">
        <v>1.0185582527830307E-4</v>
      </c>
      <c r="T186" s="84">
        <f t="shared" si="5"/>
        <v>5.901751728665537E-3</v>
      </c>
      <c r="U186" s="84">
        <f>R186/'סכום נכסי הקרן'!$C$42</f>
        <v>1.9556482241635128E-3</v>
      </c>
    </row>
    <row r="187" spans="2:21">
      <c r="B187" s="76" t="s">
        <v>731</v>
      </c>
      <c r="C187" s="73" t="s">
        <v>732</v>
      </c>
      <c r="D187" s="86" t="s">
        <v>115</v>
      </c>
      <c r="E187" s="86" t="s">
        <v>305</v>
      </c>
      <c r="F187" s="73" t="s">
        <v>574</v>
      </c>
      <c r="G187" s="86" t="s">
        <v>425</v>
      </c>
      <c r="H187" s="73" t="s">
        <v>478</v>
      </c>
      <c r="I187" s="73" t="s">
        <v>309</v>
      </c>
      <c r="J187" s="73"/>
      <c r="K187" s="83">
        <v>3.5500000000268153</v>
      </c>
      <c r="L187" s="86" t="s">
        <v>128</v>
      </c>
      <c r="M187" s="87">
        <v>1.7500000000000002E-2</v>
      </c>
      <c r="N187" s="87">
        <v>1.3099999999982121E-2</v>
      </c>
      <c r="O187" s="83">
        <v>27485.170836000005</v>
      </c>
      <c r="P187" s="85">
        <v>101.76</v>
      </c>
      <c r="Q187" s="73"/>
      <c r="R187" s="83">
        <v>27.968910755000003</v>
      </c>
      <c r="S187" s="84">
        <v>3.9569898245282225E-5</v>
      </c>
      <c r="T187" s="84">
        <f t="shared" si="5"/>
        <v>1.7852535387428128E-3</v>
      </c>
      <c r="U187" s="84">
        <f>R187/'סכום נכסי הקרן'!$C$42</f>
        <v>5.9157485323657339E-4</v>
      </c>
    </row>
    <row r="188" spans="2:21">
      <c r="B188" s="76" t="s">
        <v>733</v>
      </c>
      <c r="C188" s="73" t="s">
        <v>734</v>
      </c>
      <c r="D188" s="86" t="s">
        <v>115</v>
      </c>
      <c r="E188" s="86" t="s">
        <v>305</v>
      </c>
      <c r="F188" s="73" t="s">
        <v>574</v>
      </c>
      <c r="G188" s="86" t="s">
        <v>425</v>
      </c>
      <c r="H188" s="73" t="s">
        <v>478</v>
      </c>
      <c r="I188" s="73" t="s">
        <v>309</v>
      </c>
      <c r="J188" s="73"/>
      <c r="K188" s="83">
        <v>2.0899999999625583</v>
      </c>
      <c r="L188" s="86" t="s">
        <v>128</v>
      </c>
      <c r="M188" s="87">
        <v>2.9600000000000001E-2</v>
      </c>
      <c r="N188" s="87">
        <v>6.7000000000817682E-3</v>
      </c>
      <c r="O188" s="83">
        <v>21941.734261000001</v>
      </c>
      <c r="P188" s="85">
        <v>105.9</v>
      </c>
      <c r="Q188" s="73"/>
      <c r="R188" s="83">
        <v>23.236296343000006</v>
      </c>
      <c r="S188" s="84">
        <v>5.3726877135805131E-5</v>
      </c>
      <c r="T188" s="84">
        <f t="shared" si="5"/>
        <v>1.4831711051243417E-3</v>
      </c>
      <c r="U188" s="84">
        <f>R188/'סכום נכסי הקרן'!$C$42</f>
        <v>4.9147457758662912E-4</v>
      </c>
    </row>
    <row r="189" spans="2:21">
      <c r="B189" s="76" t="s">
        <v>735</v>
      </c>
      <c r="C189" s="73" t="s">
        <v>736</v>
      </c>
      <c r="D189" s="86" t="s">
        <v>115</v>
      </c>
      <c r="E189" s="86" t="s">
        <v>305</v>
      </c>
      <c r="F189" s="73" t="s">
        <v>579</v>
      </c>
      <c r="G189" s="86" t="s">
        <v>421</v>
      </c>
      <c r="H189" s="73" t="s">
        <v>478</v>
      </c>
      <c r="I189" s="73" t="s">
        <v>309</v>
      </c>
      <c r="J189" s="73"/>
      <c r="K189" s="83">
        <v>3.1499999999851958</v>
      </c>
      <c r="L189" s="86" t="s">
        <v>128</v>
      </c>
      <c r="M189" s="87">
        <v>3.85E-2</v>
      </c>
      <c r="N189" s="87">
        <v>1.0800000000414516E-2</v>
      </c>
      <c r="O189" s="83">
        <v>6158.1511010000013</v>
      </c>
      <c r="P189" s="85">
        <v>109.69</v>
      </c>
      <c r="Q189" s="73"/>
      <c r="R189" s="83">
        <v>6.7548757340000014</v>
      </c>
      <c r="S189" s="84">
        <v>1.5440502621411076E-5</v>
      </c>
      <c r="T189" s="84">
        <f t="shared" si="5"/>
        <v>4.3116322668145521E-4</v>
      </c>
      <c r="U189" s="84">
        <f>R189/'סכום נכסי הקרן'!$C$42</f>
        <v>1.4287344458911307E-4</v>
      </c>
    </row>
    <row r="190" spans="2:21">
      <c r="B190" s="76" t="s">
        <v>737</v>
      </c>
      <c r="C190" s="73" t="s">
        <v>738</v>
      </c>
      <c r="D190" s="86" t="s">
        <v>115</v>
      </c>
      <c r="E190" s="86" t="s">
        <v>305</v>
      </c>
      <c r="F190" s="73" t="s">
        <v>579</v>
      </c>
      <c r="G190" s="86" t="s">
        <v>421</v>
      </c>
      <c r="H190" s="73" t="s">
        <v>482</v>
      </c>
      <c r="I190" s="73" t="s">
        <v>126</v>
      </c>
      <c r="J190" s="73"/>
      <c r="K190" s="83">
        <v>4.4800000000068412</v>
      </c>
      <c r="L190" s="86" t="s">
        <v>128</v>
      </c>
      <c r="M190" s="87">
        <v>3.61E-2</v>
      </c>
      <c r="N190" s="87">
        <v>1.280000000004829E-2</v>
      </c>
      <c r="O190" s="83">
        <v>89145.132848000008</v>
      </c>
      <c r="P190" s="85">
        <v>111.5</v>
      </c>
      <c r="Q190" s="73"/>
      <c r="R190" s="83">
        <v>99.396820159000015</v>
      </c>
      <c r="S190" s="84">
        <v>1.1615001022540718E-4</v>
      </c>
      <c r="T190" s="84">
        <f t="shared" si="5"/>
        <v>6.3444917995927044E-3</v>
      </c>
      <c r="U190" s="84">
        <f>R190/'סכום נכסי הקרן'!$C$42</f>
        <v>2.1023578577235337E-3</v>
      </c>
    </row>
    <row r="191" spans="2:21">
      <c r="B191" s="76" t="s">
        <v>739</v>
      </c>
      <c r="C191" s="73" t="s">
        <v>740</v>
      </c>
      <c r="D191" s="86" t="s">
        <v>115</v>
      </c>
      <c r="E191" s="86" t="s">
        <v>305</v>
      </c>
      <c r="F191" s="73" t="s">
        <v>579</v>
      </c>
      <c r="G191" s="86" t="s">
        <v>421</v>
      </c>
      <c r="H191" s="73" t="s">
        <v>482</v>
      </c>
      <c r="I191" s="73" t="s">
        <v>126</v>
      </c>
      <c r="J191" s="73"/>
      <c r="K191" s="83">
        <v>5.4400000000339936</v>
      </c>
      <c r="L191" s="86" t="s">
        <v>128</v>
      </c>
      <c r="M191" s="87">
        <v>3.3000000000000002E-2</v>
      </c>
      <c r="N191" s="87">
        <v>1.5400000000164111E-2</v>
      </c>
      <c r="O191" s="83">
        <v>30961.960013000007</v>
      </c>
      <c r="P191" s="85">
        <v>110.21</v>
      </c>
      <c r="Q191" s="73"/>
      <c r="R191" s="83">
        <v>34.123176136000012</v>
      </c>
      <c r="S191" s="84">
        <v>1.0041336818498761E-4</v>
      </c>
      <c r="T191" s="84">
        <f t="shared" si="5"/>
        <v>2.1780798502869089E-3</v>
      </c>
      <c r="U191" s="84">
        <f>R191/'סכום נכסי הקרן'!$C$42</f>
        <v>7.2174469329347143E-4</v>
      </c>
    </row>
    <row r="192" spans="2:21">
      <c r="B192" s="76" t="s">
        <v>741</v>
      </c>
      <c r="C192" s="73" t="s">
        <v>742</v>
      </c>
      <c r="D192" s="86" t="s">
        <v>115</v>
      </c>
      <c r="E192" s="86" t="s">
        <v>305</v>
      </c>
      <c r="F192" s="73" t="s">
        <v>579</v>
      </c>
      <c r="G192" s="86" t="s">
        <v>421</v>
      </c>
      <c r="H192" s="73" t="s">
        <v>482</v>
      </c>
      <c r="I192" s="73" t="s">
        <v>126</v>
      </c>
      <c r="J192" s="73"/>
      <c r="K192" s="83">
        <v>7.6900000000348285</v>
      </c>
      <c r="L192" s="86" t="s">
        <v>128</v>
      </c>
      <c r="M192" s="87">
        <v>2.6200000000000001E-2</v>
      </c>
      <c r="N192" s="87">
        <v>1.9100000000114688E-2</v>
      </c>
      <c r="O192" s="83">
        <v>88990.954748000018</v>
      </c>
      <c r="P192" s="85">
        <v>106.8</v>
      </c>
      <c r="Q192" s="73"/>
      <c r="R192" s="83">
        <v>95.042336700999996</v>
      </c>
      <c r="S192" s="84">
        <v>1.1123869343500002E-4</v>
      </c>
      <c r="T192" s="84">
        <f t="shared" si="5"/>
        <v>6.0665454372588823E-3</v>
      </c>
      <c r="U192" s="84">
        <f>R192/'סכום נכסי הקרן'!$C$42</f>
        <v>2.010255489663779E-3</v>
      </c>
    </row>
    <row r="193" spans="2:21">
      <c r="B193" s="76" t="s">
        <v>743</v>
      </c>
      <c r="C193" s="73" t="s">
        <v>744</v>
      </c>
      <c r="D193" s="86" t="s">
        <v>115</v>
      </c>
      <c r="E193" s="86" t="s">
        <v>305</v>
      </c>
      <c r="F193" s="73" t="s">
        <v>585</v>
      </c>
      <c r="G193" s="86" t="s">
        <v>124</v>
      </c>
      <c r="H193" s="73" t="s">
        <v>478</v>
      </c>
      <c r="I193" s="73" t="s">
        <v>309</v>
      </c>
      <c r="J193" s="73"/>
      <c r="K193" s="83">
        <v>2.8500000004525252</v>
      </c>
      <c r="L193" s="86" t="s">
        <v>128</v>
      </c>
      <c r="M193" s="87">
        <v>2.7000000000000003E-2</v>
      </c>
      <c r="N193" s="87">
        <v>2.0400000005923961E-2</v>
      </c>
      <c r="O193" s="83">
        <v>1191.5720120000003</v>
      </c>
      <c r="P193" s="85">
        <v>102</v>
      </c>
      <c r="Q193" s="73"/>
      <c r="R193" s="83">
        <v>1.2154034570000001</v>
      </c>
      <c r="S193" s="84">
        <v>7.3087386904947472E-6</v>
      </c>
      <c r="T193" s="84">
        <f t="shared" si="5"/>
        <v>7.7579114239248754E-5</v>
      </c>
      <c r="U193" s="84">
        <f>R193/'סכום נכסי הקרן'!$C$42</f>
        <v>2.5707190673110604E-5</v>
      </c>
    </row>
    <row r="194" spans="2:21">
      <c r="B194" s="76" t="s">
        <v>745</v>
      </c>
      <c r="C194" s="73" t="s">
        <v>746</v>
      </c>
      <c r="D194" s="86" t="s">
        <v>115</v>
      </c>
      <c r="E194" s="86" t="s">
        <v>305</v>
      </c>
      <c r="F194" s="73" t="s">
        <v>747</v>
      </c>
      <c r="G194" s="86" t="s">
        <v>653</v>
      </c>
      <c r="H194" s="73" t="s">
        <v>591</v>
      </c>
      <c r="I194" s="73" t="s">
        <v>126</v>
      </c>
      <c r="J194" s="73"/>
      <c r="K194" s="83">
        <v>3.0899999998204812</v>
      </c>
      <c r="L194" s="86" t="s">
        <v>128</v>
      </c>
      <c r="M194" s="87">
        <v>3.7499999999999999E-2</v>
      </c>
      <c r="N194" s="87">
        <v>1.1099999998884068E-2</v>
      </c>
      <c r="O194" s="83">
        <v>5657.0776519999999</v>
      </c>
      <c r="P194" s="85">
        <v>109.3</v>
      </c>
      <c r="Q194" s="73"/>
      <c r="R194" s="83">
        <v>6.1831858790000007</v>
      </c>
      <c r="S194" s="84">
        <v>1.4311837146127797E-5</v>
      </c>
      <c r="T194" s="84">
        <f t="shared" si="5"/>
        <v>3.9467230482745841E-4</v>
      </c>
      <c r="U194" s="84">
        <f>R194/'סכום נכסי הקרן'!$C$42</f>
        <v>1.307815420823984E-4</v>
      </c>
    </row>
    <row r="195" spans="2:21">
      <c r="B195" s="76" t="s">
        <v>748</v>
      </c>
      <c r="C195" s="73" t="s">
        <v>749</v>
      </c>
      <c r="D195" s="86" t="s">
        <v>115</v>
      </c>
      <c r="E195" s="86" t="s">
        <v>305</v>
      </c>
      <c r="F195" s="73" t="s">
        <v>747</v>
      </c>
      <c r="G195" s="86" t="s">
        <v>653</v>
      </c>
      <c r="H195" s="73" t="s">
        <v>750</v>
      </c>
      <c r="I195" s="73" t="s">
        <v>309</v>
      </c>
      <c r="J195" s="73"/>
      <c r="K195" s="83">
        <v>5.6700000000771427</v>
      </c>
      <c r="L195" s="86" t="s">
        <v>128</v>
      </c>
      <c r="M195" s="87">
        <v>3.7499999999999999E-2</v>
      </c>
      <c r="N195" s="87">
        <v>1.6200000000182142E-2</v>
      </c>
      <c r="O195" s="83">
        <v>32904.175165000001</v>
      </c>
      <c r="P195" s="85">
        <v>113.46</v>
      </c>
      <c r="Q195" s="73"/>
      <c r="R195" s="83">
        <v>37.333078236000006</v>
      </c>
      <c r="S195" s="84">
        <v>8.893020314864865E-5</v>
      </c>
      <c r="T195" s="84">
        <f t="shared" si="5"/>
        <v>2.3829676678083166E-3</v>
      </c>
      <c r="U195" s="84">
        <f>R195/'סכום נכסי הקרן'!$C$42</f>
        <v>7.8963784009296908E-4</v>
      </c>
    </row>
    <row r="196" spans="2:21">
      <c r="B196" s="76" t="s">
        <v>751</v>
      </c>
      <c r="C196" s="73" t="s">
        <v>752</v>
      </c>
      <c r="D196" s="86" t="s">
        <v>115</v>
      </c>
      <c r="E196" s="86" t="s">
        <v>305</v>
      </c>
      <c r="F196" s="73" t="s">
        <v>753</v>
      </c>
      <c r="G196" s="86" t="s">
        <v>600</v>
      </c>
      <c r="H196" s="73" t="s">
        <v>591</v>
      </c>
      <c r="I196" s="73" t="s">
        <v>126</v>
      </c>
      <c r="J196" s="73"/>
      <c r="K196" s="83">
        <v>5.1100000000218229</v>
      </c>
      <c r="L196" s="86" t="s">
        <v>128</v>
      </c>
      <c r="M196" s="87">
        <v>2.58E-2</v>
      </c>
      <c r="N196" s="87">
        <v>2.3400000000083576E-2</v>
      </c>
      <c r="O196" s="83">
        <v>42440.730426000009</v>
      </c>
      <c r="P196" s="85">
        <v>101.49</v>
      </c>
      <c r="Q196" s="73"/>
      <c r="R196" s="83">
        <v>43.073099346000006</v>
      </c>
      <c r="S196" s="84">
        <v>2.0209871631428575E-4</v>
      </c>
      <c r="T196" s="84">
        <f t="shared" si="5"/>
        <v>2.7493527976709094E-3</v>
      </c>
      <c r="U196" s="84">
        <f>R196/'סכום נכסי הקרן'!$C$42</f>
        <v>9.110459340823298E-4</v>
      </c>
    </row>
    <row r="197" spans="2:21">
      <c r="B197" s="76" t="s">
        <v>754</v>
      </c>
      <c r="C197" s="73" t="s">
        <v>755</v>
      </c>
      <c r="D197" s="86" t="s">
        <v>115</v>
      </c>
      <c r="E197" s="86" t="s">
        <v>305</v>
      </c>
      <c r="F197" s="73" t="s">
        <v>756</v>
      </c>
      <c r="G197" s="86" t="s">
        <v>123</v>
      </c>
      <c r="H197" s="73" t="s">
        <v>750</v>
      </c>
      <c r="I197" s="73" t="s">
        <v>309</v>
      </c>
      <c r="J197" s="73"/>
      <c r="K197" s="83">
        <v>1.4400000002521995</v>
      </c>
      <c r="L197" s="86" t="s">
        <v>128</v>
      </c>
      <c r="M197" s="87">
        <v>3.4000000000000002E-2</v>
      </c>
      <c r="N197" s="87">
        <v>2.6800000002942328E-2</v>
      </c>
      <c r="O197" s="83">
        <v>1874.2065110000005</v>
      </c>
      <c r="P197" s="85">
        <v>101.55</v>
      </c>
      <c r="Q197" s="73"/>
      <c r="R197" s="83">
        <v>1.9032566580000003</v>
      </c>
      <c r="S197" s="84">
        <v>4.4614869169183649E-6</v>
      </c>
      <c r="T197" s="84">
        <f t="shared" si="5"/>
        <v>1.214847340174982E-4</v>
      </c>
      <c r="U197" s="84">
        <f>R197/'סכום נכסי הקרן'!$C$42</f>
        <v>4.0256082476383201E-5</v>
      </c>
    </row>
    <row r="198" spans="2:21">
      <c r="B198" s="76" t="s">
        <v>757</v>
      </c>
      <c r="C198" s="73" t="s">
        <v>758</v>
      </c>
      <c r="D198" s="86" t="s">
        <v>115</v>
      </c>
      <c r="E198" s="86" t="s">
        <v>305</v>
      </c>
      <c r="F198" s="73" t="s">
        <v>759</v>
      </c>
      <c r="G198" s="86" t="s">
        <v>124</v>
      </c>
      <c r="H198" s="73" t="s">
        <v>750</v>
      </c>
      <c r="I198" s="73" t="s">
        <v>309</v>
      </c>
      <c r="J198" s="73"/>
      <c r="K198" s="83">
        <v>2.1800000000346169</v>
      </c>
      <c r="L198" s="86" t="s">
        <v>128</v>
      </c>
      <c r="M198" s="87">
        <v>2.9500000000000002E-2</v>
      </c>
      <c r="N198" s="87">
        <v>1.3800000000072881E-2</v>
      </c>
      <c r="O198" s="83">
        <v>21069.557353000004</v>
      </c>
      <c r="P198" s="85">
        <v>104.2</v>
      </c>
      <c r="Q198" s="73"/>
      <c r="R198" s="83">
        <v>21.954478768000001</v>
      </c>
      <c r="S198" s="84">
        <v>1.3093246181521858E-4</v>
      </c>
      <c r="T198" s="84">
        <f t="shared" si="5"/>
        <v>1.4013527825648049E-3</v>
      </c>
      <c r="U198" s="84">
        <f>R198/'סכום נכסי הקרן'!$C$42</f>
        <v>4.6436265140369304E-4</v>
      </c>
    </row>
    <row r="199" spans="2:21">
      <c r="B199" s="76" t="s">
        <v>760</v>
      </c>
      <c r="C199" s="73" t="s">
        <v>761</v>
      </c>
      <c r="D199" s="86" t="s">
        <v>115</v>
      </c>
      <c r="E199" s="86" t="s">
        <v>305</v>
      </c>
      <c r="F199" s="73" t="s">
        <v>558</v>
      </c>
      <c r="G199" s="86" t="s">
        <v>421</v>
      </c>
      <c r="H199" s="73" t="s">
        <v>591</v>
      </c>
      <c r="I199" s="73" t="s">
        <v>126</v>
      </c>
      <c r="J199" s="73"/>
      <c r="K199" s="83">
        <v>7.6500000000703121</v>
      </c>
      <c r="L199" s="86" t="s">
        <v>128</v>
      </c>
      <c r="M199" s="87">
        <v>3.4300000000000004E-2</v>
      </c>
      <c r="N199" s="87">
        <v>2.0200000000136362E-2</v>
      </c>
      <c r="O199" s="83">
        <v>41841.195964000006</v>
      </c>
      <c r="P199" s="85">
        <v>112.17</v>
      </c>
      <c r="Q199" s="73"/>
      <c r="R199" s="83">
        <v>46.93326951800001</v>
      </c>
      <c r="S199" s="84">
        <v>1.6480697953363797E-4</v>
      </c>
      <c r="T199" s="84">
        <f t="shared" si="5"/>
        <v>2.9957471789208295E-3</v>
      </c>
      <c r="U199" s="84">
        <f>R199/'סכום נכסי הקרן'!$C$42</f>
        <v>9.9269300367944911E-4</v>
      </c>
    </row>
    <row r="200" spans="2:21">
      <c r="B200" s="76" t="s">
        <v>762</v>
      </c>
      <c r="C200" s="73" t="s">
        <v>763</v>
      </c>
      <c r="D200" s="86" t="s">
        <v>115</v>
      </c>
      <c r="E200" s="86" t="s">
        <v>305</v>
      </c>
      <c r="F200" s="73" t="s">
        <v>764</v>
      </c>
      <c r="G200" s="86" t="s">
        <v>611</v>
      </c>
      <c r="H200" s="73" t="s">
        <v>750</v>
      </c>
      <c r="I200" s="73" t="s">
        <v>309</v>
      </c>
      <c r="J200" s="73"/>
      <c r="K200" s="83">
        <v>3.6899999999824118</v>
      </c>
      <c r="L200" s="86" t="s">
        <v>128</v>
      </c>
      <c r="M200" s="87">
        <v>3.9E-2</v>
      </c>
      <c r="N200" s="87">
        <v>4.2999999999999997E-2</v>
      </c>
      <c r="O200" s="83">
        <v>39804.161046000008</v>
      </c>
      <c r="P200" s="85">
        <v>99.99</v>
      </c>
      <c r="Q200" s="73"/>
      <c r="R200" s="83">
        <v>39.800180630000007</v>
      </c>
      <c r="S200" s="84">
        <v>9.4571410691629657E-5</v>
      </c>
      <c r="T200" s="84">
        <f t="shared" si="5"/>
        <v>2.5404426341347039E-3</v>
      </c>
      <c r="U200" s="84">
        <f>R200/'סכום נכסי הקרן'!$C$42</f>
        <v>8.4181991287495038E-4</v>
      </c>
    </row>
    <row r="201" spans="2:21">
      <c r="B201" s="76" t="s">
        <v>765</v>
      </c>
      <c r="C201" s="73" t="s">
        <v>766</v>
      </c>
      <c r="D201" s="86" t="s">
        <v>115</v>
      </c>
      <c r="E201" s="86" t="s">
        <v>305</v>
      </c>
      <c r="F201" s="73" t="s">
        <v>767</v>
      </c>
      <c r="G201" s="86" t="s">
        <v>152</v>
      </c>
      <c r="H201" s="73" t="s">
        <v>750</v>
      </c>
      <c r="I201" s="73" t="s">
        <v>309</v>
      </c>
      <c r="J201" s="73"/>
      <c r="K201" s="83">
        <v>0.73999999997116639</v>
      </c>
      <c r="L201" s="86" t="s">
        <v>128</v>
      </c>
      <c r="M201" s="87">
        <v>1.24E-2</v>
      </c>
      <c r="N201" s="87">
        <v>7.2999999998558315E-3</v>
      </c>
      <c r="O201" s="83">
        <v>17273.517407000003</v>
      </c>
      <c r="P201" s="85">
        <v>100.39</v>
      </c>
      <c r="Q201" s="73"/>
      <c r="R201" s="83">
        <v>17.340884125000006</v>
      </c>
      <c r="S201" s="84">
        <v>7.9070632761259907E-5</v>
      </c>
      <c r="T201" s="84">
        <f t="shared" si="5"/>
        <v>1.1068673721428706E-3</v>
      </c>
      <c r="U201" s="84">
        <f>R201/'סכום נכסי הקרן'!$C$42</f>
        <v>3.6677978170477748E-4</v>
      </c>
    </row>
    <row r="202" spans="2:21">
      <c r="B202" s="76" t="s">
        <v>768</v>
      </c>
      <c r="C202" s="73" t="s">
        <v>769</v>
      </c>
      <c r="D202" s="86" t="s">
        <v>115</v>
      </c>
      <c r="E202" s="86" t="s">
        <v>305</v>
      </c>
      <c r="F202" s="73" t="s">
        <v>767</v>
      </c>
      <c r="G202" s="86" t="s">
        <v>152</v>
      </c>
      <c r="H202" s="73" t="s">
        <v>750</v>
      </c>
      <c r="I202" s="73" t="s">
        <v>309</v>
      </c>
      <c r="J202" s="73"/>
      <c r="K202" s="83">
        <v>2.1800000000000002</v>
      </c>
      <c r="L202" s="86" t="s">
        <v>128</v>
      </c>
      <c r="M202" s="87">
        <v>2.1600000000000001E-2</v>
      </c>
      <c r="N202" s="87">
        <v>1.1199999999999998E-2</v>
      </c>
      <c r="O202" s="83">
        <v>44460.747438000006</v>
      </c>
      <c r="P202" s="85">
        <v>102.86</v>
      </c>
      <c r="Q202" s="73"/>
      <c r="R202" s="83">
        <v>45.732322600000003</v>
      </c>
      <c r="S202" s="84">
        <v>8.6904285633517645E-5</v>
      </c>
      <c r="T202" s="84">
        <f t="shared" si="5"/>
        <v>2.9190908245142317E-3</v>
      </c>
      <c r="U202" s="84">
        <f>R202/'סכום נכסי הקרן'!$C$42</f>
        <v>9.6729158554829204E-4</v>
      </c>
    </row>
    <row r="203" spans="2:21">
      <c r="B203" s="76" t="s">
        <v>770</v>
      </c>
      <c r="C203" s="73" t="s">
        <v>771</v>
      </c>
      <c r="D203" s="86" t="s">
        <v>115</v>
      </c>
      <c r="E203" s="86" t="s">
        <v>305</v>
      </c>
      <c r="F203" s="73" t="s">
        <v>767</v>
      </c>
      <c r="G203" s="86" t="s">
        <v>152</v>
      </c>
      <c r="H203" s="73" t="s">
        <v>750</v>
      </c>
      <c r="I203" s="73" t="s">
        <v>309</v>
      </c>
      <c r="J203" s="73"/>
      <c r="K203" s="83">
        <v>4.7200000000267019</v>
      </c>
      <c r="L203" s="86" t="s">
        <v>128</v>
      </c>
      <c r="M203" s="87">
        <v>0.04</v>
      </c>
      <c r="N203" s="87">
        <v>1.8600000000063975E-2</v>
      </c>
      <c r="O203" s="83">
        <v>64553.165000000008</v>
      </c>
      <c r="P203" s="85">
        <v>111.39</v>
      </c>
      <c r="Q203" s="73"/>
      <c r="R203" s="83">
        <v>71.905768339000005</v>
      </c>
      <c r="S203" s="84">
        <v>8.4701633933156837E-5</v>
      </c>
      <c r="T203" s="84">
        <f t="shared" si="5"/>
        <v>4.589739961906523E-3</v>
      </c>
      <c r="U203" s="84">
        <f>R203/'סכום נכסי הקרן'!$C$42</f>
        <v>1.5208902743701778E-3</v>
      </c>
    </row>
    <row r="204" spans="2:21">
      <c r="B204" s="76" t="s">
        <v>772</v>
      </c>
      <c r="C204" s="73" t="s">
        <v>773</v>
      </c>
      <c r="D204" s="86" t="s">
        <v>115</v>
      </c>
      <c r="E204" s="86" t="s">
        <v>305</v>
      </c>
      <c r="F204" s="73" t="s">
        <v>774</v>
      </c>
      <c r="G204" s="86" t="s">
        <v>123</v>
      </c>
      <c r="H204" s="73" t="s">
        <v>591</v>
      </c>
      <c r="I204" s="73" t="s">
        <v>126</v>
      </c>
      <c r="J204" s="73"/>
      <c r="K204" s="83">
        <v>3.0300000000204834</v>
      </c>
      <c r="L204" s="86" t="s">
        <v>128</v>
      </c>
      <c r="M204" s="87">
        <v>0.03</v>
      </c>
      <c r="N204" s="87">
        <v>2.0800000000191526E-2</v>
      </c>
      <c r="O204" s="83">
        <v>36469.120549000007</v>
      </c>
      <c r="P204" s="85">
        <v>103.08</v>
      </c>
      <c r="Q204" s="73"/>
      <c r="R204" s="83">
        <v>37.592368241000003</v>
      </c>
      <c r="S204" s="84">
        <v>9.783220010045817E-5</v>
      </c>
      <c r="T204" s="84">
        <f t="shared" si="5"/>
        <v>2.3995181299640202E-3</v>
      </c>
      <c r="U204" s="84">
        <f>R204/'סכום נכסי הקרן'!$C$42</f>
        <v>7.951221239822214E-4</v>
      </c>
    </row>
    <row r="205" spans="2:21">
      <c r="B205" s="76" t="s">
        <v>775</v>
      </c>
      <c r="C205" s="73" t="s">
        <v>776</v>
      </c>
      <c r="D205" s="86" t="s">
        <v>115</v>
      </c>
      <c r="E205" s="86" t="s">
        <v>305</v>
      </c>
      <c r="F205" s="73" t="s">
        <v>774</v>
      </c>
      <c r="G205" s="86" t="s">
        <v>123</v>
      </c>
      <c r="H205" s="73" t="s">
        <v>591</v>
      </c>
      <c r="I205" s="73" t="s">
        <v>126</v>
      </c>
      <c r="J205" s="73"/>
      <c r="K205" s="83">
        <v>4.0499999999978078</v>
      </c>
      <c r="L205" s="86" t="s">
        <v>128</v>
      </c>
      <c r="M205" s="87">
        <v>2.5499999999999998E-2</v>
      </c>
      <c r="N205" s="87">
        <v>2.1899999999960527E-2</v>
      </c>
      <c r="O205" s="83">
        <v>44836.84427500001</v>
      </c>
      <c r="P205" s="85">
        <v>101.69</v>
      </c>
      <c r="Q205" s="73"/>
      <c r="R205" s="83">
        <v>45.594587122</v>
      </c>
      <c r="S205" s="84">
        <v>1.6661497711716297E-4</v>
      </c>
      <c r="T205" s="84">
        <f t="shared" si="5"/>
        <v>2.9102991789737996E-3</v>
      </c>
      <c r="U205" s="84">
        <f>R205/'סכום נכסי הקרן'!$C$42</f>
        <v>9.6437832067726892E-4</v>
      </c>
    </row>
    <row r="206" spans="2:21">
      <c r="B206" s="76" t="s">
        <v>777</v>
      </c>
      <c r="C206" s="73" t="s">
        <v>778</v>
      </c>
      <c r="D206" s="86" t="s">
        <v>115</v>
      </c>
      <c r="E206" s="86" t="s">
        <v>305</v>
      </c>
      <c r="F206" s="73" t="s">
        <v>779</v>
      </c>
      <c r="G206" s="86" t="s">
        <v>780</v>
      </c>
      <c r="H206" s="73" t="s">
        <v>750</v>
      </c>
      <c r="I206" s="73" t="s">
        <v>309</v>
      </c>
      <c r="J206" s="73"/>
      <c r="K206" s="83">
        <v>4.9399999999615529</v>
      </c>
      <c r="L206" s="86" t="s">
        <v>128</v>
      </c>
      <c r="M206" s="87">
        <v>2.6200000000000001E-2</v>
      </c>
      <c r="N206" s="87">
        <v>1.4799999999937228E-2</v>
      </c>
      <c r="O206" s="83">
        <v>47921.487794000001</v>
      </c>
      <c r="P206" s="85">
        <v>106.38</v>
      </c>
      <c r="Q206" s="73"/>
      <c r="R206" s="83">
        <v>50.97887818400001</v>
      </c>
      <c r="S206" s="84">
        <v>6.7137576368811176E-5</v>
      </c>
      <c r="T206" s="84">
        <f t="shared" si="5"/>
        <v>3.2539780857520485E-3</v>
      </c>
      <c r="U206" s="84">
        <f>R206/'סכום נכסי הקרן'!$C$42</f>
        <v>1.0782623121808074E-3</v>
      </c>
    </row>
    <row r="207" spans="2:21">
      <c r="B207" s="76" t="s">
        <v>781</v>
      </c>
      <c r="C207" s="73" t="s">
        <v>782</v>
      </c>
      <c r="D207" s="86" t="s">
        <v>115</v>
      </c>
      <c r="E207" s="86" t="s">
        <v>305</v>
      </c>
      <c r="F207" s="73" t="s">
        <v>779</v>
      </c>
      <c r="G207" s="86" t="s">
        <v>780</v>
      </c>
      <c r="H207" s="73" t="s">
        <v>750</v>
      </c>
      <c r="I207" s="73" t="s">
        <v>309</v>
      </c>
      <c r="J207" s="73"/>
      <c r="K207" s="83">
        <v>2.9000000000482626</v>
      </c>
      <c r="L207" s="86" t="s">
        <v>128</v>
      </c>
      <c r="M207" s="87">
        <v>3.3500000000000002E-2</v>
      </c>
      <c r="N207" s="87">
        <v>8.7000000003861037E-3</v>
      </c>
      <c r="O207" s="83">
        <v>16023.295766000001</v>
      </c>
      <c r="P207" s="85">
        <v>107.3</v>
      </c>
      <c r="Q207" s="83">
        <v>3.5267274100000012</v>
      </c>
      <c r="R207" s="83">
        <v>20.719723760000004</v>
      </c>
      <c r="S207" s="84">
        <v>5.5962568108130137E-5</v>
      </c>
      <c r="T207" s="84">
        <f t="shared" si="5"/>
        <v>1.322538460233059E-3</v>
      </c>
      <c r="U207" s="84">
        <f>R207/'סכום נכסי הקרן'!$C$42</f>
        <v>4.3824615301592013E-4</v>
      </c>
    </row>
    <row r="208" spans="2:21">
      <c r="B208" s="76" t="s">
        <v>783</v>
      </c>
      <c r="C208" s="73" t="s">
        <v>784</v>
      </c>
      <c r="D208" s="86" t="s">
        <v>115</v>
      </c>
      <c r="E208" s="86" t="s">
        <v>305</v>
      </c>
      <c r="F208" s="73" t="s">
        <v>599</v>
      </c>
      <c r="G208" s="86" t="s">
        <v>600</v>
      </c>
      <c r="H208" s="73" t="s">
        <v>601</v>
      </c>
      <c r="I208" s="73" t="s">
        <v>126</v>
      </c>
      <c r="J208" s="73"/>
      <c r="K208" s="83">
        <v>3.8500000000608599</v>
      </c>
      <c r="L208" s="86" t="s">
        <v>128</v>
      </c>
      <c r="M208" s="87">
        <v>2.9500000000000002E-2</v>
      </c>
      <c r="N208" s="87">
        <v>2.280000000021639E-2</v>
      </c>
      <c r="O208" s="83">
        <v>35765.171438000005</v>
      </c>
      <c r="P208" s="85">
        <v>103.37</v>
      </c>
      <c r="Q208" s="73"/>
      <c r="R208" s="83">
        <v>36.970457715000002</v>
      </c>
      <c r="S208" s="84">
        <v>1.1267814951639836E-4</v>
      </c>
      <c r="T208" s="84">
        <f t="shared" si="5"/>
        <v>2.3598216263336661E-3</v>
      </c>
      <c r="U208" s="84">
        <f>R208/'סכום נכסי הקרן'!$C$42</f>
        <v>7.8196799612334652E-4</v>
      </c>
    </row>
    <row r="209" spans="2:21">
      <c r="B209" s="76" t="s">
        <v>785</v>
      </c>
      <c r="C209" s="73" t="s">
        <v>786</v>
      </c>
      <c r="D209" s="86" t="s">
        <v>115</v>
      </c>
      <c r="E209" s="86" t="s">
        <v>305</v>
      </c>
      <c r="F209" s="73" t="s">
        <v>787</v>
      </c>
      <c r="G209" s="86" t="s">
        <v>421</v>
      </c>
      <c r="H209" s="73" t="s">
        <v>601</v>
      </c>
      <c r="I209" s="73" t="s">
        <v>126</v>
      </c>
      <c r="J209" s="73"/>
      <c r="K209" s="83">
        <v>1.7300000019323294</v>
      </c>
      <c r="L209" s="86" t="s">
        <v>128</v>
      </c>
      <c r="M209" s="87">
        <v>4.3499999999999997E-2</v>
      </c>
      <c r="N209" s="87">
        <v>1.1499999989264842E-2</v>
      </c>
      <c r="O209" s="83">
        <v>87.409062000000006</v>
      </c>
      <c r="P209" s="85">
        <v>106.57</v>
      </c>
      <c r="Q209" s="73"/>
      <c r="R209" s="83">
        <v>9.3151833999999989E-2</v>
      </c>
      <c r="S209" s="84">
        <v>5.0591267255100564E-7</v>
      </c>
      <c r="T209" s="84">
        <f t="shared" si="5"/>
        <v>5.9458747873888383E-6</v>
      </c>
      <c r="U209" s="84">
        <f>R209/'סכום נכסי הקרן'!$C$42</f>
        <v>1.9702691681482909E-6</v>
      </c>
    </row>
    <row r="210" spans="2:21">
      <c r="B210" s="76" t="s">
        <v>788</v>
      </c>
      <c r="C210" s="73" t="s">
        <v>789</v>
      </c>
      <c r="D210" s="86" t="s">
        <v>115</v>
      </c>
      <c r="E210" s="86" t="s">
        <v>305</v>
      </c>
      <c r="F210" s="73" t="s">
        <v>787</v>
      </c>
      <c r="G210" s="86" t="s">
        <v>421</v>
      </c>
      <c r="H210" s="73" t="s">
        <v>601</v>
      </c>
      <c r="I210" s="73" t="s">
        <v>126</v>
      </c>
      <c r="J210" s="73"/>
      <c r="K210" s="83">
        <v>4.7200000000682589</v>
      </c>
      <c r="L210" s="86" t="s">
        <v>128</v>
      </c>
      <c r="M210" s="87">
        <v>3.27E-2</v>
      </c>
      <c r="N210" s="87">
        <v>1.9900000000098252E-2</v>
      </c>
      <c r="O210" s="83">
        <v>17988.917692000003</v>
      </c>
      <c r="P210" s="85">
        <v>107.5</v>
      </c>
      <c r="Q210" s="73"/>
      <c r="R210" s="83">
        <v>19.338086519000004</v>
      </c>
      <c r="S210" s="84">
        <v>5.7000369754715733E-5</v>
      </c>
      <c r="T210" s="84">
        <f t="shared" si="5"/>
        <v>1.2343486556546609E-3</v>
      </c>
      <c r="U210" s="84">
        <f>R210/'סכום נכסי הקרן'!$C$42</f>
        <v>4.0902292529602604E-4</v>
      </c>
    </row>
    <row r="211" spans="2:21">
      <c r="B211" s="76" t="s">
        <v>790</v>
      </c>
      <c r="C211" s="73" t="s">
        <v>791</v>
      </c>
      <c r="D211" s="86" t="s">
        <v>115</v>
      </c>
      <c r="E211" s="86" t="s">
        <v>305</v>
      </c>
      <c r="F211" s="73" t="s">
        <v>792</v>
      </c>
      <c r="G211" s="86" t="s">
        <v>124</v>
      </c>
      <c r="H211" s="73" t="s">
        <v>605</v>
      </c>
      <c r="I211" s="73" t="s">
        <v>309</v>
      </c>
      <c r="J211" s="73"/>
      <c r="K211" s="83">
        <v>0.60999999995455279</v>
      </c>
      <c r="L211" s="86" t="s">
        <v>128</v>
      </c>
      <c r="M211" s="87">
        <v>3.3000000000000002E-2</v>
      </c>
      <c r="N211" s="87">
        <v>7.3799999996364246E-2</v>
      </c>
      <c r="O211" s="83">
        <v>5383.6849410000013</v>
      </c>
      <c r="P211" s="85">
        <v>98.09</v>
      </c>
      <c r="Q211" s="73"/>
      <c r="R211" s="83">
        <v>5.2808563840000007</v>
      </c>
      <c r="S211" s="84">
        <v>3.0001293079019979E-5</v>
      </c>
      <c r="T211" s="84">
        <f t="shared" si="5"/>
        <v>3.3707667880642048E-4</v>
      </c>
      <c r="U211" s="84">
        <f>R211/'סכום נכסי הקרן'!$C$42</f>
        <v>1.1169622827623848E-4</v>
      </c>
    </row>
    <row r="212" spans="2:21">
      <c r="B212" s="76" t="s">
        <v>793</v>
      </c>
      <c r="C212" s="73" t="s">
        <v>794</v>
      </c>
      <c r="D212" s="86" t="s">
        <v>115</v>
      </c>
      <c r="E212" s="86" t="s">
        <v>305</v>
      </c>
      <c r="F212" s="73" t="s">
        <v>604</v>
      </c>
      <c r="G212" s="86" t="s">
        <v>124</v>
      </c>
      <c r="H212" s="73" t="s">
        <v>605</v>
      </c>
      <c r="I212" s="73" t="s">
        <v>309</v>
      </c>
      <c r="J212" s="73"/>
      <c r="K212" s="83">
        <v>2.9299999999874453</v>
      </c>
      <c r="L212" s="86" t="s">
        <v>128</v>
      </c>
      <c r="M212" s="87">
        <v>2.7999999999999997E-2</v>
      </c>
      <c r="N212" s="87">
        <v>6.1799999999874441E-2</v>
      </c>
      <c r="O212" s="83">
        <v>34828.601503999998</v>
      </c>
      <c r="P212" s="85">
        <v>91.48</v>
      </c>
      <c r="Q212" s="73"/>
      <c r="R212" s="83">
        <v>31.861203880000009</v>
      </c>
      <c r="S212" s="84">
        <v>1.308414856142688E-4</v>
      </c>
      <c r="T212" s="84">
        <f t="shared" si="5"/>
        <v>2.0336983257457659E-3</v>
      </c>
      <c r="U212" s="84">
        <f>R212/'סכום נכסי הקרן'!$C$42</f>
        <v>6.7390136049120316E-4</v>
      </c>
    </row>
    <row r="213" spans="2:21">
      <c r="B213" s="76" t="s">
        <v>795</v>
      </c>
      <c r="C213" s="73" t="s">
        <v>796</v>
      </c>
      <c r="D213" s="86" t="s">
        <v>115</v>
      </c>
      <c r="E213" s="86" t="s">
        <v>305</v>
      </c>
      <c r="F213" s="73" t="s">
        <v>604</v>
      </c>
      <c r="G213" s="86" t="s">
        <v>124</v>
      </c>
      <c r="H213" s="73" t="s">
        <v>605</v>
      </c>
      <c r="I213" s="73" t="s">
        <v>309</v>
      </c>
      <c r="J213" s="73"/>
      <c r="K213" s="83">
        <v>0.41000000006188686</v>
      </c>
      <c r="L213" s="86" t="s">
        <v>128</v>
      </c>
      <c r="M213" s="87">
        <v>4.2999999999999997E-2</v>
      </c>
      <c r="N213" s="87">
        <v>7.2000000000773598E-2</v>
      </c>
      <c r="O213" s="83">
        <v>5208.7543780000005</v>
      </c>
      <c r="P213" s="85">
        <v>99.27</v>
      </c>
      <c r="Q213" s="73"/>
      <c r="R213" s="83">
        <v>5.170730648000001</v>
      </c>
      <c r="S213" s="84">
        <v>7.839503775292642E-5</v>
      </c>
      <c r="T213" s="84">
        <f t="shared" si="5"/>
        <v>3.3004736108922946E-4</v>
      </c>
      <c r="U213" s="84">
        <f>R213/'סכום נכסי הקרן'!$C$42</f>
        <v>1.0936694142333082E-4</v>
      </c>
    </row>
    <row r="214" spans="2:21">
      <c r="B214" s="76" t="s">
        <v>797</v>
      </c>
      <c r="C214" s="73" t="s">
        <v>798</v>
      </c>
      <c r="D214" s="86" t="s">
        <v>115</v>
      </c>
      <c r="E214" s="86" t="s">
        <v>305</v>
      </c>
      <c r="F214" s="73" t="s">
        <v>604</v>
      </c>
      <c r="G214" s="86" t="s">
        <v>124</v>
      </c>
      <c r="H214" s="73" t="s">
        <v>605</v>
      </c>
      <c r="I214" s="73" t="s">
        <v>309</v>
      </c>
      <c r="J214" s="73"/>
      <c r="K214" s="83">
        <v>1.1100000000157366</v>
      </c>
      <c r="L214" s="86" t="s">
        <v>128</v>
      </c>
      <c r="M214" s="87">
        <v>4.2500000000000003E-2</v>
      </c>
      <c r="N214" s="87">
        <v>6.140000000020028E-2</v>
      </c>
      <c r="O214" s="83">
        <v>14012.263950000002</v>
      </c>
      <c r="P214" s="85">
        <v>99.77</v>
      </c>
      <c r="Q214" s="73"/>
      <c r="R214" s="83">
        <v>13.980035898000002</v>
      </c>
      <c r="S214" s="84">
        <v>5.4657422296392796E-5</v>
      </c>
      <c r="T214" s="84">
        <f t="shared" si="5"/>
        <v>8.9234467431644024E-4</v>
      </c>
      <c r="U214" s="84">
        <f>R214/'סכום נכסי הקרן'!$C$42</f>
        <v>2.9569394950866682E-4</v>
      </c>
    </row>
    <row r="215" spans="2:21">
      <c r="B215" s="76" t="s">
        <v>799</v>
      </c>
      <c r="C215" s="73" t="s">
        <v>800</v>
      </c>
      <c r="D215" s="86" t="s">
        <v>115</v>
      </c>
      <c r="E215" s="86" t="s">
        <v>305</v>
      </c>
      <c r="F215" s="73" t="s">
        <v>604</v>
      </c>
      <c r="G215" s="86" t="s">
        <v>124</v>
      </c>
      <c r="H215" s="73" t="s">
        <v>605</v>
      </c>
      <c r="I215" s="73" t="s">
        <v>309</v>
      </c>
      <c r="J215" s="73"/>
      <c r="K215" s="83">
        <v>1.0399999999706893</v>
      </c>
      <c r="L215" s="86" t="s">
        <v>128</v>
      </c>
      <c r="M215" s="87">
        <v>3.7000000000000005E-2</v>
      </c>
      <c r="N215" s="87">
        <v>5.0099999999316094E-2</v>
      </c>
      <c r="O215" s="83">
        <v>28584.361486000005</v>
      </c>
      <c r="P215" s="85">
        <v>100.26</v>
      </c>
      <c r="Q215" s="73"/>
      <c r="R215" s="83">
        <v>28.658682096000007</v>
      </c>
      <c r="S215" s="84">
        <v>1.4535028289224146E-4</v>
      </c>
      <c r="T215" s="84">
        <f t="shared" si="5"/>
        <v>1.8292815932577169E-3</v>
      </c>
      <c r="U215" s="84">
        <f>R215/'סכום נכסי הקרן'!$C$42</f>
        <v>6.0616431592224211E-4</v>
      </c>
    </row>
    <row r="216" spans="2:21">
      <c r="B216" s="76" t="s">
        <v>801</v>
      </c>
      <c r="C216" s="73" t="s">
        <v>802</v>
      </c>
      <c r="D216" s="86" t="s">
        <v>115</v>
      </c>
      <c r="E216" s="86" t="s">
        <v>305</v>
      </c>
      <c r="F216" s="73" t="s">
        <v>803</v>
      </c>
      <c r="G216" s="86" t="s">
        <v>600</v>
      </c>
      <c r="H216" s="73" t="s">
        <v>601</v>
      </c>
      <c r="I216" s="73" t="s">
        <v>126</v>
      </c>
      <c r="J216" s="73"/>
      <c r="K216" s="83">
        <v>4.9599999999388862</v>
      </c>
      <c r="L216" s="86" t="s">
        <v>128</v>
      </c>
      <c r="M216" s="87">
        <v>2.4E-2</v>
      </c>
      <c r="N216" s="87">
        <v>2.1899999999576147E-2</v>
      </c>
      <c r="O216" s="83">
        <v>20071.277766000003</v>
      </c>
      <c r="P216" s="85">
        <v>101.09</v>
      </c>
      <c r="Q216" s="73"/>
      <c r="R216" s="83">
        <v>20.290054694000002</v>
      </c>
      <c r="S216" s="84">
        <v>6.9315514932795523E-5</v>
      </c>
      <c r="T216" s="84">
        <f t="shared" ref="T216:T232" si="6">R216/$R$11</f>
        <v>1.2951127150088659E-3</v>
      </c>
      <c r="U216" s="84">
        <f>R216/'סכום נכסי הקרן'!$C$42</f>
        <v>4.2915815467069293E-4</v>
      </c>
    </row>
    <row r="217" spans="2:21">
      <c r="B217" s="76" t="s">
        <v>804</v>
      </c>
      <c r="C217" s="73" t="s">
        <v>805</v>
      </c>
      <c r="D217" s="86" t="s">
        <v>115</v>
      </c>
      <c r="E217" s="86" t="s">
        <v>305</v>
      </c>
      <c r="F217" s="73" t="s">
        <v>624</v>
      </c>
      <c r="G217" s="86" t="s">
        <v>152</v>
      </c>
      <c r="H217" s="73" t="s">
        <v>605</v>
      </c>
      <c r="I217" s="73" t="s">
        <v>309</v>
      </c>
      <c r="J217" s="73"/>
      <c r="K217" s="83">
        <v>2.6000000000304673</v>
      </c>
      <c r="L217" s="86" t="s">
        <v>128</v>
      </c>
      <c r="M217" s="87">
        <v>4.1399999999999999E-2</v>
      </c>
      <c r="N217" s="87">
        <v>2.7800000000497635E-2</v>
      </c>
      <c r="O217" s="83">
        <v>18828.672828000002</v>
      </c>
      <c r="P217" s="85">
        <v>104.59</v>
      </c>
      <c r="Q217" s="73"/>
      <c r="R217" s="83">
        <v>19.692908909000007</v>
      </c>
      <c r="S217" s="84">
        <v>3.3454940506206696E-5</v>
      </c>
      <c r="T217" s="84">
        <f t="shared" si="6"/>
        <v>1.2569969429948979E-3</v>
      </c>
      <c r="U217" s="84">
        <f>R217/'סכום נכסי הקרן'!$C$42</f>
        <v>4.1652782976399062E-4</v>
      </c>
    </row>
    <row r="218" spans="2:21">
      <c r="B218" s="76" t="s">
        <v>806</v>
      </c>
      <c r="C218" s="73" t="s">
        <v>807</v>
      </c>
      <c r="D218" s="86" t="s">
        <v>115</v>
      </c>
      <c r="E218" s="86" t="s">
        <v>305</v>
      </c>
      <c r="F218" s="73" t="s">
        <v>624</v>
      </c>
      <c r="G218" s="86" t="s">
        <v>152</v>
      </c>
      <c r="H218" s="73" t="s">
        <v>605</v>
      </c>
      <c r="I218" s="73" t="s">
        <v>309</v>
      </c>
      <c r="J218" s="73"/>
      <c r="K218" s="83">
        <v>4.5600000000044281</v>
      </c>
      <c r="L218" s="86" t="s">
        <v>128</v>
      </c>
      <c r="M218" s="87">
        <v>2.5000000000000001E-2</v>
      </c>
      <c r="N218" s="87">
        <v>4.1400000000011067E-2</v>
      </c>
      <c r="O218" s="83">
        <v>95369.946304000026</v>
      </c>
      <c r="P218" s="85">
        <v>94.7</v>
      </c>
      <c r="Q218" s="73"/>
      <c r="R218" s="83">
        <v>90.315337035000027</v>
      </c>
      <c r="S218" s="84">
        <v>1.156029319024334E-4</v>
      </c>
      <c r="T218" s="84">
        <f t="shared" si="6"/>
        <v>5.7648213924691178E-3</v>
      </c>
      <c r="U218" s="84">
        <f>R218/'סכום נכסי הקרן'!$C$42</f>
        <v>1.9102739723941672E-3</v>
      </c>
    </row>
    <row r="219" spans="2:21">
      <c r="B219" s="76" t="s">
        <v>808</v>
      </c>
      <c r="C219" s="73" t="s">
        <v>809</v>
      </c>
      <c r="D219" s="86" t="s">
        <v>115</v>
      </c>
      <c r="E219" s="86" t="s">
        <v>305</v>
      </c>
      <c r="F219" s="73" t="s">
        <v>624</v>
      </c>
      <c r="G219" s="86" t="s">
        <v>152</v>
      </c>
      <c r="H219" s="73" t="s">
        <v>605</v>
      </c>
      <c r="I219" s="73" t="s">
        <v>309</v>
      </c>
      <c r="J219" s="73"/>
      <c r="K219" s="83">
        <v>3.210000000008487</v>
      </c>
      <c r="L219" s="86" t="s">
        <v>128</v>
      </c>
      <c r="M219" s="87">
        <v>3.5499999999999997E-2</v>
      </c>
      <c r="N219" s="87">
        <v>3.6500000000041055E-2</v>
      </c>
      <c r="O219" s="83">
        <v>36301.570866000002</v>
      </c>
      <c r="P219" s="85">
        <v>100.62</v>
      </c>
      <c r="Q219" s="73"/>
      <c r="R219" s="83">
        <v>36.526638989000006</v>
      </c>
      <c r="S219" s="84">
        <v>5.1083357770666763E-5</v>
      </c>
      <c r="T219" s="84">
        <f t="shared" si="6"/>
        <v>2.3314927093410669E-3</v>
      </c>
      <c r="U219" s="84">
        <f>R219/'סכום נכסי הקרן'!$C$42</f>
        <v>7.7258071608241204E-4</v>
      </c>
    </row>
    <row r="220" spans="2:21">
      <c r="B220" s="76" t="s">
        <v>810</v>
      </c>
      <c r="C220" s="73" t="s">
        <v>811</v>
      </c>
      <c r="D220" s="86" t="s">
        <v>115</v>
      </c>
      <c r="E220" s="86" t="s">
        <v>305</v>
      </c>
      <c r="F220" s="73" t="s">
        <v>812</v>
      </c>
      <c r="G220" s="86" t="s">
        <v>611</v>
      </c>
      <c r="H220" s="73" t="s">
        <v>601</v>
      </c>
      <c r="I220" s="73" t="s">
        <v>126</v>
      </c>
      <c r="J220" s="73"/>
      <c r="K220" s="83">
        <v>4.1599999999766135</v>
      </c>
      <c r="L220" s="86" t="s">
        <v>128</v>
      </c>
      <c r="M220" s="87">
        <v>4.99E-2</v>
      </c>
      <c r="N220" s="87">
        <v>4.2299999999663808E-2</v>
      </c>
      <c r="O220" s="83">
        <v>19736.960322000003</v>
      </c>
      <c r="P220" s="85">
        <v>103.99</v>
      </c>
      <c r="Q220" s="73"/>
      <c r="R220" s="83">
        <v>20.524465603000003</v>
      </c>
      <c r="S220" s="84">
        <v>7.8947841288000013E-5</v>
      </c>
      <c r="T220" s="84">
        <f t="shared" si="6"/>
        <v>1.3100751462768536E-3</v>
      </c>
      <c r="U220" s="84">
        <f>R220/'סכום נכסי הקרן'!$C$42</f>
        <v>4.3411621686708848E-4</v>
      </c>
    </row>
    <row r="221" spans="2:21">
      <c r="B221" s="76" t="s">
        <v>813</v>
      </c>
      <c r="C221" s="73" t="s">
        <v>814</v>
      </c>
      <c r="D221" s="86" t="s">
        <v>115</v>
      </c>
      <c r="E221" s="86" t="s">
        <v>305</v>
      </c>
      <c r="F221" s="73" t="s">
        <v>774</v>
      </c>
      <c r="G221" s="86" t="s">
        <v>123</v>
      </c>
      <c r="H221" s="73" t="s">
        <v>601</v>
      </c>
      <c r="I221" s="73" t="s">
        <v>126</v>
      </c>
      <c r="J221" s="73"/>
      <c r="K221" s="83">
        <v>1.8800000000699169</v>
      </c>
      <c r="L221" s="86" t="s">
        <v>128</v>
      </c>
      <c r="M221" s="87">
        <v>2.6499999999999999E-2</v>
      </c>
      <c r="N221" s="87">
        <v>1.1800000000043696E-2</v>
      </c>
      <c r="O221" s="83">
        <v>13330.648956000005</v>
      </c>
      <c r="P221" s="85">
        <v>103</v>
      </c>
      <c r="Q221" s="73"/>
      <c r="R221" s="83">
        <v>13.730567983000004</v>
      </c>
      <c r="S221" s="84">
        <v>5.0501651160699528E-5</v>
      </c>
      <c r="T221" s="84">
        <f t="shared" si="6"/>
        <v>8.7642115545087554E-4</v>
      </c>
      <c r="U221" s="84">
        <f>R221/'סכום נכסי הקרן'!$C$42</f>
        <v>2.9041741419786726E-4</v>
      </c>
    </row>
    <row r="222" spans="2:21">
      <c r="B222" s="76" t="s">
        <v>815</v>
      </c>
      <c r="C222" s="73" t="s">
        <v>816</v>
      </c>
      <c r="D222" s="86" t="s">
        <v>115</v>
      </c>
      <c r="E222" s="86" t="s">
        <v>305</v>
      </c>
      <c r="F222" s="73" t="s">
        <v>817</v>
      </c>
      <c r="G222" s="86" t="s">
        <v>611</v>
      </c>
      <c r="H222" s="73" t="s">
        <v>605</v>
      </c>
      <c r="I222" s="73" t="s">
        <v>309</v>
      </c>
      <c r="J222" s="73"/>
      <c r="K222" s="83">
        <v>0.98000000000524456</v>
      </c>
      <c r="L222" s="86" t="s">
        <v>128</v>
      </c>
      <c r="M222" s="87">
        <v>7.0000000000000007E-2</v>
      </c>
      <c r="N222" s="87">
        <v>4.5600000000104869E-2</v>
      </c>
      <c r="O222" s="83">
        <v>17971.037553000002</v>
      </c>
      <c r="P222" s="85">
        <v>102.4</v>
      </c>
      <c r="Q222" s="119">
        <v>0.66502974322628994</v>
      </c>
      <c r="R222" s="83">
        <v>19.067511405000005</v>
      </c>
      <c r="S222" s="84">
        <v>4.2421590796841244E-5</v>
      </c>
      <c r="T222" s="84">
        <f t="shared" si="6"/>
        <v>1.2170778658124827E-3</v>
      </c>
      <c r="U222" s="84">
        <f>R222/'סכום נכסי הקרן'!$C$42</f>
        <v>4.0329994828214988E-4</v>
      </c>
    </row>
    <row r="223" spans="2:21">
      <c r="B223" s="76" t="s">
        <v>818</v>
      </c>
      <c r="C223" s="73" t="s">
        <v>819</v>
      </c>
      <c r="D223" s="86" t="s">
        <v>115</v>
      </c>
      <c r="E223" s="86" t="s">
        <v>305</v>
      </c>
      <c r="F223" s="73" t="s">
        <v>631</v>
      </c>
      <c r="G223" s="86" t="s">
        <v>425</v>
      </c>
      <c r="H223" s="73" t="s">
        <v>628</v>
      </c>
      <c r="I223" s="73" t="s">
        <v>126</v>
      </c>
      <c r="J223" s="73"/>
      <c r="K223" s="83">
        <v>5.0799999999478782</v>
      </c>
      <c r="L223" s="86" t="s">
        <v>128</v>
      </c>
      <c r="M223" s="87">
        <v>4.4500000000000005E-2</v>
      </c>
      <c r="N223" s="87">
        <v>1.9599999999891822E-2</v>
      </c>
      <c r="O223" s="83">
        <v>35619.818558000006</v>
      </c>
      <c r="P223" s="85">
        <v>114.19</v>
      </c>
      <c r="Q223" s="73"/>
      <c r="R223" s="83">
        <v>40.674271214000008</v>
      </c>
      <c r="S223" s="84">
        <v>1.3163662842212632E-4</v>
      </c>
      <c r="T223" s="84">
        <f t="shared" si="6"/>
        <v>2.5962357725210035E-3</v>
      </c>
      <c r="U223" s="84">
        <f>R223/'סכום נכסי הקרן'!$C$42</f>
        <v>8.6030794101000499E-4</v>
      </c>
    </row>
    <row r="224" spans="2:21">
      <c r="B224" s="76" t="s">
        <v>820</v>
      </c>
      <c r="C224" s="73" t="s">
        <v>821</v>
      </c>
      <c r="D224" s="86" t="s">
        <v>115</v>
      </c>
      <c r="E224" s="86" t="s">
        <v>305</v>
      </c>
      <c r="F224" s="73" t="s">
        <v>822</v>
      </c>
      <c r="G224" s="86" t="s">
        <v>151</v>
      </c>
      <c r="H224" s="73" t="s">
        <v>628</v>
      </c>
      <c r="I224" s="73" t="s">
        <v>126</v>
      </c>
      <c r="J224" s="73"/>
      <c r="K224" s="83">
        <v>4.3000000000607974</v>
      </c>
      <c r="L224" s="86" t="s">
        <v>128</v>
      </c>
      <c r="M224" s="87">
        <v>3.4500000000000003E-2</v>
      </c>
      <c r="N224" s="87">
        <v>1.9800000000259051E-2</v>
      </c>
      <c r="O224" s="83">
        <v>35447.964279000007</v>
      </c>
      <c r="P224" s="85">
        <v>106.72</v>
      </c>
      <c r="Q224" s="73"/>
      <c r="R224" s="83">
        <v>37.830066299000002</v>
      </c>
      <c r="S224" s="84">
        <v>6.6627843263562274E-5</v>
      </c>
      <c r="T224" s="84">
        <f t="shared" si="6"/>
        <v>2.4146903797135368E-3</v>
      </c>
      <c r="U224" s="84">
        <f>R224/'סכום נכסי הקרן'!$C$42</f>
        <v>8.0014971318681104E-4</v>
      </c>
    </row>
    <row r="225" spans="2:21">
      <c r="B225" s="76" t="s">
        <v>823</v>
      </c>
      <c r="C225" s="73" t="s">
        <v>824</v>
      </c>
      <c r="D225" s="86" t="s">
        <v>115</v>
      </c>
      <c r="E225" s="86" t="s">
        <v>305</v>
      </c>
      <c r="F225" s="73" t="s">
        <v>825</v>
      </c>
      <c r="G225" s="86" t="s">
        <v>425</v>
      </c>
      <c r="H225" s="73" t="s">
        <v>635</v>
      </c>
      <c r="I225" s="73" t="s">
        <v>309</v>
      </c>
      <c r="J225" s="73"/>
      <c r="K225" s="83">
        <v>2.3299999999864478</v>
      </c>
      <c r="L225" s="86" t="s">
        <v>128</v>
      </c>
      <c r="M225" s="87">
        <v>5.9000000000000004E-2</v>
      </c>
      <c r="N225" s="87">
        <v>3.939999999973863E-2</v>
      </c>
      <c r="O225" s="83">
        <v>38909.577428000004</v>
      </c>
      <c r="P225" s="85">
        <v>106.2</v>
      </c>
      <c r="Q225" s="73"/>
      <c r="R225" s="83">
        <v>41.32197123200001</v>
      </c>
      <c r="S225" s="84">
        <v>4.3492326415509161E-5</v>
      </c>
      <c r="T225" s="84">
        <f t="shared" si="6"/>
        <v>2.6375784175495225E-3</v>
      </c>
      <c r="U225" s="84">
        <f>R225/'סכום נכסי הקרן'!$C$42</f>
        <v>8.7400754649146547E-4</v>
      </c>
    </row>
    <row r="226" spans="2:21">
      <c r="B226" s="76" t="s">
        <v>826</v>
      </c>
      <c r="C226" s="73" t="s">
        <v>827</v>
      </c>
      <c r="D226" s="86" t="s">
        <v>115</v>
      </c>
      <c r="E226" s="86" t="s">
        <v>305</v>
      </c>
      <c r="F226" s="73" t="s">
        <v>825</v>
      </c>
      <c r="G226" s="86" t="s">
        <v>425</v>
      </c>
      <c r="H226" s="73" t="s">
        <v>635</v>
      </c>
      <c r="I226" s="73" t="s">
        <v>309</v>
      </c>
      <c r="J226" s="73"/>
      <c r="K226" s="83">
        <v>5.050000000156027</v>
      </c>
      <c r="L226" s="86" t="s">
        <v>128</v>
      </c>
      <c r="M226" s="87">
        <v>2.7000000000000003E-2</v>
      </c>
      <c r="N226" s="87">
        <v>5.230000000093616E-2</v>
      </c>
      <c r="O226" s="83">
        <v>6162.6414670000013</v>
      </c>
      <c r="P226" s="85">
        <v>88.4</v>
      </c>
      <c r="Q226" s="73"/>
      <c r="R226" s="83">
        <v>5.4477750630000008</v>
      </c>
      <c r="S226" s="84">
        <v>7.1853702841500672E-6</v>
      </c>
      <c r="T226" s="84">
        <f t="shared" si="6"/>
        <v>3.4773108594359344E-4</v>
      </c>
      <c r="U226" s="84">
        <f>R226/'סכום נכסי הקרן'!$C$42</f>
        <v>1.1522675164544818E-4</v>
      </c>
    </row>
    <row r="227" spans="2:21">
      <c r="B227" s="76" t="s">
        <v>828</v>
      </c>
      <c r="C227" s="73" t="s">
        <v>829</v>
      </c>
      <c r="D227" s="86" t="s">
        <v>115</v>
      </c>
      <c r="E227" s="86" t="s">
        <v>305</v>
      </c>
      <c r="F227" s="73" t="s">
        <v>830</v>
      </c>
      <c r="G227" s="86" t="s">
        <v>611</v>
      </c>
      <c r="H227" s="73" t="s">
        <v>628</v>
      </c>
      <c r="I227" s="73" t="s">
        <v>126</v>
      </c>
      <c r="J227" s="73"/>
      <c r="K227" s="83">
        <v>2.6599999999412467</v>
      </c>
      <c r="L227" s="86" t="s">
        <v>128</v>
      </c>
      <c r="M227" s="87">
        <v>4.5999999999999999E-2</v>
      </c>
      <c r="N227" s="87">
        <v>5.7799999998467806E-2</v>
      </c>
      <c r="O227" s="83">
        <v>17860.849119000002</v>
      </c>
      <c r="P227" s="85">
        <v>97.2</v>
      </c>
      <c r="Q227" s="73"/>
      <c r="R227" s="83">
        <v>17.360745347000005</v>
      </c>
      <c r="S227" s="84">
        <v>7.9420772088125593E-5</v>
      </c>
      <c r="T227" s="84">
        <f t="shared" si="6"/>
        <v>1.1081351124982192E-3</v>
      </c>
      <c r="U227" s="84">
        <f>R227/'סכום נכסי הקרן'!$C$42</f>
        <v>3.6719986955133932E-4</v>
      </c>
    </row>
    <row r="228" spans="2:21">
      <c r="B228" s="76" t="s">
        <v>831</v>
      </c>
      <c r="C228" s="73" t="s">
        <v>832</v>
      </c>
      <c r="D228" s="86" t="s">
        <v>115</v>
      </c>
      <c r="E228" s="86" t="s">
        <v>305</v>
      </c>
      <c r="F228" s="73" t="s">
        <v>833</v>
      </c>
      <c r="G228" s="86" t="s">
        <v>834</v>
      </c>
      <c r="H228" s="73" t="s">
        <v>628</v>
      </c>
      <c r="I228" s="73" t="s">
        <v>126</v>
      </c>
      <c r="J228" s="73"/>
      <c r="K228" s="83">
        <v>2.780000000042413</v>
      </c>
      <c r="L228" s="86" t="s">
        <v>128</v>
      </c>
      <c r="M228" s="87">
        <v>0.04</v>
      </c>
      <c r="N228" s="87">
        <v>0.10590000000191896</v>
      </c>
      <c r="O228" s="83">
        <v>22825.939347</v>
      </c>
      <c r="P228" s="85">
        <v>84.7</v>
      </c>
      <c r="Q228" s="73"/>
      <c r="R228" s="83">
        <v>19.333570631000001</v>
      </c>
      <c r="S228" s="84">
        <v>3.1197126766511587E-5</v>
      </c>
      <c r="T228" s="84">
        <f t="shared" si="6"/>
        <v>1.2340604068521532E-3</v>
      </c>
      <c r="U228" s="84">
        <f>R228/'סכום נכסי הקרן'!$C$42</f>
        <v>4.0892740903498048E-4</v>
      </c>
    </row>
    <row r="229" spans="2:21">
      <c r="B229" s="76" t="s">
        <v>835</v>
      </c>
      <c r="C229" s="73" t="s">
        <v>836</v>
      </c>
      <c r="D229" s="86" t="s">
        <v>115</v>
      </c>
      <c r="E229" s="86" t="s">
        <v>305</v>
      </c>
      <c r="F229" s="73" t="s">
        <v>833</v>
      </c>
      <c r="G229" s="86" t="s">
        <v>834</v>
      </c>
      <c r="H229" s="73" t="s">
        <v>628</v>
      </c>
      <c r="I229" s="73" t="s">
        <v>126</v>
      </c>
      <c r="J229" s="73"/>
      <c r="K229" s="83">
        <v>4.6999999999628228</v>
      </c>
      <c r="L229" s="86" t="s">
        <v>128</v>
      </c>
      <c r="M229" s="87">
        <v>2.9100000000000001E-2</v>
      </c>
      <c r="N229" s="87">
        <v>7.9799999999479523E-2</v>
      </c>
      <c r="O229" s="83">
        <v>33975.350000000006</v>
      </c>
      <c r="P229" s="85">
        <v>79.17</v>
      </c>
      <c r="Q229" s="73"/>
      <c r="R229" s="83">
        <v>26.898285730000005</v>
      </c>
      <c r="S229" s="84">
        <v>1.4835036961676005E-4</v>
      </c>
      <c r="T229" s="84">
        <f t="shared" si="6"/>
        <v>1.7169156212854385E-3</v>
      </c>
      <c r="U229" s="84">
        <f>R229/'סכום נכסי הקרן'!$C$42</f>
        <v>5.6892989406802396E-4</v>
      </c>
    </row>
    <row r="230" spans="2:21">
      <c r="B230" s="76" t="s">
        <v>837</v>
      </c>
      <c r="C230" s="73" t="s">
        <v>838</v>
      </c>
      <c r="D230" s="86" t="s">
        <v>115</v>
      </c>
      <c r="E230" s="86" t="s">
        <v>305</v>
      </c>
      <c r="F230" s="73" t="s">
        <v>839</v>
      </c>
      <c r="G230" s="86" t="s">
        <v>611</v>
      </c>
      <c r="H230" s="73" t="s">
        <v>840</v>
      </c>
      <c r="I230" s="73" t="s">
        <v>126</v>
      </c>
      <c r="J230" s="73"/>
      <c r="K230" s="83">
        <v>2.9899999999957094</v>
      </c>
      <c r="L230" s="86" t="s">
        <v>128</v>
      </c>
      <c r="M230" s="87">
        <v>4.4500000000000005E-2</v>
      </c>
      <c r="N230" s="87">
        <v>0.16619999999879859</v>
      </c>
      <c r="O230" s="83">
        <v>32368.800264000009</v>
      </c>
      <c r="P230" s="85">
        <v>72</v>
      </c>
      <c r="Q230" s="73"/>
      <c r="R230" s="83">
        <v>23.305536190000002</v>
      </c>
      <c r="S230" s="84">
        <v>5.58711916138324E-5</v>
      </c>
      <c r="T230" s="84">
        <f t="shared" si="6"/>
        <v>1.4875906795211262E-3</v>
      </c>
      <c r="U230" s="84">
        <f>R230/'סכום נכסי הקרן'!$C$42</f>
        <v>4.9293908053727842E-4</v>
      </c>
    </row>
    <row r="231" spans="2:21">
      <c r="B231" s="76" t="s">
        <v>841</v>
      </c>
      <c r="C231" s="73" t="s">
        <v>842</v>
      </c>
      <c r="D231" s="86" t="s">
        <v>115</v>
      </c>
      <c r="E231" s="86" t="s">
        <v>305</v>
      </c>
      <c r="F231" s="73" t="s">
        <v>839</v>
      </c>
      <c r="G231" s="86" t="s">
        <v>611</v>
      </c>
      <c r="H231" s="73" t="s">
        <v>840</v>
      </c>
      <c r="I231" s="73" t="s">
        <v>126</v>
      </c>
      <c r="J231" s="73"/>
      <c r="K231" s="83">
        <v>3.4300000000043558</v>
      </c>
      <c r="L231" s="86" t="s">
        <v>128</v>
      </c>
      <c r="M231" s="87">
        <v>3.5000000000000003E-2</v>
      </c>
      <c r="N231" s="87">
        <v>6.5700000000154427E-2</v>
      </c>
      <c r="O231" s="83">
        <v>55507.50394200001</v>
      </c>
      <c r="P231" s="85">
        <v>91</v>
      </c>
      <c r="Q231" s="73"/>
      <c r="R231" s="83">
        <v>50.511826746000004</v>
      </c>
      <c r="S231" s="84">
        <v>6.7672353962686498E-5</v>
      </c>
      <c r="T231" s="84">
        <f t="shared" si="6"/>
        <v>3.2241662264426772E-3</v>
      </c>
      <c r="U231" s="84">
        <f>R231/'סכום נכסי הקרן'!$C$42</f>
        <v>1.0683836333752917E-3</v>
      </c>
    </row>
    <row r="232" spans="2:21">
      <c r="B232" s="76" t="s">
        <v>843</v>
      </c>
      <c r="C232" s="73" t="s">
        <v>844</v>
      </c>
      <c r="D232" s="86" t="s">
        <v>115</v>
      </c>
      <c r="E232" s="86" t="s">
        <v>305</v>
      </c>
      <c r="F232" s="73" t="s">
        <v>822</v>
      </c>
      <c r="G232" s="86" t="s">
        <v>151</v>
      </c>
      <c r="H232" s="73" t="s">
        <v>639</v>
      </c>
      <c r="I232" s="73"/>
      <c r="J232" s="73"/>
      <c r="K232" s="83">
        <v>3.4600000004000693</v>
      </c>
      <c r="L232" s="86" t="s">
        <v>128</v>
      </c>
      <c r="M232" s="87">
        <v>4.2500000000000003E-2</v>
      </c>
      <c r="N232" s="87">
        <v>1.3200000000500083E-2</v>
      </c>
      <c r="O232" s="83">
        <v>3608.4997310000008</v>
      </c>
      <c r="P232" s="85">
        <v>110.83</v>
      </c>
      <c r="Q232" s="73"/>
      <c r="R232" s="83">
        <v>3.9993002900000012</v>
      </c>
      <c r="S232" s="84">
        <v>3.1080962368647724E-5</v>
      </c>
      <c r="T232" s="84">
        <f t="shared" si="6"/>
        <v>2.5527504656009113E-4</v>
      </c>
      <c r="U232" s="84">
        <f>R232/'סכום נכסי הקרן'!$C$42</f>
        <v>8.4589832719273364E-5</v>
      </c>
    </row>
    <row r="233" spans="2:21"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83"/>
      <c r="P233" s="85"/>
      <c r="Q233" s="73"/>
      <c r="R233" s="73"/>
      <c r="S233" s="73"/>
      <c r="T233" s="84"/>
      <c r="U233" s="73"/>
    </row>
    <row r="234" spans="2:21">
      <c r="B234" s="89" t="s">
        <v>46</v>
      </c>
      <c r="C234" s="71"/>
      <c r="D234" s="71"/>
      <c r="E234" s="71"/>
      <c r="F234" s="71"/>
      <c r="G234" s="71"/>
      <c r="H234" s="71"/>
      <c r="I234" s="71"/>
      <c r="J234" s="71"/>
      <c r="K234" s="80">
        <v>3.5912878365931804</v>
      </c>
      <c r="L234" s="71"/>
      <c r="M234" s="71"/>
      <c r="N234" s="91">
        <v>6.8323361391040005E-2</v>
      </c>
      <c r="O234" s="80"/>
      <c r="P234" s="82"/>
      <c r="Q234" s="71"/>
      <c r="R234" s="80">
        <v>503.40978875200005</v>
      </c>
      <c r="S234" s="71"/>
      <c r="T234" s="81">
        <f t="shared" ref="T234:T240" si="7">R234/$R$11</f>
        <v>3.2132610192787604E-2</v>
      </c>
      <c r="U234" s="81">
        <f>R234/'סכום נכסי הקרן'!$C$42</f>
        <v>1.0647700030491187E-2</v>
      </c>
    </row>
    <row r="235" spans="2:21">
      <c r="B235" s="76" t="s">
        <v>845</v>
      </c>
      <c r="C235" s="73" t="s">
        <v>846</v>
      </c>
      <c r="D235" s="86" t="s">
        <v>115</v>
      </c>
      <c r="E235" s="86" t="s">
        <v>305</v>
      </c>
      <c r="F235" s="73" t="s">
        <v>847</v>
      </c>
      <c r="G235" s="86" t="s">
        <v>122</v>
      </c>
      <c r="H235" s="73" t="s">
        <v>391</v>
      </c>
      <c r="I235" s="73" t="s">
        <v>309</v>
      </c>
      <c r="J235" s="73"/>
      <c r="K235" s="83">
        <v>2.3400000000014187</v>
      </c>
      <c r="L235" s="86" t="s">
        <v>128</v>
      </c>
      <c r="M235" s="87">
        <v>3.49E-2</v>
      </c>
      <c r="N235" s="87">
        <v>4.2600000000033091E-2</v>
      </c>
      <c r="O235" s="83">
        <v>222702.11322800003</v>
      </c>
      <c r="P235" s="85">
        <v>94.98</v>
      </c>
      <c r="Q235" s="73"/>
      <c r="R235" s="83">
        <v>211.52247445500001</v>
      </c>
      <c r="S235" s="84">
        <v>1.2057100743185547E-4</v>
      </c>
      <c r="T235" s="84">
        <f t="shared" si="7"/>
        <v>1.350146415612262E-2</v>
      </c>
      <c r="U235" s="84">
        <f>R235/'סכום נכסי הקרן'!$C$42</f>
        <v>4.4739452986950427E-3</v>
      </c>
    </row>
    <row r="236" spans="2:21">
      <c r="B236" s="76" t="s">
        <v>848</v>
      </c>
      <c r="C236" s="73" t="s">
        <v>849</v>
      </c>
      <c r="D236" s="86" t="s">
        <v>115</v>
      </c>
      <c r="E236" s="86" t="s">
        <v>305</v>
      </c>
      <c r="F236" s="73" t="s">
        <v>850</v>
      </c>
      <c r="G236" s="86" t="s">
        <v>122</v>
      </c>
      <c r="H236" s="73" t="s">
        <v>591</v>
      </c>
      <c r="I236" s="73" t="s">
        <v>126</v>
      </c>
      <c r="J236" s="73"/>
      <c r="K236" s="83">
        <v>4.7200000000199784</v>
      </c>
      <c r="L236" s="86" t="s">
        <v>128</v>
      </c>
      <c r="M236" s="87">
        <v>4.6900000000000004E-2</v>
      </c>
      <c r="N236" s="87">
        <v>9.1300000000403225E-2</v>
      </c>
      <c r="O236" s="83">
        <v>102546.413594</v>
      </c>
      <c r="P236" s="85">
        <v>80.05</v>
      </c>
      <c r="Q236" s="73"/>
      <c r="R236" s="83">
        <v>82.088406113000019</v>
      </c>
      <c r="S236" s="84">
        <v>5.4771302000651884E-5</v>
      </c>
      <c r="T236" s="84">
        <f t="shared" si="7"/>
        <v>5.2396969902301941E-3</v>
      </c>
      <c r="U236" s="84">
        <f>R236/'סכום נכסי הקרן'!$C$42</f>
        <v>1.7362648557931735E-3</v>
      </c>
    </row>
    <row r="237" spans="2:21">
      <c r="B237" s="76" t="s">
        <v>851</v>
      </c>
      <c r="C237" s="73" t="s">
        <v>852</v>
      </c>
      <c r="D237" s="86" t="s">
        <v>115</v>
      </c>
      <c r="E237" s="86" t="s">
        <v>305</v>
      </c>
      <c r="F237" s="73" t="s">
        <v>850</v>
      </c>
      <c r="G237" s="86" t="s">
        <v>122</v>
      </c>
      <c r="H237" s="73" t="s">
        <v>591</v>
      </c>
      <c r="I237" s="73" t="s">
        <v>126</v>
      </c>
      <c r="J237" s="73"/>
      <c r="K237" s="83">
        <v>4.9299999999875554</v>
      </c>
      <c r="L237" s="86" t="s">
        <v>128</v>
      </c>
      <c r="M237" s="87">
        <v>4.6900000000000004E-2</v>
      </c>
      <c r="N237" s="87">
        <v>9.159999999975707E-2</v>
      </c>
      <c r="O237" s="83">
        <v>208118.98068100002</v>
      </c>
      <c r="P237" s="85">
        <v>80.7</v>
      </c>
      <c r="Q237" s="73"/>
      <c r="R237" s="83">
        <v>167.95201661300004</v>
      </c>
      <c r="S237" s="84">
        <v>1.3423524916874214E-4</v>
      </c>
      <c r="T237" s="84">
        <f t="shared" si="7"/>
        <v>1.0720365001835052E-2</v>
      </c>
      <c r="U237" s="84">
        <f>R237/'סכום נכסי הקרן'!$C$42</f>
        <v>3.5523796564319232E-3</v>
      </c>
    </row>
    <row r="238" spans="2:21">
      <c r="B238" s="76" t="s">
        <v>853</v>
      </c>
      <c r="C238" s="73" t="s">
        <v>854</v>
      </c>
      <c r="D238" s="86" t="s">
        <v>115</v>
      </c>
      <c r="E238" s="86" t="s">
        <v>305</v>
      </c>
      <c r="F238" s="73" t="s">
        <v>855</v>
      </c>
      <c r="G238" s="86" t="s">
        <v>122</v>
      </c>
      <c r="H238" s="73" t="s">
        <v>601</v>
      </c>
      <c r="I238" s="73" t="s">
        <v>126</v>
      </c>
      <c r="J238" s="73"/>
      <c r="K238" s="83">
        <v>1.2200000000201174</v>
      </c>
      <c r="L238" s="86" t="s">
        <v>128</v>
      </c>
      <c r="M238" s="87">
        <v>4.4999999999999998E-2</v>
      </c>
      <c r="N238" s="87">
        <v>8.0200000008248076E-2</v>
      </c>
      <c r="O238" s="83">
        <v>2278.1199250000004</v>
      </c>
      <c r="P238" s="85">
        <v>87.28</v>
      </c>
      <c r="Q238" s="73"/>
      <c r="R238" s="83">
        <v>1.9883431180000002</v>
      </c>
      <c r="S238" s="84">
        <v>1.4938608861184484E-6</v>
      </c>
      <c r="T238" s="84">
        <f t="shared" si="7"/>
        <v>1.2691579656922604E-4</v>
      </c>
      <c r="U238" s="84">
        <f>R238/'סכום נכסי הקרן'!$C$42</f>
        <v>4.2055759643929713E-5</v>
      </c>
    </row>
    <row r="239" spans="2:21">
      <c r="B239" s="76" t="s">
        <v>856</v>
      </c>
      <c r="C239" s="73" t="s">
        <v>857</v>
      </c>
      <c r="D239" s="86" t="s">
        <v>115</v>
      </c>
      <c r="E239" s="86" t="s">
        <v>305</v>
      </c>
      <c r="F239" s="73" t="s">
        <v>825</v>
      </c>
      <c r="G239" s="86" t="s">
        <v>425</v>
      </c>
      <c r="H239" s="73" t="s">
        <v>635</v>
      </c>
      <c r="I239" s="73" t="s">
        <v>309</v>
      </c>
      <c r="J239" s="73"/>
      <c r="K239" s="83">
        <v>1.8500000000130701</v>
      </c>
      <c r="L239" s="86" t="s">
        <v>128</v>
      </c>
      <c r="M239" s="87">
        <v>6.7000000000000004E-2</v>
      </c>
      <c r="N239" s="87">
        <v>5.8500000001002084E-2</v>
      </c>
      <c r="O239" s="83">
        <v>25087.069430000003</v>
      </c>
      <c r="P239" s="85">
        <v>91.49</v>
      </c>
      <c r="Q239" s="73"/>
      <c r="R239" s="83">
        <v>22.952160402000004</v>
      </c>
      <c r="S239" s="84">
        <v>2.4507409136267486E-5</v>
      </c>
      <c r="T239" s="84">
        <f t="shared" si="7"/>
        <v>1.4650347286813087E-3</v>
      </c>
      <c r="U239" s="84">
        <f>R239/'סכום נכסי הקרן'!$C$42</f>
        <v>4.8546477337692236E-4</v>
      </c>
    </row>
    <row r="240" spans="2:21">
      <c r="B240" s="76" t="s">
        <v>858</v>
      </c>
      <c r="C240" s="73" t="s">
        <v>859</v>
      </c>
      <c r="D240" s="86" t="s">
        <v>115</v>
      </c>
      <c r="E240" s="86" t="s">
        <v>305</v>
      </c>
      <c r="F240" s="73" t="s">
        <v>825</v>
      </c>
      <c r="G240" s="86" t="s">
        <v>425</v>
      </c>
      <c r="H240" s="73" t="s">
        <v>635</v>
      </c>
      <c r="I240" s="73" t="s">
        <v>309</v>
      </c>
      <c r="J240" s="73"/>
      <c r="K240" s="83">
        <v>3.1100000000230672</v>
      </c>
      <c r="L240" s="86" t="s">
        <v>128</v>
      </c>
      <c r="M240" s="87">
        <v>4.7E-2</v>
      </c>
      <c r="N240" s="87">
        <v>5.9299999999745646E-2</v>
      </c>
      <c r="O240" s="83">
        <v>18621.420869000005</v>
      </c>
      <c r="P240" s="85">
        <v>90.79</v>
      </c>
      <c r="Q240" s="73"/>
      <c r="R240" s="83">
        <v>16.906388051000004</v>
      </c>
      <c r="S240" s="84">
        <v>2.6797706666939139E-5</v>
      </c>
      <c r="T240" s="84">
        <f t="shared" si="7"/>
        <v>1.0791335193492042E-3</v>
      </c>
      <c r="U240" s="84">
        <f>R240/'סכום נכסי הקרן'!$C$42</f>
        <v>3.5758968655019702E-4</v>
      </c>
    </row>
    <row r="241" spans="2:21">
      <c r="B241" s="72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83"/>
      <c r="P241" s="85"/>
      <c r="Q241" s="73"/>
      <c r="R241" s="73"/>
      <c r="S241" s="73"/>
      <c r="T241" s="84"/>
      <c r="U241" s="73"/>
    </row>
    <row r="242" spans="2:21">
      <c r="B242" s="70" t="s">
        <v>190</v>
      </c>
      <c r="C242" s="71"/>
      <c r="D242" s="71"/>
      <c r="E242" s="71"/>
      <c r="F242" s="71"/>
      <c r="G242" s="71"/>
      <c r="H242" s="71"/>
      <c r="I242" s="71"/>
      <c r="J242" s="71"/>
      <c r="K242" s="80">
        <v>8.315623052574832</v>
      </c>
      <c r="L242" s="71"/>
      <c r="M242" s="71"/>
      <c r="N242" s="91">
        <v>3.435098253232146E-2</v>
      </c>
      <c r="O242" s="80"/>
      <c r="P242" s="82"/>
      <c r="Q242" s="71"/>
      <c r="R242" s="80">
        <v>1915.0240097140006</v>
      </c>
      <c r="S242" s="71"/>
      <c r="T242" s="81">
        <f t="shared" ref="T242:T250" si="8">R242/$R$11</f>
        <v>0.12223584322132354</v>
      </c>
      <c r="U242" s="81">
        <f>R242/'סכום נכסי הקרן'!$C$42</f>
        <v>4.0504975592892872E-2</v>
      </c>
    </row>
    <row r="243" spans="2:21">
      <c r="B243" s="89" t="s">
        <v>64</v>
      </c>
      <c r="C243" s="71"/>
      <c r="D243" s="71"/>
      <c r="E243" s="71"/>
      <c r="F243" s="71"/>
      <c r="G243" s="71"/>
      <c r="H243" s="71"/>
      <c r="I243" s="71"/>
      <c r="J243" s="71"/>
      <c r="K243" s="80">
        <v>6.5698279407775564</v>
      </c>
      <c r="L243" s="71"/>
      <c r="M243" s="71"/>
      <c r="N243" s="91">
        <v>3.8870061232515345E-2</v>
      </c>
      <c r="O243" s="80"/>
      <c r="P243" s="82"/>
      <c r="Q243" s="71"/>
      <c r="R243" s="80">
        <v>155.91057293500003</v>
      </c>
      <c r="S243" s="71"/>
      <c r="T243" s="81">
        <f t="shared" si="8"/>
        <v>9.9517605278878936E-3</v>
      </c>
      <c r="U243" s="81">
        <f>R243/'סכום נכסי הקרן'!$C$42</f>
        <v>3.2976891774580195E-3</v>
      </c>
    </row>
    <row r="244" spans="2:21">
      <c r="B244" s="76" t="s">
        <v>860</v>
      </c>
      <c r="C244" s="73" t="s">
        <v>861</v>
      </c>
      <c r="D244" s="86" t="s">
        <v>28</v>
      </c>
      <c r="E244" s="86" t="s">
        <v>862</v>
      </c>
      <c r="F244" s="73" t="s">
        <v>328</v>
      </c>
      <c r="G244" s="86" t="s">
        <v>315</v>
      </c>
      <c r="H244" s="73" t="s">
        <v>863</v>
      </c>
      <c r="I244" s="73" t="s">
        <v>298</v>
      </c>
      <c r="J244" s="73"/>
      <c r="K244" s="83">
        <v>4.8999999999582444</v>
      </c>
      <c r="L244" s="86" t="s">
        <v>127</v>
      </c>
      <c r="M244" s="87">
        <v>3.2750000000000001E-2</v>
      </c>
      <c r="N244" s="87">
        <v>3.0799999999884364E-2</v>
      </c>
      <c r="O244" s="83">
        <v>8949.1024640000014</v>
      </c>
      <c r="P244" s="85">
        <v>101.10493</v>
      </c>
      <c r="Q244" s="73"/>
      <c r="R244" s="83">
        <v>31.134112367000007</v>
      </c>
      <c r="S244" s="84">
        <v>1.1932136618666668E-5</v>
      </c>
      <c r="T244" s="84">
        <f t="shared" si="8"/>
        <v>1.9872881273671583E-3</v>
      </c>
      <c r="U244" s="84">
        <f>R244/'סכום נכסי הקרן'!$C$42</f>
        <v>6.5852253294727966E-4</v>
      </c>
    </row>
    <row r="245" spans="2:21">
      <c r="B245" s="76" t="s">
        <v>864</v>
      </c>
      <c r="C245" s="73" t="s">
        <v>865</v>
      </c>
      <c r="D245" s="86" t="s">
        <v>28</v>
      </c>
      <c r="E245" s="86" t="s">
        <v>862</v>
      </c>
      <c r="F245" s="73" t="s">
        <v>866</v>
      </c>
      <c r="G245" s="86" t="s">
        <v>867</v>
      </c>
      <c r="H245" s="73" t="s">
        <v>868</v>
      </c>
      <c r="I245" s="73" t="s">
        <v>869</v>
      </c>
      <c r="J245" s="73"/>
      <c r="K245" s="83">
        <v>2.9999999999467946</v>
      </c>
      <c r="L245" s="86" t="s">
        <v>127</v>
      </c>
      <c r="M245" s="87">
        <v>5.0819999999999997E-2</v>
      </c>
      <c r="N245" s="87">
        <v>4.6399999999489211E-2</v>
      </c>
      <c r="O245" s="83">
        <v>5354.8412900000003</v>
      </c>
      <c r="P245" s="85">
        <v>102.00362</v>
      </c>
      <c r="Q245" s="73"/>
      <c r="R245" s="83">
        <v>18.795195464000003</v>
      </c>
      <c r="S245" s="84">
        <v>1.6733879031250002E-5</v>
      </c>
      <c r="T245" s="84">
        <f t="shared" si="8"/>
        <v>1.1996959591095405E-3</v>
      </c>
      <c r="U245" s="84">
        <f>R245/'סכום נכסי הקרן'!$C$42</f>
        <v>3.9754015076117361E-4</v>
      </c>
    </row>
    <row r="246" spans="2:21">
      <c r="B246" s="76" t="s">
        <v>870</v>
      </c>
      <c r="C246" s="73" t="s">
        <v>871</v>
      </c>
      <c r="D246" s="86" t="s">
        <v>28</v>
      </c>
      <c r="E246" s="86" t="s">
        <v>862</v>
      </c>
      <c r="F246" s="73" t="s">
        <v>866</v>
      </c>
      <c r="G246" s="86" t="s">
        <v>867</v>
      </c>
      <c r="H246" s="73" t="s">
        <v>868</v>
      </c>
      <c r="I246" s="73" t="s">
        <v>869</v>
      </c>
      <c r="J246" s="73"/>
      <c r="K246" s="83">
        <v>4.5800000000573702</v>
      </c>
      <c r="L246" s="86" t="s">
        <v>127</v>
      </c>
      <c r="M246" s="87">
        <v>5.4120000000000001E-2</v>
      </c>
      <c r="N246" s="87">
        <v>5.0800000000764942E-2</v>
      </c>
      <c r="O246" s="83">
        <v>7441.0330990000011</v>
      </c>
      <c r="P246" s="85">
        <v>102.114</v>
      </c>
      <c r="Q246" s="73"/>
      <c r="R246" s="83">
        <v>26.145876025000003</v>
      </c>
      <c r="S246" s="84">
        <v>2.3253228434375005E-5</v>
      </c>
      <c r="T246" s="84">
        <f t="shared" si="8"/>
        <v>1.668889364553379E-3</v>
      </c>
      <c r="U246" s="84">
        <f>R246/'סכום נכסי הקרן'!$C$42</f>
        <v>5.5301555744232691E-4</v>
      </c>
    </row>
    <row r="247" spans="2:21">
      <c r="B247" s="76" t="s">
        <v>872</v>
      </c>
      <c r="C247" s="73" t="s">
        <v>873</v>
      </c>
      <c r="D247" s="86" t="s">
        <v>28</v>
      </c>
      <c r="E247" s="86" t="s">
        <v>862</v>
      </c>
      <c r="F247" s="73" t="s">
        <v>667</v>
      </c>
      <c r="G247" s="86" t="s">
        <v>477</v>
      </c>
      <c r="H247" s="73" t="s">
        <v>868</v>
      </c>
      <c r="I247" s="73" t="s">
        <v>298</v>
      </c>
      <c r="J247" s="73"/>
      <c r="K247" s="83">
        <v>11.269999999964798</v>
      </c>
      <c r="L247" s="86" t="s">
        <v>127</v>
      </c>
      <c r="M247" s="87">
        <v>6.3750000000000001E-2</v>
      </c>
      <c r="N247" s="87">
        <v>4.1299999999765316E-2</v>
      </c>
      <c r="O247" s="83">
        <v>11540.280000000002</v>
      </c>
      <c r="P247" s="85">
        <v>128.75899999999999</v>
      </c>
      <c r="Q247" s="73"/>
      <c r="R247" s="83">
        <v>51.130332140000007</v>
      </c>
      <c r="S247" s="84">
        <v>1.9233800000000005E-5</v>
      </c>
      <c r="T247" s="84">
        <f t="shared" si="8"/>
        <v>3.2636453807451957E-3</v>
      </c>
      <c r="U247" s="84">
        <f>R247/'סכום נכסי הקרן'!$C$42</f>
        <v>1.0814657387488865E-3</v>
      </c>
    </row>
    <row r="248" spans="2:21">
      <c r="B248" s="76" t="s">
        <v>874</v>
      </c>
      <c r="C248" s="73" t="s">
        <v>875</v>
      </c>
      <c r="D248" s="86" t="s">
        <v>28</v>
      </c>
      <c r="E248" s="86" t="s">
        <v>862</v>
      </c>
      <c r="F248" s="73" t="s">
        <v>876</v>
      </c>
      <c r="G248" s="86" t="s">
        <v>877</v>
      </c>
      <c r="H248" s="73" t="s">
        <v>878</v>
      </c>
      <c r="I248" s="73" t="s">
        <v>298</v>
      </c>
      <c r="J248" s="73"/>
      <c r="K248" s="83">
        <v>3.6499999999121693</v>
      </c>
      <c r="L248" s="86" t="s">
        <v>129</v>
      </c>
      <c r="M248" s="87">
        <v>0.06</v>
      </c>
      <c r="N248" s="87">
        <v>5.21999999985817E-2</v>
      </c>
      <c r="O248" s="83">
        <v>3692.8896000000004</v>
      </c>
      <c r="P248" s="85">
        <v>103.38800000000001</v>
      </c>
      <c r="Q248" s="73"/>
      <c r="R248" s="83">
        <v>15.370523319000002</v>
      </c>
      <c r="S248" s="84">
        <v>3.6928896000000002E-6</v>
      </c>
      <c r="T248" s="84">
        <f t="shared" si="8"/>
        <v>9.8109938524038433E-4</v>
      </c>
      <c r="U248" s="84">
        <f>R248/'סכום נכסי הקרן'!$C$42</f>
        <v>3.2510436878494567E-4</v>
      </c>
    </row>
    <row r="249" spans="2:21">
      <c r="B249" s="76" t="s">
        <v>879</v>
      </c>
      <c r="C249" s="73" t="s">
        <v>880</v>
      </c>
      <c r="D249" s="86" t="s">
        <v>28</v>
      </c>
      <c r="E249" s="86" t="s">
        <v>862</v>
      </c>
      <c r="F249" s="73" t="s">
        <v>881</v>
      </c>
      <c r="G249" s="86" t="s">
        <v>882</v>
      </c>
      <c r="H249" s="73" t="s">
        <v>639</v>
      </c>
      <c r="I249" s="73"/>
      <c r="J249" s="73"/>
      <c r="K249" s="83">
        <v>4.1200000002916113</v>
      </c>
      <c r="L249" s="86" t="s">
        <v>127</v>
      </c>
      <c r="M249" s="87">
        <v>0</v>
      </c>
      <c r="N249" s="87">
        <v>5.200000000486019E-3</v>
      </c>
      <c r="O249" s="83">
        <v>980.92380000000014</v>
      </c>
      <c r="P249" s="85">
        <v>97.531999999999996</v>
      </c>
      <c r="Q249" s="73"/>
      <c r="R249" s="83">
        <v>3.2920549420000005</v>
      </c>
      <c r="S249" s="84">
        <v>1.705954434782609E-6</v>
      </c>
      <c r="T249" s="84">
        <f t="shared" si="8"/>
        <v>2.1013162744961769E-4</v>
      </c>
      <c r="U249" s="84">
        <f>R249/'סכום נכסי הקרן'!$C$42</f>
        <v>6.9630774548924194E-5</v>
      </c>
    </row>
    <row r="250" spans="2:21">
      <c r="B250" s="76" t="s">
        <v>883</v>
      </c>
      <c r="C250" s="73" t="s">
        <v>884</v>
      </c>
      <c r="D250" s="86" t="s">
        <v>28</v>
      </c>
      <c r="E250" s="86" t="s">
        <v>862</v>
      </c>
      <c r="F250" s="73" t="s">
        <v>885</v>
      </c>
      <c r="G250" s="86" t="s">
        <v>153</v>
      </c>
      <c r="H250" s="73" t="s">
        <v>639</v>
      </c>
      <c r="I250" s="73"/>
      <c r="J250" s="73"/>
      <c r="K250" s="83">
        <v>4.9499999999900428</v>
      </c>
      <c r="L250" s="86" t="s">
        <v>127</v>
      </c>
      <c r="M250" s="87">
        <v>0</v>
      </c>
      <c r="N250" s="87">
        <v>-2.9999999996016924E-3</v>
      </c>
      <c r="O250" s="83">
        <v>2904.3038000000006</v>
      </c>
      <c r="P250" s="85">
        <v>100.488</v>
      </c>
      <c r="Q250" s="73"/>
      <c r="R250" s="83">
        <v>10.042478678000002</v>
      </c>
      <c r="S250" s="84">
        <v>6.3137039130434794E-6</v>
      </c>
      <c r="T250" s="84">
        <f t="shared" si="8"/>
        <v>6.4101068342261745E-4</v>
      </c>
      <c r="U250" s="84">
        <f>R250/'סכום נכסי הקרן'!$C$42</f>
        <v>2.1241005422448271E-4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89" t="s">
        <v>63</v>
      </c>
      <c r="C252" s="71"/>
      <c r="D252" s="71"/>
      <c r="E252" s="71"/>
      <c r="F252" s="71"/>
      <c r="G252" s="71"/>
      <c r="H252" s="71"/>
      <c r="I252" s="71"/>
      <c r="J252" s="71"/>
      <c r="K252" s="80">
        <v>8.4703532491691096</v>
      </c>
      <c r="L252" s="71"/>
      <c r="M252" s="71"/>
      <c r="N252" s="91">
        <v>3.3950455614253652E-2</v>
      </c>
      <c r="O252" s="80"/>
      <c r="P252" s="82"/>
      <c r="Q252" s="71"/>
      <c r="R252" s="80">
        <v>1759.1134367790005</v>
      </c>
      <c r="S252" s="71"/>
      <c r="T252" s="81">
        <f t="shared" ref="T252:T315" si="9">R252/$R$11</f>
        <v>0.11228408269343565</v>
      </c>
      <c r="U252" s="81">
        <f>R252/'סכום נכסי הקרן'!$C$42</f>
        <v>3.7207286415434852E-2</v>
      </c>
    </row>
    <row r="253" spans="2:21">
      <c r="B253" s="76" t="s">
        <v>886</v>
      </c>
      <c r="C253" s="73" t="s">
        <v>887</v>
      </c>
      <c r="D253" s="86" t="s">
        <v>28</v>
      </c>
      <c r="E253" s="86" t="s">
        <v>862</v>
      </c>
      <c r="F253" s="73"/>
      <c r="G253" s="86" t="s">
        <v>882</v>
      </c>
      <c r="H253" s="73" t="s">
        <v>888</v>
      </c>
      <c r="I253" s="73" t="s">
        <v>298</v>
      </c>
      <c r="J253" s="73"/>
      <c r="K253" s="83">
        <v>21.900000000269884</v>
      </c>
      <c r="L253" s="86" t="s">
        <v>127</v>
      </c>
      <c r="M253" s="87">
        <v>3.85E-2</v>
      </c>
      <c r="N253" s="87">
        <v>3.0900000000553974E-2</v>
      </c>
      <c r="O253" s="83">
        <v>5193.1260000000011</v>
      </c>
      <c r="P253" s="85">
        <v>118.19031</v>
      </c>
      <c r="Q253" s="73"/>
      <c r="R253" s="83">
        <v>21.120071687000003</v>
      </c>
      <c r="S253" s="84">
        <v>1.483750285714286E-6</v>
      </c>
      <c r="T253" s="84">
        <f t="shared" si="9"/>
        <v>1.3480926392880057E-3</v>
      </c>
      <c r="U253" s="84">
        <f>R253/'סכום נכסי הקרן'!$C$42</f>
        <v>4.467139753145147E-4</v>
      </c>
    </row>
    <row r="254" spans="2:21">
      <c r="B254" s="76" t="s">
        <v>889</v>
      </c>
      <c r="C254" s="73" t="s">
        <v>890</v>
      </c>
      <c r="D254" s="86" t="s">
        <v>28</v>
      </c>
      <c r="E254" s="86" t="s">
        <v>862</v>
      </c>
      <c r="F254" s="73"/>
      <c r="G254" s="86" t="s">
        <v>891</v>
      </c>
      <c r="H254" s="73" t="s">
        <v>888</v>
      </c>
      <c r="I254" s="73" t="s">
        <v>869</v>
      </c>
      <c r="J254" s="73"/>
      <c r="K254" s="83">
        <v>8.2700000000149299</v>
      </c>
      <c r="L254" s="86" t="s">
        <v>127</v>
      </c>
      <c r="M254" s="87">
        <v>2.9500000000000002E-2</v>
      </c>
      <c r="N254" s="87">
        <v>2.4000000000072831E-2</v>
      </c>
      <c r="O254" s="83">
        <v>7597.3510000000006</v>
      </c>
      <c r="P254" s="85">
        <v>105.04575</v>
      </c>
      <c r="Q254" s="73"/>
      <c r="R254" s="83">
        <v>27.461569217000005</v>
      </c>
      <c r="S254" s="84">
        <v>1.0129801333333333E-5</v>
      </c>
      <c r="T254" s="84">
        <f t="shared" si="9"/>
        <v>1.7528699652815617E-3</v>
      </c>
      <c r="U254" s="84">
        <f>R254/'סכום נכסי הקרן'!$C$42</f>
        <v>5.8084399215613204E-4</v>
      </c>
    </row>
    <row r="255" spans="2:21">
      <c r="B255" s="76" t="s">
        <v>892</v>
      </c>
      <c r="C255" s="73" t="s">
        <v>893</v>
      </c>
      <c r="D255" s="86" t="s">
        <v>28</v>
      </c>
      <c r="E255" s="86" t="s">
        <v>862</v>
      </c>
      <c r="F255" s="73"/>
      <c r="G255" s="86" t="s">
        <v>894</v>
      </c>
      <c r="H255" s="73" t="s">
        <v>888</v>
      </c>
      <c r="I255" s="73" t="s">
        <v>298</v>
      </c>
      <c r="J255" s="73"/>
      <c r="K255" s="83">
        <v>21.690000000603753</v>
      </c>
      <c r="L255" s="86" t="s">
        <v>127</v>
      </c>
      <c r="M255" s="87">
        <v>3.7999999999999999E-2</v>
      </c>
      <c r="N255" s="87">
        <v>3.100000000104413E-2</v>
      </c>
      <c r="O255" s="83">
        <v>4039.0980000000004</v>
      </c>
      <c r="P255" s="85">
        <v>117.14511</v>
      </c>
      <c r="Q255" s="73"/>
      <c r="R255" s="83">
        <v>16.281455693000005</v>
      </c>
      <c r="S255" s="84">
        <v>2.6927320000000001E-6</v>
      </c>
      <c r="T255" s="84">
        <f t="shared" si="9"/>
        <v>1.0392441324021298E-3</v>
      </c>
      <c r="U255" s="84">
        <f>R255/'סכום נכסי הקרן'!$C$42</f>
        <v>3.4437164344494148E-4</v>
      </c>
    </row>
    <row r="256" spans="2:21">
      <c r="B256" s="76" t="s">
        <v>895</v>
      </c>
      <c r="C256" s="73" t="s">
        <v>896</v>
      </c>
      <c r="D256" s="86" t="s">
        <v>28</v>
      </c>
      <c r="E256" s="86" t="s">
        <v>862</v>
      </c>
      <c r="F256" s="73"/>
      <c r="G256" s="86" t="s">
        <v>897</v>
      </c>
      <c r="H256" s="73" t="s">
        <v>888</v>
      </c>
      <c r="I256" s="73" t="s">
        <v>298</v>
      </c>
      <c r="J256" s="73"/>
      <c r="K256" s="83">
        <v>6.5199999997186691</v>
      </c>
      <c r="L256" s="86" t="s">
        <v>127</v>
      </c>
      <c r="M256" s="87">
        <v>5.1249999999999997E-2</v>
      </c>
      <c r="N256" s="87">
        <v>2.9299999998755644E-2</v>
      </c>
      <c r="O256" s="83">
        <v>2314.7878300000007</v>
      </c>
      <c r="P256" s="85">
        <v>116.0271</v>
      </c>
      <c r="Q256" s="73"/>
      <c r="R256" s="83">
        <v>9.2417728550000007</v>
      </c>
      <c r="S256" s="84">
        <v>4.6295756600000016E-6</v>
      </c>
      <c r="T256" s="84">
        <f t="shared" si="9"/>
        <v>5.8990168899217884E-4</v>
      </c>
      <c r="U256" s="84">
        <f>R256/'סכום נכסי הקרן'!$C$42</f>
        <v>1.9547419877139841E-4</v>
      </c>
    </row>
    <row r="257" spans="2:21">
      <c r="B257" s="76" t="s">
        <v>898</v>
      </c>
      <c r="C257" s="73" t="s">
        <v>899</v>
      </c>
      <c r="D257" s="86" t="s">
        <v>28</v>
      </c>
      <c r="E257" s="86" t="s">
        <v>862</v>
      </c>
      <c r="F257" s="73"/>
      <c r="G257" s="86" t="s">
        <v>900</v>
      </c>
      <c r="H257" s="73" t="s">
        <v>901</v>
      </c>
      <c r="I257" s="73" t="s">
        <v>869</v>
      </c>
      <c r="J257" s="73"/>
      <c r="K257" s="83">
        <v>7.7700000000630105</v>
      </c>
      <c r="L257" s="86" t="s">
        <v>127</v>
      </c>
      <c r="M257" s="87">
        <v>3.61E-2</v>
      </c>
      <c r="N257" s="87">
        <v>2.4900000000148262E-2</v>
      </c>
      <c r="O257" s="83">
        <v>5770.1400000000012</v>
      </c>
      <c r="P257" s="85">
        <v>108.70653</v>
      </c>
      <c r="Q257" s="73"/>
      <c r="R257" s="83">
        <v>21.583737332000005</v>
      </c>
      <c r="S257" s="84">
        <v>4.6161120000000009E-6</v>
      </c>
      <c r="T257" s="84">
        <f t="shared" si="9"/>
        <v>1.3776883836765048E-3</v>
      </c>
      <c r="U257" s="84">
        <f>R257/'סכום נכסי הקרן'!$C$42</f>
        <v>4.5652104067699692E-4</v>
      </c>
    </row>
    <row r="258" spans="2:21">
      <c r="B258" s="76" t="s">
        <v>902</v>
      </c>
      <c r="C258" s="73" t="s">
        <v>903</v>
      </c>
      <c r="D258" s="86" t="s">
        <v>28</v>
      </c>
      <c r="E258" s="86" t="s">
        <v>862</v>
      </c>
      <c r="F258" s="73"/>
      <c r="G258" s="86" t="s">
        <v>904</v>
      </c>
      <c r="H258" s="73" t="s">
        <v>901</v>
      </c>
      <c r="I258" s="73" t="s">
        <v>869</v>
      </c>
      <c r="J258" s="73"/>
      <c r="K258" s="83">
        <v>17.140000000162747</v>
      </c>
      <c r="L258" s="86" t="s">
        <v>127</v>
      </c>
      <c r="M258" s="87">
        <v>5.1249999999999997E-2</v>
      </c>
      <c r="N258" s="87">
        <v>3.1100000000221929E-2</v>
      </c>
      <c r="O258" s="83">
        <v>3365.9150000000004</v>
      </c>
      <c r="P258" s="85">
        <v>140.05843999999999</v>
      </c>
      <c r="Q258" s="73"/>
      <c r="R258" s="83">
        <v>16.221728024000001</v>
      </c>
      <c r="S258" s="84">
        <v>2.6927320000000005E-6</v>
      </c>
      <c r="T258" s="84">
        <f t="shared" si="9"/>
        <v>1.0354317196350699E-3</v>
      </c>
      <c r="U258" s="84">
        <f>R258/'סכום נכסי הקרן'!$C$42</f>
        <v>3.4310833407503604E-4</v>
      </c>
    </row>
    <row r="259" spans="2:21">
      <c r="B259" s="76" t="s">
        <v>905</v>
      </c>
      <c r="C259" s="73" t="s">
        <v>906</v>
      </c>
      <c r="D259" s="86" t="s">
        <v>28</v>
      </c>
      <c r="E259" s="86" t="s">
        <v>862</v>
      </c>
      <c r="F259" s="73"/>
      <c r="G259" s="86" t="s">
        <v>907</v>
      </c>
      <c r="H259" s="73" t="s">
        <v>901</v>
      </c>
      <c r="I259" s="73" t="s">
        <v>869</v>
      </c>
      <c r="J259" s="73"/>
      <c r="K259" s="83">
        <v>18.239999999882333</v>
      </c>
      <c r="L259" s="86" t="s">
        <v>127</v>
      </c>
      <c r="M259" s="87">
        <v>4.2000000000000003E-2</v>
      </c>
      <c r="N259" s="87">
        <v>3.0299999999900674E-2</v>
      </c>
      <c r="O259" s="83">
        <v>6154.8160000000007</v>
      </c>
      <c r="P259" s="85">
        <v>123.59</v>
      </c>
      <c r="Q259" s="73"/>
      <c r="R259" s="83">
        <v>26.174782342000004</v>
      </c>
      <c r="S259" s="84">
        <v>8.2064213333333338E-6</v>
      </c>
      <c r="T259" s="84">
        <f t="shared" si="9"/>
        <v>1.6707344526645435E-3</v>
      </c>
      <c r="U259" s="84">
        <f>R259/'סכום נכסי הקרן'!$C$42</f>
        <v>5.5362695952325457E-4</v>
      </c>
    </row>
    <row r="260" spans="2:21">
      <c r="B260" s="76" t="s">
        <v>908</v>
      </c>
      <c r="C260" s="73" t="s">
        <v>909</v>
      </c>
      <c r="D260" s="86" t="s">
        <v>28</v>
      </c>
      <c r="E260" s="86" t="s">
        <v>862</v>
      </c>
      <c r="F260" s="73"/>
      <c r="G260" s="86" t="s">
        <v>900</v>
      </c>
      <c r="H260" s="73" t="s">
        <v>901</v>
      </c>
      <c r="I260" s="73" t="s">
        <v>869</v>
      </c>
      <c r="J260" s="73"/>
      <c r="K260" s="83">
        <v>7.5900000000640793</v>
      </c>
      <c r="L260" s="86" t="s">
        <v>127</v>
      </c>
      <c r="M260" s="87">
        <v>3.9329999999999997E-2</v>
      </c>
      <c r="N260" s="87">
        <v>2.4900000000330734E-2</v>
      </c>
      <c r="O260" s="83">
        <v>5029.6387000000013</v>
      </c>
      <c r="P260" s="85">
        <v>111.80865</v>
      </c>
      <c r="Q260" s="73"/>
      <c r="R260" s="83">
        <v>19.350708264000005</v>
      </c>
      <c r="S260" s="84">
        <v>3.3530924666666676E-6</v>
      </c>
      <c r="T260" s="84">
        <f t="shared" si="9"/>
        <v>1.2351543007197742E-3</v>
      </c>
      <c r="U260" s="84">
        <f>R260/'סכום נכסי הקרן'!$C$42</f>
        <v>4.0928988982000665E-4</v>
      </c>
    </row>
    <row r="261" spans="2:21">
      <c r="B261" s="76" t="s">
        <v>910</v>
      </c>
      <c r="C261" s="73" t="s">
        <v>911</v>
      </c>
      <c r="D261" s="86" t="s">
        <v>28</v>
      </c>
      <c r="E261" s="86" t="s">
        <v>862</v>
      </c>
      <c r="F261" s="73"/>
      <c r="G261" s="86" t="s">
        <v>897</v>
      </c>
      <c r="H261" s="73" t="s">
        <v>901</v>
      </c>
      <c r="I261" s="73" t="s">
        <v>298</v>
      </c>
      <c r="J261" s="73"/>
      <c r="K261" s="83">
        <v>3.6999998790516733</v>
      </c>
      <c r="L261" s="86" t="s">
        <v>127</v>
      </c>
      <c r="M261" s="87">
        <v>4.4999999999999998E-2</v>
      </c>
      <c r="N261" s="87">
        <v>2.8699998999427476E-2</v>
      </c>
      <c r="O261" s="83">
        <v>2.5003940000000004</v>
      </c>
      <c r="P261" s="85">
        <v>105.706</v>
      </c>
      <c r="Q261" s="73"/>
      <c r="R261" s="83">
        <v>9.0947930000000003E-3</v>
      </c>
      <c r="S261" s="84">
        <v>5.0007880000000007E-9</v>
      </c>
      <c r="T261" s="84">
        <f t="shared" si="9"/>
        <v>5.8051997554036893E-7</v>
      </c>
      <c r="U261" s="84">
        <f>R261/'סכום נכסי הקרן'!$C$42</f>
        <v>1.9236540462092137E-7</v>
      </c>
    </row>
    <row r="262" spans="2:21">
      <c r="B262" s="76" t="s">
        <v>912</v>
      </c>
      <c r="C262" s="73" t="s">
        <v>913</v>
      </c>
      <c r="D262" s="86" t="s">
        <v>28</v>
      </c>
      <c r="E262" s="86" t="s">
        <v>862</v>
      </c>
      <c r="F262" s="73"/>
      <c r="G262" s="86" t="s">
        <v>900</v>
      </c>
      <c r="H262" s="73" t="s">
        <v>901</v>
      </c>
      <c r="I262" s="73" t="s">
        <v>869</v>
      </c>
      <c r="J262" s="73"/>
      <c r="K262" s="83">
        <v>7.5199999998514624</v>
      </c>
      <c r="L262" s="86" t="s">
        <v>127</v>
      </c>
      <c r="M262" s="87">
        <v>4.1100000000000005E-2</v>
      </c>
      <c r="N262" s="87">
        <v>2.5199999999732145E-2</v>
      </c>
      <c r="O262" s="83">
        <v>4231.4360000000006</v>
      </c>
      <c r="P262" s="85">
        <v>112.81950000000001</v>
      </c>
      <c r="Q262" s="73"/>
      <c r="R262" s="83">
        <v>16.426938072000006</v>
      </c>
      <c r="S262" s="84">
        <v>3.3851488000000004E-6</v>
      </c>
      <c r="T262" s="84">
        <f t="shared" si="9"/>
        <v>1.0485302620698016E-3</v>
      </c>
      <c r="U262" s="84">
        <f>R262/'סכום נכסי הקרן'!$C$42</f>
        <v>3.4744876424379302E-4</v>
      </c>
    </row>
    <row r="263" spans="2:21">
      <c r="B263" s="76" t="s">
        <v>914</v>
      </c>
      <c r="C263" s="73" t="s">
        <v>915</v>
      </c>
      <c r="D263" s="86" t="s">
        <v>28</v>
      </c>
      <c r="E263" s="86" t="s">
        <v>862</v>
      </c>
      <c r="F263" s="73"/>
      <c r="G263" s="86" t="s">
        <v>916</v>
      </c>
      <c r="H263" s="73" t="s">
        <v>917</v>
      </c>
      <c r="I263" s="73" t="s">
        <v>918</v>
      </c>
      <c r="J263" s="73"/>
      <c r="K263" s="83">
        <v>16.029999999858997</v>
      </c>
      <c r="L263" s="86" t="s">
        <v>127</v>
      </c>
      <c r="M263" s="87">
        <v>4.4500000000000005E-2</v>
      </c>
      <c r="N263" s="87">
        <v>3.2999999999715562E-2</v>
      </c>
      <c r="O263" s="83">
        <v>5934.0119760000007</v>
      </c>
      <c r="P263" s="85">
        <v>120.52511</v>
      </c>
      <c r="Q263" s="73"/>
      <c r="R263" s="83">
        <v>24.60994434900001</v>
      </c>
      <c r="S263" s="84">
        <v>2.9670059880000003E-6</v>
      </c>
      <c r="T263" s="84">
        <f t="shared" si="9"/>
        <v>1.5708509574139098E-3</v>
      </c>
      <c r="U263" s="84">
        <f>R263/'סכום נכסי הקרן'!$C$42</f>
        <v>5.2052882373394805E-4</v>
      </c>
    </row>
    <row r="264" spans="2:21">
      <c r="B264" s="76" t="s">
        <v>919</v>
      </c>
      <c r="C264" s="73" t="s">
        <v>920</v>
      </c>
      <c r="D264" s="86" t="s">
        <v>28</v>
      </c>
      <c r="E264" s="86" t="s">
        <v>862</v>
      </c>
      <c r="F264" s="73"/>
      <c r="G264" s="86" t="s">
        <v>2460</v>
      </c>
      <c r="H264" s="73" t="s">
        <v>863</v>
      </c>
      <c r="I264" s="73" t="s">
        <v>298</v>
      </c>
      <c r="J264" s="73"/>
      <c r="K264" s="83">
        <v>16.199999999731411</v>
      </c>
      <c r="L264" s="86" t="s">
        <v>127</v>
      </c>
      <c r="M264" s="87">
        <v>5.5500000000000001E-2</v>
      </c>
      <c r="N264" s="87">
        <v>3.5699999999350911E-2</v>
      </c>
      <c r="O264" s="83">
        <v>4808.4500000000007</v>
      </c>
      <c r="P264" s="85">
        <v>135.01292000000001</v>
      </c>
      <c r="Q264" s="73"/>
      <c r="R264" s="83">
        <v>22.339070385000003</v>
      </c>
      <c r="S264" s="84">
        <v>1.2021125000000001E-6</v>
      </c>
      <c r="T264" s="84">
        <f t="shared" si="9"/>
        <v>1.4259012374987293E-3</v>
      </c>
      <c r="U264" s="84">
        <f>R264/'סכום נכסי הקרן'!$C$42</f>
        <v>4.724972094984204E-4</v>
      </c>
    </row>
    <row r="265" spans="2:21">
      <c r="B265" s="76" t="s">
        <v>921</v>
      </c>
      <c r="C265" s="73" t="s">
        <v>922</v>
      </c>
      <c r="D265" s="86" t="s">
        <v>28</v>
      </c>
      <c r="E265" s="86" t="s">
        <v>862</v>
      </c>
      <c r="F265" s="73"/>
      <c r="G265" s="86" t="s">
        <v>923</v>
      </c>
      <c r="H265" s="73" t="s">
        <v>863</v>
      </c>
      <c r="I265" s="73" t="s">
        <v>869</v>
      </c>
      <c r="J265" s="73"/>
      <c r="K265" s="83">
        <v>8.4299999999437816</v>
      </c>
      <c r="L265" s="86" t="s">
        <v>127</v>
      </c>
      <c r="M265" s="87">
        <v>3.875E-2</v>
      </c>
      <c r="N265" s="87">
        <v>2.8299999999923654E-2</v>
      </c>
      <c r="O265" s="83">
        <v>7651.205640000001</v>
      </c>
      <c r="P265" s="85">
        <v>109.45126</v>
      </c>
      <c r="Q265" s="73"/>
      <c r="R265" s="83">
        <v>28.816108334000003</v>
      </c>
      <c r="S265" s="84">
        <v>1.9128014100000004E-5</v>
      </c>
      <c r="T265" s="84">
        <f t="shared" si="9"/>
        <v>1.8393300985764384E-3</v>
      </c>
      <c r="U265" s="84">
        <f>R265/'סכום נכסי הקרן'!$C$42</f>
        <v>6.0949406317111507E-4</v>
      </c>
    </row>
    <row r="266" spans="2:21">
      <c r="B266" s="76" t="s">
        <v>924</v>
      </c>
      <c r="C266" s="73" t="s">
        <v>925</v>
      </c>
      <c r="D266" s="86" t="s">
        <v>28</v>
      </c>
      <c r="E266" s="86" t="s">
        <v>862</v>
      </c>
      <c r="F266" s="73"/>
      <c r="G266" s="86" t="s">
        <v>2460</v>
      </c>
      <c r="H266" s="73" t="s">
        <v>863</v>
      </c>
      <c r="I266" s="73" t="s">
        <v>298</v>
      </c>
      <c r="J266" s="73"/>
      <c r="K266" s="83">
        <v>14.430000000132592</v>
      </c>
      <c r="L266" s="86" t="s">
        <v>129</v>
      </c>
      <c r="M266" s="87">
        <v>3.7000000000000005E-2</v>
      </c>
      <c r="N266" s="87">
        <v>1.910000000000767E-2</v>
      </c>
      <c r="O266" s="83">
        <v>2500.3940000000002</v>
      </c>
      <c r="P266" s="85">
        <v>129.62144000000001</v>
      </c>
      <c r="Q266" s="73"/>
      <c r="R266" s="83">
        <v>13.047806289000002</v>
      </c>
      <c r="S266" s="84">
        <v>1.4287965714285715E-6</v>
      </c>
      <c r="T266" s="84">
        <f t="shared" si="9"/>
        <v>8.3284052619402688E-4</v>
      </c>
      <c r="U266" s="84">
        <f>R266/'סכום נכסי הקרן'!$C$42</f>
        <v>2.7597621366411395E-4</v>
      </c>
    </row>
    <row r="267" spans="2:21">
      <c r="B267" s="76" t="s">
        <v>926</v>
      </c>
      <c r="C267" s="73" t="s">
        <v>927</v>
      </c>
      <c r="D267" s="86" t="s">
        <v>28</v>
      </c>
      <c r="E267" s="86" t="s">
        <v>862</v>
      </c>
      <c r="F267" s="73"/>
      <c r="G267" s="86" t="s">
        <v>928</v>
      </c>
      <c r="H267" s="73" t="s">
        <v>863</v>
      </c>
      <c r="I267" s="73" t="s">
        <v>869</v>
      </c>
      <c r="J267" s="73"/>
      <c r="K267" s="83">
        <v>21.319999999288054</v>
      </c>
      <c r="L267" s="86" t="s">
        <v>127</v>
      </c>
      <c r="M267" s="87">
        <v>3.5000000000000003E-2</v>
      </c>
      <c r="N267" s="87">
        <v>3.7299999998855797E-2</v>
      </c>
      <c r="O267" s="83">
        <v>2885.0700000000006</v>
      </c>
      <c r="P267" s="85">
        <v>95.077439999999996</v>
      </c>
      <c r="Q267" s="73"/>
      <c r="R267" s="83">
        <v>9.4388378960000008</v>
      </c>
      <c r="S267" s="84">
        <v>1.9233800000000004E-6</v>
      </c>
      <c r="T267" s="84">
        <f t="shared" si="9"/>
        <v>6.0248033622265266E-4</v>
      </c>
      <c r="U267" s="84">
        <f>R267/'סכום נכסי הקרן'!$C$42</f>
        <v>1.9964235260938059E-4</v>
      </c>
    </row>
    <row r="268" spans="2:21">
      <c r="B268" s="76" t="s">
        <v>929</v>
      </c>
      <c r="C268" s="73" t="s">
        <v>930</v>
      </c>
      <c r="D268" s="86" t="s">
        <v>28</v>
      </c>
      <c r="E268" s="86" t="s">
        <v>862</v>
      </c>
      <c r="F268" s="73"/>
      <c r="G268" s="86" t="s">
        <v>928</v>
      </c>
      <c r="H268" s="73" t="s">
        <v>863</v>
      </c>
      <c r="I268" s="73" t="s">
        <v>869</v>
      </c>
      <c r="J268" s="73"/>
      <c r="K268" s="83">
        <v>20.809999999883612</v>
      </c>
      <c r="L268" s="86" t="s">
        <v>127</v>
      </c>
      <c r="M268" s="87">
        <v>3.6499999999999998E-2</v>
      </c>
      <c r="N268" s="87">
        <v>3.7799999999811262E-2</v>
      </c>
      <c r="O268" s="83">
        <v>6678.5523740000008</v>
      </c>
      <c r="P268" s="85">
        <v>96.830669999999998</v>
      </c>
      <c r="Q268" s="73"/>
      <c r="R268" s="83">
        <v>22.252557439</v>
      </c>
      <c r="S268" s="84">
        <v>1.0274694379277788E-6</v>
      </c>
      <c r="T268" s="84">
        <f t="shared" si="9"/>
        <v>1.4203791224493988E-3</v>
      </c>
      <c r="U268" s="84">
        <f>R268/'סכום נכסי הקרן'!$C$42</f>
        <v>4.7066736049996178E-4</v>
      </c>
    </row>
    <row r="269" spans="2:21">
      <c r="B269" s="76" t="s">
        <v>931</v>
      </c>
      <c r="C269" s="73" t="s">
        <v>932</v>
      </c>
      <c r="D269" s="86" t="s">
        <v>28</v>
      </c>
      <c r="E269" s="86" t="s">
        <v>862</v>
      </c>
      <c r="F269" s="73"/>
      <c r="G269" s="86" t="s">
        <v>867</v>
      </c>
      <c r="H269" s="73" t="s">
        <v>863</v>
      </c>
      <c r="I269" s="73" t="s">
        <v>869</v>
      </c>
      <c r="J269" s="73"/>
      <c r="K269" s="83">
        <v>7.6699999999459454</v>
      </c>
      <c r="L269" s="86" t="s">
        <v>127</v>
      </c>
      <c r="M269" s="87">
        <v>4.8750000000000002E-2</v>
      </c>
      <c r="N269" s="87">
        <v>3.9699999999950851E-2</v>
      </c>
      <c r="O269" s="83">
        <v>7116.5060000000012</v>
      </c>
      <c r="P269" s="85">
        <v>108.03308</v>
      </c>
      <c r="Q269" s="73"/>
      <c r="R269" s="83">
        <v>26.455030329000003</v>
      </c>
      <c r="S269" s="84">
        <v>2.8466024000000006E-6</v>
      </c>
      <c r="T269" s="84">
        <f t="shared" si="9"/>
        <v>1.6886226612866065E-3</v>
      </c>
      <c r="U269" s="84">
        <f>R269/'סכום נכסי הקרן'!$C$42</f>
        <v>5.5955452900322553E-4</v>
      </c>
    </row>
    <row r="270" spans="2:21">
      <c r="B270" s="76" t="s">
        <v>933</v>
      </c>
      <c r="C270" s="73" t="s">
        <v>934</v>
      </c>
      <c r="D270" s="86" t="s">
        <v>28</v>
      </c>
      <c r="E270" s="86" t="s">
        <v>862</v>
      </c>
      <c r="F270" s="73"/>
      <c r="G270" s="86" t="s">
        <v>935</v>
      </c>
      <c r="H270" s="73" t="s">
        <v>863</v>
      </c>
      <c r="I270" s="73" t="s">
        <v>298</v>
      </c>
      <c r="J270" s="73"/>
      <c r="K270" s="83">
        <v>2.6399999729695782</v>
      </c>
      <c r="L270" s="86" t="s">
        <v>127</v>
      </c>
      <c r="M270" s="87">
        <v>6.5000000000000002E-2</v>
      </c>
      <c r="N270" s="87">
        <v>1.6099999777562154E-2</v>
      </c>
      <c r="O270" s="83">
        <v>9.039886000000001</v>
      </c>
      <c r="P270" s="85">
        <v>114.17494000000001</v>
      </c>
      <c r="Q270" s="73"/>
      <c r="R270" s="83">
        <v>3.5515539000000006E-2</v>
      </c>
      <c r="S270" s="84">
        <v>3.6159544000000003E-9</v>
      </c>
      <c r="T270" s="84">
        <f t="shared" si="9"/>
        <v>2.2669542706011033E-6</v>
      </c>
      <c r="U270" s="84">
        <f>R270/'סכום נכסי הקרן'!$C$42</f>
        <v>7.5119478036114882E-7</v>
      </c>
    </row>
    <row r="271" spans="2:21">
      <c r="B271" s="76" t="s">
        <v>936</v>
      </c>
      <c r="C271" s="73" t="s">
        <v>937</v>
      </c>
      <c r="D271" s="86" t="s">
        <v>28</v>
      </c>
      <c r="E271" s="86" t="s">
        <v>862</v>
      </c>
      <c r="F271" s="73"/>
      <c r="G271" s="86" t="s">
        <v>938</v>
      </c>
      <c r="H271" s="73" t="s">
        <v>863</v>
      </c>
      <c r="I271" s="73" t="s">
        <v>869</v>
      </c>
      <c r="J271" s="73"/>
      <c r="K271" s="83">
        <v>8.1600000000914452</v>
      </c>
      <c r="L271" s="86" t="s">
        <v>127</v>
      </c>
      <c r="M271" s="87">
        <v>3.2500000000000001E-2</v>
      </c>
      <c r="N271" s="87">
        <v>2.2200000000232926E-2</v>
      </c>
      <c r="O271" s="83">
        <v>6154.8160000000007</v>
      </c>
      <c r="P271" s="85">
        <v>109.46644000000001</v>
      </c>
      <c r="Q271" s="73"/>
      <c r="R271" s="83">
        <v>23.183593793</v>
      </c>
      <c r="S271" s="84">
        <v>8.2064213333333338E-6</v>
      </c>
      <c r="T271" s="84">
        <f t="shared" si="9"/>
        <v>1.4798071051919718E-3</v>
      </c>
      <c r="U271" s="84">
        <f>R271/'סכום נכסי הקרן'!$C$42</f>
        <v>4.9035985761935715E-4</v>
      </c>
    </row>
    <row r="272" spans="2:21">
      <c r="B272" s="76" t="s">
        <v>939</v>
      </c>
      <c r="C272" s="73" t="s">
        <v>940</v>
      </c>
      <c r="D272" s="86" t="s">
        <v>28</v>
      </c>
      <c r="E272" s="86" t="s">
        <v>862</v>
      </c>
      <c r="F272" s="73"/>
      <c r="G272" s="86" t="s">
        <v>941</v>
      </c>
      <c r="H272" s="73" t="s">
        <v>863</v>
      </c>
      <c r="I272" s="73" t="s">
        <v>869</v>
      </c>
      <c r="J272" s="73"/>
      <c r="K272" s="83">
        <v>14.920000000255238</v>
      </c>
      <c r="L272" s="86" t="s">
        <v>127</v>
      </c>
      <c r="M272" s="87">
        <v>5.0999999999999997E-2</v>
      </c>
      <c r="N272" s="87">
        <v>3.3500000000736253E-2</v>
      </c>
      <c r="O272" s="83">
        <v>2308.0560000000005</v>
      </c>
      <c r="P272" s="85">
        <v>128.26249999999999</v>
      </c>
      <c r="Q272" s="73"/>
      <c r="R272" s="83">
        <v>10.186634295000001</v>
      </c>
      <c r="S272" s="84">
        <v>3.0774080000000006E-6</v>
      </c>
      <c r="T272" s="84">
        <f t="shared" si="9"/>
        <v>6.5021212596835169E-4</v>
      </c>
      <c r="U272" s="84">
        <f>R272/'סכום נכסי הקרן'!$C$42</f>
        <v>2.1545911247051243E-4</v>
      </c>
    </row>
    <row r="273" spans="2:21">
      <c r="B273" s="76" t="s">
        <v>942</v>
      </c>
      <c r="C273" s="73" t="s">
        <v>943</v>
      </c>
      <c r="D273" s="86" t="s">
        <v>28</v>
      </c>
      <c r="E273" s="86" t="s">
        <v>862</v>
      </c>
      <c r="F273" s="73"/>
      <c r="G273" s="86" t="s">
        <v>944</v>
      </c>
      <c r="H273" s="73" t="s">
        <v>863</v>
      </c>
      <c r="I273" s="73" t="s">
        <v>869</v>
      </c>
      <c r="J273" s="73"/>
      <c r="K273" s="83">
        <v>8.1499999999523816</v>
      </c>
      <c r="L273" s="86" t="s">
        <v>127</v>
      </c>
      <c r="M273" s="87">
        <v>3.4000000000000002E-2</v>
      </c>
      <c r="N273" s="87">
        <v>2.5099999999749999E-2</v>
      </c>
      <c r="O273" s="83">
        <v>9039.8860000000022</v>
      </c>
      <c r="P273" s="85">
        <v>108.01678</v>
      </c>
      <c r="Q273" s="73"/>
      <c r="R273" s="83">
        <v>33.599966484000007</v>
      </c>
      <c r="S273" s="84">
        <v>1.0635160000000003E-5</v>
      </c>
      <c r="T273" s="84">
        <f t="shared" si="9"/>
        <v>2.1446834162634487E-3</v>
      </c>
      <c r="U273" s="84">
        <f>R273/'סכום נכסי הקרן'!$C$42</f>
        <v>7.1067820322508256E-4</v>
      </c>
    </row>
    <row r="274" spans="2:21">
      <c r="B274" s="76" t="s">
        <v>945</v>
      </c>
      <c r="C274" s="73" t="s">
        <v>946</v>
      </c>
      <c r="D274" s="86" t="s">
        <v>28</v>
      </c>
      <c r="E274" s="86" t="s">
        <v>862</v>
      </c>
      <c r="F274" s="73"/>
      <c r="G274" s="86" t="s">
        <v>2460</v>
      </c>
      <c r="H274" s="73" t="s">
        <v>863</v>
      </c>
      <c r="I274" s="73" t="s">
        <v>869</v>
      </c>
      <c r="J274" s="73"/>
      <c r="K274" s="83">
        <v>18.409999999976844</v>
      </c>
      <c r="L274" s="86" t="s">
        <v>127</v>
      </c>
      <c r="M274" s="87">
        <v>3.7999999999999999E-2</v>
      </c>
      <c r="N274" s="87">
        <v>2.9899999999974267E-2</v>
      </c>
      <c r="O274" s="83">
        <v>3846.7600000000007</v>
      </c>
      <c r="P274" s="85">
        <v>117.43778</v>
      </c>
      <c r="Q274" s="73"/>
      <c r="R274" s="83">
        <v>15.544887696000002</v>
      </c>
      <c r="S274" s="84">
        <v>5.1290133333333341E-6</v>
      </c>
      <c r="T274" s="84">
        <f t="shared" si="9"/>
        <v>9.9222905073921997E-4</v>
      </c>
      <c r="U274" s="84">
        <f>R274/'סכום נכסי הקרן'!$C$42</f>
        <v>3.2879237728971098E-4</v>
      </c>
    </row>
    <row r="275" spans="2:21">
      <c r="B275" s="76" t="s">
        <v>947</v>
      </c>
      <c r="C275" s="73" t="s">
        <v>948</v>
      </c>
      <c r="D275" s="86" t="s">
        <v>28</v>
      </c>
      <c r="E275" s="86" t="s">
        <v>862</v>
      </c>
      <c r="F275" s="73"/>
      <c r="G275" s="86" t="s">
        <v>897</v>
      </c>
      <c r="H275" s="73" t="s">
        <v>863</v>
      </c>
      <c r="I275" s="73" t="s">
        <v>298</v>
      </c>
      <c r="J275" s="73"/>
      <c r="K275" s="83">
        <v>6.0700000002433265</v>
      </c>
      <c r="L275" s="86" t="s">
        <v>127</v>
      </c>
      <c r="M275" s="87">
        <v>4.4999999999999998E-2</v>
      </c>
      <c r="N275" s="87">
        <v>3.5300000001383627E-2</v>
      </c>
      <c r="O275" s="83">
        <v>3481.3178000000003</v>
      </c>
      <c r="P275" s="85">
        <v>104.979</v>
      </c>
      <c r="Q275" s="73"/>
      <c r="R275" s="83">
        <v>12.575659642000002</v>
      </c>
      <c r="S275" s="84">
        <v>4.6417570666666667E-6</v>
      </c>
      <c r="T275" s="84">
        <f t="shared" si="9"/>
        <v>8.0270344006486409E-4</v>
      </c>
      <c r="U275" s="84">
        <f>R275/'סכום נכסי הקרן'!$C$42</f>
        <v>2.6598976528749158E-4</v>
      </c>
    </row>
    <row r="276" spans="2:21">
      <c r="B276" s="76" t="s">
        <v>949</v>
      </c>
      <c r="C276" s="73" t="s">
        <v>950</v>
      </c>
      <c r="D276" s="86" t="s">
        <v>28</v>
      </c>
      <c r="E276" s="86" t="s">
        <v>862</v>
      </c>
      <c r="F276" s="73"/>
      <c r="G276" s="86" t="s">
        <v>907</v>
      </c>
      <c r="H276" s="73" t="s">
        <v>863</v>
      </c>
      <c r="I276" s="73" t="s">
        <v>298</v>
      </c>
      <c r="J276" s="73"/>
      <c r="K276" s="83">
        <v>18.779999999994349</v>
      </c>
      <c r="L276" s="86" t="s">
        <v>127</v>
      </c>
      <c r="M276" s="87">
        <v>3.5000000000000003E-2</v>
      </c>
      <c r="N276" s="87">
        <v>3.1700000000091821E-2</v>
      </c>
      <c r="O276" s="83">
        <v>7693.5200000000013</v>
      </c>
      <c r="P276" s="85">
        <v>106.95628000000001</v>
      </c>
      <c r="Q276" s="73"/>
      <c r="R276" s="83">
        <v>28.314965722000004</v>
      </c>
      <c r="S276" s="84">
        <v>6.1548160000000012E-6</v>
      </c>
      <c r="T276" s="84">
        <f t="shared" si="9"/>
        <v>1.8073422021107931E-3</v>
      </c>
      <c r="U276" s="84">
        <f>R276/'סכום נכסי הקרן'!$C$42</f>
        <v>5.9889431655454385E-4</v>
      </c>
    </row>
    <row r="277" spans="2:21">
      <c r="B277" s="76" t="s">
        <v>951</v>
      </c>
      <c r="C277" s="73" t="s">
        <v>952</v>
      </c>
      <c r="D277" s="86" t="s">
        <v>28</v>
      </c>
      <c r="E277" s="86" t="s">
        <v>862</v>
      </c>
      <c r="F277" s="73"/>
      <c r="G277" s="86" t="s">
        <v>953</v>
      </c>
      <c r="H277" s="73" t="s">
        <v>863</v>
      </c>
      <c r="I277" s="73" t="s">
        <v>869</v>
      </c>
      <c r="J277" s="73"/>
      <c r="K277" s="83">
        <v>9.25</v>
      </c>
      <c r="L277" s="86" t="s">
        <v>127</v>
      </c>
      <c r="M277" s="87">
        <v>2.4500000000000001E-2</v>
      </c>
      <c r="N277" s="87">
        <v>2.4799999999771716E-2</v>
      </c>
      <c r="O277" s="83">
        <v>4596.878200000001</v>
      </c>
      <c r="P277" s="85">
        <v>99.696309999999997</v>
      </c>
      <c r="Q277" s="73"/>
      <c r="R277" s="83">
        <v>15.769819932000003</v>
      </c>
      <c r="S277" s="84">
        <v>9.1937564000000027E-6</v>
      </c>
      <c r="T277" s="84">
        <f t="shared" si="9"/>
        <v>1.0065864589991948E-3</v>
      </c>
      <c r="U277" s="84">
        <f>R277/'סכום נכסי הקרן'!$C$42</f>
        <v>3.335499545749146E-4</v>
      </c>
    </row>
    <row r="278" spans="2:21">
      <c r="B278" s="76" t="s">
        <v>954</v>
      </c>
      <c r="C278" s="73" t="s">
        <v>955</v>
      </c>
      <c r="D278" s="86" t="s">
        <v>28</v>
      </c>
      <c r="E278" s="86" t="s">
        <v>862</v>
      </c>
      <c r="F278" s="73"/>
      <c r="G278" s="86" t="s">
        <v>956</v>
      </c>
      <c r="H278" s="73" t="s">
        <v>863</v>
      </c>
      <c r="I278" s="73" t="s">
        <v>869</v>
      </c>
      <c r="J278" s="73"/>
      <c r="K278" s="83">
        <v>18.719999998981045</v>
      </c>
      <c r="L278" s="86" t="s">
        <v>127</v>
      </c>
      <c r="M278" s="87">
        <v>3.6249999999999998E-2</v>
      </c>
      <c r="N278" s="87">
        <v>2.9299999998447682E-2</v>
      </c>
      <c r="O278" s="83">
        <v>1929.1501400000002</v>
      </c>
      <c r="P278" s="85">
        <v>113.54151</v>
      </c>
      <c r="Q278" s="73"/>
      <c r="R278" s="83">
        <v>7.5371191690000003</v>
      </c>
      <c r="S278" s="84">
        <v>3.8583002800000001E-6</v>
      </c>
      <c r="T278" s="84">
        <f t="shared" si="9"/>
        <v>4.8109376822899933E-4</v>
      </c>
      <c r="U278" s="84">
        <f>R278/'סכום נכסי הקרן'!$C$42</f>
        <v>1.5941879915472377E-4</v>
      </c>
    </row>
    <row r="279" spans="2:21">
      <c r="B279" s="76" t="s">
        <v>957</v>
      </c>
      <c r="C279" s="73" t="s">
        <v>958</v>
      </c>
      <c r="D279" s="86" t="s">
        <v>28</v>
      </c>
      <c r="E279" s="86" t="s">
        <v>862</v>
      </c>
      <c r="F279" s="73"/>
      <c r="G279" s="86" t="s">
        <v>891</v>
      </c>
      <c r="H279" s="73" t="s">
        <v>863</v>
      </c>
      <c r="I279" s="73" t="s">
        <v>298</v>
      </c>
      <c r="J279" s="73"/>
      <c r="K279" s="83">
        <v>17.389999999923553</v>
      </c>
      <c r="L279" s="86" t="s">
        <v>127</v>
      </c>
      <c r="M279" s="87">
        <v>4.5999999999999999E-2</v>
      </c>
      <c r="N279" s="87">
        <v>3.3300000000068761E-2</v>
      </c>
      <c r="O279" s="83">
        <v>5770.1400000000012</v>
      </c>
      <c r="P279" s="85">
        <v>124.52021999999999</v>
      </c>
      <c r="Q279" s="73"/>
      <c r="R279" s="83">
        <v>24.723554551000003</v>
      </c>
      <c r="S279" s="84">
        <v>1.1540280000000002E-5</v>
      </c>
      <c r="T279" s="84">
        <f t="shared" si="9"/>
        <v>1.5781026883423842E-3</v>
      </c>
      <c r="U279" s="84">
        <f>R279/'סכום נכסי הקרן'!$C$42</f>
        <v>5.2293181107811225E-4</v>
      </c>
    </row>
    <row r="280" spans="2:21">
      <c r="B280" s="76" t="s">
        <v>959</v>
      </c>
      <c r="C280" s="73" t="s">
        <v>960</v>
      </c>
      <c r="D280" s="86" t="s">
        <v>28</v>
      </c>
      <c r="E280" s="86" t="s">
        <v>862</v>
      </c>
      <c r="F280" s="73"/>
      <c r="G280" s="86" t="s">
        <v>953</v>
      </c>
      <c r="H280" s="73" t="s">
        <v>868</v>
      </c>
      <c r="I280" s="73" t="s">
        <v>298</v>
      </c>
      <c r="J280" s="73"/>
      <c r="K280" s="83">
        <v>4.0799999999834968</v>
      </c>
      <c r="L280" s="86" t="s">
        <v>127</v>
      </c>
      <c r="M280" s="87">
        <v>6.5000000000000002E-2</v>
      </c>
      <c r="N280" s="87">
        <v>4.5499999999610324E-2</v>
      </c>
      <c r="O280" s="83">
        <v>5770.1400000000012</v>
      </c>
      <c r="P280" s="85">
        <v>109.86221999999999</v>
      </c>
      <c r="Q280" s="73"/>
      <c r="R280" s="83">
        <v>21.813201067000001</v>
      </c>
      <c r="S280" s="84">
        <v>4.6161120000000009E-6</v>
      </c>
      <c r="T280" s="84">
        <f t="shared" si="9"/>
        <v>1.392335037187981E-3</v>
      </c>
      <c r="U280" s="84">
        <f>R280/'סכום נכסי הקרן'!$C$42</f>
        <v>4.6137446441397501E-4</v>
      </c>
    </row>
    <row r="281" spans="2:21">
      <c r="B281" s="76" t="s">
        <v>961</v>
      </c>
      <c r="C281" s="73" t="s">
        <v>962</v>
      </c>
      <c r="D281" s="86" t="s">
        <v>28</v>
      </c>
      <c r="E281" s="86" t="s">
        <v>862</v>
      </c>
      <c r="F281" s="73"/>
      <c r="G281" s="86" t="s">
        <v>953</v>
      </c>
      <c r="H281" s="73" t="s">
        <v>868</v>
      </c>
      <c r="I281" s="73" t="s">
        <v>298</v>
      </c>
      <c r="J281" s="73"/>
      <c r="K281" s="83">
        <v>3.7400000000480378</v>
      </c>
      <c r="L281" s="86" t="s">
        <v>127</v>
      </c>
      <c r="M281" s="87">
        <v>4.2500000000000003E-2</v>
      </c>
      <c r="N281" s="87">
        <v>3.4400000000285626E-2</v>
      </c>
      <c r="O281" s="83">
        <v>4231.4360000000006</v>
      </c>
      <c r="P281" s="85">
        <v>105.79903</v>
      </c>
      <c r="Q281" s="73"/>
      <c r="R281" s="83">
        <v>15.404731249000003</v>
      </c>
      <c r="S281" s="84">
        <v>7.0523933333333344E-6</v>
      </c>
      <c r="T281" s="84">
        <f t="shared" si="9"/>
        <v>9.8328287492364464E-4</v>
      </c>
      <c r="U281" s="84">
        <f>R281/'סכום נכסי הקרן'!$C$42</f>
        <v>3.2582790612061614E-4</v>
      </c>
    </row>
    <row r="282" spans="2:21">
      <c r="B282" s="76" t="s">
        <v>963</v>
      </c>
      <c r="C282" s="73" t="s">
        <v>964</v>
      </c>
      <c r="D282" s="86" t="s">
        <v>28</v>
      </c>
      <c r="E282" s="86" t="s">
        <v>862</v>
      </c>
      <c r="F282" s="73"/>
      <c r="G282" s="86" t="s">
        <v>953</v>
      </c>
      <c r="H282" s="73" t="s">
        <v>868</v>
      </c>
      <c r="I282" s="73" t="s">
        <v>298</v>
      </c>
      <c r="J282" s="73"/>
      <c r="K282" s="83">
        <v>0.82000000000611184</v>
      </c>
      <c r="L282" s="86" t="s">
        <v>127</v>
      </c>
      <c r="M282" s="87">
        <v>5.2499999999999998E-2</v>
      </c>
      <c r="N282" s="87">
        <v>3.0499999999898133E-2</v>
      </c>
      <c r="O282" s="83">
        <v>5358.3443420000012</v>
      </c>
      <c r="P282" s="85">
        <v>106.48542</v>
      </c>
      <c r="Q282" s="73"/>
      <c r="R282" s="83">
        <v>19.633848084000004</v>
      </c>
      <c r="S282" s="84">
        <v>8.930573903333335E-6</v>
      </c>
      <c r="T282" s="84">
        <f t="shared" si="9"/>
        <v>1.2532270948318451E-3</v>
      </c>
      <c r="U282" s="84">
        <f>R282/'סכום נכסי הקרן'!$C$42</f>
        <v>4.1527862491695661E-4</v>
      </c>
    </row>
    <row r="283" spans="2:21">
      <c r="B283" s="76" t="s">
        <v>965</v>
      </c>
      <c r="C283" s="73" t="s">
        <v>966</v>
      </c>
      <c r="D283" s="86" t="s">
        <v>28</v>
      </c>
      <c r="E283" s="86" t="s">
        <v>862</v>
      </c>
      <c r="F283" s="73"/>
      <c r="G283" s="86" t="s">
        <v>967</v>
      </c>
      <c r="H283" s="73" t="s">
        <v>868</v>
      </c>
      <c r="I283" s="73" t="s">
        <v>298</v>
      </c>
      <c r="J283" s="73"/>
      <c r="K283" s="83">
        <v>6.9300000000972295</v>
      </c>
      <c r="L283" s="86" t="s">
        <v>127</v>
      </c>
      <c r="M283" s="87">
        <v>4.7500000000000001E-2</v>
      </c>
      <c r="N283" s="87">
        <v>2.5500000000341153E-2</v>
      </c>
      <c r="O283" s="83">
        <v>5770.1400000000012</v>
      </c>
      <c r="P283" s="85">
        <v>118.10508</v>
      </c>
      <c r="Q283" s="73"/>
      <c r="R283" s="83">
        <v>23.449825404000002</v>
      </c>
      <c r="S283" s="84">
        <v>1.9253920346762371E-6</v>
      </c>
      <c r="T283" s="84">
        <f t="shared" si="9"/>
        <v>1.4968006495536515E-3</v>
      </c>
      <c r="U283" s="84">
        <f>R283/'סכום נכסי הקרן'!$C$42</f>
        <v>4.9599096451457679E-4</v>
      </c>
    </row>
    <row r="284" spans="2:21">
      <c r="B284" s="76" t="s">
        <v>968</v>
      </c>
      <c r="C284" s="73" t="s">
        <v>969</v>
      </c>
      <c r="D284" s="86" t="s">
        <v>28</v>
      </c>
      <c r="E284" s="86" t="s">
        <v>862</v>
      </c>
      <c r="F284" s="73"/>
      <c r="G284" s="86" t="s">
        <v>907</v>
      </c>
      <c r="H284" s="73" t="s">
        <v>970</v>
      </c>
      <c r="I284" s="73" t="s">
        <v>918</v>
      </c>
      <c r="J284" s="73"/>
      <c r="K284" s="83">
        <v>8.0900000001214121</v>
      </c>
      <c r="L284" s="86" t="s">
        <v>127</v>
      </c>
      <c r="M284" s="87">
        <v>3.875E-2</v>
      </c>
      <c r="N284" s="87">
        <v>3.7300000000466967E-2</v>
      </c>
      <c r="O284" s="83">
        <v>7693.5200000000013</v>
      </c>
      <c r="P284" s="85">
        <v>101.11349</v>
      </c>
      <c r="Q284" s="73"/>
      <c r="R284" s="83">
        <v>26.768179975000006</v>
      </c>
      <c r="S284" s="84">
        <v>1.1836184615384618E-5</v>
      </c>
      <c r="T284" s="84">
        <f t="shared" si="9"/>
        <v>1.7086109804090315E-3</v>
      </c>
      <c r="U284" s="84">
        <f>R284/'סכום נכסי הקרן'!$C$42</f>
        <v>5.6617800667442574E-4</v>
      </c>
    </row>
    <row r="285" spans="2:21">
      <c r="B285" s="76" t="s">
        <v>971</v>
      </c>
      <c r="C285" s="73" t="s">
        <v>972</v>
      </c>
      <c r="D285" s="86" t="s">
        <v>28</v>
      </c>
      <c r="E285" s="86" t="s">
        <v>862</v>
      </c>
      <c r="F285" s="73"/>
      <c r="G285" s="86" t="s">
        <v>953</v>
      </c>
      <c r="H285" s="73" t="s">
        <v>868</v>
      </c>
      <c r="I285" s="73" t="s">
        <v>869</v>
      </c>
      <c r="J285" s="73"/>
      <c r="K285" s="83">
        <v>17.289999999866485</v>
      </c>
      <c r="L285" s="86" t="s">
        <v>127</v>
      </c>
      <c r="M285" s="87">
        <v>5.9299999999999999E-2</v>
      </c>
      <c r="N285" s="87">
        <v>4.6199999999622675E-2</v>
      </c>
      <c r="O285" s="83">
        <v>9616.9000000000015</v>
      </c>
      <c r="P285" s="85">
        <v>124.93994000000001</v>
      </c>
      <c r="Q285" s="73"/>
      <c r="R285" s="83">
        <v>41.344817688000013</v>
      </c>
      <c r="S285" s="84">
        <v>2.7476857142857148E-6</v>
      </c>
      <c r="T285" s="84">
        <f t="shared" si="9"/>
        <v>2.639036705173914E-3</v>
      </c>
      <c r="U285" s="84">
        <f>R285/'סכום נכסי הקרן'!$C$42</f>
        <v>8.7449077549432393E-4</v>
      </c>
    </row>
    <row r="286" spans="2:21">
      <c r="B286" s="76" t="s">
        <v>973</v>
      </c>
      <c r="C286" s="73" t="s">
        <v>974</v>
      </c>
      <c r="D286" s="86" t="s">
        <v>28</v>
      </c>
      <c r="E286" s="86" t="s">
        <v>862</v>
      </c>
      <c r="F286" s="73"/>
      <c r="G286" s="86" t="s">
        <v>967</v>
      </c>
      <c r="H286" s="73" t="s">
        <v>868</v>
      </c>
      <c r="I286" s="73" t="s">
        <v>298</v>
      </c>
      <c r="J286" s="73"/>
      <c r="K286" s="83">
        <v>7.549999999889808</v>
      </c>
      <c r="L286" s="86" t="s">
        <v>127</v>
      </c>
      <c r="M286" s="87">
        <v>0.05</v>
      </c>
      <c r="N286" s="87">
        <v>2.7799999999811101E-2</v>
      </c>
      <c r="O286" s="83">
        <v>3846.7600000000007</v>
      </c>
      <c r="P286" s="85">
        <v>119.979</v>
      </c>
      <c r="Q286" s="73"/>
      <c r="R286" s="83">
        <v>15.881261685000002</v>
      </c>
      <c r="S286" s="84">
        <v>1.7116109368395296E-6</v>
      </c>
      <c r="T286" s="84">
        <f t="shared" si="9"/>
        <v>1.0136997779857551E-3</v>
      </c>
      <c r="U286" s="84">
        <f>R286/'סכום נכסי הקרן'!$C$42</f>
        <v>3.3590707671145027E-4</v>
      </c>
    </row>
    <row r="287" spans="2:21">
      <c r="B287" s="76" t="s">
        <v>975</v>
      </c>
      <c r="C287" s="73" t="s">
        <v>976</v>
      </c>
      <c r="D287" s="86" t="s">
        <v>28</v>
      </c>
      <c r="E287" s="86" t="s">
        <v>862</v>
      </c>
      <c r="F287" s="73"/>
      <c r="G287" s="86" t="s">
        <v>867</v>
      </c>
      <c r="H287" s="73" t="s">
        <v>970</v>
      </c>
      <c r="I287" s="73" t="s">
        <v>918</v>
      </c>
      <c r="J287" s="73"/>
      <c r="K287" s="83">
        <v>7.3899999998233756</v>
      </c>
      <c r="L287" s="86" t="s">
        <v>127</v>
      </c>
      <c r="M287" s="87">
        <v>3.7000000000000005E-2</v>
      </c>
      <c r="N287" s="87">
        <v>3.1799999999256305E-2</v>
      </c>
      <c r="O287" s="83">
        <v>2981.239</v>
      </c>
      <c r="P287" s="85">
        <v>104.8625</v>
      </c>
      <c r="Q287" s="73"/>
      <c r="R287" s="83">
        <v>10.757260210000002</v>
      </c>
      <c r="S287" s="84">
        <v>1.9874926666666665E-6</v>
      </c>
      <c r="T287" s="84">
        <f t="shared" si="9"/>
        <v>6.866351366095506E-4</v>
      </c>
      <c r="U287" s="84">
        <f>R287/'סכום נכסי הקרן'!$C$42</f>
        <v>2.2752851141407922E-4</v>
      </c>
    </row>
    <row r="288" spans="2:21">
      <c r="B288" s="76" t="s">
        <v>977</v>
      </c>
      <c r="C288" s="73" t="s">
        <v>978</v>
      </c>
      <c r="D288" s="86" t="s">
        <v>28</v>
      </c>
      <c r="E288" s="86" t="s">
        <v>862</v>
      </c>
      <c r="F288" s="73"/>
      <c r="G288" s="86" t="s">
        <v>867</v>
      </c>
      <c r="H288" s="73" t="s">
        <v>970</v>
      </c>
      <c r="I288" s="73" t="s">
        <v>918</v>
      </c>
      <c r="J288" s="73"/>
      <c r="K288" s="83">
        <v>2.9400000000582391</v>
      </c>
      <c r="L288" s="86" t="s">
        <v>127</v>
      </c>
      <c r="M288" s="87">
        <v>7.0000000000000007E-2</v>
      </c>
      <c r="N288" s="87">
        <v>2.1100000000649585E-2</v>
      </c>
      <c r="O288" s="83">
        <v>5556.2601440000008</v>
      </c>
      <c r="P288" s="85">
        <v>116.752</v>
      </c>
      <c r="Q288" s="73"/>
      <c r="R288" s="83">
        <v>22.321921305000004</v>
      </c>
      <c r="S288" s="84">
        <v>4.445257049594778E-6</v>
      </c>
      <c r="T288" s="84">
        <f t="shared" si="9"/>
        <v>1.4248066129699314E-3</v>
      </c>
      <c r="U288" s="84">
        <f>R288/'סכום נכסי הקרן'!$C$42</f>
        <v>4.7213448659608756E-4</v>
      </c>
    </row>
    <row r="289" spans="2:21">
      <c r="B289" s="76" t="s">
        <v>979</v>
      </c>
      <c r="C289" s="73" t="s">
        <v>980</v>
      </c>
      <c r="D289" s="86" t="s">
        <v>28</v>
      </c>
      <c r="E289" s="86" t="s">
        <v>862</v>
      </c>
      <c r="F289" s="73"/>
      <c r="G289" s="86" t="s">
        <v>867</v>
      </c>
      <c r="H289" s="73" t="s">
        <v>970</v>
      </c>
      <c r="I289" s="73" t="s">
        <v>918</v>
      </c>
      <c r="J289" s="73"/>
      <c r="K289" s="83">
        <v>5.4100000001734152</v>
      </c>
      <c r="L289" s="86" t="s">
        <v>127</v>
      </c>
      <c r="M289" s="87">
        <v>5.1249999999999997E-2</v>
      </c>
      <c r="N289" s="87">
        <v>3.0900000001255767E-2</v>
      </c>
      <c r="O289" s="83">
        <v>2596.5630000000006</v>
      </c>
      <c r="P289" s="85">
        <v>112.29925</v>
      </c>
      <c r="Q289" s="73"/>
      <c r="R289" s="83">
        <v>10.033683386000002</v>
      </c>
      <c r="S289" s="84">
        <v>1.7310420000000003E-6</v>
      </c>
      <c r="T289" s="84">
        <f t="shared" si="9"/>
        <v>6.4044928057411827E-4</v>
      </c>
      <c r="U289" s="84">
        <f>R289/'סכום נכסי הקרן'!$C$42</f>
        <v>2.122240236128636E-4</v>
      </c>
    </row>
    <row r="290" spans="2:21">
      <c r="B290" s="76" t="s">
        <v>981</v>
      </c>
      <c r="C290" s="73" t="s">
        <v>982</v>
      </c>
      <c r="D290" s="86" t="s">
        <v>28</v>
      </c>
      <c r="E290" s="86" t="s">
        <v>862</v>
      </c>
      <c r="F290" s="73"/>
      <c r="G290" s="86" t="s">
        <v>944</v>
      </c>
      <c r="H290" s="73" t="s">
        <v>868</v>
      </c>
      <c r="I290" s="73" t="s">
        <v>298</v>
      </c>
      <c r="J290" s="73"/>
      <c r="K290" s="83">
        <v>7.2399999998780409</v>
      </c>
      <c r="L290" s="86" t="s">
        <v>127</v>
      </c>
      <c r="M290" s="87">
        <v>5.2999999999999999E-2</v>
      </c>
      <c r="N290" s="87">
        <v>3.3599999999556512E-2</v>
      </c>
      <c r="O290" s="83">
        <v>3596.7206000000006</v>
      </c>
      <c r="P290" s="85">
        <v>116.60227999999999</v>
      </c>
      <c r="Q290" s="73"/>
      <c r="R290" s="83">
        <v>14.431065874000003</v>
      </c>
      <c r="S290" s="84">
        <v>2.0552689142857145E-6</v>
      </c>
      <c r="T290" s="84">
        <f t="shared" si="9"/>
        <v>9.2113388487191888E-4</v>
      </c>
      <c r="U290" s="84">
        <f>R290/'סכום נכסי הקרן'!$C$42</f>
        <v>3.0523375583844302E-4</v>
      </c>
    </row>
    <row r="291" spans="2:21">
      <c r="B291" s="76" t="s">
        <v>983</v>
      </c>
      <c r="C291" s="73" t="s">
        <v>984</v>
      </c>
      <c r="D291" s="86" t="s">
        <v>28</v>
      </c>
      <c r="E291" s="86" t="s">
        <v>862</v>
      </c>
      <c r="F291" s="73"/>
      <c r="G291" s="86" t="s">
        <v>944</v>
      </c>
      <c r="H291" s="73" t="s">
        <v>868</v>
      </c>
      <c r="I291" s="73" t="s">
        <v>298</v>
      </c>
      <c r="J291" s="73"/>
      <c r="K291" s="83">
        <v>7.48000000009998</v>
      </c>
      <c r="L291" s="86" t="s">
        <v>127</v>
      </c>
      <c r="M291" s="87">
        <v>6.2E-2</v>
      </c>
      <c r="N291" s="87">
        <v>3.6600000000333269E-2</v>
      </c>
      <c r="O291" s="83">
        <v>2308.0560000000005</v>
      </c>
      <c r="P291" s="85">
        <v>120.89967</v>
      </c>
      <c r="Q291" s="73"/>
      <c r="R291" s="83">
        <v>9.6018765480000017</v>
      </c>
      <c r="S291" s="84">
        <v>3.0774080000000006E-6</v>
      </c>
      <c r="T291" s="84">
        <f t="shared" si="9"/>
        <v>6.1288708151868905E-4</v>
      </c>
      <c r="U291" s="84">
        <f>R291/'סכום נכסי הקרן'!$C$42</f>
        <v>2.0309080891408479E-4</v>
      </c>
    </row>
    <row r="292" spans="2:21">
      <c r="B292" s="76" t="s">
        <v>985</v>
      </c>
      <c r="C292" s="73" t="s">
        <v>986</v>
      </c>
      <c r="D292" s="86" t="s">
        <v>28</v>
      </c>
      <c r="E292" s="86" t="s">
        <v>862</v>
      </c>
      <c r="F292" s="73"/>
      <c r="G292" s="86" t="s">
        <v>867</v>
      </c>
      <c r="H292" s="73" t="s">
        <v>868</v>
      </c>
      <c r="I292" s="73" t="s">
        <v>298</v>
      </c>
      <c r="J292" s="73"/>
      <c r="K292" s="83">
        <v>6.7400000001227873</v>
      </c>
      <c r="L292" s="86" t="s">
        <v>127</v>
      </c>
      <c r="M292" s="87">
        <v>5.2499999999999998E-2</v>
      </c>
      <c r="N292" s="87">
        <v>4.1200000000715581E-2</v>
      </c>
      <c r="O292" s="83">
        <v>6511.795328000002</v>
      </c>
      <c r="P292" s="85">
        <v>109.76625</v>
      </c>
      <c r="Q292" s="73"/>
      <c r="R292" s="83">
        <v>24.595419927000002</v>
      </c>
      <c r="S292" s="84">
        <v>4.3411968853333351E-6</v>
      </c>
      <c r="T292" s="84">
        <f t="shared" si="9"/>
        <v>1.5699238646143066E-3</v>
      </c>
      <c r="U292" s="84">
        <f>R292/'סכום נכסי הקרן'!$C$42</f>
        <v>5.2022161538792884E-4</v>
      </c>
    </row>
    <row r="293" spans="2:21">
      <c r="B293" s="76" t="s">
        <v>987</v>
      </c>
      <c r="C293" s="73" t="s">
        <v>988</v>
      </c>
      <c r="D293" s="86" t="s">
        <v>28</v>
      </c>
      <c r="E293" s="86" t="s">
        <v>862</v>
      </c>
      <c r="F293" s="73"/>
      <c r="G293" s="86" t="s">
        <v>904</v>
      </c>
      <c r="H293" s="73" t="s">
        <v>868</v>
      </c>
      <c r="I293" s="73" t="s">
        <v>298</v>
      </c>
      <c r="J293" s="73"/>
      <c r="K293" s="83">
        <v>3.8000000000805105</v>
      </c>
      <c r="L293" s="86" t="s">
        <v>127</v>
      </c>
      <c r="M293" s="87">
        <v>6.25E-2</v>
      </c>
      <c r="N293" s="87">
        <v>3.7100000000474129E-2</v>
      </c>
      <c r="O293" s="83">
        <v>5770.1400000000012</v>
      </c>
      <c r="P293" s="85">
        <v>112.60336</v>
      </c>
      <c r="Q293" s="73"/>
      <c r="R293" s="83">
        <v>22.357455613999999</v>
      </c>
      <c r="S293" s="84">
        <v>2.8850700000000006E-6</v>
      </c>
      <c r="T293" s="84">
        <f t="shared" si="9"/>
        <v>1.4270747653282667E-3</v>
      </c>
      <c r="U293" s="84">
        <f>R293/'סכום נכסי הקרן'!$C$42</f>
        <v>4.728860783836861E-4</v>
      </c>
    </row>
    <row r="294" spans="2:21">
      <c r="B294" s="76" t="s">
        <v>989</v>
      </c>
      <c r="C294" s="73" t="s">
        <v>990</v>
      </c>
      <c r="D294" s="86" t="s">
        <v>28</v>
      </c>
      <c r="E294" s="86" t="s">
        <v>862</v>
      </c>
      <c r="F294" s="73"/>
      <c r="G294" s="86" t="s">
        <v>944</v>
      </c>
      <c r="H294" s="73" t="s">
        <v>868</v>
      </c>
      <c r="I294" s="73" t="s">
        <v>298</v>
      </c>
      <c r="J294" s="73"/>
      <c r="K294" s="83">
        <v>7.6299999998883461</v>
      </c>
      <c r="L294" s="86" t="s">
        <v>127</v>
      </c>
      <c r="M294" s="87">
        <v>4.8750000000000002E-2</v>
      </c>
      <c r="N294" s="87">
        <v>3.1299999999319615E-2</v>
      </c>
      <c r="O294" s="83">
        <v>5770.1400000000012</v>
      </c>
      <c r="P294" s="85">
        <v>115.47775</v>
      </c>
      <c r="Q294" s="73"/>
      <c r="R294" s="83">
        <v>22.928167012000007</v>
      </c>
      <c r="S294" s="84">
        <v>8.8771384615384637E-6</v>
      </c>
      <c r="T294" s="84">
        <f t="shared" si="9"/>
        <v>1.463503232343137E-3</v>
      </c>
      <c r="U294" s="84">
        <f>R294/'סכום נכסי הקרן'!$C$42</f>
        <v>4.8495728539170083E-4</v>
      </c>
    </row>
    <row r="295" spans="2:21">
      <c r="B295" s="76" t="s">
        <v>991</v>
      </c>
      <c r="C295" s="73" t="s">
        <v>992</v>
      </c>
      <c r="D295" s="86" t="s">
        <v>28</v>
      </c>
      <c r="E295" s="86" t="s">
        <v>862</v>
      </c>
      <c r="F295" s="73"/>
      <c r="G295" s="86" t="s">
        <v>953</v>
      </c>
      <c r="H295" s="73" t="s">
        <v>868</v>
      </c>
      <c r="I295" s="73" t="s">
        <v>298</v>
      </c>
      <c r="J295" s="73"/>
      <c r="K295" s="83">
        <v>8.5100000000946725</v>
      </c>
      <c r="L295" s="86" t="s">
        <v>127</v>
      </c>
      <c r="M295" s="87">
        <v>3.5000000000000003E-2</v>
      </c>
      <c r="N295" s="87">
        <v>3.600000000061078E-2</v>
      </c>
      <c r="O295" s="83">
        <v>4808.4500000000007</v>
      </c>
      <c r="P295" s="85">
        <v>98.952500000000001</v>
      </c>
      <c r="Q295" s="73"/>
      <c r="R295" s="83">
        <v>16.372558395000002</v>
      </c>
      <c r="S295" s="84">
        <v>9.616900000000001E-6</v>
      </c>
      <c r="T295" s="84">
        <f t="shared" si="9"/>
        <v>1.0450592112430336E-3</v>
      </c>
      <c r="U295" s="84">
        <f>R295/'סכום נכסי הקרן'!$C$42</f>
        <v>3.4629857109819194E-4</v>
      </c>
    </row>
    <row r="296" spans="2:21">
      <c r="B296" s="76" t="s">
        <v>993</v>
      </c>
      <c r="C296" s="73" t="s">
        <v>994</v>
      </c>
      <c r="D296" s="86" t="s">
        <v>28</v>
      </c>
      <c r="E296" s="86" t="s">
        <v>862</v>
      </c>
      <c r="F296" s="73"/>
      <c r="G296" s="86" t="s">
        <v>935</v>
      </c>
      <c r="H296" s="73" t="s">
        <v>868</v>
      </c>
      <c r="I296" s="73" t="s">
        <v>298</v>
      </c>
      <c r="J296" s="73"/>
      <c r="K296" s="83">
        <v>3.9800000000403113</v>
      </c>
      <c r="L296" s="86" t="s">
        <v>127</v>
      </c>
      <c r="M296" s="87">
        <v>4.1250000000000002E-2</v>
      </c>
      <c r="N296" s="87">
        <v>4.220000000060467E-2</v>
      </c>
      <c r="O296" s="83">
        <v>2885.0700000000006</v>
      </c>
      <c r="P296" s="85">
        <v>99.953040000000001</v>
      </c>
      <c r="Q296" s="73"/>
      <c r="R296" s="83">
        <v>9.922864070000001</v>
      </c>
      <c r="S296" s="84">
        <v>6.1384468085106397E-6</v>
      </c>
      <c r="T296" s="84">
        <f t="shared" si="9"/>
        <v>6.3337569169598536E-4</v>
      </c>
      <c r="U296" s="84">
        <f>R296/'סכום נכסי הקרן'!$C$42</f>
        <v>2.0988006673972159E-4</v>
      </c>
    </row>
    <row r="297" spans="2:21">
      <c r="B297" s="76" t="s">
        <v>995</v>
      </c>
      <c r="C297" s="73" t="s">
        <v>996</v>
      </c>
      <c r="D297" s="86" t="s">
        <v>28</v>
      </c>
      <c r="E297" s="86" t="s">
        <v>862</v>
      </c>
      <c r="F297" s="73"/>
      <c r="G297" s="86" t="s">
        <v>997</v>
      </c>
      <c r="H297" s="73" t="s">
        <v>868</v>
      </c>
      <c r="I297" s="73" t="s">
        <v>298</v>
      </c>
      <c r="J297" s="73"/>
      <c r="K297" s="83">
        <v>5.7099999999155919</v>
      </c>
      <c r="L297" s="86" t="s">
        <v>127</v>
      </c>
      <c r="M297" s="87">
        <v>6.8000000000000005E-2</v>
      </c>
      <c r="N297" s="87">
        <v>3.2499999999250198E-2</v>
      </c>
      <c r="O297" s="83">
        <v>5481.6330000000007</v>
      </c>
      <c r="P297" s="85">
        <v>123.73567</v>
      </c>
      <c r="Q297" s="73"/>
      <c r="R297" s="83">
        <v>23.339391607000007</v>
      </c>
      <c r="S297" s="84">
        <v>5.4816330000000004E-6</v>
      </c>
      <c r="T297" s="84">
        <f t="shared" si="9"/>
        <v>1.4897516683252422E-3</v>
      </c>
      <c r="U297" s="84">
        <f>R297/'סכום נכסי הקרן'!$C$42</f>
        <v>4.9365516181475405E-4</v>
      </c>
    </row>
    <row r="298" spans="2:21">
      <c r="B298" s="76" t="s">
        <v>998</v>
      </c>
      <c r="C298" s="73" t="s">
        <v>999</v>
      </c>
      <c r="D298" s="86" t="s">
        <v>28</v>
      </c>
      <c r="E298" s="86" t="s">
        <v>862</v>
      </c>
      <c r="F298" s="73"/>
      <c r="G298" s="86" t="s">
        <v>944</v>
      </c>
      <c r="H298" s="73" t="s">
        <v>868</v>
      </c>
      <c r="I298" s="73" t="s">
        <v>298</v>
      </c>
      <c r="J298" s="73"/>
      <c r="K298" s="83">
        <v>8.7000000002057174</v>
      </c>
      <c r="L298" s="86" t="s">
        <v>127</v>
      </c>
      <c r="M298" s="87">
        <v>0.03</v>
      </c>
      <c r="N298" s="87">
        <v>2.7500000000659344E-2</v>
      </c>
      <c r="O298" s="83">
        <v>5385.4639999999999</v>
      </c>
      <c r="P298" s="85">
        <v>102.30267000000001</v>
      </c>
      <c r="Q298" s="73"/>
      <c r="R298" s="83">
        <v>18.958097573000003</v>
      </c>
      <c r="S298" s="84">
        <v>8.975773333333334E-6</v>
      </c>
      <c r="T298" s="84">
        <f t="shared" si="9"/>
        <v>1.2100939888758204E-3</v>
      </c>
      <c r="U298" s="84">
        <f>R298/'סכום נכסי הקרן'!$C$42</f>
        <v>4.0098571902329752E-4</v>
      </c>
    </row>
    <row r="299" spans="2:21">
      <c r="B299" s="76" t="s">
        <v>1000</v>
      </c>
      <c r="C299" s="73" t="s">
        <v>1001</v>
      </c>
      <c r="D299" s="86" t="s">
        <v>28</v>
      </c>
      <c r="E299" s="86" t="s">
        <v>862</v>
      </c>
      <c r="F299" s="73"/>
      <c r="G299" s="86" t="s">
        <v>935</v>
      </c>
      <c r="H299" s="73" t="s">
        <v>970</v>
      </c>
      <c r="I299" s="73" t="s">
        <v>918</v>
      </c>
      <c r="J299" s="73"/>
      <c r="K299" s="83">
        <v>8.1999999999330004</v>
      </c>
      <c r="L299" s="86" t="s">
        <v>127</v>
      </c>
      <c r="M299" s="87">
        <v>3.6240000000000001E-2</v>
      </c>
      <c r="N299" s="87">
        <v>2.8699999999980855E-2</v>
      </c>
      <c r="O299" s="83">
        <v>5673.9710000000014</v>
      </c>
      <c r="P299" s="85">
        <v>107.0248</v>
      </c>
      <c r="Q299" s="73"/>
      <c r="R299" s="83">
        <v>20.895665592000004</v>
      </c>
      <c r="S299" s="84">
        <v>7.5652946666666684E-6</v>
      </c>
      <c r="T299" s="84">
        <f t="shared" si="9"/>
        <v>1.3337688145697842E-3</v>
      </c>
      <c r="U299" s="84">
        <f>R299/'סכום נכסי הקרן'!$C$42</f>
        <v>4.4196752652078447E-4</v>
      </c>
    </row>
    <row r="300" spans="2:21">
      <c r="B300" s="76" t="s">
        <v>1002</v>
      </c>
      <c r="C300" s="73" t="s">
        <v>1003</v>
      </c>
      <c r="D300" s="86" t="s">
        <v>28</v>
      </c>
      <c r="E300" s="86" t="s">
        <v>862</v>
      </c>
      <c r="F300" s="73"/>
      <c r="G300" s="86" t="s">
        <v>907</v>
      </c>
      <c r="H300" s="73" t="s">
        <v>868</v>
      </c>
      <c r="I300" s="73" t="s">
        <v>298</v>
      </c>
      <c r="J300" s="73"/>
      <c r="K300" s="83">
        <v>9.8700000003013155</v>
      </c>
      <c r="L300" s="86" t="s">
        <v>127</v>
      </c>
      <c r="M300" s="87">
        <v>3.5000000000000003E-2</v>
      </c>
      <c r="N300" s="87">
        <v>3.5700000000792931E-2</v>
      </c>
      <c r="O300" s="83">
        <v>4616.112000000001</v>
      </c>
      <c r="P300" s="85">
        <v>99.245220000000003</v>
      </c>
      <c r="Q300" s="73"/>
      <c r="R300" s="83">
        <v>15.764152175000003</v>
      </c>
      <c r="S300" s="84">
        <v>4.6161120000000009E-6</v>
      </c>
      <c r="T300" s="84">
        <f t="shared" si="9"/>
        <v>1.0062246864822163E-3</v>
      </c>
      <c r="U300" s="84">
        <f>R300/'סכום נכסי הקרן'!$C$42</f>
        <v>3.3343007495054074E-4</v>
      </c>
    </row>
    <row r="301" spans="2:21">
      <c r="B301" s="76" t="s">
        <v>1004</v>
      </c>
      <c r="C301" s="73" t="s">
        <v>1005</v>
      </c>
      <c r="D301" s="86" t="s">
        <v>28</v>
      </c>
      <c r="E301" s="86" t="s">
        <v>862</v>
      </c>
      <c r="F301" s="73"/>
      <c r="G301" s="86" t="s">
        <v>916</v>
      </c>
      <c r="H301" s="73" t="s">
        <v>970</v>
      </c>
      <c r="I301" s="73" t="s">
        <v>918</v>
      </c>
      <c r="J301" s="73"/>
      <c r="K301" s="83">
        <v>7.6199999998570469</v>
      </c>
      <c r="L301" s="86" t="s">
        <v>129</v>
      </c>
      <c r="M301" s="87">
        <v>2.8750000000000001E-2</v>
      </c>
      <c r="N301" s="87">
        <v>2.0199999999859389E-2</v>
      </c>
      <c r="O301" s="83">
        <v>3962.162800000001</v>
      </c>
      <c r="P301" s="85">
        <v>107.00604</v>
      </c>
      <c r="Q301" s="73"/>
      <c r="R301" s="83">
        <v>17.068399862000003</v>
      </c>
      <c r="S301" s="84">
        <v>3.9621628000000014E-6</v>
      </c>
      <c r="T301" s="84">
        <f t="shared" si="9"/>
        <v>1.0894747214589137E-3</v>
      </c>
      <c r="U301" s="84">
        <f>R301/'סכום נכסי הקרן'!$C$42</f>
        <v>3.6101642397856761E-4</v>
      </c>
    </row>
    <row r="302" spans="2:21">
      <c r="B302" s="76" t="s">
        <v>1006</v>
      </c>
      <c r="C302" s="73" t="s">
        <v>1007</v>
      </c>
      <c r="D302" s="86" t="s">
        <v>28</v>
      </c>
      <c r="E302" s="86" t="s">
        <v>862</v>
      </c>
      <c r="F302" s="73"/>
      <c r="G302" s="86" t="s">
        <v>2460</v>
      </c>
      <c r="H302" s="73" t="s">
        <v>868</v>
      </c>
      <c r="I302" s="73" t="s">
        <v>298</v>
      </c>
      <c r="J302" s="73"/>
      <c r="K302" s="83">
        <v>15.920000000288914</v>
      </c>
      <c r="L302" s="86" t="s">
        <v>127</v>
      </c>
      <c r="M302" s="87">
        <v>4.2000000000000003E-2</v>
      </c>
      <c r="N302" s="87">
        <v>3.8900000000782829E-2</v>
      </c>
      <c r="O302" s="83">
        <v>6347.1540000000014</v>
      </c>
      <c r="P302" s="85">
        <v>105.864</v>
      </c>
      <c r="Q302" s="73"/>
      <c r="R302" s="83">
        <v>23.121287171000002</v>
      </c>
      <c r="S302" s="84">
        <v>3.5261966666666672E-6</v>
      </c>
      <c r="T302" s="84">
        <f t="shared" si="9"/>
        <v>1.4758300780425423E-3</v>
      </c>
      <c r="U302" s="84">
        <f>R302/'סכום נכסי הקרן'!$C$42</f>
        <v>4.8904200040681886E-4</v>
      </c>
    </row>
    <row r="303" spans="2:21">
      <c r="B303" s="76" t="s">
        <v>1008</v>
      </c>
      <c r="C303" s="73" t="s">
        <v>1009</v>
      </c>
      <c r="D303" s="86" t="s">
        <v>28</v>
      </c>
      <c r="E303" s="86" t="s">
        <v>862</v>
      </c>
      <c r="F303" s="73"/>
      <c r="G303" s="86" t="s">
        <v>944</v>
      </c>
      <c r="H303" s="73" t="s">
        <v>868</v>
      </c>
      <c r="I303" s="73" t="s">
        <v>298</v>
      </c>
      <c r="J303" s="73"/>
      <c r="K303" s="83">
        <v>7.0799999999164989</v>
      </c>
      <c r="L303" s="86" t="s">
        <v>127</v>
      </c>
      <c r="M303" s="87">
        <v>4.5999999999999999E-2</v>
      </c>
      <c r="N303" s="87">
        <v>2.2499999999836907E-2</v>
      </c>
      <c r="O303" s="83">
        <v>3738.8583820000003</v>
      </c>
      <c r="P303" s="85">
        <v>119.14978000000001</v>
      </c>
      <c r="Q303" s="73"/>
      <c r="R303" s="83">
        <v>15.329109441000002</v>
      </c>
      <c r="S303" s="84">
        <v>4.6735729775000003E-6</v>
      </c>
      <c r="T303" s="84">
        <f t="shared" si="9"/>
        <v>9.7845594042051971E-4</v>
      </c>
      <c r="U303" s="84">
        <f>R303/'סכום נכסי הקרן'!$C$42</f>
        <v>3.2422841730387388E-4</v>
      </c>
    </row>
    <row r="304" spans="2:21">
      <c r="B304" s="76" t="s">
        <v>1010</v>
      </c>
      <c r="C304" s="73" t="s">
        <v>1011</v>
      </c>
      <c r="D304" s="86" t="s">
        <v>28</v>
      </c>
      <c r="E304" s="86" t="s">
        <v>862</v>
      </c>
      <c r="F304" s="73"/>
      <c r="G304" s="86" t="s">
        <v>967</v>
      </c>
      <c r="H304" s="73" t="s">
        <v>868</v>
      </c>
      <c r="I304" s="73" t="s">
        <v>298</v>
      </c>
      <c r="J304" s="73"/>
      <c r="K304" s="83">
        <v>8.0400000002432144</v>
      </c>
      <c r="L304" s="86" t="s">
        <v>127</v>
      </c>
      <c r="M304" s="87">
        <v>5.5500000000000001E-2</v>
      </c>
      <c r="N304" s="87">
        <v>2.2600000000771489E-2</v>
      </c>
      <c r="O304" s="83">
        <v>3991.0135000000005</v>
      </c>
      <c r="P304" s="85">
        <v>111.37508</v>
      </c>
      <c r="Q304" s="73"/>
      <c r="R304" s="83">
        <v>15.295226457000002</v>
      </c>
      <c r="S304" s="84">
        <v>3.9910135000000007E-6</v>
      </c>
      <c r="T304" s="84">
        <f t="shared" si="9"/>
        <v>9.7629319201679953E-4</v>
      </c>
      <c r="U304" s="84">
        <f>R304/'סכום נכסי הקרן'!$C$42</f>
        <v>3.2351175295242308E-4</v>
      </c>
    </row>
    <row r="305" spans="2:21">
      <c r="B305" s="76" t="s">
        <v>1012</v>
      </c>
      <c r="C305" s="73" t="s">
        <v>1013</v>
      </c>
      <c r="D305" s="86" t="s">
        <v>28</v>
      </c>
      <c r="E305" s="86" t="s">
        <v>862</v>
      </c>
      <c r="F305" s="73"/>
      <c r="G305" s="86" t="s">
        <v>967</v>
      </c>
      <c r="H305" s="73" t="s">
        <v>868</v>
      </c>
      <c r="I305" s="73" t="s">
        <v>298</v>
      </c>
      <c r="J305" s="73"/>
      <c r="K305" s="83">
        <v>7.2100000001489777</v>
      </c>
      <c r="L305" s="86" t="s">
        <v>127</v>
      </c>
      <c r="M305" s="87">
        <v>4.2999999999999997E-2</v>
      </c>
      <c r="N305" s="87">
        <v>2.2800000000065847E-2</v>
      </c>
      <c r="O305" s="83">
        <v>3038.9404000000004</v>
      </c>
      <c r="P305" s="85">
        <v>116.18532999999999</v>
      </c>
      <c r="Q305" s="73"/>
      <c r="R305" s="83">
        <v>12.149493239000002</v>
      </c>
      <c r="S305" s="84">
        <v>3.0389404000000003E-6</v>
      </c>
      <c r="T305" s="84">
        <f t="shared" si="9"/>
        <v>7.755012695651411E-4</v>
      </c>
      <c r="U305" s="84">
        <f>R305/'סכום נכסי הקרן'!$C$42</f>
        <v>2.5697585232114508E-4</v>
      </c>
    </row>
    <row r="306" spans="2:21">
      <c r="B306" s="76" t="s">
        <v>1014</v>
      </c>
      <c r="C306" s="73" t="s">
        <v>1015</v>
      </c>
      <c r="D306" s="86" t="s">
        <v>28</v>
      </c>
      <c r="E306" s="86" t="s">
        <v>862</v>
      </c>
      <c r="F306" s="73"/>
      <c r="G306" s="86" t="s">
        <v>935</v>
      </c>
      <c r="H306" s="73" t="s">
        <v>868</v>
      </c>
      <c r="I306" s="73" t="s">
        <v>298</v>
      </c>
      <c r="J306" s="73"/>
      <c r="K306" s="83">
        <v>4.4100000000578401</v>
      </c>
      <c r="L306" s="86" t="s">
        <v>127</v>
      </c>
      <c r="M306" s="87">
        <v>3.7499999999999999E-2</v>
      </c>
      <c r="N306" s="87">
        <v>3.7500000000342662E-2</v>
      </c>
      <c r="O306" s="83">
        <v>10578.590000000002</v>
      </c>
      <c r="P306" s="85">
        <v>100.21633</v>
      </c>
      <c r="Q306" s="73"/>
      <c r="R306" s="83">
        <v>36.479675529000005</v>
      </c>
      <c r="S306" s="84">
        <v>2.1157180000000003E-5</v>
      </c>
      <c r="T306" s="84">
        <f t="shared" si="9"/>
        <v>2.328495035105876E-3</v>
      </c>
      <c r="U306" s="84">
        <f>R306/'סכום נכסי הקרן'!$C$42</f>
        <v>7.7158738451507463E-4</v>
      </c>
    </row>
    <row r="307" spans="2:21">
      <c r="B307" s="76" t="s">
        <v>1016</v>
      </c>
      <c r="C307" s="73" t="s">
        <v>1017</v>
      </c>
      <c r="D307" s="86" t="s">
        <v>28</v>
      </c>
      <c r="E307" s="86" t="s">
        <v>862</v>
      </c>
      <c r="F307" s="73"/>
      <c r="G307" s="86" t="s">
        <v>891</v>
      </c>
      <c r="H307" s="73" t="s">
        <v>868</v>
      </c>
      <c r="I307" s="73" t="s">
        <v>869</v>
      </c>
      <c r="J307" s="73"/>
      <c r="K307" s="83">
        <v>4.2400000000268845</v>
      </c>
      <c r="L307" s="86" t="s">
        <v>127</v>
      </c>
      <c r="M307" s="87">
        <v>4.6249999999999999E-2</v>
      </c>
      <c r="N307" s="87">
        <v>3.5800000000140525E-2</v>
      </c>
      <c r="O307" s="83">
        <v>9076.8148960000017</v>
      </c>
      <c r="P307" s="85">
        <v>104.80278</v>
      </c>
      <c r="Q307" s="73"/>
      <c r="R307" s="83">
        <v>32.733387013000005</v>
      </c>
      <c r="S307" s="84">
        <v>1.8153629792000005E-5</v>
      </c>
      <c r="T307" s="84">
        <f t="shared" si="9"/>
        <v>2.0893697116735029E-3</v>
      </c>
      <c r="U307" s="84">
        <f>R307/'סכום נכסי הקרן'!$C$42</f>
        <v>6.9234904382859059E-4</v>
      </c>
    </row>
    <row r="308" spans="2:21">
      <c r="B308" s="76" t="s">
        <v>1018</v>
      </c>
      <c r="C308" s="73" t="s">
        <v>1019</v>
      </c>
      <c r="D308" s="86" t="s">
        <v>28</v>
      </c>
      <c r="E308" s="86" t="s">
        <v>862</v>
      </c>
      <c r="F308" s="73"/>
      <c r="G308" s="86" t="s">
        <v>916</v>
      </c>
      <c r="H308" s="73" t="s">
        <v>868</v>
      </c>
      <c r="I308" s="73" t="s">
        <v>298</v>
      </c>
      <c r="J308" s="73"/>
      <c r="K308" s="83">
        <v>18.399999999811911</v>
      </c>
      <c r="L308" s="86" t="s">
        <v>127</v>
      </c>
      <c r="M308" s="87">
        <v>3.5499999999999997E-2</v>
      </c>
      <c r="N308" s="87">
        <v>3.7299999999486667E-2</v>
      </c>
      <c r="O308" s="83">
        <v>7693.5200000000013</v>
      </c>
      <c r="P308" s="85">
        <v>96.397109999999998</v>
      </c>
      <c r="Q308" s="73"/>
      <c r="R308" s="83">
        <v>25.519595047000003</v>
      </c>
      <c r="S308" s="84">
        <v>7.6935200000000015E-6</v>
      </c>
      <c r="T308" s="84">
        <f t="shared" si="9"/>
        <v>1.628913895289817E-3</v>
      </c>
      <c r="U308" s="84">
        <f>R308/'סכום נכסי הקרן'!$C$42</f>
        <v>5.3976898946223582E-4</v>
      </c>
    </row>
    <row r="309" spans="2:21">
      <c r="B309" s="76" t="s">
        <v>1020</v>
      </c>
      <c r="C309" s="73" t="s">
        <v>1021</v>
      </c>
      <c r="D309" s="86" t="s">
        <v>28</v>
      </c>
      <c r="E309" s="86" t="s">
        <v>862</v>
      </c>
      <c r="F309" s="73"/>
      <c r="G309" s="86" t="s">
        <v>867</v>
      </c>
      <c r="H309" s="73" t="s">
        <v>868</v>
      </c>
      <c r="I309" s="73" t="s">
        <v>298</v>
      </c>
      <c r="J309" s="73"/>
      <c r="K309" s="83">
        <v>7.5700000001799301</v>
      </c>
      <c r="L309" s="86" t="s">
        <v>127</v>
      </c>
      <c r="M309" s="87">
        <v>4.4999999999999998E-2</v>
      </c>
      <c r="N309" s="87">
        <v>2.8900000000531612E-2</v>
      </c>
      <c r="O309" s="83">
        <v>4981.5542000000005</v>
      </c>
      <c r="P309" s="85">
        <v>114.127</v>
      </c>
      <c r="Q309" s="73"/>
      <c r="R309" s="83">
        <v>19.563111664000004</v>
      </c>
      <c r="S309" s="84">
        <v>2.4907771000000003E-6</v>
      </c>
      <c r="T309" s="84">
        <f t="shared" si="9"/>
        <v>1.2487119942893464E-3</v>
      </c>
      <c r="U309" s="84">
        <f>R309/'סכום נכסי הקרן'!$C$42</f>
        <v>4.1378246771417746E-4</v>
      </c>
    </row>
    <row r="310" spans="2:21">
      <c r="B310" s="76" t="s">
        <v>1022</v>
      </c>
      <c r="C310" s="73" t="s">
        <v>1023</v>
      </c>
      <c r="D310" s="86" t="s">
        <v>28</v>
      </c>
      <c r="E310" s="86" t="s">
        <v>862</v>
      </c>
      <c r="F310" s="73"/>
      <c r="G310" s="86" t="s">
        <v>897</v>
      </c>
      <c r="H310" s="73" t="s">
        <v>868</v>
      </c>
      <c r="I310" s="73" t="s">
        <v>298</v>
      </c>
      <c r="J310" s="73"/>
      <c r="K310" s="83">
        <v>4.3900000001865775</v>
      </c>
      <c r="L310" s="86" t="s">
        <v>127</v>
      </c>
      <c r="M310" s="87">
        <v>5.7500000000000002E-2</v>
      </c>
      <c r="N310" s="87">
        <v>3.1500000002312289E-2</v>
      </c>
      <c r="O310" s="83">
        <v>1630.0645500000001</v>
      </c>
      <c r="P310" s="85">
        <v>111.79872</v>
      </c>
      <c r="Q310" s="73"/>
      <c r="R310" s="83">
        <v>6.2708485970000014</v>
      </c>
      <c r="S310" s="84">
        <v>2.328663642857143E-6</v>
      </c>
      <c r="T310" s="84">
        <f t="shared" si="9"/>
        <v>4.0026780973990251E-4</v>
      </c>
      <c r="U310" s="84">
        <f>R310/'סכום נכסי הקרן'!$C$42</f>
        <v>1.3263571009020683E-4</v>
      </c>
    </row>
    <row r="311" spans="2:21">
      <c r="B311" s="76" t="s">
        <v>1024</v>
      </c>
      <c r="C311" s="73" t="s">
        <v>1025</v>
      </c>
      <c r="D311" s="86" t="s">
        <v>28</v>
      </c>
      <c r="E311" s="86" t="s">
        <v>862</v>
      </c>
      <c r="F311" s="73"/>
      <c r="G311" s="86" t="s">
        <v>1026</v>
      </c>
      <c r="H311" s="73" t="s">
        <v>868</v>
      </c>
      <c r="I311" s="73" t="s">
        <v>869</v>
      </c>
      <c r="J311" s="73"/>
      <c r="K311" s="83">
        <v>7.4999999998828057</v>
      </c>
      <c r="L311" s="86" t="s">
        <v>127</v>
      </c>
      <c r="M311" s="87">
        <v>5.9500000000000004E-2</v>
      </c>
      <c r="N311" s="87">
        <v>2.6699999999374967E-2</v>
      </c>
      <c r="O311" s="83">
        <v>5770.1400000000012</v>
      </c>
      <c r="P311" s="85">
        <v>128.92594</v>
      </c>
      <c r="Q311" s="73"/>
      <c r="R311" s="83">
        <v>25.598312980000003</v>
      </c>
      <c r="S311" s="84">
        <v>4.6161120000000009E-6</v>
      </c>
      <c r="T311" s="84">
        <f t="shared" si="9"/>
        <v>1.6339384552264476E-3</v>
      </c>
      <c r="U311" s="84">
        <f>R311/'סכום נכסי הקרן'!$C$42</f>
        <v>5.4143396490834747E-4</v>
      </c>
    </row>
    <row r="312" spans="2:21">
      <c r="B312" s="76" t="s">
        <v>1027</v>
      </c>
      <c r="C312" s="73" t="s">
        <v>1028</v>
      </c>
      <c r="D312" s="86" t="s">
        <v>28</v>
      </c>
      <c r="E312" s="86" t="s">
        <v>862</v>
      </c>
      <c r="F312" s="73"/>
      <c r="G312" s="86" t="s">
        <v>867</v>
      </c>
      <c r="H312" s="73" t="s">
        <v>868</v>
      </c>
      <c r="I312" s="73" t="s">
        <v>869</v>
      </c>
      <c r="J312" s="73"/>
      <c r="K312" s="83">
        <v>5.540000000106418</v>
      </c>
      <c r="L312" s="86" t="s">
        <v>127</v>
      </c>
      <c r="M312" s="87">
        <v>5.2999999999999999E-2</v>
      </c>
      <c r="N312" s="87">
        <v>5.2100000001010477E-2</v>
      </c>
      <c r="O312" s="83">
        <v>5952.861100000001</v>
      </c>
      <c r="P312" s="85">
        <v>100.00583</v>
      </c>
      <c r="Q312" s="73"/>
      <c r="R312" s="83">
        <v>20.484989933000005</v>
      </c>
      <c r="S312" s="84">
        <v>3.9685740666666676E-6</v>
      </c>
      <c r="T312" s="84">
        <f t="shared" si="9"/>
        <v>1.3075554171326238E-3</v>
      </c>
      <c r="U312" s="84">
        <f>R312/'סכום נכסי הקרן'!$C$42</f>
        <v>4.3328126072985355E-4</v>
      </c>
    </row>
    <row r="313" spans="2:21">
      <c r="B313" s="76" t="s">
        <v>1029</v>
      </c>
      <c r="C313" s="73" t="s">
        <v>1030</v>
      </c>
      <c r="D313" s="86" t="s">
        <v>28</v>
      </c>
      <c r="E313" s="86" t="s">
        <v>862</v>
      </c>
      <c r="F313" s="73"/>
      <c r="G313" s="86" t="s">
        <v>867</v>
      </c>
      <c r="H313" s="73" t="s">
        <v>868</v>
      </c>
      <c r="I313" s="73" t="s">
        <v>869</v>
      </c>
      <c r="J313" s="73"/>
      <c r="K313" s="83">
        <v>5.0500000000401553</v>
      </c>
      <c r="L313" s="86" t="s">
        <v>127</v>
      </c>
      <c r="M313" s="87">
        <v>5.8749999999999997E-2</v>
      </c>
      <c r="N313" s="87">
        <v>4.4000000001204659E-2</v>
      </c>
      <c r="O313" s="83">
        <v>1346.366</v>
      </c>
      <c r="P313" s="85">
        <v>107.50637999999999</v>
      </c>
      <c r="Q313" s="73"/>
      <c r="R313" s="83">
        <v>4.9806041560000009</v>
      </c>
      <c r="S313" s="84">
        <v>1.1219716666666667E-6</v>
      </c>
      <c r="T313" s="84">
        <f t="shared" si="9"/>
        <v>3.1791160093664364E-4</v>
      </c>
      <c r="U313" s="84">
        <f>R313/'סכום נכסי הקרן'!$C$42</f>
        <v>1.0534554593222548E-4</v>
      </c>
    </row>
    <row r="314" spans="2:21">
      <c r="B314" s="76" t="s">
        <v>1031</v>
      </c>
      <c r="C314" s="73" t="s">
        <v>1032</v>
      </c>
      <c r="D314" s="86" t="s">
        <v>28</v>
      </c>
      <c r="E314" s="86" t="s">
        <v>862</v>
      </c>
      <c r="F314" s="73"/>
      <c r="G314" s="86" t="s">
        <v>997</v>
      </c>
      <c r="H314" s="73" t="s">
        <v>868</v>
      </c>
      <c r="I314" s="73" t="s">
        <v>298</v>
      </c>
      <c r="J314" s="73"/>
      <c r="K314" s="83">
        <v>6.6400000002024369</v>
      </c>
      <c r="L314" s="86" t="s">
        <v>129</v>
      </c>
      <c r="M314" s="87">
        <v>4.6249999999999999E-2</v>
      </c>
      <c r="N314" s="87">
        <v>3.7600000001349568E-2</v>
      </c>
      <c r="O314" s="83">
        <v>2904.3038000000006</v>
      </c>
      <c r="P314" s="85">
        <v>106.46777</v>
      </c>
      <c r="Q314" s="73"/>
      <c r="R314" s="83">
        <v>12.448367032000002</v>
      </c>
      <c r="S314" s="84">
        <v>1.9362025333333337E-6</v>
      </c>
      <c r="T314" s="84">
        <f t="shared" si="9"/>
        <v>7.945783620291496E-4</v>
      </c>
      <c r="U314" s="84">
        <f>R314/'סכום נכסי הקרן'!$C$42</f>
        <v>2.6329737916854385E-4</v>
      </c>
    </row>
    <row r="315" spans="2:21">
      <c r="B315" s="76" t="s">
        <v>1033</v>
      </c>
      <c r="C315" s="73" t="s">
        <v>1034</v>
      </c>
      <c r="D315" s="86" t="s">
        <v>28</v>
      </c>
      <c r="E315" s="86" t="s">
        <v>862</v>
      </c>
      <c r="F315" s="73"/>
      <c r="G315" s="86" t="s">
        <v>1026</v>
      </c>
      <c r="H315" s="73" t="s">
        <v>868</v>
      </c>
      <c r="I315" s="73" t="s">
        <v>298</v>
      </c>
      <c r="J315" s="73"/>
      <c r="K315" s="83">
        <v>16.919999999505265</v>
      </c>
      <c r="L315" s="86" t="s">
        <v>127</v>
      </c>
      <c r="M315" s="87">
        <v>4.0999999999999995E-2</v>
      </c>
      <c r="N315" s="87">
        <v>4.089999999891851E-2</v>
      </c>
      <c r="O315" s="83">
        <v>4808.4500000000007</v>
      </c>
      <c r="P315" s="85">
        <v>101.15017</v>
      </c>
      <c r="Q315" s="73"/>
      <c r="R315" s="83">
        <v>16.736181609000003</v>
      </c>
      <c r="S315" s="84">
        <v>4.8084500000000005E-6</v>
      </c>
      <c r="T315" s="84">
        <f t="shared" si="9"/>
        <v>1.0682692545389272E-3</v>
      </c>
      <c r="U315" s="84">
        <f>R315/'סכום נכסי הקרן'!$C$42</f>
        <v>3.5398962318598218E-4</v>
      </c>
    </row>
    <row r="316" spans="2:21">
      <c r="B316" s="76" t="s">
        <v>1035</v>
      </c>
      <c r="C316" s="73" t="s">
        <v>1036</v>
      </c>
      <c r="D316" s="86" t="s">
        <v>28</v>
      </c>
      <c r="E316" s="86" t="s">
        <v>862</v>
      </c>
      <c r="F316" s="73"/>
      <c r="G316" s="86" t="s">
        <v>1037</v>
      </c>
      <c r="H316" s="73" t="s">
        <v>1038</v>
      </c>
      <c r="I316" s="73" t="s">
        <v>869</v>
      </c>
      <c r="J316" s="73"/>
      <c r="K316" s="83">
        <v>8.6200000002277317</v>
      </c>
      <c r="L316" s="86" t="s">
        <v>127</v>
      </c>
      <c r="M316" s="87">
        <v>2.8750000000000001E-2</v>
      </c>
      <c r="N316" s="87">
        <v>3.0000000000764197E-2</v>
      </c>
      <c r="O316" s="83">
        <v>3846.7600000000007</v>
      </c>
      <c r="P316" s="85">
        <v>98.858379999999997</v>
      </c>
      <c r="Q316" s="73"/>
      <c r="R316" s="83">
        <v>13.085587671000001</v>
      </c>
      <c r="S316" s="84">
        <v>2.9590461538461546E-6</v>
      </c>
      <c r="T316" s="84">
        <f t="shared" ref="T316:T350" si="10">R316/$R$11</f>
        <v>8.3525210905847696E-4</v>
      </c>
      <c r="U316" s="84">
        <f>R316/'סכום נכסי הקרן'!$C$42</f>
        <v>2.7677533364799562E-4</v>
      </c>
    </row>
    <row r="317" spans="2:21">
      <c r="B317" s="76" t="s">
        <v>1039</v>
      </c>
      <c r="C317" s="73" t="s">
        <v>1040</v>
      </c>
      <c r="D317" s="86" t="s">
        <v>28</v>
      </c>
      <c r="E317" s="86" t="s">
        <v>862</v>
      </c>
      <c r="F317" s="73"/>
      <c r="G317" s="86" t="s">
        <v>916</v>
      </c>
      <c r="H317" s="73" t="s">
        <v>1038</v>
      </c>
      <c r="I317" s="73" t="s">
        <v>869</v>
      </c>
      <c r="J317" s="73"/>
      <c r="K317" s="83">
        <v>6.3199999999700323</v>
      </c>
      <c r="L317" s="86" t="s">
        <v>129</v>
      </c>
      <c r="M317" s="87">
        <v>3.125E-2</v>
      </c>
      <c r="N317" s="87">
        <v>2.9599999999933409E-2</v>
      </c>
      <c r="O317" s="83">
        <v>5770.1400000000012</v>
      </c>
      <c r="P317" s="85">
        <v>103.42386</v>
      </c>
      <c r="Q317" s="73"/>
      <c r="R317" s="83">
        <v>24.024771646000001</v>
      </c>
      <c r="S317" s="84">
        <v>7.6935200000000015E-6</v>
      </c>
      <c r="T317" s="84">
        <f t="shared" si="10"/>
        <v>1.5334994263529549E-3</v>
      </c>
      <c r="U317" s="84">
        <f>R317/'סכום נכסי הקרן'!$C$42</f>
        <v>5.0815174337756001E-4</v>
      </c>
    </row>
    <row r="318" spans="2:21">
      <c r="B318" s="76" t="s">
        <v>1041</v>
      </c>
      <c r="C318" s="73" t="s">
        <v>1042</v>
      </c>
      <c r="D318" s="86" t="s">
        <v>28</v>
      </c>
      <c r="E318" s="86" t="s">
        <v>862</v>
      </c>
      <c r="F318" s="73"/>
      <c r="G318" s="86" t="s">
        <v>867</v>
      </c>
      <c r="H318" s="73" t="s">
        <v>1043</v>
      </c>
      <c r="I318" s="73" t="s">
        <v>918</v>
      </c>
      <c r="J318" s="73"/>
      <c r="K318" s="83">
        <v>5.2700000000076033</v>
      </c>
      <c r="L318" s="86" t="s">
        <v>127</v>
      </c>
      <c r="M318" s="87">
        <v>0.06</v>
      </c>
      <c r="N318" s="87">
        <v>5.9200000000171074E-2</v>
      </c>
      <c r="O318" s="83">
        <v>6060.570380000001</v>
      </c>
      <c r="P318" s="85">
        <v>100.91167</v>
      </c>
      <c r="Q318" s="73"/>
      <c r="R318" s="83">
        <v>21.044545492000001</v>
      </c>
      <c r="S318" s="84">
        <v>8.0807605066666686E-6</v>
      </c>
      <c r="T318" s="84">
        <f t="shared" si="10"/>
        <v>1.3432718077557148E-3</v>
      </c>
      <c r="U318" s="84">
        <f>R318/'סכום נכסי הקרן'!$C$42</f>
        <v>4.451165088234517E-4</v>
      </c>
    </row>
    <row r="319" spans="2:21">
      <c r="B319" s="76" t="s">
        <v>1044</v>
      </c>
      <c r="C319" s="73" t="s">
        <v>1045</v>
      </c>
      <c r="D319" s="86" t="s">
        <v>28</v>
      </c>
      <c r="E319" s="86" t="s">
        <v>862</v>
      </c>
      <c r="F319" s="73"/>
      <c r="G319" s="86" t="s">
        <v>2460</v>
      </c>
      <c r="H319" s="73" t="s">
        <v>1038</v>
      </c>
      <c r="I319" s="73" t="s">
        <v>298</v>
      </c>
      <c r="J319" s="73"/>
      <c r="K319" s="83">
        <v>8.4200000001315587</v>
      </c>
      <c r="L319" s="86" t="s">
        <v>127</v>
      </c>
      <c r="M319" s="87">
        <v>4.2500000000000003E-2</v>
      </c>
      <c r="N319" s="87">
        <v>3.1700000000294867E-2</v>
      </c>
      <c r="O319" s="83">
        <v>5866.3090000000011</v>
      </c>
      <c r="P319" s="85">
        <v>109.20236</v>
      </c>
      <c r="Q319" s="73"/>
      <c r="R319" s="83">
        <v>22.043555055000006</v>
      </c>
      <c r="S319" s="84">
        <v>4.3454140740740747E-6</v>
      </c>
      <c r="T319" s="84">
        <f t="shared" si="10"/>
        <v>1.4070385154836816E-3</v>
      </c>
      <c r="U319" s="84">
        <f>R319/'סכום נכסי הקרן'!$C$42</f>
        <v>4.6624671803290437E-4</v>
      </c>
    </row>
    <row r="320" spans="2:21">
      <c r="B320" s="76" t="s">
        <v>1046</v>
      </c>
      <c r="C320" s="73" t="s">
        <v>1047</v>
      </c>
      <c r="D320" s="86" t="s">
        <v>28</v>
      </c>
      <c r="E320" s="86" t="s">
        <v>862</v>
      </c>
      <c r="F320" s="73"/>
      <c r="G320" s="86" t="s">
        <v>1037</v>
      </c>
      <c r="H320" s="73" t="s">
        <v>1038</v>
      </c>
      <c r="I320" s="73" t="s">
        <v>869</v>
      </c>
      <c r="J320" s="73"/>
      <c r="K320" s="83">
        <v>3.5899999999617132</v>
      </c>
      <c r="L320" s="86" t="s">
        <v>129</v>
      </c>
      <c r="M320" s="87">
        <v>0.03</v>
      </c>
      <c r="N320" s="87">
        <v>2.389999999961713E-2</v>
      </c>
      <c r="O320" s="83">
        <v>4750.7486000000008</v>
      </c>
      <c r="P320" s="85">
        <v>102.42307</v>
      </c>
      <c r="Q320" s="73"/>
      <c r="R320" s="83">
        <v>19.588989225000006</v>
      </c>
      <c r="S320" s="84">
        <v>9.5014972000000021E-6</v>
      </c>
      <c r="T320" s="84">
        <f t="shared" si="10"/>
        <v>1.2503637571253741E-3</v>
      </c>
      <c r="U320" s="84">
        <f>R320/'סכום נכסי הקרן'!$C$42</f>
        <v>4.1432980809810569E-4</v>
      </c>
    </row>
    <row r="321" spans="2:21">
      <c r="B321" s="76" t="s">
        <v>1048</v>
      </c>
      <c r="C321" s="73" t="s">
        <v>1049</v>
      </c>
      <c r="D321" s="86" t="s">
        <v>28</v>
      </c>
      <c r="E321" s="86" t="s">
        <v>862</v>
      </c>
      <c r="F321" s="73"/>
      <c r="G321" s="86" t="s">
        <v>967</v>
      </c>
      <c r="H321" s="73" t="s">
        <v>1038</v>
      </c>
      <c r="I321" s="73" t="s">
        <v>869</v>
      </c>
      <c r="J321" s="73"/>
      <c r="K321" s="83">
        <v>7.4699999998315816</v>
      </c>
      <c r="L321" s="86" t="s">
        <v>127</v>
      </c>
      <c r="M321" s="87">
        <v>3.3750000000000002E-2</v>
      </c>
      <c r="N321" s="87">
        <v>3.1199999999027436E-2</v>
      </c>
      <c r="O321" s="83">
        <v>4808.4500000000007</v>
      </c>
      <c r="P321" s="85">
        <v>101.91437999999999</v>
      </c>
      <c r="Q321" s="73"/>
      <c r="R321" s="83">
        <v>16.862626572</v>
      </c>
      <c r="S321" s="84">
        <v>6.8692142857142871E-6</v>
      </c>
      <c r="T321" s="84">
        <f t="shared" si="10"/>
        <v>1.0763402273282982E-3</v>
      </c>
      <c r="U321" s="84">
        <f>R321/'סכום נכסי הקרן'!$C$42</f>
        <v>3.5666408058922071E-4</v>
      </c>
    </row>
    <row r="322" spans="2:21">
      <c r="B322" s="76" t="s">
        <v>1050</v>
      </c>
      <c r="C322" s="73" t="s">
        <v>1051</v>
      </c>
      <c r="D322" s="86" t="s">
        <v>28</v>
      </c>
      <c r="E322" s="86" t="s">
        <v>862</v>
      </c>
      <c r="F322" s="73"/>
      <c r="G322" s="86" t="s">
        <v>900</v>
      </c>
      <c r="H322" s="73" t="s">
        <v>1038</v>
      </c>
      <c r="I322" s="73" t="s">
        <v>869</v>
      </c>
      <c r="J322" s="73"/>
      <c r="K322" s="83">
        <v>3.7700000000269336</v>
      </c>
      <c r="L322" s="86" t="s">
        <v>127</v>
      </c>
      <c r="M322" s="87">
        <v>3.7539999999999997E-2</v>
      </c>
      <c r="N322" s="87">
        <v>2.850000000008417E-2</v>
      </c>
      <c r="O322" s="83">
        <v>6597.193400000001</v>
      </c>
      <c r="P322" s="85">
        <v>104.67374</v>
      </c>
      <c r="Q322" s="73"/>
      <c r="R322" s="83">
        <v>23.761925268000002</v>
      </c>
      <c r="S322" s="84">
        <v>8.7962578666666677E-6</v>
      </c>
      <c r="T322" s="84">
        <f t="shared" si="10"/>
        <v>1.5167219611673883E-3</v>
      </c>
      <c r="U322" s="84">
        <f>R322/'סכום נכסי הקרן'!$C$42</f>
        <v>5.0259223808072555E-4</v>
      </c>
    </row>
    <row r="323" spans="2:21">
      <c r="B323" s="76" t="s">
        <v>1052</v>
      </c>
      <c r="C323" s="73" t="s">
        <v>1053</v>
      </c>
      <c r="D323" s="86" t="s">
        <v>28</v>
      </c>
      <c r="E323" s="86" t="s">
        <v>862</v>
      </c>
      <c r="F323" s="73"/>
      <c r="G323" s="86" t="s">
        <v>944</v>
      </c>
      <c r="H323" s="73" t="s">
        <v>1038</v>
      </c>
      <c r="I323" s="73" t="s">
        <v>869</v>
      </c>
      <c r="J323" s="73"/>
      <c r="K323" s="83">
        <v>7.1800000002686808</v>
      </c>
      <c r="L323" s="86" t="s">
        <v>127</v>
      </c>
      <c r="M323" s="87">
        <v>4.0910000000000002E-2</v>
      </c>
      <c r="N323" s="87">
        <v>3.0100000001358415E-2</v>
      </c>
      <c r="O323" s="83">
        <v>3575.5634200000004</v>
      </c>
      <c r="P323" s="85">
        <v>108.29712000000001</v>
      </c>
      <c r="Q323" s="73"/>
      <c r="R323" s="83">
        <v>13.324350619000002</v>
      </c>
      <c r="S323" s="84">
        <v>7.1511268400000008E-6</v>
      </c>
      <c r="T323" s="84">
        <f t="shared" si="10"/>
        <v>8.5049233065922234E-4</v>
      </c>
      <c r="U323" s="84">
        <f>R323/'סכום נכסי הקרן'!$C$42</f>
        <v>2.8182544650933334E-4</v>
      </c>
    </row>
    <row r="324" spans="2:21">
      <c r="B324" s="76" t="s">
        <v>1054</v>
      </c>
      <c r="C324" s="73" t="s">
        <v>1055</v>
      </c>
      <c r="D324" s="86" t="s">
        <v>28</v>
      </c>
      <c r="E324" s="86" t="s">
        <v>862</v>
      </c>
      <c r="F324" s="73"/>
      <c r="G324" s="86" t="s">
        <v>944</v>
      </c>
      <c r="H324" s="73" t="s">
        <v>1038</v>
      </c>
      <c r="I324" s="73" t="s">
        <v>869</v>
      </c>
      <c r="J324" s="73"/>
      <c r="K324" s="83">
        <v>8.2999999996542613</v>
      </c>
      <c r="L324" s="86" t="s">
        <v>127</v>
      </c>
      <c r="M324" s="87">
        <v>4.1250000000000002E-2</v>
      </c>
      <c r="N324" s="87">
        <v>3.1699999999234438E-2</v>
      </c>
      <c r="O324" s="83">
        <v>2163.8024999999998</v>
      </c>
      <c r="P324" s="85">
        <v>108.76942</v>
      </c>
      <c r="Q324" s="73"/>
      <c r="R324" s="83">
        <v>8.0985839860000013</v>
      </c>
      <c r="S324" s="84">
        <v>4.3276049999999994E-6</v>
      </c>
      <c r="T324" s="84">
        <f t="shared" si="10"/>
        <v>5.1693202665133154E-4</v>
      </c>
      <c r="U324" s="84">
        <f>R324/'סכום נכסי הקרן'!$C$42</f>
        <v>1.7129443026613189E-4</v>
      </c>
    </row>
    <row r="325" spans="2:21">
      <c r="B325" s="76" t="s">
        <v>1056</v>
      </c>
      <c r="C325" s="73" t="s">
        <v>1057</v>
      </c>
      <c r="D325" s="86" t="s">
        <v>28</v>
      </c>
      <c r="E325" s="86" t="s">
        <v>862</v>
      </c>
      <c r="F325" s="73"/>
      <c r="G325" s="86" t="s">
        <v>944</v>
      </c>
      <c r="H325" s="73" t="s">
        <v>1038</v>
      </c>
      <c r="I325" s="73" t="s">
        <v>869</v>
      </c>
      <c r="J325" s="73"/>
      <c r="K325" s="83">
        <v>5.560000000166144</v>
      </c>
      <c r="L325" s="86" t="s">
        <v>127</v>
      </c>
      <c r="M325" s="87">
        <v>4.8750000000000002E-2</v>
      </c>
      <c r="N325" s="87">
        <v>2.9000000001186743E-2</v>
      </c>
      <c r="O325" s="83">
        <v>1741.4282520000002</v>
      </c>
      <c r="P325" s="85">
        <v>112.498</v>
      </c>
      <c r="Q325" s="73"/>
      <c r="R325" s="83">
        <v>6.7411665979999995</v>
      </c>
      <c r="S325" s="84">
        <v>3.448113314245661E-6</v>
      </c>
      <c r="T325" s="84">
        <f t="shared" si="10"/>
        <v>4.3028817352791992E-4</v>
      </c>
      <c r="U325" s="84">
        <f>R325/'סכום נכסי הקרן'!$C$42</f>
        <v>1.4258348048617597E-4</v>
      </c>
    </row>
    <row r="326" spans="2:21">
      <c r="B326" s="76" t="s">
        <v>1058</v>
      </c>
      <c r="C326" s="73" t="s">
        <v>1059</v>
      </c>
      <c r="D326" s="86" t="s">
        <v>28</v>
      </c>
      <c r="E326" s="86" t="s">
        <v>862</v>
      </c>
      <c r="F326" s="73"/>
      <c r="G326" s="86" t="s">
        <v>1037</v>
      </c>
      <c r="H326" s="73" t="s">
        <v>1038</v>
      </c>
      <c r="I326" s="73" t="s">
        <v>869</v>
      </c>
      <c r="J326" s="73"/>
      <c r="K326" s="83">
        <v>3.1900000000504556</v>
      </c>
      <c r="L326" s="86" t="s">
        <v>129</v>
      </c>
      <c r="M326" s="87">
        <v>4.2500000000000003E-2</v>
      </c>
      <c r="N326" s="87">
        <v>2.5499999999879872E-2</v>
      </c>
      <c r="O326" s="83">
        <v>1923.3800000000003</v>
      </c>
      <c r="P326" s="85">
        <v>107.50421</v>
      </c>
      <c r="Q326" s="73"/>
      <c r="R326" s="83">
        <v>8.3242045820000001</v>
      </c>
      <c r="S326" s="84">
        <v>6.4112666666666682E-6</v>
      </c>
      <c r="T326" s="84">
        <f t="shared" si="10"/>
        <v>5.3133337288002779E-4</v>
      </c>
      <c r="U326" s="84">
        <f>R326/'סכום נכסי הקרן'!$C$42</f>
        <v>1.760665671625245E-4</v>
      </c>
    </row>
    <row r="327" spans="2:21">
      <c r="B327" s="76" t="s">
        <v>1060</v>
      </c>
      <c r="C327" s="73" t="s">
        <v>1061</v>
      </c>
      <c r="D327" s="86" t="s">
        <v>28</v>
      </c>
      <c r="E327" s="86" t="s">
        <v>862</v>
      </c>
      <c r="F327" s="73"/>
      <c r="G327" s="86" t="s">
        <v>1062</v>
      </c>
      <c r="H327" s="73" t="s">
        <v>1038</v>
      </c>
      <c r="I327" s="73" t="s">
        <v>298</v>
      </c>
      <c r="J327" s="73"/>
      <c r="K327" s="83">
        <v>1.8900000000047328</v>
      </c>
      <c r="L327" s="86" t="s">
        <v>127</v>
      </c>
      <c r="M327" s="87">
        <v>4.7500000000000001E-2</v>
      </c>
      <c r="N327" s="87">
        <v>2.9899999999938118E-2</v>
      </c>
      <c r="O327" s="83">
        <v>7750.452048000001</v>
      </c>
      <c r="P327" s="85">
        <v>102.99972</v>
      </c>
      <c r="Q327" s="73"/>
      <c r="R327" s="83">
        <v>27.469310583000002</v>
      </c>
      <c r="S327" s="84">
        <v>8.6116133866666674E-6</v>
      </c>
      <c r="T327" s="84">
        <f t="shared" si="10"/>
        <v>1.7533640961101542E-3</v>
      </c>
      <c r="U327" s="84">
        <f>R327/'סכום נכסי הקרן'!$C$42</f>
        <v>5.8100773101230042E-4</v>
      </c>
    </row>
    <row r="328" spans="2:21">
      <c r="B328" s="76" t="s">
        <v>1063</v>
      </c>
      <c r="C328" s="73" t="s">
        <v>1064</v>
      </c>
      <c r="D328" s="86" t="s">
        <v>28</v>
      </c>
      <c r="E328" s="86" t="s">
        <v>862</v>
      </c>
      <c r="F328" s="73"/>
      <c r="G328" s="86" t="s">
        <v>882</v>
      </c>
      <c r="H328" s="73" t="s">
        <v>1043</v>
      </c>
      <c r="I328" s="73" t="s">
        <v>918</v>
      </c>
      <c r="J328" s="73"/>
      <c r="K328" s="83">
        <v>7.9999999979996572E-2</v>
      </c>
      <c r="L328" s="86" t="s">
        <v>127</v>
      </c>
      <c r="M328" s="87">
        <v>4.6249999999999999E-2</v>
      </c>
      <c r="N328" s="87">
        <v>-2.3400000000400066E-2</v>
      </c>
      <c r="O328" s="83">
        <v>5652.0444680000001</v>
      </c>
      <c r="P328" s="85">
        <v>102.81708</v>
      </c>
      <c r="Q328" s="73"/>
      <c r="R328" s="83">
        <v>19.996570680000005</v>
      </c>
      <c r="S328" s="84">
        <v>7.5360592906666667E-6</v>
      </c>
      <c r="T328" s="84">
        <f t="shared" si="10"/>
        <v>1.276379651746319E-3</v>
      </c>
      <c r="U328" s="84">
        <f>R328/'סכום נכסי הקרן'!$C$42</f>
        <v>4.2295062789104201E-4</v>
      </c>
    </row>
    <row r="329" spans="2:21">
      <c r="B329" s="76" t="s">
        <v>1065</v>
      </c>
      <c r="C329" s="73" t="s">
        <v>1066</v>
      </c>
      <c r="D329" s="86" t="s">
        <v>28</v>
      </c>
      <c r="E329" s="86" t="s">
        <v>862</v>
      </c>
      <c r="F329" s="73"/>
      <c r="G329" s="86" t="s">
        <v>928</v>
      </c>
      <c r="H329" s="73" t="s">
        <v>1038</v>
      </c>
      <c r="I329" s="73" t="s">
        <v>298</v>
      </c>
      <c r="J329" s="73"/>
      <c r="K329" s="83">
        <v>3.2799999999806642</v>
      </c>
      <c r="L329" s="86" t="s">
        <v>127</v>
      </c>
      <c r="M329" s="87">
        <v>6.2539999999999998E-2</v>
      </c>
      <c r="N329" s="87">
        <v>3.8499999999859008E-2</v>
      </c>
      <c r="O329" s="83">
        <v>6347.1540000000014</v>
      </c>
      <c r="P329" s="85">
        <v>113.65688</v>
      </c>
      <c r="Q329" s="73"/>
      <c r="R329" s="83">
        <v>24.823296290999998</v>
      </c>
      <c r="S329" s="84">
        <v>4.8824261538461549E-6</v>
      </c>
      <c r="T329" s="84">
        <f t="shared" si="10"/>
        <v>1.5844691963503347E-3</v>
      </c>
      <c r="U329" s="84">
        <f>R329/'סכום נכסי הקרן'!$C$42</f>
        <v>5.2504146438992416E-4</v>
      </c>
    </row>
    <row r="330" spans="2:21">
      <c r="B330" s="76" t="s">
        <v>1067</v>
      </c>
      <c r="C330" s="73" t="s">
        <v>1068</v>
      </c>
      <c r="D330" s="86" t="s">
        <v>28</v>
      </c>
      <c r="E330" s="86" t="s">
        <v>862</v>
      </c>
      <c r="F330" s="73"/>
      <c r="G330" s="86" t="s">
        <v>867</v>
      </c>
      <c r="H330" s="73" t="s">
        <v>1069</v>
      </c>
      <c r="I330" s="73" t="s">
        <v>298</v>
      </c>
      <c r="J330" s="73"/>
      <c r="K330" s="83">
        <v>7.490000000001384</v>
      </c>
      <c r="L330" s="86" t="s">
        <v>127</v>
      </c>
      <c r="M330" s="87">
        <v>4.4999999999999998E-2</v>
      </c>
      <c r="N330" s="87">
        <v>4.5299999999958492E-2</v>
      </c>
      <c r="O330" s="83">
        <v>6174.0498000000007</v>
      </c>
      <c r="P330" s="85">
        <v>102.0445</v>
      </c>
      <c r="Q330" s="73"/>
      <c r="R330" s="83">
        <v>21.679257453000002</v>
      </c>
      <c r="S330" s="84">
        <v>6.1740498000000005E-2</v>
      </c>
      <c r="T330" s="84">
        <f t="shared" si="10"/>
        <v>1.3837854260508097E-3</v>
      </c>
      <c r="U330" s="84">
        <f>R330/'סכום נכסי הקרן'!$C$42</f>
        <v>4.5854140185790603E-4</v>
      </c>
    </row>
    <row r="331" spans="2:21">
      <c r="B331" s="76" t="s">
        <v>1070</v>
      </c>
      <c r="C331" s="73" t="s">
        <v>1071</v>
      </c>
      <c r="D331" s="86" t="s">
        <v>28</v>
      </c>
      <c r="E331" s="86" t="s">
        <v>862</v>
      </c>
      <c r="F331" s="73"/>
      <c r="G331" s="86" t="s">
        <v>997</v>
      </c>
      <c r="H331" s="73" t="s">
        <v>1072</v>
      </c>
      <c r="I331" s="73" t="s">
        <v>918</v>
      </c>
      <c r="J331" s="73"/>
      <c r="K331" s="83">
        <v>6.5200000000847806</v>
      </c>
      <c r="L331" s="86" t="s">
        <v>127</v>
      </c>
      <c r="M331" s="87">
        <v>9.6250000000000002E-2</v>
      </c>
      <c r="N331" s="87">
        <v>5.5700000000467889E-2</v>
      </c>
      <c r="O331" s="83">
        <v>5481.6330000000007</v>
      </c>
      <c r="P331" s="85">
        <v>132.57031000000001</v>
      </c>
      <c r="Q331" s="73"/>
      <c r="R331" s="83">
        <v>25.005807619000002</v>
      </c>
      <c r="S331" s="84">
        <v>5.4816330000000004E-6</v>
      </c>
      <c r="T331" s="84">
        <f t="shared" si="10"/>
        <v>1.5961188811388068E-3</v>
      </c>
      <c r="U331" s="84">
        <f>R331/'סכום נכסי הקרן'!$C$42</f>
        <v>5.2890179034331556E-4</v>
      </c>
    </row>
    <row r="332" spans="2:21">
      <c r="B332" s="76" t="s">
        <v>1073</v>
      </c>
      <c r="C332" s="73" t="s">
        <v>1074</v>
      </c>
      <c r="D332" s="86" t="s">
        <v>28</v>
      </c>
      <c r="E332" s="86" t="s">
        <v>862</v>
      </c>
      <c r="F332" s="73"/>
      <c r="G332" s="86" t="s">
        <v>935</v>
      </c>
      <c r="H332" s="73" t="s">
        <v>1072</v>
      </c>
      <c r="I332" s="73" t="s">
        <v>918</v>
      </c>
      <c r="J332" s="73"/>
      <c r="K332" s="83">
        <v>6.5600000000952718</v>
      </c>
      <c r="L332" s="86" t="s">
        <v>127</v>
      </c>
      <c r="M332" s="87">
        <v>3.6249999999999998E-2</v>
      </c>
      <c r="N332" s="87">
        <v>3.1600000000451288E-2</v>
      </c>
      <c r="O332" s="83">
        <v>6731.8300000000008</v>
      </c>
      <c r="P332" s="85">
        <v>103.31301000000001</v>
      </c>
      <c r="Q332" s="73"/>
      <c r="R332" s="83">
        <v>23.931661087000002</v>
      </c>
      <c r="S332" s="84">
        <v>1.6829575000000001E-5</v>
      </c>
      <c r="T332" s="84">
        <f t="shared" si="10"/>
        <v>1.5275561861458132E-3</v>
      </c>
      <c r="U332" s="84">
        <f>R332/'סכום נכסי הקרן'!$C$42</f>
        <v>5.0618234722346232E-4</v>
      </c>
    </row>
    <row r="333" spans="2:21">
      <c r="B333" s="76" t="s">
        <v>1075</v>
      </c>
      <c r="C333" s="73" t="s">
        <v>1076</v>
      </c>
      <c r="D333" s="86" t="s">
        <v>28</v>
      </c>
      <c r="E333" s="86" t="s">
        <v>862</v>
      </c>
      <c r="F333" s="73"/>
      <c r="G333" s="86" t="s">
        <v>953</v>
      </c>
      <c r="H333" s="73" t="s">
        <v>1077</v>
      </c>
      <c r="I333" s="73" t="s">
        <v>918</v>
      </c>
      <c r="J333" s="73"/>
      <c r="K333" s="83">
        <v>0.98999999998362653</v>
      </c>
      <c r="L333" s="86" t="s">
        <v>127</v>
      </c>
      <c r="M333" s="87">
        <v>0.05</v>
      </c>
      <c r="N333" s="87">
        <v>3.9599999998662837E-2</v>
      </c>
      <c r="O333" s="83">
        <v>4116.0332000000008</v>
      </c>
      <c r="P333" s="85">
        <v>103.49211</v>
      </c>
      <c r="Q333" s="73"/>
      <c r="R333" s="83">
        <v>14.657867376000002</v>
      </c>
      <c r="S333" s="84">
        <v>4.1160332000000011E-6</v>
      </c>
      <c r="T333" s="84">
        <f t="shared" si="10"/>
        <v>9.3561060824468381E-4</v>
      </c>
      <c r="U333" s="84">
        <f>R333/'סכום נכסי הקרן'!$C$42</f>
        <v>3.1003087026434175E-4</v>
      </c>
    </row>
    <row r="334" spans="2:21">
      <c r="B334" s="76" t="s">
        <v>1078</v>
      </c>
      <c r="C334" s="73" t="s">
        <v>1079</v>
      </c>
      <c r="D334" s="86" t="s">
        <v>28</v>
      </c>
      <c r="E334" s="86" t="s">
        <v>862</v>
      </c>
      <c r="F334" s="73"/>
      <c r="G334" s="86" t="s">
        <v>953</v>
      </c>
      <c r="H334" s="73" t="s">
        <v>1077</v>
      </c>
      <c r="I334" s="73" t="s">
        <v>918</v>
      </c>
      <c r="J334" s="73"/>
      <c r="K334" s="83">
        <v>3.310000000073015</v>
      </c>
      <c r="L334" s="86" t="s">
        <v>127</v>
      </c>
      <c r="M334" s="87">
        <v>5.8749999999999997E-2</v>
      </c>
      <c r="N334" s="87">
        <v>4.1200000001460318E-2</v>
      </c>
      <c r="O334" s="83">
        <v>577.01400000000012</v>
      </c>
      <c r="P334" s="85">
        <v>110.36501</v>
      </c>
      <c r="Q334" s="73"/>
      <c r="R334" s="83">
        <v>2.1913030640000004</v>
      </c>
      <c r="S334" s="84">
        <v>1.1540280000000002E-6</v>
      </c>
      <c r="T334" s="84">
        <f t="shared" si="10"/>
        <v>1.398707151569932E-4</v>
      </c>
      <c r="U334" s="84">
        <f>R334/'סכום נכסי הקרן'!$C$42</f>
        <v>4.6348597549545636E-5</v>
      </c>
    </row>
    <row r="335" spans="2:21">
      <c r="B335" s="76" t="s">
        <v>1080</v>
      </c>
      <c r="C335" s="73" t="s">
        <v>1081</v>
      </c>
      <c r="D335" s="86" t="s">
        <v>28</v>
      </c>
      <c r="E335" s="86" t="s">
        <v>862</v>
      </c>
      <c r="F335" s="73"/>
      <c r="G335" s="86" t="s">
        <v>928</v>
      </c>
      <c r="H335" s="73" t="s">
        <v>1077</v>
      </c>
      <c r="I335" s="73" t="s">
        <v>918</v>
      </c>
      <c r="J335" s="73"/>
      <c r="K335" s="83">
        <v>4.0399999999231824</v>
      </c>
      <c r="L335" s="86" t="s">
        <v>127</v>
      </c>
      <c r="M335" s="87">
        <v>0.04</v>
      </c>
      <c r="N335" s="87">
        <v>3.5799999999423869E-2</v>
      </c>
      <c r="O335" s="83">
        <v>5962.4780000000001</v>
      </c>
      <c r="P335" s="85">
        <v>101.518</v>
      </c>
      <c r="Q335" s="73"/>
      <c r="R335" s="83">
        <v>20.828333140000002</v>
      </c>
      <c r="S335" s="84">
        <v>4.7699823999999998E-6</v>
      </c>
      <c r="T335" s="84">
        <f t="shared" si="10"/>
        <v>1.3294709890570853E-3</v>
      </c>
      <c r="U335" s="84">
        <f>R335/'סכום נכסי הקרן'!$C$42</f>
        <v>4.4054336718333734E-4</v>
      </c>
    </row>
    <row r="336" spans="2:21">
      <c r="B336" s="76" t="s">
        <v>1082</v>
      </c>
      <c r="C336" s="73" t="s">
        <v>1083</v>
      </c>
      <c r="D336" s="86" t="s">
        <v>28</v>
      </c>
      <c r="E336" s="86" t="s">
        <v>862</v>
      </c>
      <c r="F336" s="73"/>
      <c r="G336" s="86" t="s">
        <v>1062</v>
      </c>
      <c r="H336" s="73" t="s">
        <v>878</v>
      </c>
      <c r="I336" s="73" t="s">
        <v>869</v>
      </c>
      <c r="J336" s="73"/>
      <c r="K336" s="83">
        <v>4.6199999998939099</v>
      </c>
      <c r="L336" s="86" t="s">
        <v>130</v>
      </c>
      <c r="M336" s="87">
        <v>0.06</v>
      </c>
      <c r="N336" s="87">
        <v>4.2699999998984828E-2</v>
      </c>
      <c r="O336" s="83">
        <v>4558.4106000000002</v>
      </c>
      <c r="P336" s="85">
        <v>108.76333</v>
      </c>
      <c r="Q336" s="73"/>
      <c r="R336" s="83">
        <v>21.868214086000002</v>
      </c>
      <c r="S336" s="84">
        <v>3.6467284800000001E-6</v>
      </c>
      <c r="T336" s="84">
        <f t="shared" si="10"/>
        <v>1.3958465141885332E-3</v>
      </c>
      <c r="U336" s="84">
        <f>R336/'סכום נכסי הקרן'!$C$42</f>
        <v>4.6253805347634875E-4</v>
      </c>
    </row>
    <row r="337" spans="2:21">
      <c r="B337" s="76" t="s">
        <v>1084</v>
      </c>
      <c r="C337" s="73" t="s">
        <v>1085</v>
      </c>
      <c r="D337" s="86" t="s">
        <v>28</v>
      </c>
      <c r="E337" s="86" t="s">
        <v>862</v>
      </c>
      <c r="F337" s="73"/>
      <c r="G337" s="86" t="s">
        <v>1062</v>
      </c>
      <c r="H337" s="73" t="s">
        <v>878</v>
      </c>
      <c r="I337" s="73" t="s">
        <v>869</v>
      </c>
      <c r="J337" s="73"/>
      <c r="K337" s="83">
        <v>4.6699999997331938</v>
      </c>
      <c r="L337" s="86" t="s">
        <v>129</v>
      </c>
      <c r="M337" s="87">
        <v>0.05</v>
      </c>
      <c r="N337" s="87">
        <v>3.0699999998021955E-2</v>
      </c>
      <c r="O337" s="83">
        <v>1923.3800000000003</v>
      </c>
      <c r="P337" s="85">
        <v>112.29862</v>
      </c>
      <c r="Q337" s="73"/>
      <c r="R337" s="83">
        <v>8.6954431960000012</v>
      </c>
      <c r="S337" s="84">
        <v>1.9233800000000004E-6</v>
      </c>
      <c r="T337" s="84">
        <f t="shared" si="10"/>
        <v>5.5502950660389822E-4</v>
      </c>
      <c r="U337" s="84">
        <f>R337/'סכום נכסי הקרן'!$C$42</f>
        <v>1.8391869377970207E-4</v>
      </c>
    </row>
    <row r="338" spans="2:21">
      <c r="B338" s="76" t="s">
        <v>1086</v>
      </c>
      <c r="C338" s="73" t="s">
        <v>1087</v>
      </c>
      <c r="D338" s="86" t="s">
        <v>28</v>
      </c>
      <c r="E338" s="86" t="s">
        <v>862</v>
      </c>
      <c r="F338" s="73"/>
      <c r="G338" s="86" t="s">
        <v>1062</v>
      </c>
      <c r="H338" s="73" t="s">
        <v>878</v>
      </c>
      <c r="I338" s="73" t="s">
        <v>869</v>
      </c>
      <c r="J338" s="73"/>
      <c r="K338" s="83">
        <v>8.4000000005810538</v>
      </c>
      <c r="L338" s="86" t="s">
        <v>129</v>
      </c>
      <c r="M338" s="87">
        <v>3.3750000000000002E-2</v>
      </c>
      <c r="N338" s="87">
        <v>3.630000000254871E-2</v>
      </c>
      <c r="O338" s="83">
        <v>1923.3800000000003</v>
      </c>
      <c r="P338" s="85">
        <v>97.795699999999997</v>
      </c>
      <c r="Q338" s="73"/>
      <c r="R338" s="83">
        <v>7.5724609890000014</v>
      </c>
      <c r="S338" s="84">
        <v>1.5387040000000003E-6</v>
      </c>
      <c r="T338" s="84">
        <f t="shared" si="10"/>
        <v>4.8334963402846867E-4</v>
      </c>
      <c r="U338" s="84">
        <f>R338/'סכום נכסי הקרן'!$C$42</f>
        <v>1.6016631957705113E-4</v>
      </c>
    </row>
    <row r="339" spans="2:21">
      <c r="B339" s="76" t="s">
        <v>1088</v>
      </c>
      <c r="C339" s="73" t="s">
        <v>1089</v>
      </c>
      <c r="D339" s="86" t="s">
        <v>28</v>
      </c>
      <c r="E339" s="86" t="s">
        <v>862</v>
      </c>
      <c r="F339" s="73"/>
      <c r="G339" s="86" t="s">
        <v>938</v>
      </c>
      <c r="H339" s="73" t="s">
        <v>878</v>
      </c>
      <c r="I339" s="73" t="s">
        <v>869</v>
      </c>
      <c r="J339" s="73"/>
      <c r="K339" s="83">
        <v>6.4599999999066631</v>
      </c>
      <c r="L339" s="86" t="s">
        <v>127</v>
      </c>
      <c r="M339" s="87">
        <v>5.8749999999999997E-2</v>
      </c>
      <c r="N339" s="87">
        <v>3.3499999999550452E-2</v>
      </c>
      <c r="O339" s="83">
        <v>5770.1400000000012</v>
      </c>
      <c r="P339" s="85">
        <v>117.63485</v>
      </c>
      <c r="Q339" s="73"/>
      <c r="R339" s="83">
        <v>23.356459783000002</v>
      </c>
      <c r="S339" s="84">
        <v>5.7701400000000011E-6</v>
      </c>
      <c r="T339" s="84">
        <f t="shared" si="10"/>
        <v>1.4908411287576056E-3</v>
      </c>
      <c r="U339" s="84">
        <f>R339/'סכום נכסי הקרן'!$C$42</f>
        <v>4.9401617350379196E-4</v>
      </c>
    </row>
    <row r="340" spans="2:21">
      <c r="B340" s="76" t="s">
        <v>1090</v>
      </c>
      <c r="C340" s="73" t="s">
        <v>1091</v>
      </c>
      <c r="D340" s="86" t="s">
        <v>28</v>
      </c>
      <c r="E340" s="86" t="s">
        <v>862</v>
      </c>
      <c r="F340" s="73"/>
      <c r="G340" s="86" t="s">
        <v>867</v>
      </c>
      <c r="H340" s="73" t="s">
        <v>1077</v>
      </c>
      <c r="I340" s="73" t="s">
        <v>918</v>
      </c>
      <c r="J340" s="73"/>
      <c r="K340" s="83">
        <v>6.3599999999981591</v>
      </c>
      <c r="L340" s="86" t="s">
        <v>127</v>
      </c>
      <c r="M340" s="87">
        <v>5.1249999999999997E-2</v>
      </c>
      <c r="N340" s="87">
        <v>5.1899999999926331E-2</v>
      </c>
      <c r="O340" s="83">
        <v>6283.1054460000005</v>
      </c>
      <c r="P340" s="85">
        <v>100.45878999999999</v>
      </c>
      <c r="Q340" s="73"/>
      <c r="R340" s="83">
        <v>21.719357364000004</v>
      </c>
      <c r="S340" s="84">
        <v>1.1423828083636364E-5</v>
      </c>
      <c r="T340" s="84">
        <f t="shared" si="10"/>
        <v>1.3863450004526561E-3</v>
      </c>
      <c r="U340" s="84">
        <f>R340/'סכום נכסי הקרן'!$C$42</f>
        <v>4.5938956141522392E-4</v>
      </c>
    </row>
    <row r="341" spans="2:21">
      <c r="B341" s="76" t="s">
        <v>1092</v>
      </c>
      <c r="C341" s="73" t="s">
        <v>1093</v>
      </c>
      <c r="D341" s="86" t="s">
        <v>28</v>
      </c>
      <c r="E341" s="86" t="s">
        <v>862</v>
      </c>
      <c r="F341" s="73"/>
      <c r="G341" s="86" t="s">
        <v>867</v>
      </c>
      <c r="H341" s="73" t="s">
        <v>1077</v>
      </c>
      <c r="I341" s="73" t="s">
        <v>918</v>
      </c>
      <c r="J341" s="73"/>
      <c r="K341" s="83">
        <v>4.1499999995711994</v>
      </c>
      <c r="L341" s="86" t="s">
        <v>127</v>
      </c>
      <c r="M341" s="87">
        <v>6.5000000000000002E-2</v>
      </c>
      <c r="N341" s="87">
        <v>5.2799999996283729E-2</v>
      </c>
      <c r="O341" s="83">
        <v>384.67600000000004</v>
      </c>
      <c r="P341" s="85">
        <v>105.71017000000001</v>
      </c>
      <c r="Q341" s="73"/>
      <c r="R341" s="83">
        <v>1.3992538840000002</v>
      </c>
      <c r="S341" s="84">
        <v>5.4551900572355632E-7</v>
      </c>
      <c r="T341" s="84">
        <f t="shared" si="10"/>
        <v>8.9314273619470647E-5</v>
      </c>
      <c r="U341" s="84">
        <f>R341/'סכום נכסי הקרן'!$C$42</f>
        <v>2.9595840121161173E-5</v>
      </c>
    </row>
    <row r="342" spans="2:21">
      <c r="B342" s="76" t="s">
        <v>1094</v>
      </c>
      <c r="C342" s="73" t="s">
        <v>1095</v>
      </c>
      <c r="D342" s="86" t="s">
        <v>28</v>
      </c>
      <c r="E342" s="86" t="s">
        <v>862</v>
      </c>
      <c r="F342" s="73"/>
      <c r="G342" s="86" t="s">
        <v>867</v>
      </c>
      <c r="H342" s="73" t="s">
        <v>1077</v>
      </c>
      <c r="I342" s="73" t="s">
        <v>918</v>
      </c>
      <c r="J342" s="73"/>
      <c r="K342" s="83">
        <v>2.9700000000242675</v>
      </c>
      <c r="L342" s="86" t="s">
        <v>127</v>
      </c>
      <c r="M342" s="87">
        <v>6.8750000000000006E-2</v>
      </c>
      <c r="N342" s="87">
        <v>5.3000000000606659E-2</v>
      </c>
      <c r="O342" s="83">
        <v>4423.7740000000013</v>
      </c>
      <c r="P342" s="85">
        <v>108.28328999999999</v>
      </c>
      <c r="Q342" s="73"/>
      <c r="R342" s="83">
        <v>16.483106080000006</v>
      </c>
      <c r="S342" s="84">
        <v>6.5119278587557833E-6</v>
      </c>
      <c r="T342" s="84">
        <f t="shared" si="10"/>
        <v>1.0521154619341979E-3</v>
      </c>
      <c r="U342" s="84">
        <f>R342/'סכום נכסי הקרן'!$C$42</f>
        <v>3.4863678266110844E-4</v>
      </c>
    </row>
    <row r="343" spans="2:21">
      <c r="B343" s="76" t="s">
        <v>1096</v>
      </c>
      <c r="C343" s="73" t="s">
        <v>1097</v>
      </c>
      <c r="D343" s="86" t="s">
        <v>28</v>
      </c>
      <c r="E343" s="86" t="s">
        <v>862</v>
      </c>
      <c r="F343" s="73"/>
      <c r="G343" s="86" t="s">
        <v>907</v>
      </c>
      <c r="H343" s="73" t="s">
        <v>1077</v>
      </c>
      <c r="I343" s="73" t="s">
        <v>918</v>
      </c>
      <c r="J343" s="73"/>
      <c r="K343" s="83">
        <v>6.9499999999748985</v>
      </c>
      <c r="L343" s="86" t="s">
        <v>127</v>
      </c>
      <c r="M343" s="87">
        <v>3.3750000000000002E-2</v>
      </c>
      <c r="N343" s="87">
        <v>3.32999999999498E-2</v>
      </c>
      <c r="O343" s="83">
        <v>5770.1400000000012</v>
      </c>
      <c r="P343" s="85">
        <v>100.32174999999999</v>
      </c>
      <c r="Q343" s="73"/>
      <c r="R343" s="83">
        <v>19.918935370000003</v>
      </c>
      <c r="S343" s="84">
        <v>6.7884000000000018E-6</v>
      </c>
      <c r="T343" s="84">
        <f t="shared" si="10"/>
        <v>1.2714241955570171E-3</v>
      </c>
      <c r="U343" s="84">
        <f>R343/'סכום נכסי הקרן'!$C$42</f>
        <v>4.2130855117516504E-4</v>
      </c>
    </row>
    <row r="344" spans="2:21">
      <c r="B344" s="76" t="s">
        <v>1098</v>
      </c>
      <c r="C344" s="73" t="s">
        <v>1099</v>
      </c>
      <c r="D344" s="86" t="s">
        <v>28</v>
      </c>
      <c r="E344" s="86" t="s">
        <v>862</v>
      </c>
      <c r="F344" s="73"/>
      <c r="G344" s="86" t="s">
        <v>894</v>
      </c>
      <c r="H344" s="73" t="s">
        <v>1077</v>
      </c>
      <c r="I344" s="73" t="s">
        <v>918</v>
      </c>
      <c r="J344" s="73"/>
      <c r="K344" s="83">
        <v>0.77999999996359959</v>
      </c>
      <c r="L344" s="86" t="s">
        <v>127</v>
      </c>
      <c r="M344" s="87">
        <v>4.6249999999999999E-2</v>
      </c>
      <c r="N344" s="87">
        <v>3.3899999999467995E-2</v>
      </c>
      <c r="O344" s="83">
        <v>4005.4388500000005</v>
      </c>
      <c r="P344" s="85">
        <v>103.64854</v>
      </c>
      <c r="Q344" s="73"/>
      <c r="R344" s="83">
        <v>14.285583184000004</v>
      </c>
      <c r="S344" s="84">
        <v>2.670292566666667E-6</v>
      </c>
      <c r="T344" s="84">
        <f t="shared" si="10"/>
        <v>9.1184773535313963E-4</v>
      </c>
      <c r="U344" s="84">
        <f>R344/'סכום נכסי הקרן'!$C$42</f>
        <v>3.0215662846158137E-4</v>
      </c>
    </row>
    <row r="345" spans="2:21">
      <c r="B345" s="76" t="s">
        <v>1100</v>
      </c>
      <c r="C345" s="73" t="s">
        <v>1101</v>
      </c>
      <c r="D345" s="86" t="s">
        <v>28</v>
      </c>
      <c r="E345" s="86" t="s">
        <v>862</v>
      </c>
      <c r="F345" s="73"/>
      <c r="G345" s="86" t="s">
        <v>953</v>
      </c>
      <c r="H345" s="73" t="s">
        <v>878</v>
      </c>
      <c r="I345" s="73" t="s">
        <v>869</v>
      </c>
      <c r="J345" s="73"/>
      <c r="K345" s="83">
        <v>6.8300000001920349</v>
      </c>
      <c r="L345" s="86" t="s">
        <v>127</v>
      </c>
      <c r="M345" s="87">
        <v>3.875E-2</v>
      </c>
      <c r="N345" s="87">
        <v>3.6800000001250457E-2</v>
      </c>
      <c r="O345" s="83">
        <v>1923.3800000000003</v>
      </c>
      <c r="P345" s="85">
        <v>101.49818999999999</v>
      </c>
      <c r="Q345" s="73"/>
      <c r="R345" s="83">
        <v>6.7175063370000014</v>
      </c>
      <c r="S345" s="84">
        <v>1.748527272727273E-6</v>
      </c>
      <c r="T345" s="84">
        <f t="shared" si="10"/>
        <v>4.2877794078958299E-4</v>
      </c>
      <c r="U345" s="84">
        <f>R345/'סכום נכסי הקרן'!$C$42</f>
        <v>1.4208303856510078E-4</v>
      </c>
    </row>
    <row r="346" spans="2:21">
      <c r="B346" s="76" t="s">
        <v>1102</v>
      </c>
      <c r="C346" s="73" t="s">
        <v>1103</v>
      </c>
      <c r="D346" s="86" t="s">
        <v>28</v>
      </c>
      <c r="E346" s="86" t="s">
        <v>862</v>
      </c>
      <c r="F346" s="73"/>
      <c r="G346" s="86" t="s">
        <v>953</v>
      </c>
      <c r="H346" s="73" t="s">
        <v>878</v>
      </c>
      <c r="I346" s="73" t="s">
        <v>869</v>
      </c>
      <c r="J346" s="73"/>
      <c r="K346" s="83">
        <v>6.7300000000821765</v>
      </c>
      <c r="L346" s="86" t="s">
        <v>127</v>
      </c>
      <c r="M346" s="87">
        <v>0.04</v>
      </c>
      <c r="N346" s="87">
        <v>3.5500000000586979E-2</v>
      </c>
      <c r="O346" s="83">
        <v>4808.4500000000007</v>
      </c>
      <c r="P346" s="85">
        <v>102.96333</v>
      </c>
      <c r="Q346" s="73"/>
      <c r="R346" s="83">
        <v>17.036185920000005</v>
      </c>
      <c r="S346" s="84">
        <v>6.4112666666666674E-6</v>
      </c>
      <c r="T346" s="84">
        <f t="shared" si="10"/>
        <v>1.0874185078846301E-3</v>
      </c>
      <c r="U346" s="84">
        <f>R346/'סכום נכסי הקרן'!$C$42</f>
        <v>3.6033506179833277E-4</v>
      </c>
    </row>
    <row r="347" spans="2:21">
      <c r="B347" s="76" t="s">
        <v>1104</v>
      </c>
      <c r="C347" s="73" t="s">
        <v>1105</v>
      </c>
      <c r="D347" s="86" t="s">
        <v>28</v>
      </c>
      <c r="E347" s="86" t="s">
        <v>862</v>
      </c>
      <c r="F347" s="73"/>
      <c r="G347" s="86" t="s">
        <v>894</v>
      </c>
      <c r="H347" s="73" t="s">
        <v>1106</v>
      </c>
      <c r="I347" s="73" t="s">
        <v>918</v>
      </c>
      <c r="J347" s="73"/>
      <c r="K347" s="83">
        <v>6.3500000001647523</v>
      </c>
      <c r="L347" s="86" t="s">
        <v>127</v>
      </c>
      <c r="M347" s="87">
        <v>4.4999999999999998E-2</v>
      </c>
      <c r="N347" s="87">
        <v>3.740000000189464E-2</v>
      </c>
      <c r="O347" s="83">
        <v>1346.366</v>
      </c>
      <c r="P347" s="85">
        <v>104.8125</v>
      </c>
      <c r="Q347" s="73"/>
      <c r="R347" s="83">
        <v>4.855801092000001</v>
      </c>
      <c r="S347" s="84">
        <v>4.8958763636363631E-7</v>
      </c>
      <c r="T347" s="84">
        <f t="shared" si="10"/>
        <v>3.0994543044099378E-4</v>
      </c>
      <c r="U347" s="84">
        <f>R347/'סכום נכסי הקרן'!$C$42</f>
        <v>1.0270581659431853E-4</v>
      </c>
    </row>
    <row r="348" spans="2:21">
      <c r="B348" s="76" t="s">
        <v>1107</v>
      </c>
      <c r="C348" s="73" t="s">
        <v>1108</v>
      </c>
      <c r="D348" s="86" t="s">
        <v>28</v>
      </c>
      <c r="E348" s="86" t="s">
        <v>862</v>
      </c>
      <c r="F348" s="73"/>
      <c r="G348" s="86" t="s">
        <v>894</v>
      </c>
      <c r="H348" s="73" t="s">
        <v>1106</v>
      </c>
      <c r="I348" s="73" t="s">
        <v>918</v>
      </c>
      <c r="J348" s="73"/>
      <c r="K348" s="83">
        <v>3.6199999999685963</v>
      </c>
      <c r="L348" s="86" t="s">
        <v>127</v>
      </c>
      <c r="M348" s="87">
        <v>4.7500000000000001E-2</v>
      </c>
      <c r="N348" s="87">
        <v>3.8499999999887846E-2</v>
      </c>
      <c r="O348" s="83">
        <v>6154.8160000000007</v>
      </c>
      <c r="P348" s="85">
        <v>105.24863999999999</v>
      </c>
      <c r="Q348" s="73"/>
      <c r="R348" s="83">
        <v>22.290316485000002</v>
      </c>
      <c r="S348" s="84">
        <v>2.0179724590163936E-6</v>
      </c>
      <c r="T348" s="84">
        <f t="shared" si="10"/>
        <v>1.4227892796085939E-3</v>
      </c>
      <c r="U348" s="84">
        <f>R348/'סכום נכסי הקרן'!$C$42</f>
        <v>4.714660080515762E-4</v>
      </c>
    </row>
    <row r="349" spans="2:21">
      <c r="B349" s="76" t="s">
        <v>1109</v>
      </c>
      <c r="C349" s="73" t="s">
        <v>1110</v>
      </c>
      <c r="D349" s="86" t="s">
        <v>28</v>
      </c>
      <c r="E349" s="86" t="s">
        <v>862</v>
      </c>
      <c r="F349" s="73"/>
      <c r="G349" s="86" t="s">
        <v>867</v>
      </c>
      <c r="H349" s="73" t="s">
        <v>1111</v>
      </c>
      <c r="I349" s="73" t="s">
        <v>869</v>
      </c>
      <c r="J349" s="73"/>
      <c r="K349" s="83">
        <v>2.2300000000210529</v>
      </c>
      <c r="L349" s="86" t="s">
        <v>127</v>
      </c>
      <c r="M349" s="87">
        <v>7.7499999999999999E-2</v>
      </c>
      <c r="N349" s="87">
        <v>0.11349999999999999</v>
      </c>
      <c r="O349" s="83">
        <v>2881.0789870000003</v>
      </c>
      <c r="P349" s="85">
        <v>95.823611</v>
      </c>
      <c r="Q349" s="73"/>
      <c r="R349" s="83">
        <v>9.4997542600000013</v>
      </c>
      <c r="S349" s="84">
        <v>7.3873820179487185E-6</v>
      </c>
      <c r="T349" s="84">
        <f t="shared" si="10"/>
        <v>6.0636862330508412E-4</v>
      </c>
      <c r="U349" s="84">
        <f>R349/'סכום נכסי הקרן'!$C$42</f>
        <v>2.0093080425516246E-4</v>
      </c>
    </row>
    <row r="350" spans="2:21">
      <c r="B350" s="76" t="s">
        <v>1112</v>
      </c>
      <c r="C350" s="73" t="s">
        <v>1113</v>
      </c>
      <c r="D350" s="86" t="s">
        <v>28</v>
      </c>
      <c r="E350" s="86" t="s">
        <v>862</v>
      </c>
      <c r="F350" s="73"/>
      <c r="G350" s="86" t="s">
        <v>935</v>
      </c>
      <c r="H350" s="73" t="s">
        <v>639</v>
      </c>
      <c r="I350" s="73"/>
      <c r="J350" s="73"/>
      <c r="K350" s="83">
        <v>4.000000000085933</v>
      </c>
      <c r="L350" s="86" t="s">
        <v>127</v>
      </c>
      <c r="M350" s="87">
        <v>4.2500000000000003E-2</v>
      </c>
      <c r="N350" s="87">
        <v>5.6900000001082744E-2</v>
      </c>
      <c r="O350" s="83">
        <v>7116.5060000000012</v>
      </c>
      <c r="P350" s="85">
        <v>95.043059999999997</v>
      </c>
      <c r="Q350" s="73"/>
      <c r="R350" s="83">
        <v>23.274045692000005</v>
      </c>
      <c r="S350" s="84">
        <v>1.4982117894736845E-5</v>
      </c>
      <c r="T350" s="84">
        <f t="shared" si="10"/>
        <v>1.4855806433247323E-3</v>
      </c>
      <c r="U350" s="84">
        <f>R350/'סכום נכסי הקרן'!$C$42</f>
        <v>4.9227302003546341E-4</v>
      </c>
    </row>
    <row r="351" spans="2:2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</row>
    <row r="352" spans="2:2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</row>
    <row r="353" spans="2:2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</row>
    <row r="354" spans="2:21">
      <c r="B354" s="114" t="s">
        <v>212</v>
      </c>
      <c r="C354" s="116"/>
      <c r="D354" s="116"/>
      <c r="E354" s="116"/>
      <c r="F354" s="116"/>
      <c r="G354" s="116"/>
      <c r="H354" s="116"/>
      <c r="I354" s="116"/>
      <c r="J354" s="116"/>
      <c r="K354" s="116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</row>
    <row r="355" spans="2:21">
      <c r="B355" s="114" t="s">
        <v>107</v>
      </c>
      <c r="C355" s="116"/>
      <c r="D355" s="116"/>
      <c r="E355" s="116"/>
      <c r="F355" s="116"/>
      <c r="G355" s="116"/>
      <c r="H355" s="116"/>
      <c r="I355" s="116"/>
      <c r="J355" s="116"/>
      <c r="K355" s="116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</row>
    <row r="356" spans="2:21">
      <c r="B356" s="114" t="s">
        <v>195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</row>
    <row r="357" spans="2:21">
      <c r="B357" s="114" t="s">
        <v>203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</row>
    <row r="358" spans="2:21">
      <c r="B358" s="136" t="s">
        <v>208</v>
      </c>
      <c r="C358" s="136"/>
      <c r="D358" s="136"/>
      <c r="E358" s="136"/>
      <c r="F358" s="136"/>
      <c r="G358" s="136"/>
      <c r="H358" s="136"/>
      <c r="I358" s="136"/>
      <c r="J358" s="136"/>
      <c r="K358" s="136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</row>
    <row r="359" spans="2:2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</row>
    <row r="360" spans="2:2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</row>
    <row r="361" spans="2:2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</row>
    <row r="362" spans="2:2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</row>
    <row r="363" spans="2:2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</row>
    <row r="364" spans="2:2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</row>
    <row r="365" spans="2:2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</row>
    <row r="366" spans="2:2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</row>
    <row r="367" spans="2:2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</row>
    <row r="368" spans="2:2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</row>
    <row r="369" spans="2:2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</row>
    <row r="370" spans="2:2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</row>
    <row r="371" spans="2:2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</row>
    <row r="372" spans="2:2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</row>
    <row r="373" spans="2:2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</row>
    <row r="374" spans="2:2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</row>
    <row r="375" spans="2:2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</row>
    <row r="376" spans="2:2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</row>
    <row r="377" spans="2:2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</row>
    <row r="378" spans="2:2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</row>
    <row r="379" spans="2:2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</row>
    <row r="380" spans="2:2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</row>
    <row r="381" spans="2:2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</row>
    <row r="382" spans="2:2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</row>
    <row r="383" spans="2:2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</row>
    <row r="384" spans="2:2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</row>
    <row r="385" spans="2:2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</row>
    <row r="386" spans="2:2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</row>
    <row r="387" spans="2:2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</row>
    <row r="388" spans="2:2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</row>
    <row r="389" spans="2:2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</row>
    <row r="390" spans="2:2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</row>
    <row r="452" spans="2:2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</row>
    <row r="453" spans="2:2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</row>
    <row r="454" spans="2:2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</row>
    <row r="455" spans="2:2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</row>
    <row r="456" spans="2:2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</row>
    <row r="457" spans="2:2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</row>
    <row r="458" spans="2:2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</row>
    <row r="459" spans="2:2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</row>
    <row r="460" spans="2:21">
      <c r="B460" s="112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</row>
    <row r="461" spans="2:2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</row>
    <row r="462" spans="2:2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</row>
    <row r="463" spans="2:2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</row>
    <row r="464" spans="2:2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</row>
    <row r="465" spans="2:21">
      <c r="B465" s="112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</row>
    <row r="466" spans="2:21">
      <c r="B466" s="112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</row>
    <row r="467" spans="2:21">
      <c r="B467" s="112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</row>
    <row r="468" spans="2:21">
      <c r="B468" s="112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</row>
    <row r="469" spans="2:2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</row>
    <row r="470" spans="2:2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</row>
    <row r="471" spans="2:2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</row>
    <row r="472" spans="2:2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</row>
    <row r="473" spans="2:2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</row>
    <row r="474" spans="2:2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</row>
    <row r="475" spans="2:2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</row>
    <row r="476" spans="2:2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</row>
    <row r="477" spans="2:2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</row>
    <row r="478" spans="2:2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</row>
    <row r="479" spans="2:2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</row>
    <row r="480" spans="2:2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</row>
    <row r="481" spans="2:2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</row>
    <row r="482" spans="2:2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</row>
    <row r="483" spans="2:2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</row>
    <row r="484" spans="2:2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</row>
    <row r="485" spans="2:2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</row>
    <row r="486" spans="2:2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</row>
    <row r="487" spans="2:2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</row>
    <row r="488" spans="2:2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</row>
    <row r="489" spans="2:2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</row>
    <row r="490" spans="2:2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</row>
    <row r="491" spans="2:2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</row>
    <row r="492" spans="2:2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</row>
    <row r="493" spans="2:2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</row>
    <row r="494" spans="2:2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</row>
    <row r="495" spans="2:2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</row>
    <row r="496" spans="2:2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</row>
    <row r="497" spans="2:2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</row>
    <row r="498" spans="2:2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</row>
    <row r="499" spans="2:2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</row>
    <row r="500" spans="2:2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</row>
    <row r="501" spans="2:2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</row>
    <row r="502" spans="2:2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</row>
    <row r="503" spans="2:2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</row>
    <row r="504" spans="2:2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</row>
    <row r="505" spans="2:2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</row>
    <row r="506" spans="2:2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</row>
    <row r="507" spans="2:2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</row>
    <row r="508" spans="2:2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</row>
    <row r="509" spans="2:2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</row>
    <row r="510" spans="2:2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</row>
    <row r="511" spans="2:2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</row>
    <row r="512" spans="2:2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</row>
    <row r="513" spans="2:2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</row>
    <row r="514" spans="2:2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</row>
    <row r="515" spans="2:2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</row>
    <row r="516" spans="2:2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</row>
    <row r="517" spans="2:2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</row>
    <row r="518" spans="2:2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</row>
    <row r="519" spans="2:2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</row>
    <row r="520" spans="2:2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</row>
    <row r="521" spans="2:2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</row>
    <row r="522" spans="2:2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</row>
    <row r="523" spans="2:2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</row>
    <row r="524" spans="2:2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</row>
    <row r="525" spans="2:2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</row>
    <row r="526" spans="2:2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</row>
    <row r="527" spans="2:2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</row>
    <row r="528" spans="2:2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</row>
    <row r="529" spans="2:2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</row>
    <row r="530" spans="2:2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</row>
    <row r="531" spans="2:2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</row>
    <row r="532" spans="2:2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</row>
    <row r="533" spans="2:2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</row>
    <row r="534" spans="2:2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</row>
    <row r="535" spans="2:2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</row>
    <row r="536" spans="2:2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</row>
    <row r="537" spans="2:2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</row>
    <row r="538" spans="2:2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</row>
    <row r="539" spans="2:2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</row>
    <row r="540" spans="2:2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</row>
    <row r="541" spans="2:2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</row>
    <row r="542" spans="2:2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</row>
    <row r="543" spans="2:2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</row>
    <row r="544" spans="2:2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</row>
    <row r="545" spans="2:2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</row>
    <row r="546" spans="2:2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</row>
    <row r="547" spans="2:2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</row>
    <row r="548" spans="2:2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</row>
    <row r="549" spans="2:2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</row>
    <row r="550" spans="2:2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</row>
    <row r="551" spans="2:2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</row>
    <row r="552" spans="2:2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</row>
    <row r="553" spans="2:2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</row>
    <row r="554" spans="2:2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</row>
    <row r="555" spans="2:2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</row>
    <row r="556" spans="2:2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</row>
    <row r="557" spans="2:2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</row>
    <row r="558" spans="2:2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</row>
    <row r="559" spans="2:2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</row>
    <row r="560" spans="2:2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</row>
    <row r="561" spans="2:2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</row>
    <row r="562" spans="2:2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</row>
    <row r="563" spans="2:2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</row>
    <row r="564" spans="2:2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</row>
    <row r="565" spans="2:21">
      <c r="B565" s="112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</row>
    <row r="566" spans="2:21">
      <c r="B566" s="112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</row>
    <row r="567" spans="2:21">
      <c r="B567" s="112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</row>
    <row r="568" spans="2:21">
      <c r="B568" s="112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</row>
    <row r="569" spans="2:21">
      <c r="B569" s="112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</row>
    <row r="570" spans="2:21">
      <c r="B570" s="112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</row>
    <row r="571" spans="2:21">
      <c r="B571" s="112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</row>
    <row r="572" spans="2:21">
      <c r="B572" s="112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</row>
    <row r="573" spans="2:21">
      <c r="B573" s="112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</row>
    <row r="574" spans="2:21">
      <c r="B574" s="112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</row>
    <row r="575" spans="2:21">
      <c r="B575" s="112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</row>
    <row r="576" spans="2:21">
      <c r="B576" s="112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</row>
    <row r="577" spans="2:21">
      <c r="B577" s="112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</row>
    <row r="578" spans="2:21">
      <c r="B578" s="112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</row>
    <row r="579" spans="2:21">
      <c r="B579" s="112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</row>
    <row r="580" spans="2:21">
      <c r="B580" s="112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</row>
    <row r="581" spans="2:21">
      <c r="B581" s="112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</row>
    <row r="582" spans="2:21">
      <c r="B582" s="112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</row>
    <row r="583" spans="2:21">
      <c r="B583" s="112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</row>
    <row r="584" spans="2:21">
      <c r="B584" s="112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</row>
    <row r="585" spans="2:21">
      <c r="B585" s="112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</row>
    <row r="586" spans="2:21">
      <c r="B586" s="112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</row>
    <row r="587" spans="2:21">
      <c r="B587" s="112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</row>
    <row r="588" spans="2:21">
      <c r="B588" s="112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</row>
    <row r="589" spans="2:21">
      <c r="B589" s="112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</row>
    <row r="590" spans="2:21">
      <c r="B590" s="112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</row>
    <row r="591" spans="2:21">
      <c r="B591" s="112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</row>
    <row r="592" spans="2:21">
      <c r="B592" s="112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</row>
    <row r="593" spans="2:21">
      <c r="B593" s="112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</row>
    <row r="594" spans="2:21">
      <c r="B594" s="112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</row>
    <row r="595" spans="2:21">
      <c r="B595" s="112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</row>
    <row r="596" spans="2:21">
      <c r="B596" s="112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</row>
    <row r="597" spans="2:21">
      <c r="B597" s="112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</row>
    <row r="598" spans="2:21">
      <c r="B598" s="112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</row>
    <row r="599" spans="2:21">
      <c r="B599" s="112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</row>
    <row r="600" spans="2:21">
      <c r="B600" s="112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</row>
    <row r="601" spans="2:21">
      <c r="B601" s="112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</row>
    <row r="602" spans="2:21">
      <c r="B602" s="112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</row>
    <row r="603" spans="2:21">
      <c r="B603" s="112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</row>
    <row r="604" spans="2:21">
      <c r="B604" s="112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</row>
    <row r="605" spans="2:21">
      <c r="B605" s="112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</row>
    <row r="606" spans="2:21">
      <c r="B606" s="112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</row>
    <row r="607" spans="2:21">
      <c r="B607" s="112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</row>
    <row r="608" spans="2:21">
      <c r="B608" s="112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</row>
    <row r="609" spans="2:21">
      <c r="B609" s="112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</row>
    <row r="610" spans="2:21">
      <c r="B610" s="112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</row>
    <row r="611" spans="2:21">
      <c r="B611" s="112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</row>
    <row r="612" spans="2:21">
      <c r="B612" s="112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</row>
    <row r="613" spans="2:21">
      <c r="B613" s="112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</row>
    <row r="614" spans="2:21">
      <c r="B614" s="112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</row>
    <row r="615" spans="2:21">
      <c r="B615" s="112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</row>
    <row r="616" spans="2:21">
      <c r="B616" s="112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</row>
    <row r="617" spans="2:21">
      <c r="B617" s="112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</row>
    <row r="618" spans="2:21">
      <c r="B618" s="112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</row>
    <row r="619" spans="2:21">
      <c r="B619" s="112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</row>
    <row r="620" spans="2:21">
      <c r="B620" s="112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</row>
    <row r="621" spans="2:21">
      <c r="B621" s="112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</row>
    <row r="622" spans="2:21">
      <c r="B622" s="112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</row>
    <row r="623" spans="2:21">
      <c r="B623" s="112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</row>
    <row r="624" spans="2:21">
      <c r="B624" s="112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</row>
    <row r="625" spans="2:21">
      <c r="B625" s="112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</row>
    <row r="626" spans="2:21">
      <c r="B626" s="112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</row>
    <row r="627" spans="2:21">
      <c r="B627" s="112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</row>
    <row r="628" spans="2:21">
      <c r="B628" s="112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</row>
    <row r="629" spans="2:21">
      <c r="B629" s="112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</row>
    <row r="630" spans="2:21">
      <c r="B630" s="112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</row>
    <row r="631" spans="2:21">
      <c r="B631" s="112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</row>
    <row r="632" spans="2:21">
      <c r="B632" s="112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</row>
    <row r="633" spans="2:21">
      <c r="B633" s="112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</row>
    <row r="634" spans="2:21">
      <c r="B634" s="112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</row>
    <row r="635" spans="2:21">
      <c r="B635" s="112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</row>
    <row r="636" spans="2:21">
      <c r="B636" s="112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</row>
    <row r="637" spans="2:21">
      <c r="B637" s="112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</row>
    <row r="638" spans="2:21">
      <c r="B638" s="112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</row>
    <row r="639" spans="2:21">
      <c r="B639" s="112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</row>
    <row r="640" spans="2:21">
      <c r="B640" s="112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</row>
    <row r="641" spans="2:21">
      <c r="B641" s="112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</row>
    <row r="642" spans="2:21">
      <c r="B642" s="112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</row>
    <row r="643" spans="2:21">
      <c r="B643" s="112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</row>
    <row r="644" spans="2:21">
      <c r="B644" s="112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</row>
    <row r="645" spans="2:21">
      <c r="B645" s="112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</row>
    <row r="646" spans="2:21">
      <c r="B646" s="112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</row>
    <row r="647" spans="2:21">
      <c r="B647" s="112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</row>
    <row r="648" spans="2:21">
      <c r="B648" s="112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</row>
    <row r="649" spans="2:21">
      <c r="B649" s="112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</row>
    <row r="650" spans="2:21">
      <c r="B650" s="112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</row>
    <row r="651" spans="2:21">
      <c r="B651" s="112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</row>
    <row r="652" spans="2:21">
      <c r="B652" s="112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</row>
    <row r="653" spans="2:21">
      <c r="B653" s="112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</row>
    <row r="654" spans="2:21">
      <c r="B654" s="112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</row>
    <row r="655" spans="2:21">
      <c r="B655" s="112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</row>
    <row r="656" spans="2:21">
      <c r="B656" s="112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</row>
    <row r="657" spans="2:21">
      <c r="B657" s="112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</row>
    <row r="658" spans="2:21">
      <c r="B658" s="112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</row>
    <row r="659" spans="2:21">
      <c r="B659" s="112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</row>
    <row r="660" spans="2:21">
      <c r="B660" s="112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</row>
    <row r="661" spans="2:21">
      <c r="B661" s="112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</row>
    <row r="662" spans="2:21">
      <c r="B662" s="112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</row>
    <row r="663" spans="2:21">
      <c r="B663" s="112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</row>
    <row r="664" spans="2:21">
      <c r="B664" s="112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</row>
    <row r="665" spans="2:21">
      <c r="B665" s="112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</row>
    <row r="666" spans="2:21">
      <c r="B666" s="112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</row>
    <row r="667" spans="2:21">
      <c r="B667" s="112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</row>
    <row r="668" spans="2:21">
      <c r="B668" s="112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</row>
    <row r="669" spans="2:21">
      <c r="B669" s="112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</row>
    <row r="670" spans="2:21">
      <c r="B670" s="112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</row>
    <row r="671" spans="2:21">
      <c r="B671" s="112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</row>
    <row r="672" spans="2:21">
      <c r="B672" s="112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</row>
    <row r="673" spans="2:21">
      <c r="B673" s="112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</row>
    <row r="674" spans="2:21">
      <c r="B674" s="112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</row>
    <row r="675" spans="2:21">
      <c r="B675" s="112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</row>
    <row r="676" spans="2:21">
      <c r="B676" s="112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</row>
    <row r="677" spans="2:21">
      <c r="B677" s="112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</row>
    <row r="678" spans="2:21">
      <c r="B678" s="112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</row>
    <row r="679" spans="2:21">
      <c r="B679" s="112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</row>
    <row r="680" spans="2:21">
      <c r="B680" s="112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</row>
    <row r="681" spans="2:21">
      <c r="B681" s="112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</row>
    <row r="682" spans="2:21">
      <c r="B682" s="112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</row>
    <row r="683" spans="2:21">
      <c r="B683" s="112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</row>
    <row r="684" spans="2:21">
      <c r="B684" s="112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</row>
    <row r="685" spans="2:21">
      <c r="B685" s="112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</row>
    <row r="686" spans="2:21">
      <c r="B686" s="112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</row>
    <row r="687" spans="2:21">
      <c r="B687" s="112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</row>
    <row r="688" spans="2:21">
      <c r="B688" s="112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</row>
    <row r="689" spans="2:21">
      <c r="B689" s="112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</row>
    <row r="690" spans="2:21">
      <c r="B690" s="112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</row>
    <row r="691" spans="2:21">
      <c r="B691" s="112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</row>
    <row r="692" spans="2:21">
      <c r="B692" s="112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</row>
    <row r="693" spans="2:21">
      <c r="B693" s="112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</row>
    <row r="694" spans="2:21">
      <c r="B694" s="112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</row>
    <row r="695" spans="2:21">
      <c r="B695" s="112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</row>
    <row r="696" spans="2:21">
      <c r="B696" s="112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</row>
    <row r="697" spans="2:21">
      <c r="B697" s="112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</row>
    <row r="698" spans="2:21">
      <c r="B698" s="112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</row>
    <row r="699" spans="2:21">
      <c r="B699" s="112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</row>
    <row r="700" spans="2:21">
      <c r="B700" s="112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</row>
    <row r="701" spans="2:21">
      <c r="B701" s="112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</row>
    <row r="702" spans="2:21">
      <c r="B702" s="112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</row>
    <row r="703" spans="2:21">
      <c r="B703" s="112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</row>
    <row r="704" spans="2:21">
      <c r="B704" s="112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</row>
    <row r="705" spans="2:21">
      <c r="B705" s="112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</row>
    <row r="706" spans="2:21">
      <c r="B706" s="112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</row>
    <row r="707" spans="2:21">
      <c r="B707" s="112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</row>
    <row r="708" spans="2:21">
      <c r="B708" s="112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</row>
    <row r="709" spans="2:21">
      <c r="B709" s="112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</row>
    <row r="710" spans="2:21">
      <c r="B710" s="112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</row>
    <row r="711" spans="2:21">
      <c r="B711" s="112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</row>
    <row r="712" spans="2:21">
      <c r="B712" s="112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</row>
    <row r="713" spans="2:21">
      <c r="B713" s="112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</row>
    <row r="714" spans="2:21">
      <c r="B714" s="112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</row>
    <row r="715" spans="2:21">
      <c r="B715" s="112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</row>
    <row r="716" spans="2:21">
      <c r="B716" s="112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</row>
    <row r="717" spans="2:21">
      <c r="B717" s="112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</row>
    <row r="718" spans="2:21">
      <c r="B718" s="112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</row>
    <row r="719" spans="2:21">
      <c r="B719" s="112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</row>
    <row r="720" spans="2:21">
      <c r="B720" s="112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</row>
    <row r="721" spans="2:21">
      <c r="B721" s="112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</row>
    <row r="722" spans="2:21">
      <c r="B722" s="112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</row>
    <row r="723" spans="2:21">
      <c r="B723" s="112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</row>
    <row r="724" spans="2:21">
      <c r="B724" s="112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</row>
    <row r="725" spans="2:21">
      <c r="B725" s="112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</row>
    <row r="726" spans="2:21">
      <c r="B726" s="112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</row>
    <row r="727" spans="2:21">
      <c r="B727" s="112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</row>
    <row r="728" spans="2:21">
      <c r="B728" s="112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</row>
    <row r="729" spans="2:21">
      <c r="B729" s="112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</row>
    <row r="730" spans="2:21">
      <c r="B730" s="112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</row>
    <row r="731" spans="2:21">
      <c r="B731" s="112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</row>
    <row r="732" spans="2:21">
      <c r="B732" s="112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</row>
    <row r="733" spans="2:21">
      <c r="C733" s="1"/>
      <c r="D733" s="1"/>
      <c r="E733" s="1"/>
      <c r="F733" s="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sheetProtection sheet="1" objects="1" scenarios="1"/>
  <autoFilter ref="B9:U440"/>
  <mergeCells count="3">
    <mergeCell ref="B6:U6"/>
    <mergeCell ref="B7:U7"/>
    <mergeCell ref="B358:K358"/>
  </mergeCells>
  <phoneticPr fontId="3" type="noConversion"/>
  <conditionalFormatting sqref="B12:B350">
    <cfRule type="cellIs" dxfId="71" priority="2" operator="equal">
      <formula>"NR3"</formula>
    </cfRule>
  </conditionalFormatting>
  <conditionalFormatting sqref="B12:B350">
    <cfRule type="containsText" dxfId="7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56 B358"/>
    <dataValidation type="list" allowBlank="1" showInputMessage="1" showErrorMessage="1" sqref="I12:I35 I359:I826 I37:I357">
      <formula1>#REF!</formula1>
    </dataValidation>
    <dataValidation type="list" allowBlank="1" showInputMessage="1" showErrorMessage="1" sqref="G37:G357 L12:L826 E37:E357 G12:G35 G359:G826 E12:E35 E359:E820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8.2851562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98</v>
      </c>
      <c r="I8" s="12" t="s">
        <v>197</v>
      </c>
      <c r="J8" s="12" t="s">
        <v>196</v>
      </c>
      <c r="K8" s="29" t="s">
        <v>211</v>
      </c>
      <c r="L8" s="12" t="s">
        <v>61</v>
      </c>
      <c r="M8" s="12" t="s">
        <v>58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f>K12+K136</f>
        <v>0.33294132700000006</v>
      </c>
      <c r="L11" s="77">
        <f>L12+L136</f>
        <v>4799.3080258990003</v>
      </c>
      <c r="M11" s="69"/>
      <c r="N11" s="78">
        <f t="shared" ref="N11:N44" si="0">L11/$L$11</f>
        <v>1</v>
      </c>
      <c r="O11" s="78">
        <f>L11/'סכום נכסי הקרן'!$C$42</f>
        <v>0.1015109228217175</v>
      </c>
    </row>
    <row r="12" spans="2:15">
      <c r="B12" s="70" t="s">
        <v>191</v>
      </c>
      <c r="C12" s="71"/>
      <c r="D12" s="71"/>
      <c r="E12" s="71"/>
      <c r="F12" s="71"/>
      <c r="G12" s="71"/>
      <c r="H12" s="71"/>
      <c r="I12" s="80"/>
      <c r="J12" s="82"/>
      <c r="K12" s="80">
        <f>K13+K46+K94</f>
        <v>4.5526927000000009E-2</v>
      </c>
      <c r="L12" s="80">
        <f>L13+L46+L94</f>
        <v>2627.7118106780003</v>
      </c>
      <c r="M12" s="71"/>
      <c r="N12" s="81">
        <f t="shared" si="0"/>
        <v>0.54751889157724576</v>
      </c>
      <c r="O12" s="81">
        <f>L12/'סכום נכסי הקרן'!$C$42</f>
        <v>5.5579147946330107E-2</v>
      </c>
    </row>
    <row r="13" spans="2:15">
      <c r="B13" s="89" t="s">
        <v>1114</v>
      </c>
      <c r="C13" s="71"/>
      <c r="D13" s="71"/>
      <c r="E13" s="71"/>
      <c r="F13" s="71"/>
      <c r="G13" s="71"/>
      <c r="H13" s="71"/>
      <c r="I13" s="80"/>
      <c r="J13" s="82"/>
      <c r="K13" s="80">
        <v>4.5526927000000009E-2</v>
      </c>
      <c r="L13" s="80">
        <v>1691.3302433630004</v>
      </c>
      <c r="M13" s="71"/>
      <c r="N13" s="81">
        <f t="shared" si="0"/>
        <v>0.35241127142410961</v>
      </c>
      <c r="O13" s="81">
        <f>L13/'סכום נכסי הקרן'!$C$42</f>
        <v>3.5773593375036127E-2</v>
      </c>
    </row>
    <row r="14" spans="2:15">
      <c r="B14" s="76" t="s">
        <v>1115</v>
      </c>
      <c r="C14" s="73" t="s">
        <v>1116</v>
      </c>
      <c r="D14" s="86" t="s">
        <v>115</v>
      </c>
      <c r="E14" s="86" t="s">
        <v>305</v>
      </c>
      <c r="F14" s="73" t="s">
        <v>1117</v>
      </c>
      <c r="G14" s="86" t="s">
        <v>151</v>
      </c>
      <c r="H14" s="86" t="s">
        <v>128</v>
      </c>
      <c r="I14" s="83">
        <v>308.94173700000005</v>
      </c>
      <c r="J14" s="85">
        <v>20100</v>
      </c>
      <c r="K14" s="73"/>
      <c r="L14" s="83">
        <v>62.097289203000017</v>
      </c>
      <c r="M14" s="84">
        <v>6.0497141186401922E-6</v>
      </c>
      <c r="N14" s="84">
        <f t="shared" si="0"/>
        <v>1.2938800524554378E-2</v>
      </c>
      <c r="O14" s="84">
        <f>L14/'סכום נכסי הקרן'!$C$42</f>
        <v>1.3134295814536373E-3</v>
      </c>
    </row>
    <row r="15" spans="2:15">
      <c r="B15" s="76" t="s">
        <v>1118</v>
      </c>
      <c r="C15" s="73" t="s">
        <v>1119</v>
      </c>
      <c r="D15" s="86" t="s">
        <v>115</v>
      </c>
      <c r="E15" s="86" t="s">
        <v>305</v>
      </c>
      <c r="F15" s="73" t="s">
        <v>667</v>
      </c>
      <c r="G15" s="86" t="s">
        <v>477</v>
      </c>
      <c r="H15" s="86" t="s">
        <v>128</v>
      </c>
      <c r="I15" s="83">
        <v>9003.6900620000015</v>
      </c>
      <c r="J15" s="85">
        <v>1212</v>
      </c>
      <c r="K15" s="73"/>
      <c r="L15" s="83">
        <v>109.12472355700001</v>
      </c>
      <c r="M15" s="84">
        <v>7.0311053823139491E-6</v>
      </c>
      <c r="N15" s="84">
        <f t="shared" si="0"/>
        <v>2.2737595288345534E-2</v>
      </c>
      <c r="O15" s="84">
        <f>L15/'סכום נכסי הקרן'!$C$42</f>
        <v>2.3081142804666907E-3</v>
      </c>
    </row>
    <row r="16" spans="2:15">
      <c r="B16" s="76" t="s">
        <v>1120</v>
      </c>
      <c r="C16" s="73" t="s">
        <v>1121</v>
      </c>
      <c r="D16" s="86" t="s">
        <v>115</v>
      </c>
      <c r="E16" s="86" t="s">
        <v>305</v>
      </c>
      <c r="F16" s="73">
        <v>1760</v>
      </c>
      <c r="G16" s="86" t="s">
        <v>664</v>
      </c>
      <c r="H16" s="86" t="s">
        <v>128</v>
      </c>
      <c r="I16" s="83">
        <v>17.232841000000004</v>
      </c>
      <c r="J16" s="85">
        <v>42300</v>
      </c>
      <c r="K16" s="83">
        <v>4.5526927000000009E-2</v>
      </c>
      <c r="L16" s="83">
        <v>7.3350188610000009</v>
      </c>
      <c r="M16" s="84">
        <v>1.6115716758142498E-7</v>
      </c>
      <c r="N16" s="84">
        <f t="shared" si="0"/>
        <v>1.5283492581466501E-3</v>
      </c>
      <c r="O16" s="84">
        <f>L16/'סכום נכסי הקרן'!$C$42</f>
        <v>1.5514414358835379E-4</v>
      </c>
    </row>
    <row r="17" spans="2:15">
      <c r="B17" s="76" t="s">
        <v>1122</v>
      </c>
      <c r="C17" s="73" t="s">
        <v>1123</v>
      </c>
      <c r="D17" s="86" t="s">
        <v>115</v>
      </c>
      <c r="E17" s="86" t="s">
        <v>305</v>
      </c>
      <c r="F17" s="73" t="s">
        <v>390</v>
      </c>
      <c r="G17" s="86" t="s">
        <v>361</v>
      </c>
      <c r="H17" s="86" t="s">
        <v>128</v>
      </c>
      <c r="I17" s="83">
        <v>666.69361200000014</v>
      </c>
      <c r="J17" s="85">
        <v>3579</v>
      </c>
      <c r="K17" s="73"/>
      <c r="L17" s="83">
        <v>23.860964378000006</v>
      </c>
      <c r="M17" s="84">
        <v>5.3554642698226847E-6</v>
      </c>
      <c r="N17" s="84">
        <f t="shared" si="0"/>
        <v>4.971750979357154E-3</v>
      </c>
      <c r="O17" s="84">
        <f>L17/'סכום נכסי הקרן'!$C$42</f>
        <v>5.0468702995432253E-4</v>
      </c>
    </row>
    <row r="18" spans="2:15">
      <c r="B18" s="76" t="s">
        <v>1124</v>
      </c>
      <c r="C18" s="73" t="s">
        <v>1125</v>
      </c>
      <c r="D18" s="86" t="s">
        <v>115</v>
      </c>
      <c r="E18" s="86" t="s">
        <v>305</v>
      </c>
      <c r="F18" s="73" t="s">
        <v>1126</v>
      </c>
      <c r="G18" s="86" t="s">
        <v>700</v>
      </c>
      <c r="H18" s="86" t="s">
        <v>128</v>
      </c>
      <c r="I18" s="83">
        <v>204.64768100000003</v>
      </c>
      <c r="J18" s="85">
        <v>41690</v>
      </c>
      <c r="K18" s="73"/>
      <c r="L18" s="83">
        <v>85.317618399000011</v>
      </c>
      <c r="M18" s="84">
        <v>4.6302129741101083E-6</v>
      </c>
      <c r="N18" s="84">
        <f t="shared" si="0"/>
        <v>1.7777066597641108E-2</v>
      </c>
      <c r="O18" s="84">
        <f>L18/'סכום נכסי הקרן'!$C$42</f>
        <v>1.8045664353896788E-3</v>
      </c>
    </row>
    <row r="19" spans="2:15">
      <c r="B19" s="76" t="s">
        <v>1127</v>
      </c>
      <c r="C19" s="73" t="s">
        <v>1128</v>
      </c>
      <c r="D19" s="86" t="s">
        <v>115</v>
      </c>
      <c r="E19" s="86" t="s">
        <v>305</v>
      </c>
      <c r="F19" s="73" t="s">
        <v>747</v>
      </c>
      <c r="G19" s="86" t="s">
        <v>653</v>
      </c>
      <c r="H19" s="86" t="s">
        <v>128</v>
      </c>
      <c r="I19" s="83">
        <v>51.666168999999996</v>
      </c>
      <c r="J19" s="85">
        <v>154500</v>
      </c>
      <c r="K19" s="73"/>
      <c r="L19" s="83">
        <v>79.824230873000005</v>
      </c>
      <c r="M19" s="84">
        <v>1.368495594770248E-5</v>
      </c>
      <c r="N19" s="84">
        <f t="shared" si="0"/>
        <v>1.6632445853076376E-2</v>
      </c>
      <c r="O19" s="84">
        <f>L19/'סכום נכסי הקרן'!$C$42</f>
        <v>1.6883749273280315E-3</v>
      </c>
    </row>
    <row r="20" spans="2:15">
      <c r="B20" s="76" t="s">
        <v>1129</v>
      </c>
      <c r="C20" s="73" t="s">
        <v>1130</v>
      </c>
      <c r="D20" s="86" t="s">
        <v>115</v>
      </c>
      <c r="E20" s="86" t="s">
        <v>305</v>
      </c>
      <c r="F20" s="73" t="s">
        <v>396</v>
      </c>
      <c r="G20" s="86" t="s">
        <v>361</v>
      </c>
      <c r="H20" s="86" t="s">
        <v>128</v>
      </c>
      <c r="I20" s="83">
        <v>1606.8408200000003</v>
      </c>
      <c r="J20" s="85">
        <v>1568</v>
      </c>
      <c r="K20" s="73"/>
      <c r="L20" s="83">
        <v>25.195264055000003</v>
      </c>
      <c r="M20" s="84">
        <v>4.2120118672123448E-6</v>
      </c>
      <c r="N20" s="84">
        <f t="shared" si="0"/>
        <v>5.2497701583303687E-3</v>
      </c>
      <c r="O20" s="84">
        <f>L20/'סכום נכסי הקרן'!$C$42</f>
        <v>5.3290901337402967E-4</v>
      </c>
    </row>
    <row r="21" spans="2:15">
      <c r="B21" s="76" t="s">
        <v>1131</v>
      </c>
      <c r="C21" s="73" t="s">
        <v>1132</v>
      </c>
      <c r="D21" s="86" t="s">
        <v>115</v>
      </c>
      <c r="E21" s="86" t="s">
        <v>305</v>
      </c>
      <c r="F21" s="73" t="s">
        <v>1133</v>
      </c>
      <c r="G21" s="86" t="s">
        <v>122</v>
      </c>
      <c r="H21" s="86" t="s">
        <v>128</v>
      </c>
      <c r="I21" s="83">
        <v>157.20716500000003</v>
      </c>
      <c r="J21" s="85">
        <v>2557</v>
      </c>
      <c r="K21" s="73"/>
      <c r="L21" s="83">
        <v>4.0197872020000007</v>
      </c>
      <c r="M21" s="84">
        <v>8.8772766565155243E-7</v>
      </c>
      <c r="N21" s="84">
        <f t="shared" si="0"/>
        <v>8.3757641316364959E-4</v>
      </c>
      <c r="O21" s="84">
        <f>L21/'סכום נכסי הקרן'!$C$42</f>
        <v>8.5023154633946207E-5</v>
      </c>
    </row>
    <row r="22" spans="2:15">
      <c r="B22" s="76" t="s">
        <v>1134</v>
      </c>
      <c r="C22" s="73" t="s">
        <v>1135</v>
      </c>
      <c r="D22" s="86" t="s">
        <v>115</v>
      </c>
      <c r="E22" s="86" t="s">
        <v>305</v>
      </c>
      <c r="F22" s="73" t="s">
        <v>1136</v>
      </c>
      <c r="G22" s="86" t="s">
        <v>151</v>
      </c>
      <c r="H22" s="86" t="s">
        <v>128</v>
      </c>
      <c r="I22" s="83">
        <v>4935.4074670000009</v>
      </c>
      <c r="J22" s="85">
        <v>1365</v>
      </c>
      <c r="K22" s="73"/>
      <c r="L22" s="83">
        <v>67.368311921</v>
      </c>
      <c r="M22" s="84">
        <v>1.0419690204082228E-5</v>
      </c>
      <c r="N22" s="84">
        <f t="shared" si="0"/>
        <v>1.4037088588074247E-2</v>
      </c>
      <c r="O22" s="84">
        <f>L22/'סכום נכסי הקרן'!$C$42</f>
        <v>1.4249178163056164E-3</v>
      </c>
    </row>
    <row r="23" spans="2:15">
      <c r="B23" s="76" t="s">
        <v>1137</v>
      </c>
      <c r="C23" s="73" t="s">
        <v>1138</v>
      </c>
      <c r="D23" s="86" t="s">
        <v>115</v>
      </c>
      <c r="E23" s="86" t="s">
        <v>305</v>
      </c>
      <c r="F23" s="73" t="s">
        <v>481</v>
      </c>
      <c r="G23" s="86" t="s">
        <v>152</v>
      </c>
      <c r="H23" s="86" t="s">
        <v>128</v>
      </c>
      <c r="I23" s="83">
        <v>16313.580410000002</v>
      </c>
      <c r="J23" s="85">
        <v>398</v>
      </c>
      <c r="K23" s="73"/>
      <c r="L23" s="83">
        <v>64.928050032000016</v>
      </c>
      <c r="M23" s="84">
        <v>5.8989927510214158E-6</v>
      </c>
      <c r="N23" s="84">
        <f t="shared" si="0"/>
        <v>1.3528627394120588E-2</v>
      </c>
      <c r="O23" s="84">
        <f>L23/'סכום נכסי הקרן'!$C$42</f>
        <v>1.373303451288348E-3</v>
      </c>
    </row>
    <row r="24" spans="2:15">
      <c r="B24" s="76" t="s">
        <v>1139</v>
      </c>
      <c r="C24" s="73" t="s">
        <v>1140</v>
      </c>
      <c r="D24" s="86" t="s">
        <v>115</v>
      </c>
      <c r="E24" s="86" t="s">
        <v>305</v>
      </c>
      <c r="F24" s="73" t="s">
        <v>1141</v>
      </c>
      <c r="G24" s="86" t="s">
        <v>315</v>
      </c>
      <c r="H24" s="86" t="s">
        <v>128</v>
      </c>
      <c r="I24" s="83">
        <v>400.85190200000005</v>
      </c>
      <c r="J24" s="85">
        <v>7108</v>
      </c>
      <c r="K24" s="73"/>
      <c r="L24" s="83">
        <v>28.492553202000003</v>
      </c>
      <c r="M24" s="84">
        <v>3.9953328235491593E-6</v>
      </c>
      <c r="N24" s="84">
        <f t="shared" si="0"/>
        <v>5.9368044410241438E-3</v>
      </c>
      <c r="O24" s="84">
        <f>L24/'סכום נכסי הקרן'!$C$42</f>
        <v>6.026504974204316E-4</v>
      </c>
    </row>
    <row r="25" spans="2:15">
      <c r="B25" s="76" t="s">
        <v>1142</v>
      </c>
      <c r="C25" s="73" t="s">
        <v>1143</v>
      </c>
      <c r="D25" s="86" t="s">
        <v>115</v>
      </c>
      <c r="E25" s="86" t="s">
        <v>305</v>
      </c>
      <c r="F25" s="73" t="s">
        <v>357</v>
      </c>
      <c r="G25" s="86" t="s">
        <v>315</v>
      </c>
      <c r="H25" s="86" t="s">
        <v>128</v>
      </c>
      <c r="I25" s="83">
        <v>6025.1423140000006</v>
      </c>
      <c r="J25" s="85">
        <v>924</v>
      </c>
      <c r="K25" s="73"/>
      <c r="L25" s="83">
        <v>55.672314977000006</v>
      </c>
      <c r="M25" s="84">
        <v>5.1761635356125777E-6</v>
      </c>
      <c r="N25" s="84">
        <f t="shared" si="0"/>
        <v>1.1600071234555014E-2</v>
      </c>
      <c r="O25" s="84">
        <f>L25/'סכום נכסי הקרן'!$C$42</f>
        <v>1.1775339358173393E-3</v>
      </c>
    </row>
    <row r="26" spans="2:15">
      <c r="B26" s="76" t="s">
        <v>1144</v>
      </c>
      <c r="C26" s="73" t="s">
        <v>1145</v>
      </c>
      <c r="D26" s="86" t="s">
        <v>115</v>
      </c>
      <c r="E26" s="86" t="s">
        <v>305</v>
      </c>
      <c r="F26" s="73" t="s">
        <v>514</v>
      </c>
      <c r="G26" s="86" t="s">
        <v>421</v>
      </c>
      <c r="H26" s="86" t="s">
        <v>128</v>
      </c>
      <c r="I26" s="83">
        <v>1404.890283</v>
      </c>
      <c r="J26" s="85">
        <v>1589</v>
      </c>
      <c r="K26" s="73"/>
      <c r="L26" s="83">
        <v>22.323706596000005</v>
      </c>
      <c r="M26" s="84">
        <v>5.4845693605148162E-6</v>
      </c>
      <c r="N26" s="84">
        <f t="shared" si="0"/>
        <v>4.6514427654012385E-3</v>
      </c>
      <c r="O26" s="84">
        <f>L26/'סכום נכסי הקרן'!$C$42</f>
        <v>4.7217224756828134E-4</v>
      </c>
    </row>
    <row r="27" spans="2:15">
      <c r="B27" s="76" t="s">
        <v>1146</v>
      </c>
      <c r="C27" s="73" t="s">
        <v>1147</v>
      </c>
      <c r="D27" s="86" t="s">
        <v>115</v>
      </c>
      <c r="E27" s="86" t="s">
        <v>305</v>
      </c>
      <c r="F27" s="73" t="s">
        <v>1148</v>
      </c>
      <c r="G27" s="86" t="s">
        <v>421</v>
      </c>
      <c r="H27" s="86" t="s">
        <v>128</v>
      </c>
      <c r="I27" s="83">
        <v>1059.1614490000002</v>
      </c>
      <c r="J27" s="85">
        <v>2145</v>
      </c>
      <c r="K27" s="73"/>
      <c r="L27" s="83">
        <v>22.719013079000003</v>
      </c>
      <c r="M27" s="84">
        <v>4.9406078511327245E-6</v>
      </c>
      <c r="N27" s="84">
        <f t="shared" si="0"/>
        <v>4.7338101568807529E-3</v>
      </c>
      <c r="O27" s="84">
        <f>L27/'סכום נכסי הקרן'!$C$42</f>
        <v>4.805334374877845E-4</v>
      </c>
    </row>
    <row r="28" spans="2:15">
      <c r="B28" s="76" t="s">
        <v>1149</v>
      </c>
      <c r="C28" s="73" t="s">
        <v>1150</v>
      </c>
      <c r="D28" s="86" t="s">
        <v>115</v>
      </c>
      <c r="E28" s="86" t="s">
        <v>305</v>
      </c>
      <c r="F28" s="73" t="s">
        <v>1151</v>
      </c>
      <c r="G28" s="86" t="s">
        <v>1152</v>
      </c>
      <c r="H28" s="86" t="s">
        <v>128</v>
      </c>
      <c r="I28" s="83">
        <v>345.30325500000004</v>
      </c>
      <c r="J28" s="85">
        <v>6375</v>
      </c>
      <c r="K28" s="73"/>
      <c r="L28" s="83">
        <v>22.013082514000004</v>
      </c>
      <c r="M28" s="84">
        <v>3.2192379679667867E-6</v>
      </c>
      <c r="N28" s="84">
        <f t="shared" si="0"/>
        <v>4.5867200844806246E-3</v>
      </c>
      <c r="O28" s="84">
        <f>L28/'סכום נכסי הקרן'!$C$42</f>
        <v>4.6560218850053427E-4</v>
      </c>
    </row>
    <row r="29" spans="2:15">
      <c r="B29" s="76" t="s">
        <v>1153</v>
      </c>
      <c r="C29" s="73" t="s">
        <v>1154</v>
      </c>
      <c r="D29" s="86" t="s">
        <v>115</v>
      </c>
      <c r="E29" s="86" t="s">
        <v>305</v>
      </c>
      <c r="F29" s="73" t="s">
        <v>876</v>
      </c>
      <c r="G29" s="86" t="s">
        <v>877</v>
      </c>
      <c r="H29" s="86" t="s">
        <v>128</v>
      </c>
      <c r="I29" s="83">
        <v>594.40847700000006</v>
      </c>
      <c r="J29" s="85">
        <v>3100</v>
      </c>
      <c r="K29" s="73"/>
      <c r="L29" s="83">
        <v>18.426662799000006</v>
      </c>
      <c r="M29" s="84">
        <v>5.4245432096458936E-7</v>
      </c>
      <c r="N29" s="84">
        <f t="shared" si="0"/>
        <v>3.8394415819035382E-3</v>
      </c>
      <c r="O29" s="84">
        <f>L29/'סכום נכסי הקרן'!$C$42</f>
        <v>3.8974525809910306E-4</v>
      </c>
    </row>
    <row r="30" spans="2:15">
      <c r="B30" s="76" t="s">
        <v>1155</v>
      </c>
      <c r="C30" s="73" t="s">
        <v>1156</v>
      </c>
      <c r="D30" s="86" t="s">
        <v>115</v>
      </c>
      <c r="E30" s="86" t="s">
        <v>305</v>
      </c>
      <c r="F30" s="73" t="s">
        <v>328</v>
      </c>
      <c r="G30" s="86" t="s">
        <v>315</v>
      </c>
      <c r="H30" s="86" t="s">
        <v>128</v>
      </c>
      <c r="I30" s="83">
        <v>8576.2228320000013</v>
      </c>
      <c r="J30" s="85">
        <v>1508</v>
      </c>
      <c r="K30" s="73"/>
      <c r="L30" s="83">
        <v>129.32944030400003</v>
      </c>
      <c r="M30" s="84">
        <v>5.9028470011500614E-6</v>
      </c>
      <c r="N30" s="84">
        <f t="shared" si="0"/>
        <v>2.6947518185139661E-2</v>
      </c>
      <c r="O30" s="84">
        <f>L30/'סכום נכסי הקרן'!$C$42</f>
        <v>2.7354674387285406E-3</v>
      </c>
    </row>
    <row r="31" spans="2:15">
      <c r="B31" s="76" t="s">
        <v>1157</v>
      </c>
      <c r="C31" s="73" t="s">
        <v>1158</v>
      </c>
      <c r="D31" s="86" t="s">
        <v>115</v>
      </c>
      <c r="E31" s="86" t="s">
        <v>305</v>
      </c>
      <c r="F31" s="73" t="s">
        <v>448</v>
      </c>
      <c r="G31" s="86" t="s">
        <v>361</v>
      </c>
      <c r="H31" s="86" t="s">
        <v>128</v>
      </c>
      <c r="I31" s="83">
        <v>4008.7653760000003</v>
      </c>
      <c r="J31" s="85">
        <v>638.5</v>
      </c>
      <c r="K31" s="73"/>
      <c r="L31" s="83">
        <v>25.595966923000002</v>
      </c>
      <c r="M31" s="84">
        <v>4.931251241880197E-6</v>
      </c>
      <c r="N31" s="84">
        <f t="shared" si="0"/>
        <v>5.3332619587811098E-3</v>
      </c>
      <c r="O31" s="84">
        <f>L31/'סכום נכסי הקרן'!$C$42</f>
        <v>5.4138434308583113E-4</v>
      </c>
    </row>
    <row r="32" spans="2:15">
      <c r="B32" s="76" t="s">
        <v>1159</v>
      </c>
      <c r="C32" s="73" t="s">
        <v>1160</v>
      </c>
      <c r="D32" s="86" t="s">
        <v>115</v>
      </c>
      <c r="E32" s="86" t="s">
        <v>305</v>
      </c>
      <c r="F32" s="73" t="s">
        <v>549</v>
      </c>
      <c r="G32" s="86" t="s">
        <v>315</v>
      </c>
      <c r="H32" s="86" t="s">
        <v>128</v>
      </c>
      <c r="I32" s="83">
        <v>1414.9694820000002</v>
      </c>
      <c r="J32" s="85">
        <v>6074</v>
      </c>
      <c r="K32" s="73"/>
      <c r="L32" s="83">
        <v>85.945246318000017</v>
      </c>
      <c r="M32" s="84">
        <v>5.5718803304405007E-6</v>
      </c>
      <c r="N32" s="84">
        <f t="shared" si="0"/>
        <v>1.7907841266741963E-2</v>
      </c>
      <c r="O32" s="84">
        <f>L32/'סכום נכסי הקרן'!$C$42</f>
        <v>1.817841492731811E-3</v>
      </c>
    </row>
    <row r="33" spans="2:15">
      <c r="B33" s="76" t="s">
        <v>1161</v>
      </c>
      <c r="C33" s="73" t="s">
        <v>1162</v>
      </c>
      <c r="D33" s="86" t="s">
        <v>115</v>
      </c>
      <c r="E33" s="86" t="s">
        <v>305</v>
      </c>
      <c r="F33" s="73" t="s">
        <v>1163</v>
      </c>
      <c r="G33" s="86" t="s">
        <v>1164</v>
      </c>
      <c r="H33" s="86" t="s">
        <v>128</v>
      </c>
      <c r="I33" s="83">
        <v>735.11186800000007</v>
      </c>
      <c r="J33" s="85">
        <v>8060</v>
      </c>
      <c r="K33" s="73"/>
      <c r="L33" s="83">
        <v>59.250016549000009</v>
      </c>
      <c r="M33" s="84">
        <v>1.1830518004652083E-5</v>
      </c>
      <c r="N33" s="84">
        <f t="shared" si="0"/>
        <v>1.2345533195465479E-2</v>
      </c>
      <c r="O33" s="84">
        <f>L33/'סכום נכסי הקרן'!$C$42</f>
        <v>1.2532064673978476E-3</v>
      </c>
    </row>
    <row r="34" spans="2:15">
      <c r="B34" s="76" t="s">
        <v>1165</v>
      </c>
      <c r="C34" s="73" t="s">
        <v>1166</v>
      </c>
      <c r="D34" s="86" t="s">
        <v>115</v>
      </c>
      <c r="E34" s="86" t="s">
        <v>305</v>
      </c>
      <c r="F34" s="73" t="s">
        <v>1167</v>
      </c>
      <c r="G34" s="86" t="s">
        <v>1168</v>
      </c>
      <c r="H34" s="86" t="s">
        <v>128</v>
      </c>
      <c r="I34" s="83">
        <v>1234.0065930000003</v>
      </c>
      <c r="J34" s="85">
        <v>5272</v>
      </c>
      <c r="K34" s="73"/>
      <c r="L34" s="83">
        <v>65.056827591000015</v>
      </c>
      <c r="M34" s="84">
        <v>1.140333962297157E-5</v>
      </c>
      <c r="N34" s="84">
        <f t="shared" si="0"/>
        <v>1.3555459920456689E-2</v>
      </c>
      <c r="O34" s="84">
        <f>L34/'סכום נכסי הקרן'!$C$42</f>
        <v>1.3760272457983638E-3</v>
      </c>
    </row>
    <row r="35" spans="2:15">
      <c r="B35" s="76" t="s">
        <v>1169</v>
      </c>
      <c r="C35" s="73" t="s">
        <v>1170</v>
      </c>
      <c r="D35" s="86" t="s">
        <v>115</v>
      </c>
      <c r="E35" s="86" t="s">
        <v>305</v>
      </c>
      <c r="F35" s="73" t="s">
        <v>453</v>
      </c>
      <c r="G35" s="86" t="s">
        <v>361</v>
      </c>
      <c r="H35" s="86" t="s">
        <v>128</v>
      </c>
      <c r="I35" s="83">
        <v>341.98193600000008</v>
      </c>
      <c r="J35" s="85">
        <v>11050</v>
      </c>
      <c r="K35" s="73"/>
      <c r="L35" s="83">
        <v>37.789003966000003</v>
      </c>
      <c r="M35" s="84">
        <v>7.2089506674723706E-6</v>
      </c>
      <c r="N35" s="84">
        <f t="shared" si="0"/>
        <v>7.8738442629802691E-3</v>
      </c>
      <c r="O35" s="84">
        <f>L35/'סכום נכסי הקרן'!$C$42</f>
        <v>7.9928119728961313E-4</v>
      </c>
    </row>
    <row r="36" spans="2:15">
      <c r="B36" s="76" t="s">
        <v>1171</v>
      </c>
      <c r="C36" s="73" t="s">
        <v>1172</v>
      </c>
      <c r="D36" s="86" t="s">
        <v>115</v>
      </c>
      <c r="E36" s="86" t="s">
        <v>305</v>
      </c>
      <c r="F36" s="73" t="s">
        <v>1173</v>
      </c>
      <c r="G36" s="86" t="s">
        <v>1152</v>
      </c>
      <c r="H36" s="86" t="s">
        <v>128</v>
      </c>
      <c r="I36" s="83">
        <v>73.792650000000009</v>
      </c>
      <c r="J36" s="85">
        <v>18040</v>
      </c>
      <c r="K36" s="73"/>
      <c r="L36" s="83">
        <v>13.312194108000002</v>
      </c>
      <c r="M36" s="84">
        <v>2.6268610120402673E-6</v>
      </c>
      <c r="N36" s="84">
        <f t="shared" si="0"/>
        <v>2.7737736432339906E-3</v>
      </c>
      <c r="O36" s="84">
        <f>L36/'סכום נכסי הקרן'!$C$42</f>
        <v>2.8156832222323979E-4</v>
      </c>
    </row>
    <row r="37" spans="2:15">
      <c r="B37" s="76" t="s">
        <v>1174</v>
      </c>
      <c r="C37" s="73" t="s">
        <v>1175</v>
      </c>
      <c r="D37" s="86" t="s">
        <v>115</v>
      </c>
      <c r="E37" s="86" t="s">
        <v>305</v>
      </c>
      <c r="F37" s="73" t="s">
        <v>885</v>
      </c>
      <c r="G37" s="86" t="s">
        <v>153</v>
      </c>
      <c r="H37" s="86" t="s">
        <v>128</v>
      </c>
      <c r="I37" s="83">
        <v>63.088507000000007</v>
      </c>
      <c r="J37" s="85">
        <v>77390</v>
      </c>
      <c r="K37" s="73"/>
      <c r="L37" s="83">
        <v>48.82419543000001</v>
      </c>
      <c r="M37" s="84">
        <v>1.0056782393018666E-6</v>
      </c>
      <c r="N37" s="84">
        <f t="shared" si="0"/>
        <v>1.017317395893845E-2</v>
      </c>
      <c r="O37" s="84">
        <f>L37/'סכום נכסי הקרן'!$C$42</f>
        <v>1.0326882765977073E-3</v>
      </c>
    </row>
    <row r="38" spans="2:15">
      <c r="B38" s="76" t="s">
        <v>1176</v>
      </c>
      <c r="C38" s="73" t="s">
        <v>1177</v>
      </c>
      <c r="D38" s="86" t="s">
        <v>115</v>
      </c>
      <c r="E38" s="86" t="s">
        <v>305</v>
      </c>
      <c r="F38" s="73" t="s">
        <v>1178</v>
      </c>
      <c r="G38" s="86" t="s">
        <v>315</v>
      </c>
      <c r="H38" s="86" t="s">
        <v>128</v>
      </c>
      <c r="I38" s="83">
        <v>7963.6377330000014</v>
      </c>
      <c r="J38" s="85">
        <v>1830</v>
      </c>
      <c r="K38" s="73"/>
      <c r="L38" s="83">
        <v>145.73457051300005</v>
      </c>
      <c r="M38" s="84">
        <v>5.9612613530300086E-6</v>
      </c>
      <c r="N38" s="84">
        <f t="shared" si="0"/>
        <v>3.0365746421475256E-2</v>
      </c>
      <c r="O38" s="84">
        <f>L38/'סכום נכסי הקרן'!$C$42</f>
        <v>3.0824549414142192E-3</v>
      </c>
    </row>
    <row r="39" spans="2:15">
      <c r="B39" s="76" t="s">
        <v>1179</v>
      </c>
      <c r="C39" s="73" t="s">
        <v>1180</v>
      </c>
      <c r="D39" s="86" t="s">
        <v>115</v>
      </c>
      <c r="E39" s="86" t="s">
        <v>305</v>
      </c>
      <c r="F39" s="73" t="s">
        <v>1181</v>
      </c>
      <c r="G39" s="86" t="s">
        <v>877</v>
      </c>
      <c r="H39" s="86" t="s">
        <v>128</v>
      </c>
      <c r="I39" s="83">
        <v>211.26954700000002</v>
      </c>
      <c r="J39" s="85">
        <v>15800</v>
      </c>
      <c r="K39" s="73"/>
      <c r="L39" s="83">
        <v>33.380588357000008</v>
      </c>
      <c r="M39" s="84">
        <v>1.5497558254589611E-6</v>
      </c>
      <c r="N39" s="84">
        <f t="shared" si="0"/>
        <v>6.9552919247660083E-3</v>
      </c>
      <c r="O39" s="84">
        <f>L39/'סכום נכסי הקרן'!$C$42</f>
        <v>7.0603810177743715E-4</v>
      </c>
    </row>
    <row r="40" spans="2:15">
      <c r="B40" s="76" t="s">
        <v>1182</v>
      </c>
      <c r="C40" s="73" t="s">
        <v>1183</v>
      </c>
      <c r="D40" s="86" t="s">
        <v>115</v>
      </c>
      <c r="E40" s="86" t="s">
        <v>305</v>
      </c>
      <c r="F40" s="73" t="s">
        <v>375</v>
      </c>
      <c r="G40" s="86" t="s">
        <v>361</v>
      </c>
      <c r="H40" s="86" t="s">
        <v>128</v>
      </c>
      <c r="I40" s="83">
        <v>711.77290800000014</v>
      </c>
      <c r="J40" s="85">
        <v>15300</v>
      </c>
      <c r="K40" s="73"/>
      <c r="L40" s="83">
        <v>108.90125495100001</v>
      </c>
      <c r="M40" s="84">
        <v>5.8691903111630358E-6</v>
      </c>
      <c r="N40" s="84">
        <f t="shared" si="0"/>
        <v>2.2691032616228204E-2</v>
      </c>
      <c r="O40" s="84">
        <f>L40/'סכום נכסי הקרן'!$C$42</f>
        <v>2.3033876606510157E-3</v>
      </c>
    </row>
    <row r="41" spans="2:15">
      <c r="B41" s="76" t="s">
        <v>1184</v>
      </c>
      <c r="C41" s="73" t="s">
        <v>1185</v>
      </c>
      <c r="D41" s="86" t="s">
        <v>115</v>
      </c>
      <c r="E41" s="86" t="s">
        <v>305</v>
      </c>
      <c r="F41" s="73" t="s">
        <v>473</v>
      </c>
      <c r="G41" s="86" t="s">
        <v>123</v>
      </c>
      <c r="H41" s="86" t="s">
        <v>128</v>
      </c>
      <c r="I41" s="83">
        <v>2785.8085290000004</v>
      </c>
      <c r="J41" s="85">
        <v>2680</v>
      </c>
      <c r="K41" s="73"/>
      <c r="L41" s="83">
        <v>74.659668588000017</v>
      </c>
      <c r="M41" s="84">
        <v>1.1693581980934576E-5</v>
      </c>
      <c r="N41" s="84">
        <f t="shared" si="0"/>
        <v>1.5556340244282376E-2</v>
      </c>
      <c r="O41" s="84">
        <f>L41/'סכום נכסי הקרן'!$C$42</f>
        <v>1.5791384539257261E-3</v>
      </c>
    </row>
    <row r="42" spans="2:15">
      <c r="B42" s="76" t="s">
        <v>1186</v>
      </c>
      <c r="C42" s="73" t="s">
        <v>1187</v>
      </c>
      <c r="D42" s="86" t="s">
        <v>115</v>
      </c>
      <c r="E42" s="86" t="s">
        <v>305</v>
      </c>
      <c r="F42" s="73" t="s">
        <v>663</v>
      </c>
      <c r="G42" s="86" t="s">
        <v>664</v>
      </c>
      <c r="H42" s="86" t="s">
        <v>128</v>
      </c>
      <c r="I42" s="83">
        <v>729.34894700000007</v>
      </c>
      <c r="J42" s="85">
        <v>9838</v>
      </c>
      <c r="K42" s="73"/>
      <c r="L42" s="83">
        <v>71.753349445000012</v>
      </c>
      <c r="M42" s="84">
        <v>6.2852197365888056E-6</v>
      </c>
      <c r="N42" s="84">
        <f t="shared" si="0"/>
        <v>1.4950769789684267E-2</v>
      </c>
      <c r="O42" s="84">
        <f>L42/'סכום נכסי הקרן'!$C$42</f>
        <v>1.5176664382459053E-3</v>
      </c>
    </row>
    <row r="43" spans="2:15">
      <c r="B43" s="76" t="s">
        <v>1188</v>
      </c>
      <c r="C43" s="73" t="s">
        <v>1189</v>
      </c>
      <c r="D43" s="86" t="s">
        <v>115</v>
      </c>
      <c r="E43" s="86" t="s">
        <v>305</v>
      </c>
      <c r="F43" s="73" t="s">
        <v>1190</v>
      </c>
      <c r="G43" s="86" t="s">
        <v>600</v>
      </c>
      <c r="H43" s="86" t="s">
        <v>128</v>
      </c>
      <c r="I43" s="83">
        <v>1689.6655010000002</v>
      </c>
      <c r="J43" s="85">
        <v>1540</v>
      </c>
      <c r="K43" s="73"/>
      <c r="L43" s="83">
        <v>26.020848719000004</v>
      </c>
      <c r="M43" s="84">
        <v>4.1580395616270285E-6</v>
      </c>
      <c r="N43" s="84">
        <f t="shared" si="0"/>
        <v>5.4217917621834271E-3</v>
      </c>
      <c r="O43" s="84">
        <f>L43/'סכום נכסי הקרן'!$C$42</f>
        <v>5.5037108512642557E-4</v>
      </c>
    </row>
    <row r="44" spans="2:15">
      <c r="B44" s="76" t="s">
        <v>1191</v>
      </c>
      <c r="C44" s="73" t="s">
        <v>1192</v>
      </c>
      <c r="D44" s="86" t="s">
        <v>115</v>
      </c>
      <c r="E44" s="86" t="s">
        <v>305</v>
      </c>
      <c r="F44" s="73" t="s">
        <v>779</v>
      </c>
      <c r="G44" s="86" t="s">
        <v>780</v>
      </c>
      <c r="H44" s="86" t="s">
        <v>128</v>
      </c>
      <c r="I44" s="83">
        <v>2916.8542820000002</v>
      </c>
      <c r="J44" s="85">
        <v>2299</v>
      </c>
      <c r="K44" s="73"/>
      <c r="L44" s="83">
        <v>67.058479953000017</v>
      </c>
      <c r="M44" s="84">
        <v>8.1865749074826625E-6</v>
      </c>
      <c r="N44" s="84">
        <f t="shared" si="0"/>
        <v>1.3972530954697101E-2</v>
      </c>
      <c r="O44" s="84">
        <f>L44/'סכום נכסי הקרן'!$C$42</f>
        <v>1.4183645113663161E-3</v>
      </c>
    </row>
    <row r="45" spans="2:15">
      <c r="B45" s="72"/>
      <c r="C45" s="73"/>
      <c r="D45" s="73"/>
      <c r="E45" s="73"/>
      <c r="F45" s="73"/>
      <c r="G45" s="73"/>
      <c r="H45" s="73"/>
      <c r="I45" s="83"/>
      <c r="J45" s="85"/>
      <c r="K45" s="73"/>
      <c r="L45" s="73"/>
      <c r="M45" s="73"/>
      <c r="N45" s="84"/>
      <c r="O45" s="73"/>
    </row>
    <row r="46" spans="2:15">
      <c r="B46" s="89" t="s">
        <v>1193</v>
      </c>
      <c r="C46" s="71"/>
      <c r="D46" s="71"/>
      <c r="E46" s="71"/>
      <c r="F46" s="71"/>
      <c r="G46" s="71"/>
      <c r="H46" s="71"/>
      <c r="I46" s="80"/>
      <c r="J46" s="82"/>
      <c r="K46" s="71"/>
      <c r="L46" s="80">
        <v>787.99614197800008</v>
      </c>
      <c r="M46" s="71"/>
      <c r="N46" s="81">
        <f t="shared" ref="N46:N92" si="1">L46/$L$11</f>
        <v>0.16418953268380679</v>
      </c>
      <c r="O46" s="81">
        <f>L46/'סכום נכסי הקרן'!$C$42</f>
        <v>1.6667030980399771E-2</v>
      </c>
    </row>
    <row r="47" spans="2:15">
      <c r="B47" s="76" t="s">
        <v>1194</v>
      </c>
      <c r="C47" s="73" t="s">
        <v>1195</v>
      </c>
      <c r="D47" s="86" t="s">
        <v>115</v>
      </c>
      <c r="E47" s="86" t="s">
        <v>305</v>
      </c>
      <c r="F47" s="73" t="s">
        <v>1196</v>
      </c>
      <c r="G47" s="86" t="s">
        <v>1197</v>
      </c>
      <c r="H47" s="86" t="s">
        <v>128</v>
      </c>
      <c r="I47" s="83">
        <v>3174.8071300000006</v>
      </c>
      <c r="J47" s="85">
        <v>386.7</v>
      </c>
      <c r="K47" s="73"/>
      <c r="L47" s="83">
        <v>12.276979170000001</v>
      </c>
      <c r="M47" s="84">
        <v>1.0694876226943999E-5</v>
      </c>
      <c r="N47" s="84">
        <f t="shared" si="1"/>
        <v>2.558072768771763E-3</v>
      </c>
      <c r="O47" s="84">
        <f>L47/'סכום נכסי הקרן'!$C$42</f>
        <v>2.5967232740312763E-4</v>
      </c>
    </row>
    <row r="48" spans="2:15">
      <c r="B48" s="76" t="s">
        <v>1198</v>
      </c>
      <c r="C48" s="73" t="s">
        <v>1199</v>
      </c>
      <c r="D48" s="86" t="s">
        <v>115</v>
      </c>
      <c r="E48" s="86" t="s">
        <v>305</v>
      </c>
      <c r="F48" s="73" t="s">
        <v>631</v>
      </c>
      <c r="G48" s="86" t="s">
        <v>425</v>
      </c>
      <c r="H48" s="86" t="s">
        <v>128</v>
      </c>
      <c r="I48" s="83">
        <v>1866.3203550000003</v>
      </c>
      <c r="J48" s="85">
        <v>3117</v>
      </c>
      <c r="K48" s="73"/>
      <c r="L48" s="83">
        <v>58.17320547500001</v>
      </c>
      <c r="M48" s="84">
        <v>1.3014380618679462E-5</v>
      </c>
      <c r="N48" s="84">
        <f t="shared" si="1"/>
        <v>1.2121165209874829E-2</v>
      </c>
      <c r="O48" s="84">
        <f>L48/'סכום נכסי הקרן'!$C$42</f>
        <v>1.230430666128891E-3</v>
      </c>
    </row>
    <row r="49" spans="2:15">
      <c r="B49" s="76" t="s">
        <v>1200</v>
      </c>
      <c r="C49" s="73" t="s">
        <v>1201</v>
      </c>
      <c r="D49" s="86" t="s">
        <v>115</v>
      </c>
      <c r="E49" s="86" t="s">
        <v>305</v>
      </c>
      <c r="F49" s="73" t="s">
        <v>599</v>
      </c>
      <c r="G49" s="86" t="s">
        <v>600</v>
      </c>
      <c r="H49" s="86" t="s">
        <v>128</v>
      </c>
      <c r="I49" s="83">
        <v>1364.1975690000002</v>
      </c>
      <c r="J49" s="85">
        <v>611.6</v>
      </c>
      <c r="K49" s="73"/>
      <c r="L49" s="83">
        <v>8.3434323300000006</v>
      </c>
      <c r="M49" s="84">
        <v>6.4733579396979871E-6</v>
      </c>
      <c r="N49" s="84">
        <f t="shared" si="1"/>
        <v>1.7384656881732695E-3</v>
      </c>
      <c r="O49" s="84">
        <f>L49/'סכום נכסי הקרן'!$C$42</f>
        <v>1.7647325630036075E-4</v>
      </c>
    </row>
    <row r="50" spans="2:15">
      <c r="B50" s="76" t="s">
        <v>1202</v>
      </c>
      <c r="C50" s="73" t="s">
        <v>1203</v>
      </c>
      <c r="D50" s="86" t="s">
        <v>115</v>
      </c>
      <c r="E50" s="86" t="s">
        <v>305</v>
      </c>
      <c r="F50" s="73" t="s">
        <v>1204</v>
      </c>
      <c r="G50" s="86" t="s">
        <v>421</v>
      </c>
      <c r="H50" s="86" t="s">
        <v>128</v>
      </c>
      <c r="I50" s="83">
        <v>84.022591000000006</v>
      </c>
      <c r="J50" s="85">
        <v>8429</v>
      </c>
      <c r="K50" s="73"/>
      <c r="L50" s="83">
        <v>7.082264202000002</v>
      </c>
      <c r="M50" s="84">
        <v>5.7255938076089446E-6</v>
      </c>
      <c r="N50" s="84">
        <f t="shared" si="1"/>
        <v>1.4756844452952906E-3</v>
      </c>
      <c r="O50" s="84">
        <f>L50/'סכום נכסי הקרן'!$C$42</f>
        <v>1.4979808983557922E-4</v>
      </c>
    </row>
    <row r="51" spans="2:15">
      <c r="B51" s="76" t="s">
        <v>1205</v>
      </c>
      <c r="C51" s="73" t="s">
        <v>1206</v>
      </c>
      <c r="D51" s="86" t="s">
        <v>115</v>
      </c>
      <c r="E51" s="86" t="s">
        <v>305</v>
      </c>
      <c r="F51" s="73" t="s">
        <v>1207</v>
      </c>
      <c r="G51" s="86" t="s">
        <v>123</v>
      </c>
      <c r="H51" s="86" t="s">
        <v>128</v>
      </c>
      <c r="I51" s="83">
        <v>50.102657000000008</v>
      </c>
      <c r="J51" s="85">
        <v>12880</v>
      </c>
      <c r="K51" s="73"/>
      <c r="L51" s="83">
        <v>6.4532223170000016</v>
      </c>
      <c r="M51" s="84">
        <v>4.441479999950358E-6</v>
      </c>
      <c r="N51" s="84">
        <f t="shared" si="1"/>
        <v>1.34461515747183E-3</v>
      </c>
      <c r="O51" s="84">
        <f>L51/'סכום נכסי הקרן'!$C$42</f>
        <v>1.3649312547503445E-4</v>
      </c>
    </row>
    <row r="52" spans="2:15">
      <c r="B52" s="76" t="s">
        <v>1208</v>
      </c>
      <c r="C52" s="73" t="s">
        <v>1209</v>
      </c>
      <c r="D52" s="86" t="s">
        <v>115</v>
      </c>
      <c r="E52" s="86" t="s">
        <v>305</v>
      </c>
      <c r="F52" s="73" t="s">
        <v>1210</v>
      </c>
      <c r="G52" s="86" t="s">
        <v>780</v>
      </c>
      <c r="H52" s="86" t="s">
        <v>128</v>
      </c>
      <c r="I52" s="83">
        <v>1727.1432590000002</v>
      </c>
      <c r="J52" s="85">
        <v>1385</v>
      </c>
      <c r="K52" s="73"/>
      <c r="L52" s="83">
        <v>23.920934144000004</v>
      </c>
      <c r="M52" s="84">
        <v>1.5872310629265159E-5</v>
      </c>
      <c r="N52" s="84">
        <f t="shared" si="1"/>
        <v>4.984246481974694E-3</v>
      </c>
      <c r="O52" s="84">
        <f>L52/'סכום נכסי הקרן'!$C$42</f>
        <v>5.0595545995615009E-4</v>
      </c>
    </row>
    <row r="53" spans="2:15">
      <c r="B53" s="76" t="s">
        <v>1211</v>
      </c>
      <c r="C53" s="73" t="s">
        <v>1212</v>
      </c>
      <c r="D53" s="86" t="s">
        <v>115</v>
      </c>
      <c r="E53" s="86" t="s">
        <v>305</v>
      </c>
      <c r="F53" s="73" t="s">
        <v>1213</v>
      </c>
      <c r="G53" s="86" t="s">
        <v>1214</v>
      </c>
      <c r="H53" s="86" t="s">
        <v>128</v>
      </c>
      <c r="I53" s="83">
        <v>2690.0319920000002</v>
      </c>
      <c r="J53" s="85">
        <v>231.2</v>
      </c>
      <c r="K53" s="73"/>
      <c r="L53" s="83">
        <v>6.2193539660000008</v>
      </c>
      <c r="M53" s="84">
        <v>6.3528534478446824E-6</v>
      </c>
      <c r="N53" s="84">
        <f t="shared" si="1"/>
        <v>1.2958855594260381E-3</v>
      </c>
      <c r="O53" s="84">
        <f>L53/'סכום נכסי הקרן'!$C$42</f>
        <v>1.3154653900867476E-4</v>
      </c>
    </row>
    <row r="54" spans="2:15">
      <c r="B54" s="76" t="s">
        <v>1215</v>
      </c>
      <c r="C54" s="73" t="s">
        <v>1216</v>
      </c>
      <c r="D54" s="86" t="s">
        <v>115</v>
      </c>
      <c r="E54" s="86" t="s">
        <v>305</v>
      </c>
      <c r="F54" s="73" t="s">
        <v>1217</v>
      </c>
      <c r="G54" s="86" t="s">
        <v>153</v>
      </c>
      <c r="H54" s="86" t="s">
        <v>128</v>
      </c>
      <c r="I54" s="83">
        <v>18.593390000000003</v>
      </c>
      <c r="J54" s="85">
        <v>3108</v>
      </c>
      <c r="K54" s="73"/>
      <c r="L54" s="83">
        <v>0.57788254800000005</v>
      </c>
      <c r="M54" s="84">
        <v>5.2961146167618105E-7</v>
      </c>
      <c r="N54" s="84">
        <f t="shared" si="1"/>
        <v>1.2040955589462333E-4</v>
      </c>
      <c r="O54" s="84">
        <f>L54/'סכום נכסי הקרן'!$C$42</f>
        <v>1.2222885135416389E-5</v>
      </c>
    </row>
    <row r="55" spans="2:15">
      <c r="B55" s="76" t="s">
        <v>1218</v>
      </c>
      <c r="C55" s="73" t="s">
        <v>1219</v>
      </c>
      <c r="D55" s="86" t="s">
        <v>115</v>
      </c>
      <c r="E55" s="86" t="s">
        <v>305</v>
      </c>
      <c r="F55" s="73" t="s">
        <v>1220</v>
      </c>
      <c r="G55" s="86" t="s">
        <v>123</v>
      </c>
      <c r="H55" s="86" t="s">
        <v>128</v>
      </c>
      <c r="I55" s="83">
        <v>67.199488000000017</v>
      </c>
      <c r="J55" s="85">
        <v>9400</v>
      </c>
      <c r="K55" s="73"/>
      <c r="L55" s="83">
        <v>6.3167518720000011</v>
      </c>
      <c r="M55" s="84">
        <v>3.065233361141112E-6</v>
      </c>
      <c r="N55" s="84">
        <f t="shared" si="1"/>
        <v>1.3161797154740355E-3</v>
      </c>
      <c r="O55" s="84">
        <f>L55/'סכום נכסי הקרן'!$C$42</f>
        <v>1.336066175169949E-4</v>
      </c>
    </row>
    <row r="56" spans="2:15">
      <c r="B56" s="76" t="s">
        <v>1221</v>
      </c>
      <c r="C56" s="73" t="s">
        <v>1222</v>
      </c>
      <c r="D56" s="86" t="s">
        <v>115</v>
      </c>
      <c r="E56" s="86" t="s">
        <v>305</v>
      </c>
      <c r="F56" s="73" t="s">
        <v>1223</v>
      </c>
      <c r="G56" s="86" t="s">
        <v>151</v>
      </c>
      <c r="H56" s="86" t="s">
        <v>128</v>
      </c>
      <c r="I56" s="83">
        <v>33.468495000000004</v>
      </c>
      <c r="J56" s="85">
        <v>25900</v>
      </c>
      <c r="K56" s="73"/>
      <c r="L56" s="83">
        <v>8.6683402050000016</v>
      </c>
      <c r="M56" s="84">
        <v>3.4702538075487176E-6</v>
      </c>
      <c r="N56" s="84">
        <f t="shared" si="1"/>
        <v>1.8061645883577684E-3</v>
      </c>
      <c r="O56" s="84">
        <f>L56/'סכום נכסי הקרן'!$C$42</f>
        <v>1.8334543413210457E-4</v>
      </c>
    </row>
    <row r="57" spans="2:15">
      <c r="B57" s="76" t="s">
        <v>1224</v>
      </c>
      <c r="C57" s="73" t="s">
        <v>1225</v>
      </c>
      <c r="D57" s="86" t="s">
        <v>115</v>
      </c>
      <c r="E57" s="86" t="s">
        <v>305</v>
      </c>
      <c r="F57" s="73" t="s">
        <v>822</v>
      </c>
      <c r="G57" s="86" t="s">
        <v>151</v>
      </c>
      <c r="H57" s="86" t="s">
        <v>128</v>
      </c>
      <c r="I57" s="83">
        <v>11890.181989000002</v>
      </c>
      <c r="J57" s="85">
        <v>611.4</v>
      </c>
      <c r="K57" s="73"/>
      <c r="L57" s="83">
        <v>72.696572679000013</v>
      </c>
      <c r="M57" s="84">
        <v>1.4488304777065814E-5</v>
      </c>
      <c r="N57" s="84">
        <f t="shared" si="1"/>
        <v>1.5147302962572939E-2</v>
      </c>
      <c r="O57" s="84">
        <f>L57/'סכום נכסי הקרן'!$C$42</f>
        <v>1.5376167019909145E-3</v>
      </c>
    </row>
    <row r="58" spans="2:15">
      <c r="B58" s="76" t="s">
        <v>1226</v>
      </c>
      <c r="C58" s="73" t="s">
        <v>1227</v>
      </c>
      <c r="D58" s="86" t="s">
        <v>115</v>
      </c>
      <c r="E58" s="86" t="s">
        <v>305</v>
      </c>
      <c r="F58" s="73" t="s">
        <v>803</v>
      </c>
      <c r="G58" s="86" t="s">
        <v>600</v>
      </c>
      <c r="H58" s="86" t="s">
        <v>128</v>
      </c>
      <c r="I58" s="83">
        <v>111.20032200000001</v>
      </c>
      <c r="J58" s="85">
        <v>9483</v>
      </c>
      <c r="K58" s="73"/>
      <c r="L58" s="83">
        <v>10.545126488000001</v>
      </c>
      <c r="M58" s="84">
        <v>8.7950334463396967E-6</v>
      </c>
      <c r="N58" s="84">
        <f t="shared" si="1"/>
        <v>2.1972181054215E-3</v>
      </c>
      <c r="O58" s="84">
        <f>L58/'סכום נכסי הקרן'!$C$42</f>
        <v>2.2304163752192224E-4</v>
      </c>
    </row>
    <row r="59" spans="2:15">
      <c r="B59" s="76" t="s">
        <v>1228</v>
      </c>
      <c r="C59" s="73" t="s">
        <v>1229</v>
      </c>
      <c r="D59" s="86" t="s">
        <v>115</v>
      </c>
      <c r="E59" s="86" t="s">
        <v>305</v>
      </c>
      <c r="F59" s="73" t="s">
        <v>1230</v>
      </c>
      <c r="G59" s="86" t="s">
        <v>653</v>
      </c>
      <c r="H59" s="86" t="s">
        <v>128</v>
      </c>
      <c r="I59" s="83">
        <v>83.096534000000005</v>
      </c>
      <c r="J59" s="85">
        <v>6179</v>
      </c>
      <c r="K59" s="73"/>
      <c r="L59" s="83">
        <v>5.1345348090000007</v>
      </c>
      <c r="M59" s="84">
        <v>2.2872051243679065E-6</v>
      </c>
      <c r="N59" s="84">
        <f t="shared" si="1"/>
        <v>1.0698489826641636E-3</v>
      </c>
      <c r="O59" s="84">
        <f>L59/'סכום נכסי הקרן'!$C$42</f>
        <v>1.086013575101149E-4</v>
      </c>
    </row>
    <row r="60" spans="2:15">
      <c r="B60" s="76" t="s">
        <v>1231</v>
      </c>
      <c r="C60" s="73" t="s">
        <v>1232</v>
      </c>
      <c r="D60" s="86" t="s">
        <v>115</v>
      </c>
      <c r="E60" s="86" t="s">
        <v>305</v>
      </c>
      <c r="F60" s="73" t="s">
        <v>1233</v>
      </c>
      <c r="G60" s="86" t="s">
        <v>1168</v>
      </c>
      <c r="H60" s="86" t="s">
        <v>128</v>
      </c>
      <c r="I60" s="83">
        <v>288.82103700000005</v>
      </c>
      <c r="J60" s="85">
        <v>4059</v>
      </c>
      <c r="K60" s="73"/>
      <c r="L60" s="83">
        <v>11.723245889000001</v>
      </c>
      <c r="M60" s="84">
        <v>1.1678630608852277E-5</v>
      </c>
      <c r="N60" s="84">
        <f t="shared" si="1"/>
        <v>2.4426950355627606E-3</v>
      </c>
      <c r="O60" s="84">
        <f>L60/'סכום נכסי הקרן'!$C$42</f>
        <v>2.4796022723200386E-4</v>
      </c>
    </row>
    <row r="61" spans="2:15">
      <c r="B61" s="76" t="s">
        <v>1234</v>
      </c>
      <c r="C61" s="73" t="s">
        <v>1235</v>
      </c>
      <c r="D61" s="86" t="s">
        <v>115</v>
      </c>
      <c r="E61" s="86" t="s">
        <v>305</v>
      </c>
      <c r="F61" s="73" t="s">
        <v>825</v>
      </c>
      <c r="G61" s="86" t="s">
        <v>425</v>
      </c>
      <c r="H61" s="86" t="s">
        <v>128</v>
      </c>
      <c r="I61" s="83">
        <v>9197.3257110000013</v>
      </c>
      <c r="J61" s="85">
        <v>61.2</v>
      </c>
      <c r="K61" s="73"/>
      <c r="L61" s="83">
        <v>5.6287633350000004</v>
      </c>
      <c r="M61" s="84">
        <v>2.8690420100512841E-6</v>
      </c>
      <c r="N61" s="84">
        <f t="shared" si="1"/>
        <v>1.1728281045152603E-3</v>
      </c>
      <c r="O61" s="84">
        <f>L61/'סכום נכסי הקרן'!$C$42</f>
        <v>1.1905486320058981E-4</v>
      </c>
    </row>
    <row r="62" spans="2:15">
      <c r="B62" s="76" t="s">
        <v>1236</v>
      </c>
      <c r="C62" s="73" t="s">
        <v>1237</v>
      </c>
      <c r="D62" s="86" t="s">
        <v>115</v>
      </c>
      <c r="E62" s="86" t="s">
        <v>305</v>
      </c>
      <c r="F62" s="73" t="s">
        <v>415</v>
      </c>
      <c r="G62" s="86" t="s">
        <v>361</v>
      </c>
      <c r="H62" s="86" t="s">
        <v>128</v>
      </c>
      <c r="I62" s="83">
        <v>42.350115000000002</v>
      </c>
      <c r="J62" s="85">
        <v>198000</v>
      </c>
      <c r="K62" s="73"/>
      <c r="L62" s="83">
        <v>83.853227363000016</v>
      </c>
      <c r="M62" s="84">
        <v>1.9813642322386501E-5</v>
      </c>
      <c r="N62" s="84">
        <f t="shared" si="1"/>
        <v>1.7471941144534629E-2</v>
      </c>
      <c r="O62" s="84">
        <f>L62/'סכום נכסי הקרן'!$C$42</f>
        <v>1.7735928690684453E-3</v>
      </c>
    </row>
    <row r="63" spans="2:15">
      <c r="B63" s="76" t="s">
        <v>1238</v>
      </c>
      <c r="C63" s="73" t="s">
        <v>1239</v>
      </c>
      <c r="D63" s="86" t="s">
        <v>115</v>
      </c>
      <c r="E63" s="86" t="s">
        <v>305</v>
      </c>
      <c r="F63" s="73" t="s">
        <v>855</v>
      </c>
      <c r="G63" s="86" t="s">
        <v>122</v>
      </c>
      <c r="H63" s="86" t="s">
        <v>128</v>
      </c>
      <c r="I63" s="83">
        <v>8284.6842940000006</v>
      </c>
      <c r="J63" s="85">
        <v>303.89999999999998</v>
      </c>
      <c r="K63" s="73"/>
      <c r="L63" s="83">
        <v>25.17715557</v>
      </c>
      <c r="M63" s="84">
        <v>7.0579149822550655E-6</v>
      </c>
      <c r="N63" s="84">
        <f t="shared" si="1"/>
        <v>5.2459970133473246E-3</v>
      </c>
      <c r="O63" s="84">
        <f>L63/'סכום נכסי הקרן'!$C$42</f>
        <v>5.3252599794486081E-4</v>
      </c>
    </row>
    <row r="64" spans="2:15">
      <c r="B64" s="76" t="s">
        <v>1240</v>
      </c>
      <c r="C64" s="73" t="s">
        <v>1241</v>
      </c>
      <c r="D64" s="86" t="s">
        <v>115</v>
      </c>
      <c r="E64" s="86" t="s">
        <v>305</v>
      </c>
      <c r="F64" s="73" t="s">
        <v>753</v>
      </c>
      <c r="G64" s="86" t="s">
        <v>600</v>
      </c>
      <c r="H64" s="86" t="s">
        <v>128</v>
      </c>
      <c r="I64" s="83">
        <v>100.368998</v>
      </c>
      <c r="J64" s="85">
        <v>10060</v>
      </c>
      <c r="K64" s="73"/>
      <c r="L64" s="83">
        <v>10.097121176000002</v>
      </c>
      <c r="M64" s="84">
        <v>5.3650678904082672E-6</v>
      </c>
      <c r="N64" s="84">
        <f t="shared" si="1"/>
        <v>2.1038702082699979E-3</v>
      </c>
      <c r="O64" s="84">
        <f>L64/'סכום נכסי הקרן'!$C$42</f>
        <v>2.1356580633860646E-4</v>
      </c>
    </row>
    <row r="65" spans="2:15">
      <c r="B65" s="76" t="s">
        <v>1242</v>
      </c>
      <c r="C65" s="73" t="s">
        <v>1243</v>
      </c>
      <c r="D65" s="86" t="s">
        <v>115</v>
      </c>
      <c r="E65" s="86" t="s">
        <v>305</v>
      </c>
      <c r="F65" s="73" t="s">
        <v>1244</v>
      </c>
      <c r="G65" s="86" t="s">
        <v>124</v>
      </c>
      <c r="H65" s="86" t="s">
        <v>128</v>
      </c>
      <c r="I65" s="83">
        <v>104.11103800000001</v>
      </c>
      <c r="J65" s="85">
        <v>39700</v>
      </c>
      <c r="K65" s="73"/>
      <c r="L65" s="83">
        <v>41.332082093000004</v>
      </c>
      <c r="M65" s="84">
        <v>1.9553252360274334E-5</v>
      </c>
      <c r="N65" s="84">
        <f t="shared" si="1"/>
        <v>8.6120919661658371E-3</v>
      </c>
      <c r="O65" s="84">
        <f>L65/'סכום נכסי הקרן'!$C$42</f>
        <v>8.7422140291099364E-4</v>
      </c>
    </row>
    <row r="66" spans="2:15">
      <c r="B66" s="76" t="s">
        <v>1245</v>
      </c>
      <c r="C66" s="73" t="s">
        <v>1246</v>
      </c>
      <c r="D66" s="86" t="s">
        <v>115</v>
      </c>
      <c r="E66" s="86" t="s">
        <v>305</v>
      </c>
      <c r="F66" s="73" t="s">
        <v>1247</v>
      </c>
      <c r="G66" s="86" t="s">
        <v>780</v>
      </c>
      <c r="H66" s="86" t="s">
        <v>128</v>
      </c>
      <c r="I66" s="83">
        <v>195.597891</v>
      </c>
      <c r="J66" s="85">
        <v>4955</v>
      </c>
      <c r="K66" s="73"/>
      <c r="L66" s="83">
        <v>9.6918754980000017</v>
      </c>
      <c r="M66" s="84">
        <v>1.392008185608786E-5</v>
      </c>
      <c r="N66" s="84">
        <f t="shared" si="1"/>
        <v>2.0194318526126549E-3</v>
      </c>
      <c r="O66" s="84">
        <f>L66/'סכום נכסי הקרן'!$C$42</f>
        <v>2.0499439093428119E-4</v>
      </c>
    </row>
    <row r="67" spans="2:15">
      <c r="B67" s="76" t="s">
        <v>1248</v>
      </c>
      <c r="C67" s="73" t="s">
        <v>1249</v>
      </c>
      <c r="D67" s="86" t="s">
        <v>115</v>
      </c>
      <c r="E67" s="86" t="s">
        <v>305</v>
      </c>
      <c r="F67" s="73" t="s">
        <v>1250</v>
      </c>
      <c r="G67" s="86" t="s">
        <v>1164</v>
      </c>
      <c r="H67" s="86" t="s">
        <v>128</v>
      </c>
      <c r="I67" s="83">
        <v>104.61464000000002</v>
      </c>
      <c r="J67" s="85">
        <v>27180</v>
      </c>
      <c r="K67" s="73"/>
      <c r="L67" s="83">
        <v>28.434259269000002</v>
      </c>
      <c r="M67" s="84">
        <v>1.5378377146754752E-5</v>
      </c>
      <c r="N67" s="84">
        <f t="shared" si="1"/>
        <v>5.9246581206201555E-3</v>
      </c>
      <c r="O67" s="84">
        <f>L67/'סכום נכסי הקרן'!$C$42</f>
        <v>6.0141751322733447E-4</v>
      </c>
    </row>
    <row r="68" spans="2:15">
      <c r="B68" s="76" t="s">
        <v>1251</v>
      </c>
      <c r="C68" s="73" t="s">
        <v>1252</v>
      </c>
      <c r="D68" s="86" t="s">
        <v>115</v>
      </c>
      <c r="E68" s="86" t="s">
        <v>305</v>
      </c>
      <c r="F68" s="73" t="s">
        <v>1253</v>
      </c>
      <c r="G68" s="86" t="s">
        <v>1164</v>
      </c>
      <c r="H68" s="86" t="s">
        <v>128</v>
      </c>
      <c r="I68" s="83">
        <v>292.40859700000004</v>
      </c>
      <c r="J68" s="85">
        <v>14970</v>
      </c>
      <c r="K68" s="73"/>
      <c r="L68" s="83">
        <v>43.773566987000002</v>
      </c>
      <c r="M68" s="84">
        <v>1.2982852660010178E-5</v>
      </c>
      <c r="N68" s="84">
        <f t="shared" si="1"/>
        <v>9.1208079895643696E-3</v>
      </c>
      <c r="O68" s="84">
        <f>L68/'סכום נכסי הקרן'!$C$42</f>
        <v>9.2586163590037299E-4</v>
      </c>
    </row>
    <row r="69" spans="2:15">
      <c r="B69" s="76" t="s">
        <v>1254</v>
      </c>
      <c r="C69" s="73" t="s">
        <v>1255</v>
      </c>
      <c r="D69" s="86" t="s">
        <v>115</v>
      </c>
      <c r="E69" s="86" t="s">
        <v>305</v>
      </c>
      <c r="F69" s="73" t="s">
        <v>687</v>
      </c>
      <c r="G69" s="86" t="s">
        <v>125</v>
      </c>
      <c r="H69" s="86" t="s">
        <v>128</v>
      </c>
      <c r="I69" s="83">
        <v>1074.914264</v>
      </c>
      <c r="J69" s="85">
        <v>850</v>
      </c>
      <c r="K69" s="73"/>
      <c r="L69" s="83">
        <v>9.1367712410000017</v>
      </c>
      <c r="M69" s="84">
        <v>5.3745713200000003E-6</v>
      </c>
      <c r="N69" s="84">
        <f t="shared" si="1"/>
        <v>1.9037684582223734E-3</v>
      </c>
      <c r="O69" s="84">
        <f>L69/'סכום נכסי הקרן'!$C$42</f>
        <v>1.9325329303303143E-4</v>
      </c>
    </row>
    <row r="70" spans="2:15">
      <c r="B70" s="76" t="s">
        <v>1256</v>
      </c>
      <c r="C70" s="73" t="s">
        <v>1257</v>
      </c>
      <c r="D70" s="86" t="s">
        <v>115</v>
      </c>
      <c r="E70" s="86" t="s">
        <v>305</v>
      </c>
      <c r="F70" s="73" t="s">
        <v>847</v>
      </c>
      <c r="G70" s="86" t="s">
        <v>122</v>
      </c>
      <c r="H70" s="86" t="s">
        <v>128</v>
      </c>
      <c r="I70" s="83">
        <v>54410.582214000009</v>
      </c>
      <c r="J70" s="85">
        <v>56.8</v>
      </c>
      <c r="K70" s="73"/>
      <c r="L70" s="83">
        <v>30.905210698000001</v>
      </c>
      <c r="M70" s="84">
        <v>2.1004240411972496E-5</v>
      </c>
      <c r="N70" s="84">
        <f t="shared" si="1"/>
        <v>6.4395138905906915E-3</v>
      </c>
      <c r="O70" s="84">
        <f>L70/'סכום נכסי הקרן'!$C$42</f>
        <v>6.5368099755712947E-4</v>
      </c>
    </row>
    <row r="71" spans="2:15">
      <c r="B71" s="76" t="s">
        <v>1258</v>
      </c>
      <c r="C71" s="73" t="s">
        <v>1259</v>
      </c>
      <c r="D71" s="86" t="s">
        <v>115</v>
      </c>
      <c r="E71" s="86" t="s">
        <v>305</v>
      </c>
      <c r="F71" s="73" t="s">
        <v>432</v>
      </c>
      <c r="G71" s="86" t="s">
        <v>361</v>
      </c>
      <c r="H71" s="86" t="s">
        <v>128</v>
      </c>
      <c r="I71" s="83">
        <v>18.705739000000005</v>
      </c>
      <c r="J71" s="85">
        <v>52480</v>
      </c>
      <c r="K71" s="73"/>
      <c r="L71" s="83">
        <v>9.8167716850000009</v>
      </c>
      <c r="M71" s="84">
        <v>3.5819878988933149E-6</v>
      </c>
      <c r="N71" s="84">
        <f t="shared" si="1"/>
        <v>2.0454556431937156E-3</v>
      </c>
      <c r="O71" s="84">
        <f>L71/'סכום נכסי הקרן'!$C$42</f>
        <v>2.0763608993148378E-4</v>
      </c>
    </row>
    <row r="72" spans="2:15">
      <c r="B72" s="76" t="s">
        <v>1260</v>
      </c>
      <c r="C72" s="73" t="s">
        <v>1261</v>
      </c>
      <c r="D72" s="86" t="s">
        <v>115</v>
      </c>
      <c r="E72" s="86" t="s">
        <v>305</v>
      </c>
      <c r="F72" s="73" t="s">
        <v>1262</v>
      </c>
      <c r="G72" s="86" t="s">
        <v>421</v>
      </c>
      <c r="H72" s="86" t="s">
        <v>128</v>
      </c>
      <c r="I72" s="83">
        <v>319.46124500000008</v>
      </c>
      <c r="J72" s="85">
        <v>3225</v>
      </c>
      <c r="K72" s="73"/>
      <c r="L72" s="83">
        <v>10.302625140000002</v>
      </c>
      <c r="M72" s="84">
        <v>4.7226235953719902E-6</v>
      </c>
      <c r="N72" s="84">
        <f t="shared" si="1"/>
        <v>2.1466897070166959E-3</v>
      </c>
      <c r="O72" s="84">
        <f>L72/'סכום נכסי הקרן'!$C$42</f>
        <v>2.1791245317114716E-4</v>
      </c>
    </row>
    <row r="73" spans="2:15">
      <c r="B73" s="76" t="s">
        <v>1263</v>
      </c>
      <c r="C73" s="73" t="s">
        <v>1264</v>
      </c>
      <c r="D73" s="86" t="s">
        <v>115</v>
      </c>
      <c r="E73" s="86" t="s">
        <v>305</v>
      </c>
      <c r="F73" s="73" t="s">
        <v>1265</v>
      </c>
      <c r="G73" s="86" t="s">
        <v>123</v>
      </c>
      <c r="H73" s="86" t="s">
        <v>128</v>
      </c>
      <c r="I73" s="83">
        <v>46.274460000000005</v>
      </c>
      <c r="J73" s="85">
        <v>19000</v>
      </c>
      <c r="K73" s="73"/>
      <c r="L73" s="83">
        <v>8.7921473870000035</v>
      </c>
      <c r="M73" s="84">
        <v>3.6462970957958636E-6</v>
      </c>
      <c r="N73" s="84">
        <f t="shared" si="1"/>
        <v>1.8319614701857085E-3</v>
      </c>
      <c r="O73" s="84">
        <f>L73/'סכום נכסי הקרן'!$C$42</f>
        <v>1.8596409941238159E-4</v>
      </c>
    </row>
    <row r="74" spans="2:15">
      <c r="B74" s="76" t="s">
        <v>1266</v>
      </c>
      <c r="C74" s="73" t="s">
        <v>1267</v>
      </c>
      <c r="D74" s="86" t="s">
        <v>115</v>
      </c>
      <c r="E74" s="86" t="s">
        <v>305</v>
      </c>
      <c r="F74" s="73" t="s">
        <v>540</v>
      </c>
      <c r="G74" s="86" t="s">
        <v>361</v>
      </c>
      <c r="H74" s="86" t="s">
        <v>128</v>
      </c>
      <c r="I74" s="83">
        <v>167.43106800000004</v>
      </c>
      <c r="J74" s="85">
        <v>8287</v>
      </c>
      <c r="K74" s="73"/>
      <c r="L74" s="83">
        <v>13.875012611000002</v>
      </c>
      <c r="M74" s="84">
        <v>4.6061531188544449E-6</v>
      </c>
      <c r="N74" s="84">
        <f t="shared" si="1"/>
        <v>2.8910444039275751E-3</v>
      </c>
      <c r="O74" s="84">
        <f>L74/'סכום נכסי הקרן'!$C$42</f>
        <v>2.9347258536125033E-4</v>
      </c>
    </row>
    <row r="75" spans="2:15">
      <c r="B75" s="76" t="s">
        <v>1268</v>
      </c>
      <c r="C75" s="73" t="s">
        <v>1269</v>
      </c>
      <c r="D75" s="86" t="s">
        <v>115</v>
      </c>
      <c r="E75" s="86" t="s">
        <v>305</v>
      </c>
      <c r="F75" s="73" t="s">
        <v>1270</v>
      </c>
      <c r="G75" s="86" t="s">
        <v>421</v>
      </c>
      <c r="H75" s="86" t="s">
        <v>128</v>
      </c>
      <c r="I75" s="83">
        <v>294.58076800000003</v>
      </c>
      <c r="J75" s="85">
        <v>4147</v>
      </c>
      <c r="K75" s="73"/>
      <c r="L75" s="83">
        <v>12.216264451000001</v>
      </c>
      <c r="M75" s="84">
        <v>4.6557891207714216E-6</v>
      </c>
      <c r="N75" s="84">
        <f t="shared" si="1"/>
        <v>2.5454220452357122E-3</v>
      </c>
      <c r="O75" s="84">
        <f>L75/'סכום נכסי הקרן'!$C$42</f>
        <v>2.5838814078262066E-4</v>
      </c>
    </row>
    <row r="76" spans="2:15">
      <c r="B76" s="76" t="s">
        <v>1271</v>
      </c>
      <c r="C76" s="73" t="s">
        <v>1272</v>
      </c>
      <c r="D76" s="86" t="s">
        <v>115</v>
      </c>
      <c r="E76" s="86" t="s">
        <v>305</v>
      </c>
      <c r="F76" s="73" t="s">
        <v>1273</v>
      </c>
      <c r="G76" s="86" t="s">
        <v>124</v>
      </c>
      <c r="H76" s="86" t="s">
        <v>128</v>
      </c>
      <c r="I76" s="83">
        <v>6450.9484620000012</v>
      </c>
      <c r="J76" s="85">
        <v>284.89999999999998</v>
      </c>
      <c r="K76" s="73"/>
      <c r="L76" s="83">
        <v>18.378752167999998</v>
      </c>
      <c r="M76" s="84">
        <v>1.3918327194692853E-5</v>
      </c>
      <c r="N76" s="84">
        <f t="shared" si="1"/>
        <v>3.8294587613090982E-3</v>
      </c>
      <c r="O76" s="84">
        <f>L76/'סכום נכסי הקרן'!$C$42</f>
        <v>3.8873189276819776E-4</v>
      </c>
    </row>
    <row r="77" spans="2:15">
      <c r="B77" s="76" t="s">
        <v>1274</v>
      </c>
      <c r="C77" s="73" t="s">
        <v>1275</v>
      </c>
      <c r="D77" s="86" t="s">
        <v>115</v>
      </c>
      <c r="E77" s="86" t="s">
        <v>305</v>
      </c>
      <c r="F77" s="73" t="s">
        <v>1276</v>
      </c>
      <c r="G77" s="86" t="s">
        <v>122</v>
      </c>
      <c r="H77" s="86" t="s">
        <v>128</v>
      </c>
      <c r="I77" s="83">
        <v>857.24747300000013</v>
      </c>
      <c r="J77" s="85">
        <v>1304</v>
      </c>
      <c r="K77" s="73"/>
      <c r="L77" s="83">
        <v>11.178507045000002</v>
      </c>
      <c r="M77" s="84">
        <v>9.0303404426787594E-6</v>
      </c>
      <c r="N77" s="84">
        <f t="shared" si="1"/>
        <v>2.3291914135696798E-3</v>
      </c>
      <c r="O77" s="84">
        <f>L77/'סכום נכסי הקרן'!$C$42</f>
        <v>2.3643836981987885E-4</v>
      </c>
    </row>
    <row r="78" spans="2:15">
      <c r="B78" s="76" t="s">
        <v>1277</v>
      </c>
      <c r="C78" s="73" t="s">
        <v>1278</v>
      </c>
      <c r="D78" s="86" t="s">
        <v>115</v>
      </c>
      <c r="E78" s="86" t="s">
        <v>305</v>
      </c>
      <c r="F78" s="73" t="s">
        <v>1279</v>
      </c>
      <c r="G78" s="86" t="s">
        <v>425</v>
      </c>
      <c r="H78" s="86" t="s">
        <v>128</v>
      </c>
      <c r="I78" s="83">
        <v>102.74867300000001</v>
      </c>
      <c r="J78" s="85">
        <v>8065</v>
      </c>
      <c r="K78" s="73"/>
      <c r="L78" s="83">
        <v>8.2866805090000017</v>
      </c>
      <c r="M78" s="84">
        <v>6.96601172881356E-6</v>
      </c>
      <c r="N78" s="84">
        <f t="shared" si="1"/>
        <v>1.726640687424465E-3</v>
      </c>
      <c r="O78" s="84">
        <f>L78/'סכום נכסי הקרן'!$C$42</f>
        <v>1.752728895619821E-4</v>
      </c>
    </row>
    <row r="79" spans="2:15">
      <c r="B79" s="76" t="s">
        <v>1280</v>
      </c>
      <c r="C79" s="73" t="s">
        <v>1281</v>
      </c>
      <c r="D79" s="86" t="s">
        <v>115</v>
      </c>
      <c r="E79" s="86" t="s">
        <v>305</v>
      </c>
      <c r="F79" s="73" t="s">
        <v>624</v>
      </c>
      <c r="G79" s="86" t="s">
        <v>152</v>
      </c>
      <c r="H79" s="86" t="s">
        <v>128</v>
      </c>
      <c r="I79" s="83">
        <v>1604.1321030000001</v>
      </c>
      <c r="J79" s="85">
        <v>1400</v>
      </c>
      <c r="K79" s="73"/>
      <c r="L79" s="83">
        <v>22.457849440999997</v>
      </c>
      <c r="M79" s="84">
        <v>1.0123302735982854E-5</v>
      </c>
      <c r="N79" s="84">
        <f t="shared" si="1"/>
        <v>4.679393220816082E-3</v>
      </c>
      <c r="O79" s="84">
        <f>L79/'סכום נכסי הקרן'!$C$42</f>
        <v>4.750095240907294E-4</v>
      </c>
    </row>
    <row r="80" spans="2:15">
      <c r="B80" s="76" t="s">
        <v>1282</v>
      </c>
      <c r="C80" s="73" t="s">
        <v>1283</v>
      </c>
      <c r="D80" s="86" t="s">
        <v>115</v>
      </c>
      <c r="E80" s="86" t="s">
        <v>305</v>
      </c>
      <c r="F80" s="73" t="s">
        <v>1284</v>
      </c>
      <c r="G80" s="86" t="s">
        <v>653</v>
      </c>
      <c r="H80" s="86" t="s">
        <v>128</v>
      </c>
      <c r="I80" s="83">
        <v>48.365257000000014</v>
      </c>
      <c r="J80" s="85">
        <v>24890</v>
      </c>
      <c r="K80" s="73"/>
      <c r="L80" s="83">
        <v>12.038112343</v>
      </c>
      <c r="M80" s="84">
        <v>6.6455455364128364E-6</v>
      </c>
      <c r="N80" s="84">
        <f t="shared" si="1"/>
        <v>2.5083016714154403E-3</v>
      </c>
      <c r="O80" s="84">
        <f>L80/'סכום נכסי הקרן'!$C$42</f>
        <v>2.5462001738063778E-4</v>
      </c>
    </row>
    <row r="81" spans="2:15">
      <c r="B81" s="76" t="s">
        <v>1285</v>
      </c>
      <c r="C81" s="73" t="s">
        <v>1286</v>
      </c>
      <c r="D81" s="86" t="s">
        <v>115</v>
      </c>
      <c r="E81" s="86" t="s">
        <v>305</v>
      </c>
      <c r="F81" s="73" t="s">
        <v>1287</v>
      </c>
      <c r="G81" s="86" t="s">
        <v>149</v>
      </c>
      <c r="H81" s="86" t="s">
        <v>128</v>
      </c>
      <c r="I81" s="83">
        <v>16.827828</v>
      </c>
      <c r="J81" s="85">
        <v>22620</v>
      </c>
      <c r="K81" s="73"/>
      <c r="L81" s="83">
        <v>3.8064547020000004</v>
      </c>
      <c r="M81" s="84">
        <v>1.2408702963894862E-6</v>
      </c>
      <c r="N81" s="84">
        <f t="shared" si="1"/>
        <v>7.9312573426394738E-4</v>
      </c>
      <c r="O81" s="84">
        <f>L81/'סכום נכסי הקרן'!$C$42</f>
        <v>8.0510925198785585E-5</v>
      </c>
    </row>
    <row r="82" spans="2:15">
      <c r="B82" s="76" t="s">
        <v>1288</v>
      </c>
      <c r="C82" s="73" t="s">
        <v>1289</v>
      </c>
      <c r="D82" s="86" t="s">
        <v>115</v>
      </c>
      <c r="E82" s="86" t="s">
        <v>305</v>
      </c>
      <c r="F82" s="73" t="s">
        <v>574</v>
      </c>
      <c r="G82" s="86" t="s">
        <v>425</v>
      </c>
      <c r="H82" s="86" t="s">
        <v>128</v>
      </c>
      <c r="I82" s="83">
        <v>116.77472900000001</v>
      </c>
      <c r="J82" s="85">
        <v>26940</v>
      </c>
      <c r="K82" s="73"/>
      <c r="L82" s="83">
        <v>31.459112001000005</v>
      </c>
      <c r="M82" s="84">
        <v>1.1848061286401612E-5</v>
      </c>
      <c r="N82" s="84">
        <f t="shared" si="1"/>
        <v>6.554926633430061E-3</v>
      </c>
      <c r="O82" s="84">
        <f>L82/'סכום נכסי הקרן'!$C$42</f>
        <v>6.6539665158813941E-4</v>
      </c>
    </row>
    <row r="83" spans="2:15">
      <c r="B83" s="76" t="s">
        <v>1290</v>
      </c>
      <c r="C83" s="73" t="s">
        <v>1291</v>
      </c>
      <c r="D83" s="86" t="s">
        <v>115</v>
      </c>
      <c r="E83" s="86" t="s">
        <v>305</v>
      </c>
      <c r="F83" s="73" t="s">
        <v>1292</v>
      </c>
      <c r="G83" s="86" t="s">
        <v>477</v>
      </c>
      <c r="H83" s="86" t="s">
        <v>128</v>
      </c>
      <c r="I83" s="83">
        <v>70.225565000000017</v>
      </c>
      <c r="J83" s="85">
        <v>14350</v>
      </c>
      <c r="K83" s="73"/>
      <c r="L83" s="83">
        <v>10.077368569000003</v>
      </c>
      <c r="M83" s="84">
        <v>7.3550372828527176E-6</v>
      </c>
      <c r="N83" s="84">
        <f t="shared" si="1"/>
        <v>2.0997544884842692E-3</v>
      </c>
      <c r="O83" s="84">
        <f>L83/'סכום נכסי הקרן'!$C$42</f>
        <v>2.1314801582508153E-4</v>
      </c>
    </row>
    <row r="84" spans="2:15">
      <c r="B84" s="76" t="s">
        <v>1293</v>
      </c>
      <c r="C84" s="73" t="s">
        <v>1294</v>
      </c>
      <c r="D84" s="86" t="s">
        <v>115</v>
      </c>
      <c r="E84" s="86" t="s">
        <v>305</v>
      </c>
      <c r="F84" s="73" t="s">
        <v>767</v>
      </c>
      <c r="G84" s="86" t="s">
        <v>152</v>
      </c>
      <c r="H84" s="86" t="s">
        <v>128</v>
      </c>
      <c r="I84" s="83">
        <v>994.58431600000006</v>
      </c>
      <c r="J84" s="85">
        <v>1341</v>
      </c>
      <c r="K84" s="73"/>
      <c r="L84" s="83">
        <v>13.337375676000001</v>
      </c>
      <c r="M84" s="84">
        <v>5.4170909408890804E-6</v>
      </c>
      <c r="N84" s="84">
        <f t="shared" si="1"/>
        <v>2.7790205596361279E-3</v>
      </c>
      <c r="O84" s="84">
        <f>L84/'סכום נכסי הקרן'!$C$42</f>
        <v>2.8210094154918917E-4</v>
      </c>
    </row>
    <row r="85" spans="2:15">
      <c r="B85" s="76" t="s">
        <v>1295</v>
      </c>
      <c r="C85" s="73" t="s">
        <v>1296</v>
      </c>
      <c r="D85" s="86" t="s">
        <v>115</v>
      </c>
      <c r="E85" s="86" t="s">
        <v>305</v>
      </c>
      <c r="F85" s="73" t="s">
        <v>833</v>
      </c>
      <c r="G85" s="86" t="s">
        <v>834</v>
      </c>
      <c r="H85" s="86" t="s">
        <v>128</v>
      </c>
      <c r="I85" s="83">
        <v>14.346566000000001</v>
      </c>
      <c r="J85" s="85">
        <v>19340</v>
      </c>
      <c r="K85" s="73"/>
      <c r="L85" s="83">
        <v>2.7746258050000008</v>
      </c>
      <c r="M85" s="84">
        <v>9.4257924209132917E-7</v>
      </c>
      <c r="N85" s="84">
        <f t="shared" si="1"/>
        <v>5.7813038671971077E-4</v>
      </c>
      <c r="O85" s="84">
        <f>L85/'סכום נכסי הקרן'!$C$42</f>
        <v>5.8686549067194252E-5</v>
      </c>
    </row>
    <row r="86" spans="2:15">
      <c r="B86" s="76" t="s">
        <v>1297</v>
      </c>
      <c r="C86" s="73" t="s">
        <v>1298</v>
      </c>
      <c r="D86" s="86" t="s">
        <v>115</v>
      </c>
      <c r="E86" s="86" t="s">
        <v>305</v>
      </c>
      <c r="F86" s="73" t="s">
        <v>1299</v>
      </c>
      <c r="G86" s="86" t="s">
        <v>1300</v>
      </c>
      <c r="H86" s="86" t="s">
        <v>128</v>
      </c>
      <c r="I86" s="83">
        <v>87.106680000000011</v>
      </c>
      <c r="J86" s="85">
        <v>2925</v>
      </c>
      <c r="K86" s="73"/>
      <c r="L86" s="83">
        <v>2.5478703920000001</v>
      </c>
      <c r="M86" s="84">
        <v>1.9565843200261063E-6</v>
      </c>
      <c r="N86" s="84">
        <f t="shared" si="1"/>
        <v>5.3088286441517495E-4</v>
      </c>
      <c r="O86" s="84">
        <f>L86/'סכום נכסי הקרן'!$C$42</f>
        <v>5.3890409477021146E-5</v>
      </c>
    </row>
    <row r="87" spans="2:15">
      <c r="B87" s="76" t="s">
        <v>1301</v>
      </c>
      <c r="C87" s="73" t="s">
        <v>1302</v>
      </c>
      <c r="D87" s="86" t="s">
        <v>115</v>
      </c>
      <c r="E87" s="86" t="s">
        <v>305</v>
      </c>
      <c r="F87" s="73" t="s">
        <v>1303</v>
      </c>
      <c r="G87" s="86" t="s">
        <v>1152</v>
      </c>
      <c r="H87" s="86" t="s">
        <v>128</v>
      </c>
      <c r="I87" s="83">
        <v>155.16742400000004</v>
      </c>
      <c r="J87" s="85">
        <v>5312</v>
      </c>
      <c r="K87" s="73"/>
      <c r="L87" s="83">
        <v>8.2424935640000019</v>
      </c>
      <c r="M87" s="84">
        <v>4.0072013576314733E-6</v>
      </c>
      <c r="N87" s="84">
        <f t="shared" si="1"/>
        <v>1.7174337465985065E-3</v>
      </c>
      <c r="O87" s="84">
        <f>L87/'סכום נכסי הקרן'!$C$42</f>
        <v>1.7433828450237412E-4</v>
      </c>
    </row>
    <row r="88" spans="2:15">
      <c r="B88" s="76" t="s">
        <v>1304</v>
      </c>
      <c r="C88" s="73" t="s">
        <v>1305</v>
      </c>
      <c r="D88" s="86" t="s">
        <v>115</v>
      </c>
      <c r="E88" s="86" t="s">
        <v>305</v>
      </c>
      <c r="F88" s="73" t="s">
        <v>1306</v>
      </c>
      <c r="G88" s="86" t="s">
        <v>664</v>
      </c>
      <c r="H88" s="86" t="s">
        <v>128</v>
      </c>
      <c r="I88" s="83">
        <v>113.66399600000001</v>
      </c>
      <c r="J88" s="85">
        <v>9780</v>
      </c>
      <c r="K88" s="73"/>
      <c r="L88" s="83">
        <v>11.116338856000002</v>
      </c>
      <c r="M88" s="84">
        <v>9.0370652943573843E-6</v>
      </c>
      <c r="N88" s="84">
        <f t="shared" si="1"/>
        <v>2.3162378401244007E-3</v>
      </c>
      <c r="O88" s="84">
        <f>L88/'סכום נכסי הקרן'!$C$42</f>
        <v>2.3512344062560968E-4</v>
      </c>
    </row>
    <row r="89" spans="2:15">
      <c r="B89" s="76" t="s">
        <v>1307</v>
      </c>
      <c r="C89" s="73" t="s">
        <v>1308</v>
      </c>
      <c r="D89" s="86" t="s">
        <v>115</v>
      </c>
      <c r="E89" s="86" t="s">
        <v>305</v>
      </c>
      <c r="F89" s="73" t="s">
        <v>466</v>
      </c>
      <c r="G89" s="86" t="s">
        <v>361</v>
      </c>
      <c r="H89" s="86" t="s">
        <v>128</v>
      </c>
      <c r="I89" s="83">
        <v>1560.0214140000003</v>
      </c>
      <c r="J89" s="85">
        <v>1259</v>
      </c>
      <c r="K89" s="73"/>
      <c r="L89" s="83">
        <v>19.640669603000003</v>
      </c>
      <c r="M89" s="84">
        <v>8.7370099331382619E-6</v>
      </c>
      <c r="N89" s="84">
        <f t="shared" si="1"/>
        <v>4.092396132319708E-3</v>
      </c>
      <c r="O89" s="84">
        <f>L89/'סכום נכסי הקרן'!$C$42</f>
        <v>4.1542290794380107E-4</v>
      </c>
    </row>
    <row r="90" spans="2:15">
      <c r="B90" s="76" t="s">
        <v>1309</v>
      </c>
      <c r="C90" s="73" t="s">
        <v>1310</v>
      </c>
      <c r="D90" s="86" t="s">
        <v>115</v>
      </c>
      <c r="E90" s="86" t="s">
        <v>305</v>
      </c>
      <c r="F90" s="73" t="s">
        <v>1311</v>
      </c>
      <c r="G90" s="86" t="s">
        <v>123</v>
      </c>
      <c r="H90" s="86" t="s">
        <v>128</v>
      </c>
      <c r="I90" s="83">
        <v>64.596295000000012</v>
      </c>
      <c r="J90" s="85">
        <v>23590</v>
      </c>
      <c r="K90" s="73"/>
      <c r="L90" s="83">
        <v>15.238266069000003</v>
      </c>
      <c r="M90" s="84">
        <v>4.6891877461737927E-6</v>
      </c>
      <c r="N90" s="84">
        <f t="shared" si="1"/>
        <v>3.1750964903207251E-3</v>
      </c>
      <c r="O90" s="84">
        <f>L90/'סכום נכסי הקרן'!$C$42</f>
        <v>3.223069747804532E-4</v>
      </c>
    </row>
    <row r="91" spans="2:15">
      <c r="B91" s="76" t="s">
        <v>1312</v>
      </c>
      <c r="C91" s="73" t="s">
        <v>1313</v>
      </c>
      <c r="D91" s="86" t="s">
        <v>115</v>
      </c>
      <c r="E91" s="86" t="s">
        <v>305</v>
      </c>
      <c r="F91" s="73" t="s">
        <v>1314</v>
      </c>
      <c r="G91" s="86" t="s">
        <v>122</v>
      </c>
      <c r="H91" s="86" t="s">
        <v>128</v>
      </c>
      <c r="I91" s="83">
        <v>7512.9847960000006</v>
      </c>
      <c r="J91" s="85">
        <v>97</v>
      </c>
      <c r="K91" s="73"/>
      <c r="L91" s="83">
        <v>7.2875952520000018</v>
      </c>
      <c r="M91" s="84">
        <v>6.6852324266704542E-6</v>
      </c>
      <c r="N91" s="84">
        <f t="shared" si="1"/>
        <v>1.5184679150980101E-3</v>
      </c>
      <c r="O91" s="84">
        <f>L91/'סכום נכסי הקרן'!$C$42</f>
        <v>1.5414107933676838E-4</v>
      </c>
    </row>
    <row r="92" spans="2:15">
      <c r="B92" s="76" t="s">
        <v>1315</v>
      </c>
      <c r="C92" s="73" t="s">
        <v>1316</v>
      </c>
      <c r="D92" s="86" t="s">
        <v>115</v>
      </c>
      <c r="E92" s="86" t="s">
        <v>305</v>
      </c>
      <c r="F92" s="73" t="s">
        <v>1317</v>
      </c>
      <c r="G92" s="86" t="s">
        <v>123</v>
      </c>
      <c r="H92" s="86" t="s">
        <v>128</v>
      </c>
      <c r="I92" s="83">
        <v>40.032914000000005</v>
      </c>
      <c r="J92" s="85">
        <v>22390</v>
      </c>
      <c r="K92" s="73"/>
      <c r="L92" s="83">
        <v>8.9633693850000018</v>
      </c>
      <c r="M92" s="84">
        <v>4.6960355347765216E-6</v>
      </c>
      <c r="N92" s="84">
        <f t="shared" si="1"/>
        <v>1.8676378629231649E-3</v>
      </c>
      <c r="O92" s="84">
        <f>L92/'סכום נכסי הקרן'!$C$42</f>
        <v>1.8958564296211078E-4</v>
      </c>
    </row>
    <row r="93" spans="2:15">
      <c r="B93" s="72"/>
      <c r="C93" s="73"/>
      <c r="D93" s="73"/>
      <c r="E93" s="73"/>
      <c r="F93" s="73"/>
      <c r="G93" s="73"/>
      <c r="H93" s="73"/>
      <c r="I93" s="83"/>
      <c r="J93" s="85"/>
      <c r="K93" s="73"/>
      <c r="L93" s="73"/>
      <c r="M93" s="73"/>
      <c r="N93" s="84"/>
      <c r="O93" s="73"/>
    </row>
    <row r="94" spans="2:15">
      <c r="B94" s="89" t="s">
        <v>29</v>
      </c>
      <c r="C94" s="71"/>
      <c r="D94" s="71"/>
      <c r="E94" s="71"/>
      <c r="F94" s="71"/>
      <c r="G94" s="71"/>
      <c r="H94" s="71"/>
      <c r="I94" s="80"/>
      <c r="J94" s="82"/>
      <c r="K94" s="71"/>
      <c r="L94" s="80">
        <f>SUM(L95:L134)</f>
        <v>148.38542533699999</v>
      </c>
      <c r="M94" s="71"/>
      <c r="N94" s="81">
        <f t="shared" ref="N94:N134" si="2">L94/$L$11</f>
        <v>3.0918087469329419E-2</v>
      </c>
      <c r="O94" s="81">
        <f>L94/'סכום נכסי הקרן'!$C$42</f>
        <v>3.1385235908942093E-3</v>
      </c>
    </row>
    <row r="95" spans="2:15">
      <c r="B95" s="76" t="s">
        <v>1318</v>
      </c>
      <c r="C95" s="73" t="s">
        <v>1319</v>
      </c>
      <c r="D95" s="86" t="s">
        <v>115</v>
      </c>
      <c r="E95" s="86" t="s">
        <v>305</v>
      </c>
      <c r="F95" s="73" t="s">
        <v>1320</v>
      </c>
      <c r="G95" s="86" t="s">
        <v>2459</v>
      </c>
      <c r="H95" s="86" t="s">
        <v>128</v>
      </c>
      <c r="I95" s="83">
        <v>43.830604000000001</v>
      </c>
      <c r="J95" s="85">
        <v>2477</v>
      </c>
      <c r="K95" s="73"/>
      <c r="L95" s="83">
        <v>1.0856840500000002</v>
      </c>
      <c r="M95" s="84">
        <v>9.4904859351983916E-6</v>
      </c>
      <c r="N95" s="84">
        <f t="shared" si="2"/>
        <v>2.262167887831353E-4</v>
      </c>
      <c r="O95" s="84">
        <f>L95/'סכום נכסי הקרן'!$C$42</f>
        <v>2.2963474987141616E-5</v>
      </c>
    </row>
    <row r="96" spans="2:15">
      <c r="B96" s="76" t="s">
        <v>1321</v>
      </c>
      <c r="C96" s="73" t="s">
        <v>1322</v>
      </c>
      <c r="D96" s="86" t="s">
        <v>115</v>
      </c>
      <c r="E96" s="86" t="s">
        <v>305</v>
      </c>
      <c r="F96" s="73" t="s">
        <v>1323</v>
      </c>
      <c r="G96" s="86" t="s">
        <v>124</v>
      </c>
      <c r="H96" s="86" t="s">
        <v>128</v>
      </c>
      <c r="I96" s="83">
        <v>572.91291000000012</v>
      </c>
      <c r="J96" s="85">
        <v>300.8</v>
      </c>
      <c r="K96" s="73"/>
      <c r="L96" s="83">
        <v>1.7233220330000001</v>
      </c>
      <c r="M96" s="84">
        <v>1.0447735274176937E-5</v>
      </c>
      <c r="N96" s="84">
        <f t="shared" si="2"/>
        <v>3.5907718856557235E-4</v>
      </c>
      <c r="O96" s="84">
        <f>L96/'סכום נכסי הקרן'!$C$42</f>
        <v>3.6450256775519113E-5</v>
      </c>
    </row>
    <row r="97" spans="2:15">
      <c r="B97" s="76" t="s">
        <v>1324</v>
      </c>
      <c r="C97" s="73" t="s">
        <v>1325</v>
      </c>
      <c r="D97" s="86" t="s">
        <v>115</v>
      </c>
      <c r="E97" s="86" t="s">
        <v>305</v>
      </c>
      <c r="F97" s="73" t="s">
        <v>1326</v>
      </c>
      <c r="G97" s="86" t="s">
        <v>124</v>
      </c>
      <c r="H97" s="86" t="s">
        <v>128</v>
      </c>
      <c r="I97" s="83">
        <v>182.36549800000003</v>
      </c>
      <c r="J97" s="85">
        <v>2698</v>
      </c>
      <c r="K97" s="73"/>
      <c r="L97" s="83">
        <v>4.9202211370000013</v>
      </c>
      <c r="M97" s="84">
        <v>1.3737774758511426E-5</v>
      </c>
      <c r="N97" s="84">
        <f t="shared" si="2"/>
        <v>1.0251938634587539E-3</v>
      </c>
      <c r="O97" s="84">
        <f>L97/'סכום נכסי הקרן'!$C$42</f>
        <v>1.0406837515085996E-4</v>
      </c>
    </row>
    <row r="98" spans="2:15">
      <c r="B98" s="76" t="s">
        <v>1327</v>
      </c>
      <c r="C98" s="73" t="s">
        <v>1328</v>
      </c>
      <c r="D98" s="86" t="s">
        <v>115</v>
      </c>
      <c r="E98" s="86" t="s">
        <v>305</v>
      </c>
      <c r="F98" s="73" t="s">
        <v>1329</v>
      </c>
      <c r="G98" s="86" t="s">
        <v>1330</v>
      </c>
      <c r="H98" s="86" t="s">
        <v>128</v>
      </c>
      <c r="I98" s="83">
        <v>287.04773200000005</v>
      </c>
      <c r="J98" s="85">
        <v>348.5</v>
      </c>
      <c r="K98" s="73"/>
      <c r="L98" s="83">
        <v>1.000361346</v>
      </c>
      <c r="M98" s="84">
        <v>1.4778497988193174E-5</v>
      </c>
      <c r="N98" s="84">
        <f t="shared" si="2"/>
        <v>2.0843866253252491E-4</v>
      </c>
      <c r="O98" s="84">
        <f>L98/'סכום נכסי הקרן'!$C$42</f>
        <v>2.1158800985401154E-5</v>
      </c>
    </row>
    <row r="99" spans="2:15">
      <c r="B99" s="76" t="s">
        <v>1331</v>
      </c>
      <c r="C99" s="73" t="s">
        <v>1332</v>
      </c>
      <c r="D99" s="86" t="s">
        <v>115</v>
      </c>
      <c r="E99" s="86" t="s">
        <v>305</v>
      </c>
      <c r="F99" s="73" t="s">
        <v>1333</v>
      </c>
      <c r="G99" s="86" t="s">
        <v>150</v>
      </c>
      <c r="H99" s="86" t="s">
        <v>128</v>
      </c>
      <c r="I99" s="83">
        <v>172.28527000000003</v>
      </c>
      <c r="J99" s="85">
        <v>900.8</v>
      </c>
      <c r="K99" s="73"/>
      <c r="L99" s="83">
        <v>1.5519457160000001</v>
      </c>
      <c r="M99" s="84">
        <v>4.0005434052299964E-6</v>
      </c>
      <c r="N99" s="84">
        <f t="shared" si="2"/>
        <v>3.2336864140102603E-4</v>
      </c>
      <c r="O99" s="84">
        <f>L99/'סכום נכסי הקרן'!$C$42</f>
        <v>3.28254492002232E-5</v>
      </c>
    </row>
    <row r="100" spans="2:15">
      <c r="B100" s="76" t="s">
        <v>1334</v>
      </c>
      <c r="C100" s="73" t="s">
        <v>1335</v>
      </c>
      <c r="D100" s="86" t="s">
        <v>115</v>
      </c>
      <c r="E100" s="86" t="s">
        <v>305</v>
      </c>
      <c r="F100" s="73" t="s">
        <v>1336</v>
      </c>
      <c r="G100" s="86" t="s">
        <v>653</v>
      </c>
      <c r="H100" s="86" t="s">
        <v>128</v>
      </c>
      <c r="I100" s="83">
        <v>180.60636800000003</v>
      </c>
      <c r="J100" s="85">
        <v>1618</v>
      </c>
      <c r="K100" s="73"/>
      <c r="L100" s="83">
        <v>2.9222110290000005</v>
      </c>
      <c r="M100" s="84">
        <v>6.4516620017008081E-6</v>
      </c>
      <c r="N100" s="84">
        <f t="shared" si="2"/>
        <v>6.0888174154077467E-4</v>
      </c>
      <c r="O100" s="84">
        <f>L100/'סכום נכסי הקרן'!$C$42</f>
        <v>6.1808147473098513E-5</v>
      </c>
    </row>
    <row r="101" spans="2:15">
      <c r="B101" s="76" t="s">
        <v>1337</v>
      </c>
      <c r="C101" s="73" t="s">
        <v>1338</v>
      </c>
      <c r="D101" s="86" t="s">
        <v>115</v>
      </c>
      <c r="E101" s="86" t="s">
        <v>305</v>
      </c>
      <c r="F101" s="73" t="s">
        <v>1339</v>
      </c>
      <c r="G101" s="86" t="s">
        <v>124</v>
      </c>
      <c r="H101" s="86" t="s">
        <v>128</v>
      </c>
      <c r="I101" s="83">
        <v>96.414990000000017</v>
      </c>
      <c r="J101" s="85">
        <v>1580</v>
      </c>
      <c r="K101" s="73"/>
      <c r="L101" s="83">
        <v>1.5233568480000002</v>
      </c>
      <c r="M101" s="84">
        <v>1.4564556498898692E-5</v>
      </c>
      <c r="N101" s="84">
        <f t="shared" si="2"/>
        <v>3.1741176848398822E-4</v>
      </c>
      <c r="O101" s="84">
        <f>L101/'סכום נכסי הקרן'!$C$42</f>
        <v>3.2220761533282994E-5</v>
      </c>
    </row>
    <row r="102" spans="2:15">
      <c r="B102" s="76" t="s">
        <v>1340</v>
      </c>
      <c r="C102" s="73" t="s">
        <v>1341</v>
      </c>
      <c r="D102" s="86" t="s">
        <v>115</v>
      </c>
      <c r="E102" s="86" t="s">
        <v>305</v>
      </c>
      <c r="F102" s="73" t="s">
        <v>1342</v>
      </c>
      <c r="G102" s="86" t="s">
        <v>1330</v>
      </c>
      <c r="H102" s="86" t="s">
        <v>128</v>
      </c>
      <c r="I102" s="83">
        <v>42.033550000000005</v>
      </c>
      <c r="J102" s="85">
        <v>9371</v>
      </c>
      <c r="K102" s="73"/>
      <c r="L102" s="83">
        <v>3.9389639810000001</v>
      </c>
      <c r="M102" s="84">
        <v>8.3112996050538252E-6</v>
      </c>
      <c r="N102" s="84">
        <f t="shared" si="2"/>
        <v>8.2073581435985414E-4</v>
      </c>
      <c r="O102" s="84">
        <f>L102/'סכום נכסי הקרן'!$C$42</f>
        <v>8.3313649908502618E-5</v>
      </c>
    </row>
    <row r="103" spans="2:15">
      <c r="B103" s="76" t="s">
        <v>1343</v>
      </c>
      <c r="C103" s="73" t="s">
        <v>1344</v>
      </c>
      <c r="D103" s="86" t="s">
        <v>115</v>
      </c>
      <c r="E103" s="86" t="s">
        <v>305</v>
      </c>
      <c r="F103" s="73" t="s">
        <v>1345</v>
      </c>
      <c r="G103" s="86" t="s">
        <v>780</v>
      </c>
      <c r="H103" s="86" t="s">
        <v>128</v>
      </c>
      <c r="I103" s="83">
        <v>16.024322000000005</v>
      </c>
      <c r="J103" s="85">
        <v>9.9999999999999995E-7</v>
      </c>
      <c r="K103" s="73"/>
      <c r="L103" s="83">
        <v>1.5999999999999998E-8</v>
      </c>
      <c r="M103" s="84">
        <v>1.0136003405588229E-5</v>
      </c>
      <c r="N103" s="84">
        <f t="shared" si="2"/>
        <v>3.3338139401883666E-12</v>
      </c>
      <c r="O103" s="84">
        <f>L103/'סכום נכסי הקרן'!$C$42</f>
        <v>3.384185295844272E-13</v>
      </c>
    </row>
    <row r="104" spans="2:15">
      <c r="B104" s="76" t="s">
        <v>1346</v>
      </c>
      <c r="C104" s="73" t="s">
        <v>1347</v>
      </c>
      <c r="D104" s="86" t="s">
        <v>115</v>
      </c>
      <c r="E104" s="86" t="s">
        <v>305</v>
      </c>
      <c r="F104" s="73" t="s">
        <v>1348</v>
      </c>
      <c r="G104" s="86" t="s">
        <v>149</v>
      </c>
      <c r="H104" s="86" t="s">
        <v>128</v>
      </c>
      <c r="I104" s="83">
        <v>111.05699800000001</v>
      </c>
      <c r="J104" s="85">
        <v>492.1</v>
      </c>
      <c r="K104" s="73"/>
      <c r="L104" s="83">
        <v>0.5465114860000001</v>
      </c>
      <c r="M104" s="84">
        <v>1.8409645748128817E-5</v>
      </c>
      <c r="N104" s="84">
        <f t="shared" si="2"/>
        <v>1.1387297565624125E-4</v>
      </c>
      <c r="O104" s="84">
        <f>L104/'סכום נכסי הקרן'!$C$42</f>
        <v>1.155935084332002E-5</v>
      </c>
    </row>
    <row r="105" spans="2:15">
      <c r="B105" s="76" t="s">
        <v>1349</v>
      </c>
      <c r="C105" s="73" t="s">
        <v>1350</v>
      </c>
      <c r="D105" s="86" t="s">
        <v>115</v>
      </c>
      <c r="E105" s="86" t="s">
        <v>305</v>
      </c>
      <c r="F105" s="73" t="s">
        <v>1351</v>
      </c>
      <c r="G105" s="86" t="s">
        <v>151</v>
      </c>
      <c r="H105" s="86" t="s">
        <v>128</v>
      </c>
      <c r="I105" s="83">
        <v>253.76342100000002</v>
      </c>
      <c r="J105" s="85">
        <v>1637</v>
      </c>
      <c r="K105" s="73"/>
      <c r="L105" s="83">
        <v>4.1541072030000006</v>
      </c>
      <c r="M105" s="84">
        <v>1.1451104766719828E-5</v>
      </c>
      <c r="N105" s="84">
        <f t="shared" si="2"/>
        <v>8.655637813998943E-4</v>
      </c>
      <c r="O105" s="84">
        <f>L105/'סכום נכסי הקרן'!$C$42</f>
        <v>8.7864178210958629E-5</v>
      </c>
    </row>
    <row r="106" spans="2:15">
      <c r="B106" s="76" t="s">
        <v>1352</v>
      </c>
      <c r="C106" s="73" t="s">
        <v>1353</v>
      </c>
      <c r="D106" s="86" t="s">
        <v>115</v>
      </c>
      <c r="E106" s="86" t="s">
        <v>305</v>
      </c>
      <c r="F106" s="73" t="s">
        <v>1354</v>
      </c>
      <c r="G106" s="86" t="s">
        <v>477</v>
      </c>
      <c r="H106" s="86" t="s">
        <v>128</v>
      </c>
      <c r="I106" s="83">
        <v>355.24966500000005</v>
      </c>
      <c r="J106" s="85">
        <v>660</v>
      </c>
      <c r="K106" s="73"/>
      <c r="L106" s="83">
        <v>2.3446477940000006</v>
      </c>
      <c r="M106" s="84">
        <v>1.0377756081925839E-5</v>
      </c>
      <c r="N106" s="84">
        <f t="shared" si="2"/>
        <v>4.88538718779319E-4</v>
      </c>
      <c r="O106" s="84">
        <f>L106/'סכום נכסי הקרן'!$C$42</f>
        <v>4.9592016177428208E-5</v>
      </c>
    </row>
    <row r="107" spans="2:15">
      <c r="B107" s="76" t="s">
        <v>1355</v>
      </c>
      <c r="C107" s="73" t="s">
        <v>1356</v>
      </c>
      <c r="D107" s="86" t="s">
        <v>115</v>
      </c>
      <c r="E107" s="86" t="s">
        <v>305</v>
      </c>
      <c r="F107" s="73" t="s">
        <v>1357</v>
      </c>
      <c r="G107" s="86" t="s">
        <v>477</v>
      </c>
      <c r="H107" s="86" t="s">
        <v>128</v>
      </c>
      <c r="I107" s="83">
        <v>221.79099100000002</v>
      </c>
      <c r="J107" s="85">
        <v>1476</v>
      </c>
      <c r="K107" s="73"/>
      <c r="L107" s="83">
        <v>3.2736350330000006</v>
      </c>
      <c r="M107" s="84">
        <v>1.4610961485772477E-5</v>
      </c>
      <c r="N107" s="84">
        <f t="shared" si="2"/>
        <v>6.8210563175652547E-4</v>
      </c>
      <c r="O107" s="84">
        <f>L107/'סכום נכסי הקרן'!$C$42</f>
        <v>6.9241172141495513E-5</v>
      </c>
    </row>
    <row r="108" spans="2:15">
      <c r="B108" s="76" t="s">
        <v>1358</v>
      </c>
      <c r="C108" s="73" t="s">
        <v>1359</v>
      </c>
      <c r="D108" s="86" t="s">
        <v>115</v>
      </c>
      <c r="E108" s="86" t="s">
        <v>305</v>
      </c>
      <c r="F108" s="73" t="s">
        <v>1360</v>
      </c>
      <c r="G108" s="86" t="s">
        <v>425</v>
      </c>
      <c r="H108" s="86" t="s">
        <v>128</v>
      </c>
      <c r="I108" s="83">
        <v>17654.130791000003</v>
      </c>
      <c r="J108" s="85">
        <v>81.7</v>
      </c>
      <c r="K108" s="73"/>
      <c r="L108" s="83">
        <v>14.423424857000004</v>
      </c>
      <c r="M108" s="84">
        <v>1.6022757679119966E-5</v>
      </c>
      <c r="N108" s="84">
        <f t="shared" si="2"/>
        <v>3.005313428345376E-3</v>
      </c>
      <c r="O108" s="84">
        <f>L108/'סכום נכסי הקרן'!$C$42</f>
        <v>3.0507213947983869E-4</v>
      </c>
    </row>
    <row r="109" spans="2:15">
      <c r="B109" s="76" t="s">
        <v>1361</v>
      </c>
      <c r="C109" s="73" t="s">
        <v>1362</v>
      </c>
      <c r="D109" s="86" t="s">
        <v>115</v>
      </c>
      <c r="E109" s="86" t="s">
        <v>305</v>
      </c>
      <c r="F109" s="73" t="s">
        <v>1363</v>
      </c>
      <c r="G109" s="86" t="s">
        <v>122</v>
      </c>
      <c r="H109" s="86" t="s">
        <v>128</v>
      </c>
      <c r="I109" s="83">
        <v>208.75153499999999</v>
      </c>
      <c r="J109" s="85">
        <v>551.70000000000005</v>
      </c>
      <c r="K109" s="73"/>
      <c r="L109" s="83">
        <v>1.1516822160000002</v>
      </c>
      <c r="M109" s="84">
        <v>1.0437054897255136E-5</v>
      </c>
      <c r="N109" s="84">
        <f t="shared" si="2"/>
        <v>2.3996838914798943E-4</v>
      </c>
      <c r="O109" s="84">
        <f>L109/'סכום נכסי הקרן'!$C$42</f>
        <v>2.4359412630453425E-5</v>
      </c>
    </row>
    <row r="110" spans="2:15">
      <c r="B110" s="76" t="s">
        <v>1364</v>
      </c>
      <c r="C110" s="73" t="s">
        <v>1365</v>
      </c>
      <c r="D110" s="86" t="s">
        <v>115</v>
      </c>
      <c r="E110" s="86" t="s">
        <v>305</v>
      </c>
      <c r="F110" s="73" t="s">
        <v>1366</v>
      </c>
      <c r="G110" s="86" t="s">
        <v>664</v>
      </c>
      <c r="H110" s="86" t="s">
        <v>128</v>
      </c>
      <c r="I110" s="83">
        <v>153.85598400000003</v>
      </c>
      <c r="J110" s="85">
        <v>2390</v>
      </c>
      <c r="K110" s="73"/>
      <c r="L110" s="83">
        <v>3.6771580180000005</v>
      </c>
      <c r="M110" s="84">
        <v>1.060603600259333E-5</v>
      </c>
      <c r="N110" s="84">
        <f t="shared" si="2"/>
        <v>7.6618504129273926E-4</v>
      </c>
      <c r="O110" s="84">
        <f>L110/'סכום נכסי הקרן'!$C$42</f>
        <v>7.7776150593821696E-5</v>
      </c>
    </row>
    <row r="111" spans="2:15">
      <c r="B111" s="76" t="s">
        <v>1367</v>
      </c>
      <c r="C111" s="73" t="s">
        <v>1368</v>
      </c>
      <c r="D111" s="86" t="s">
        <v>115</v>
      </c>
      <c r="E111" s="86" t="s">
        <v>305</v>
      </c>
      <c r="F111" s="73" t="s">
        <v>1369</v>
      </c>
      <c r="G111" s="86" t="s">
        <v>124</v>
      </c>
      <c r="H111" s="86" t="s">
        <v>128</v>
      </c>
      <c r="I111" s="83">
        <v>153.98355800000002</v>
      </c>
      <c r="J111" s="85">
        <v>591</v>
      </c>
      <c r="K111" s="73"/>
      <c r="L111" s="83">
        <v>0.91004282800000014</v>
      </c>
      <c r="M111" s="84">
        <v>1.3361204948408096E-5</v>
      </c>
      <c r="N111" s="84">
        <f t="shared" si="2"/>
        <v>1.896195916346778E-4</v>
      </c>
      <c r="O111" s="84">
        <f>L111/'סכום נכסי הקרן'!$C$42</f>
        <v>1.9248459731913368E-5</v>
      </c>
    </row>
    <row r="112" spans="2:15">
      <c r="B112" s="76" t="s">
        <v>1370</v>
      </c>
      <c r="C112" s="73" t="s">
        <v>1371</v>
      </c>
      <c r="D112" s="86" t="s">
        <v>115</v>
      </c>
      <c r="E112" s="86" t="s">
        <v>305</v>
      </c>
      <c r="F112" s="73" t="s">
        <v>1372</v>
      </c>
      <c r="G112" s="86" t="s">
        <v>600</v>
      </c>
      <c r="H112" s="86" t="s">
        <v>128</v>
      </c>
      <c r="I112" s="83">
        <v>64.591570000000004</v>
      </c>
      <c r="J112" s="85">
        <v>14620</v>
      </c>
      <c r="K112" s="73"/>
      <c r="L112" s="83">
        <v>9.4432875880000005</v>
      </c>
      <c r="M112" s="84">
        <v>1.769538972196531E-5</v>
      </c>
      <c r="N112" s="84">
        <f t="shared" si="2"/>
        <v>1.9676352376301366E-3</v>
      </c>
      <c r="O112" s="84">
        <f>L112/'סכום נכסי הקרן'!$C$42</f>
        <v>1.9973646874836456E-4</v>
      </c>
    </row>
    <row r="113" spans="2:15">
      <c r="B113" s="76" t="s">
        <v>1373</v>
      </c>
      <c r="C113" s="73" t="s">
        <v>1374</v>
      </c>
      <c r="D113" s="86" t="s">
        <v>115</v>
      </c>
      <c r="E113" s="86" t="s">
        <v>305</v>
      </c>
      <c r="F113" s="73" t="s">
        <v>1375</v>
      </c>
      <c r="G113" s="86" t="s">
        <v>664</v>
      </c>
      <c r="H113" s="86" t="s">
        <v>128</v>
      </c>
      <c r="I113" s="83">
        <v>6.4884480000000009</v>
      </c>
      <c r="J113" s="85">
        <v>14620</v>
      </c>
      <c r="K113" s="73"/>
      <c r="L113" s="83">
        <v>0.94861107900000008</v>
      </c>
      <c r="M113" s="84">
        <v>1.9515162306335617E-6</v>
      </c>
      <c r="N113" s="84">
        <f t="shared" si="2"/>
        <v>1.9765580243670804E-4</v>
      </c>
      <c r="O113" s="84">
        <f>L113/'סכום נכסי הקרן'!$C$42</f>
        <v>2.0064222906417313E-5</v>
      </c>
    </row>
    <row r="114" spans="2:15">
      <c r="B114" s="76" t="s">
        <v>1376</v>
      </c>
      <c r="C114" s="73" t="s">
        <v>1377</v>
      </c>
      <c r="D114" s="86" t="s">
        <v>115</v>
      </c>
      <c r="E114" s="86" t="s">
        <v>305</v>
      </c>
      <c r="F114" s="73" t="s">
        <v>1378</v>
      </c>
      <c r="G114" s="86" t="s">
        <v>123</v>
      </c>
      <c r="H114" s="86" t="s">
        <v>128</v>
      </c>
      <c r="I114" s="83">
        <v>417.27508899999998</v>
      </c>
      <c r="J114" s="85">
        <v>712.2</v>
      </c>
      <c r="K114" s="73"/>
      <c r="L114" s="83">
        <v>2.9718331880000006</v>
      </c>
      <c r="M114" s="84">
        <v>1.0531902122323899E-5</v>
      </c>
      <c r="N114" s="84">
        <f t="shared" si="2"/>
        <v>6.192211818793024E-4</v>
      </c>
      <c r="O114" s="84">
        <f>L114/'סכום נכסי הקרן'!$C$42</f>
        <v>6.2857713603322563E-5</v>
      </c>
    </row>
    <row r="115" spans="2:15">
      <c r="B115" s="76" t="s">
        <v>1379</v>
      </c>
      <c r="C115" s="73" t="s">
        <v>1380</v>
      </c>
      <c r="D115" s="86" t="s">
        <v>115</v>
      </c>
      <c r="E115" s="86" t="s">
        <v>305</v>
      </c>
      <c r="F115" s="73" t="s">
        <v>1381</v>
      </c>
      <c r="G115" s="86" t="s">
        <v>780</v>
      </c>
      <c r="H115" s="86" t="s">
        <v>128</v>
      </c>
      <c r="I115" s="83">
        <v>79.816454000000007</v>
      </c>
      <c r="J115" s="85">
        <v>5694</v>
      </c>
      <c r="K115" s="73"/>
      <c r="L115" s="83">
        <v>4.5447489120000011</v>
      </c>
      <c r="M115" s="84">
        <v>9.0202536406398227E-6</v>
      </c>
      <c r="N115" s="84">
        <f t="shared" si="2"/>
        <v>9.4695920484259486E-4</v>
      </c>
      <c r="O115" s="84">
        <f>L115/'סכום נכסי הקרן'!$C$42</f>
        <v>9.6126702758091623E-5</v>
      </c>
    </row>
    <row r="116" spans="2:15">
      <c r="B116" s="76" t="s">
        <v>1382</v>
      </c>
      <c r="C116" s="73" t="s">
        <v>1383</v>
      </c>
      <c r="D116" s="86" t="s">
        <v>115</v>
      </c>
      <c r="E116" s="86" t="s">
        <v>305</v>
      </c>
      <c r="F116" s="73" t="s">
        <v>647</v>
      </c>
      <c r="G116" s="86" t="s">
        <v>361</v>
      </c>
      <c r="H116" s="86" t="s">
        <v>128</v>
      </c>
      <c r="I116" s="83">
        <v>2187.4745830000006</v>
      </c>
      <c r="J116" s="85">
        <v>154.80000000000001</v>
      </c>
      <c r="K116" s="73"/>
      <c r="L116" s="83">
        <v>3.3862106550000002</v>
      </c>
      <c r="M116" s="84">
        <v>4.1922977218574847E-6</v>
      </c>
      <c r="N116" s="84">
        <f t="shared" si="2"/>
        <v>7.0556226787833634E-4</v>
      </c>
      <c r="O116" s="84">
        <f>L116/'סכום נכסי הקרן'!$C$42</f>
        <v>7.1622276920513768E-5</v>
      </c>
    </row>
    <row r="117" spans="2:15">
      <c r="B117" s="76" t="s">
        <v>1386</v>
      </c>
      <c r="C117" s="73" t="s">
        <v>1387</v>
      </c>
      <c r="D117" s="86" t="s">
        <v>115</v>
      </c>
      <c r="E117" s="86" t="s">
        <v>305</v>
      </c>
      <c r="F117" s="73" t="s">
        <v>1388</v>
      </c>
      <c r="G117" s="86" t="s">
        <v>653</v>
      </c>
      <c r="H117" s="86" t="s">
        <v>128</v>
      </c>
      <c r="I117" s="83">
        <v>174.99429200000003</v>
      </c>
      <c r="J117" s="85">
        <v>6851</v>
      </c>
      <c r="K117" s="73"/>
      <c r="L117" s="83">
        <v>11.988858924000002</v>
      </c>
      <c r="M117" s="84">
        <v>6.9997716800000009E-6</v>
      </c>
      <c r="N117" s="84">
        <f t="shared" si="2"/>
        <v>2.4980390629864321E-3</v>
      </c>
      <c r="O117" s="84">
        <f>L117/'סכום נכסי הקרן'!$C$42</f>
        <v>2.5357825052845119E-4</v>
      </c>
    </row>
    <row r="118" spans="2:15">
      <c r="B118" s="76" t="s">
        <v>1389</v>
      </c>
      <c r="C118" s="73" t="s">
        <v>1390</v>
      </c>
      <c r="D118" s="86" t="s">
        <v>115</v>
      </c>
      <c r="E118" s="86" t="s">
        <v>305</v>
      </c>
      <c r="F118" s="73" t="s">
        <v>1391</v>
      </c>
      <c r="G118" s="86" t="s">
        <v>123</v>
      </c>
      <c r="H118" s="86" t="s">
        <v>128</v>
      </c>
      <c r="I118" s="83">
        <v>288.74780000000004</v>
      </c>
      <c r="J118" s="85">
        <v>1195</v>
      </c>
      <c r="K118" s="73"/>
      <c r="L118" s="83">
        <v>3.4505362100000001</v>
      </c>
      <c r="M118" s="84">
        <v>2.0285113570805742E-6</v>
      </c>
      <c r="N118" s="84">
        <f t="shared" si="2"/>
        <v>7.18965357376421E-4</v>
      </c>
      <c r="O118" s="84">
        <f>L118/'סכום נכסי הקרן'!$C$42</f>
        <v>7.2982836904126404E-5</v>
      </c>
    </row>
    <row r="119" spans="2:15">
      <c r="B119" s="76" t="s">
        <v>1392</v>
      </c>
      <c r="C119" s="73" t="s">
        <v>1393</v>
      </c>
      <c r="D119" s="86" t="s">
        <v>115</v>
      </c>
      <c r="E119" s="86" t="s">
        <v>305</v>
      </c>
      <c r="F119" s="73" t="s">
        <v>1394</v>
      </c>
      <c r="G119" s="86" t="s">
        <v>123</v>
      </c>
      <c r="H119" s="86" t="s">
        <v>128</v>
      </c>
      <c r="I119" s="83">
        <v>682.59481200000005</v>
      </c>
      <c r="J119" s="85">
        <v>38.1</v>
      </c>
      <c r="K119" s="73"/>
      <c r="L119" s="83">
        <v>0.26006862300000005</v>
      </c>
      <c r="M119" s="84">
        <v>3.9040045456547489E-6</v>
      </c>
      <c r="N119" s="84">
        <f t="shared" si="2"/>
        <v>5.4188775047687071E-5</v>
      </c>
      <c r="O119" s="84">
        <f>L119/'סכום נכסי הקרן'!$C$42</f>
        <v>5.5007525616691731E-6</v>
      </c>
    </row>
    <row r="120" spans="2:15">
      <c r="B120" s="76" t="s">
        <v>1395</v>
      </c>
      <c r="C120" s="73" t="s">
        <v>1396</v>
      </c>
      <c r="D120" s="86" t="s">
        <v>115</v>
      </c>
      <c r="E120" s="86" t="s">
        <v>305</v>
      </c>
      <c r="F120" s="73" t="s">
        <v>1397</v>
      </c>
      <c r="G120" s="86" t="s">
        <v>151</v>
      </c>
      <c r="H120" s="86" t="s">
        <v>128</v>
      </c>
      <c r="I120" s="83">
        <v>848.22291200000006</v>
      </c>
      <c r="J120" s="85">
        <v>309</v>
      </c>
      <c r="K120" s="73"/>
      <c r="L120" s="83">
        <v>2.6210087990000006</v>
      </c>
      <c r="M120" s="84">
        <v>6.6267415000000006E-6</v>
      </c>
      <c r="N120" s="84">
        <f t="shared" si="2"/>
        <v>5.4612222946641073E-4</v>
      </c>
      <c r="O120" s="84">
        <f>L120/'סכום נכסי הקרן'!$C$42</f>
        <v>5.5437371486589115E-5</v>
      </c>
    </row>
    <row r="121" spans="2:15">
      <c r="B121" s="76" t="s">
        <v>1398</v>
      </c>
      <c r="C121" s="73" t="s">
        <v>1399</v>
      </c>
      <c r="D121" s="86" t="s">
        <v>115</v>
      </c>
      <c r="E121" s="86" t="s">
        <v>305</v>
      </c>
      <c r="F121" s="73" t="s">
        <v>1400</v>
      </c>
      <c r="G121" s="86" t="s">
        <v>151</v>
      </c>
      <c r="H121" s="86" t="s">
        <v>128</v>
      </c>
      <c r="I121" s="83">
        <v>137.313491</v>
      </c>
      <c r="J121" s="85">
        <v>3056</v>
      </c>
      <c r="K121" s="73"/>
      <c r="L121" s="83">
        <v>4.1963002939999994</v>
      </c>
      <c r="M121" s="84">
        <v>8.0173079182200503E-6</v>
      </c>
      <c r="N121" s="84">
        <f t="shared" si="2"/>
        <v>8.7435527608460879E-4</v>
      </c>
      <c r="O121" s="84">
        <f>L121/'סכום נכסי הקרן'!$C$42</f>
        <v>8.8756610949386217E-5</v>
      </c>
    </row>
    <row r="122" spans="2:15">
      <c r="B122" s="76" t="s">
        <v>1401</v>
      </c>
      <c r="C122" s="73" t="s">
        <v>1402</v>
      </c>
      <c r="D122" s="86" t="s">
        <v>115</v>
      </c>
      <c r="E122" s="86" t="s">
        <v>305</v>
      </c>
      <c r="F122" s="73" t="s">
        <v>1403</v>
      </c>
      <c r="G122" s="86" t="s">
        <v>123</v>
      </c>
      <c r="H122" s="86" t="s">
        <v>128</v>
      </c>
      <c r="I122" s="83">
        <v>115.97936000000001</v>
      </c>
      <c r="J122" s="85">
        <v>6020</v>
      </c>
      <c r="K122" s="73"/>
      <c r="L122" s="83">
        <v>6.9819574770000008</v>
      </c>
      <c r="M122" s="84">
        <v>1.0646293622689896E-5</v>
      </c>
      <c r="N122" s="84">
        <f t="shared" si="2"/>
        <v>1.4547841979140627E-3</v>
      </c>
      <c r="O122" s="84">
        <f>L122/'סכום נכסי הקרן'!$C$42</f>
        <v>1.4767648643670861E-4</v>
      </c>
    </row>
    <row r="123" spans="2:15">
      <c r="B123" s="76" t="s">
        <v>1404</v>
      </c>
      <c r="C123" s="73" t="s">
        <v>1405</v>
      </c>
      <c r="D123" s="86" t="s">
        <v>115</v>
      </c>
      <c r="E123" s="86" t="s">
        <v>305</v>
      </c>
      <c r="F123" s="73" t="s">
        <v>1406</v>
      </c>
      <c r="G123" s="86" t="s">
        <v>1197</v>
      </c>
      <c r="H123" s="86" t="s">
        <v>128</v>
      </c>
      <c r="I123" s="83">
        <v>76.645827999999995</v>
      </c>
      <c r="J123" s="85">
        <v>8000</v>
      </c>
      <c r="K123" s="73"/>
      <c r="L123" s="83">
        <v>6.1316662119999998</v>
      </c>
      <c r="M123" s="84">
        <v>7.2782918281937146E-6</v>
      </c>
      <c r="N123" s="84">
        <f t="shared" si="2"/>
        <v>1.2776146433842249E-3</v>
      </c>
      <c r="O123" s="84">
        <f>L123/'סכום נכסי הקרן'!$C$42</f>
        <v>1.2969184146047219E-4</v>
      </c>
    </row>
    <row r="124" spans="2:15">
      <c r="B124" s="76" t="s">
        <v>1407</v>
      </c>
      <c r="C124" s="73" t="s">
        <v>1408</v>
      </c>
      <c r="D124" s="86" t="s">
        <v>115</v>
      </c>
      <c r="E124" s="86" t="s">
        <v>305</v>
      </c>
      <c r="F124" s="73" t="s">
        <v>1409</v>
      </c>
      <c r="G124" s="86" t="s">
        <v>600</v>
      </c>
      <c r="H124" s="86" t="s">
        <v>128</v>
      </c>
      <c r="I124" s="83">
        <v>2.0071950000000003</v>
      </c>
      <c r="J124" s="85">
        <v>162</v>
      </c>
      <c r="K124" s="73"/>
      <c r="L124" s="83">
        <v>3.2516560000000003E-3</v>
      </c>
      <c r="M124" s="84">
        <v>2.9278168528720233E-7</v>
      </c>
      <c r="N124" s="84">
        <f t="shared" si="2"/>
        <v>6.7752600634357167E-7</v>
      </c>
      <c r="O124" s="84">
        <f>L124/'סכום נכסי הקרן'!$C$42</f>
        <v>6.8776290139648786E-8</v>
      </c>
    </row>
    <row r="125" spans="2:15">
      <c r="B125" s="76" t="s">
        <v>1410</v>
      </c>
      <c r="C125" s="73" t="s">
        <v>1411</v>
      </c>
      <c r="D125" s="86" t="s">
        <v>115</v>
      </c>
      <c r="E125" s="86" t="s">
        <v>305</v>
      </c>
      <c r="F125" s="73" t="s">
        <v>1412</v>
      </c>
      <c r="G125" s="86" t="s">
        <v>477</v>
      </c>
      <c r="H125" s="86" t="s">
        <v>128</v>
      </c>
      <c r="I125" s="83">
        <v>96.902055000000018</v>
      </c>
      <c r="J125" s="85">
        <v>450</v>
      </c>
      <c r="K125" s="73"/>
      <c r="L125" s="83">
        <v>0.43605924900000009</v>
      </c>
      <c r="M125" s="84">
        <v>7.3828039020300619E-6</v>
      </c>
      <c r="N125" s="84">
        <f t="shared" si="2"/>
        <v>9.0858775191516911E-5</v>
      </c>
      <c r="O125" s="84">
        <f>L125/'סכום נכסי הקרן'!$C$42</f>
        <v>9.2231581161418545E-6</v>
      </c>
    </row>
    <row r="126" spans="2:15">
      <c r="B126" s="76" t="s">
        <v>1413</v>
      </c>
      <c r="C126" s="73" t="s">
        <v>1414</v>
      </c>
      <c r="D126" s="86" t="s">
        <v>115</v>
      </c>
      <c r="E126" s="86" t="s">
        <v>305</v>
      </c>
      <c r="F126" s="73" t="s">
        <v>1415</v>
      </c>
      <c r="G126" s="86" t="s">
        <v>477</v>
      </c>
      <c r="H126" s="86" t="s">
        <v>128</v>
      </c>
      <c r="I126" s="83">
        <v>212.59936100000002</v>
      </c>
      <c r="J126" s="85">
        <v>2862</v>
      </c>
      <c r="K126" s="73"/>
      <c r="L126" s="83">
        <v>6.0845937240000012</v>
      </c>
      <c r="M126" s="84">
        <v>8.2641530168116941E-6</v>
      </c>
      <c r="N126" s="84">
        <f t="shared" si="2"/>
        <v>1.2678064610908658E-3</v>
      </c>
      <c r="O126" s="84">
        <f>L126/'סכום נכסי הקרן'!$C$42</f>
        <v>1.2869620382466968E-4</v>
      </c>
    </row>
    <row r="127" spans="2:15">
      <c r="B127" s="76" t="s">
        <v>1416</v>
      </c>
      <c r="C127" s="73" t="s">
        <v>1417</v>
      </c>
      <c r="D127" s="86" t="s">
        <v>115</v>
      </c>
      <c r="E127" s="86" t="s">
        <v>305</v>
      </c>
      <c r="F127" s="73" t="s">
        <v>1418</v>
      </c>
      <c r="G127" s="86" t="s">
        <v>125</v>
      </c>
      <c r="H127" s="86" t="s">
        <v>128</v>
      </c>
      <c r="I127" s="83">
        <v>2967.919856</v>
      </c>
      <c r="J127" s="85">
        <v>217.2</v>
      </c>
      <c r="K127" s="73"/>
      <c r="L127" s="83">
        <v>6.4463219270000005</v>
      </c>
      <c r="M127" s="84">
        <v>1.2676916717528402E-5</v>
      </c>
      <c r="N127" s="84">
        <f t="shared" si="2"/>
        <v>1.3431773689484086E-3</v>
      </c>
      <c r="O127" s="84">
        <f>L127/'סכום נכסי הקרן'!$C$42</f>
        <v>1.3634717423519947E-4</v>
      </c>
    </row>
    <row r="128" spans="2:15">
      <c r="B128" s="76" t="s">
        <v>1419</v>
      </c>
      <c r="C128" s="73" t="s">
        <v>1420</v>
      </c>
      <c r="D128" s="86" t="s">
        <v>115</v>
      </c>
      <c r="E128" s="86" t="s">
        <v>305</v>
      </c>
      <c r="F128" s="73" t="s">
        <v>1421</v>
      </c>
      <c r="G128" s="86" t="s">
        <v>780</v>
      </c>
      <c r="H128" s="86" t="s">
        <v>128</v>
      </c>
      <c r="I128" s="83">
        <v>18.048050000000003</v>
      </c>
      <c r="J128" s="85">
        <v>24240</v>
      </c>
      <c r="K128" s="73"/>
      <c r="L128" s="83">
        <v>4.3748473180000014</v>
      </c>
      <c r="M128" s="84">
        <v>7.8531446866539568E-6</v>
      </c>
      <c r="N128" s="84">
        <f t="shared" si="2"/>
        <v>9.1155793593400587E-4</v>
      </c>
      <c r="O128" s="84">
        <f>L128/'סכום נכסי הקרן'!$C$42</f>
        <v>9.2533087282120974E-5</v>
      </c>
    </row>
    <row r="129" spans="2:15">
      <c r="B129" s="76" t="s">
        <v>1422</v>
      </c>
      <c r="C129" s="73" t="s">
        <v>1423</v>
      </c>
      <c r="D129" s="86" t="s">
        <v>115</v>
      </c>
      <c r="E129" s="86" t="s">
        <v>305</v>
      </c>
      <c r="F129" s="73" t="s">
        <v>1424</v>
      </c>
      <c r="G129" s="86" t="s">
        <v>149</v>
      </c>
      <c r="H129" s="86" t="s">
        <v>128</v>
      </c>
      <c r="I129" s="83">
        <v>49.351984000000009</v>
      </c>
      <c r="J129" s="85">
        <v>2449</v>
      </c>
      <c r="K129" s="73"/>
      <c r="L129" s="83">
        <v>1.208630085</v>
      </c>
      <c r="M129" s="84">
        <v>5.9837776427895052E-6</v>
      </c>
      <c r="N129" s="84">
        <f t="shared" si="2"/>
        <v>2.5183423911900318E-4</v>
      </c>
      <c r="O129" s="84">
        <f>L129/'סכום נכסי הקרן'!$C$42</f>
        <v>2.5563926011075083E-5</v>
      </c>
    </row>
    <row r="130" spans="2:15">
      <c r="B130" s="76" t="s">
        <v>1425</v>
      </c>
      <c r="C130" s="73" t="s">
        <v>1426</v>
      </c>
      <c r="D130" s="86" t="s">
        <v>115</v>
      </c>
      <c r="E130" s="86" t="s">
        <v>305</v>
      </c>
      <c r="F130" s="73" t="s">
        <v>1427</v>
      </c>
      <c r="G130" s="86" t="s">
        <v>477</v>
      </c>
      <c r="H130" s="86" t="s">
        <v>128</v>
      </c>
      <c r="I130" s="83">
        <v>1086.7078580000002</v>
      </c>
      <c r="J130" s="85">
        <v>655.7</v>
      </c>
      <c r="K130" s="73"/>
      <c r="L130" s="83">
        <v>7.1255434230000008</v>
      </c>
      <c r="M130" s="84">
        <v>1.280283511414216E-5</v>
      </c>
      <c r="N130" s="84">
        <f t="shared" si="2"/>
        <v>1.4847022496884336E-3</v>
      </c>
      <c r="O130" s="84">
        <f>L130/'סכום נכסי הקרן'!$C$42</f>
        <v>1.5071349548135293E-4</v>
      </c>
    </row>
    <row r="131" spans="2:15">
      <c r="B131" s="76" t="s">
        <v>1428</v>
      </c>
      <c r="C131" s="73" t="s">
        <v>1429</v>
      </c>
      <c r="D131" s="86" t="s">
        <v>115</v>
      </c>
      <c r="E131" s="86" t="s">
        <v>305</v>
      </c>
      <c r="F131" s="73" t="s">
        <v>1430</v>
      </c>
      <c r="G131" s="86" t="s">
        <v>361</v>
      </c>
      <c r="H131" s="86" t="s">
        <v>128</v>
      </c>
      <c r="I131" s="83">
        <v>1115.6165000000003</v>
      </c>
      <c r="J131" s="85">
        <v>1047</v>
      </c>
      <c r="K131" s="73"/>
      <c r="L131" s="83">
        <v>11.680504755000001</v>
      </c>
      <c r="M131" s="84">
        <v>1.7964838969404192E-5</v>
      </c>
      <c r="N131" s="84">
        <f t="shared" si="2"/>
        <v>2.4337893487909696E-3</v>
      </c>
      <c r="O131" s="84">
        <f>L131/'סכום נכסי הקרן'!$C$42</f>
        <v>2.4705620274943817E-4</v>
      </c>
    </row>
    <row r="132" spans="2:15">
      <c r="B132" s="76" t="s">
        <v>1431</v>
      </c>
      <c r="C132" s="73" t="s">
        <v>1432</v>
      </c>
      <c r="D132" s="86" t="s">
        <v>115</v>
      </c>
      <c r="E132" s="86" t="s">
        <v>305</v>
      </c>
      <c r="F132" s="73" t="s">
        <v>1433</v>
      </c>
      <c r="G132" s="86" t="s">
        <v>477</v>
      </c>
      <c r="H132" s="86" t="s">
        <v>128</v>
      </c>
      <c r="I132" s="83">
        <v>257.32573900000006</v>
      </c>
      <c r="J132" s="85">
        <v>1149</v>
      </c>
      <c r="K132" s="73"/>
      <c r="L132" s="83">
        <v>2.9566727460000006</v>
      </c>
      <c r="M132" s="84">
        <v>1.5489401625953622E-5</v>
      </c>
      <c r="N132" s="84">
        <f t="shared" si="2"/>
        <v>6.160623010743638E-4</v>
      </c>
      <c r="O132" s="84">
        <f>L132/'סכום נכסי הקרן'!$C$42</f>
        <v>6.2537052697729441E-5</v>
      </c>
    </row>
    <row r="133" spans="2:15">
      <c r="B133" s="76" t="s">
        <v>1434</v>
      </c>
      <c r="C133" s="73" t="s">
        <v>1435</v>
      </c>
      <c r="D133" s="86" t="s">
        <v>115</v>
      </c>
      <c r="E133" s="86" t="s">
        <v>305</v>
      </c>
      <c r="F133" s="73" t="s">
        <v>1436</v>
      </c>
      <c r="G133" s="86" t="s">
        <v>780</v>
      </c>
      <c r="H133" s="86" t="s">
        <v>128</v>
      </c>
      <c r="I133" s="83">
        <v>1330.0042600000002</v>
      </c>
      <c r="J133" s="85">
        <v>9.1</v>
      </c>
      <c r="K133" s="73"/>
      <c r="L133" s="83">
        <v>0.12103038700000003</v>
      </c>
      <c r="M133" s="84">
        <v>3.230091127524736E-6</v>
      </c>
      <c r="N133" s="84">
        <f t="shared" si="2"/>
        <v>2.5218299460437064E-5</v>
      </c>
      <c r="O133" s="84">
        <f>L133/'סכום נכסי הקרן'!$C$42</f>
        <v>2.5599328502233869E-6</v>
      </c>
    </row>
    <row r="134" spans="2:15">
      <c r="B134" s="76" t="s">
        <v>1437</v>
      </c>
      <c r="C134" s="73" t="s">
        <v>1438</v>
      </c>
      <c r="D134" s="86" t="s">
        <v>115</v>
      </c>
      <c r="E134" s="86" t="s">
        <v>305</v>
      </c>
      <c r="F134" s="73" t="s">
        <v>850</v>
      </c>
      <c r="G134" s="86" t="s">
        <v>122</v>
      </c>
      <c r="H134" s="86" t="s">
        <v>128</v>
      </c>
      <c r="I134" s="83">
        <v>871.56436600000006</v>
      </c>
      <c r="J134" s="85">
        <v>215.2</v>
      </c>
      <c r="K134" s="73"/>
      <c r="L134" s="83">
        <v>1.8756065150000001</v>
      </c>
      <c r="M134" s="84">
        <v>9.848677249131641E-6</v>
      </c>
      <c r="N134" s="84">
        <f t="shared" si="2"/>
        <v>3.9080769662594509E-4</v>
      </c>
      <c r="O134" s="84">
        <f>L134/'סכום נכסי הקרן'!$C$42</f>
        <v>3.9671249930329505E-5</v>
      </c>
    </row>
    <row r="135" spans="2:15">
      <c r="B135" s="72"/>
      <c r="C135" s="73"/>
      <c r="D135" s="73"/>
      <c r="E135" s="73"/>
      <c r="F135" s="73"/>
      <c r="G135" s="73"/>
      <c r="H135" s="73"/>
      <c r="I135" s="83"/>
      <c r="J135" s="85"/>
      <c r="K135" s="73"/>
      <c r="L135" s="73"/>
      <c r="M135" s="73"/>
      <c r="N135" s="84"/>
      <c r="O135" s="73"/>
    </row>
    <row r="136" spans="2:15">
      <c r="B136" s="70" t="s">
        <v>190</v>
      </c>
      <c r="C136" s="71"/>
      <c r="D136" s="71"/>
      <c r="E136" s="71"/>
      <c r="F136" s="71"/>
      <c r="G136" s="71"/>
      <c r="H136" s="71"/>
      <c r="I136" s="80"/>
      <c r="J136" s="82"/>
      <c r="K136" s="80">
        <f>K137+K165</f>
        <v>0.28741440000000007</v>
      </c>
      <c r="L136" s="80">
        <f>L137+L165</f>
        <v>2171.596215221</v>
      </c>
      <c r="M136" s="71"/>
      <c r="N136" s="81">
        <f t="shared" ref="N136:N163" si="3">L136/$L$11</f>
        <v>0.45248110842275419</v>
      </c>
      <c r="O136" s="81">
        <f>L136/'סכום נכסי הקרן'!$C$42</f>
        <v>4.5931774875387389E-2</v>
      </c>
    </row>
    <row r="137" spans="2:15">
      <c r="B137" s="89" t="s">
        <v>64</v>
      </c>
      <c r="C137" s="71"/>
      <c r="D137" s="71"/>
      <c r="E137" s="71"/>
      <c r="F137" s="71"/>
      <c r="G137" s="71"/>
      <c r="H137" s="71"/>
      <c r="I137" s="80"/>
      <c r="J137" s="82"/>
      <c r="K137" s="80">
        <f>SUM(K138:K163)</f>
        <v>0</v>
      </c>
      <c r="L137" s="80">
        <f>SUM(L138:L163)</f>
        <v>565.77481161200024</v>
      </c>
      <c r="M137" s="71"/>
      <c r="N137" s="81">
        <f t="shared" si="3"/>
        <v>0.11788674712247085</v>
      </c>
      <c r="O137" s="81">
        <f>L137/'סכום נכסי הקרן'!$C$42</f>
        <v>1.1966792488852466E-2</v>
      </c>
    </row>
    <row r="138" spans="2:15">
      <c r="B138" s="76" t="s">
        <v>1439</v>
      </c>
      <c r="C138" s="73" t="s">
        <v>1440</v>
      </c>
      <c r="D138" s="86" t="s">
        <v>1441</v>
      </c>
      <c r="E138" s="86" t="s">
        <v>862</v>
      </c>
      <c r="F138" s="73" t="s">
        <v>1217</v>
      </c>
      <c r="G138" s="86" t="s">
        <v>153</v>
      </c>
      <c r="H138" s="86" t="s">
        <v>127</v>
      </c>
      <c r="I138" s="83">
        <v>264.52225300000003</v>
      </c>
      <c r="J138" s="85">
        <v>910</v>
      </c>
      <c r="K138" s="73"/>
      <c r="L138" s="83">
        <v>8.2830117700000017</v>
      </c>
      <c r="M138" s="84">
        <v>7.5346140245112148E-6</v>
      </c>
      <c r="N138" s="84">
        <f t="shared" si="3"/>
        <v>1.7258762565981454E-3</v>
      </c>
      <c r="O138" s="84">
        <f>L138/'סכום נכסי הקרן'!$C$42</f>
        <v>1.7519529148336905E-4</v>
      </c>
    </row>
    <row r="139" spans="2:15">
      <c r="B139" s="76" t="s">
        <v>1442</v>
      </c>
      <c r="C139" s="73" t="s">
        <v>1443</v>
      </c>
      <c r="D139" s="86" t="s">
        <v>1444</v>
      </c>
      <c r="E139" s="86" t="s">
        <v>862</v>
      </c>
      <c r="F139" s="73" t="s">
        <v>1445</v>
      </c>
      <c r="G139" s="86" t="s">
        <v>1446</v>
      </c>
      <c r="H139" s="86" t="s">
        <v>127</v>
      </c>
      <c r="I139" s="83">
        <v>24.189191000000005</v>
      </c>
      <c r="J139" s="85">
        <v>3146</v>
      </c>
      <c r="K139" s="73"/>
      <c r="L139" s="83">
        <v>2.6185732640000006</v>
      </c>
      <c r="M139" s="84">
        <v>7.4006728565570084E-7</v>
      </c>
      <c r="N139" s="84">
        <f t="shared" si="3"/>
        <v>5.4561475318298466E-4</v>
      </c>
      <c r="O139" s="84">
        <f>L139/'סכום נכסי הקרן'!$C$42</f>
        <v>5.5385857100748399E-5</v>
      </c>
    </row>
    <row r="140" spans="2:15">
      <c r="B140" s="76" t="s">
        <v>1447</v>
      </c>
      <c r="C140" s="73" t="s">
        <v>1448</v>
      </c>
      <c r="D140" s="86" t="s">
        <v>1441</v>
      </c>
      <c r="E140" s="86" t="s">
        <v>862</v>
      </c>
      <c r="F140" s="73" t="s">
        <v>1449</v>
      </c>
      <c r="G140" s="86" t="s">
        <v>953</v>
      </c>
      <c r="H140" s="86" t="s">
        <v>127</v>
      </c>
      <c r="I140" s="83">
        <v>149.50271700000002</v>
      </c>
      <c r="J140" s="85">
        <v>980</v>
      </c>
      <c r="K140" s="73"/>
      <c r="L140" s="83">
        <v>5.0415007280000008</v>
      </c>
      <c r="M140" s="84">
        <v>4.3458684797242325E-6</v>
      </c>
      <c r="N140" s="84">
        <f t="shared" si="3"/>
        <v>1.0504640879047628E-3</v>
      </c>
      <c r="O140" s="84">
        <f>L140/'סכום נכסי הקרן'!$C$42</f>
        <v>1.0663357895428624E-4</v>
      </c>
    </row>
    <row r="141" spans="2:15">
      <c r="B141" s="76" t="s">
        <v>1450</v>
      </c>
      <c r="C141" s="73" t="s">
        <v>1451</v>
      </c>
      <c r="D141" s="86" t="s">
        <v>1441</v>
      </c>
      <c r="E141" s="86" t="s">
        <v>862</v>
      </c>
      <c r="F141" s="73" t="s">
        <v>1303</v>
      </c>
      <c r="G141" s="86" t="s">
        <v>1152</v>
      </c>
      <c r="H141" s="86" t="s">
        <v>127</v>
      </c>
      <c r="I141" s="83">
        <v>181.71489700000001</v>
      </c>
      <c r="J141" s="85">
        <v>1538</v>
      </c>
      <c r="K141" s="73"/>
      <c r="L141" s="83">
        <v>9.6168211610000025</v>
      </c>
      <c r="M141" s="84">
        <v>4.6415761214189906E-6</v>
      </c>
      <c r="N141" s="84">
        <f t="shared" si="3"/>
        <v>2.003793277927518E-3</v>
      </c>
      <c r="O141" s="84">
        <f>L141/'סכום נכסי הקרן'!$C$42</f>
        <v>2.034069047863766E-4</v>
      </c>
    </row>
    <row r="142" spans="2:15">
      <c r="B142" s="76" t="s">
        <v>1452</v>
      </c>
      <c r="C142" s="73" t="s">
        <v>1453</v>
      </c>
      <c r="D142" s="86" t="s">
        <v>1441</v>
      </c>
      <c r="E142" s="86" t="s">
        <v>862</v>
      </c>
      <c r="F142" s="73" t="s">
        <v>1454</v>
      </c>
      <c r="G142" s="86" t="s">
        <v>882</v>
      </c>
      <c r="H142" s="86" t="s">
        <v>127</v>
      </c>
      <c r="I142" s="83">
        <v>40.642434000000009</v>
      </c>
      <c r="J142" s="85">
        <v>12034</v>
      </c>
      <c r="K142" s="73"/>
      <c r="L142" s="83">
        <v>16.829623094000002</v>
      </c>
      <c r="M142" s="84">
        <v>2.8988878266927248E-7</v>
      </c>
      <c r="N142" s="84">
        <f t="shared" si="3"/>
        <v>3.5066770049308302E-3</v>
      </c>
      <c r="O142" s="84">
        <f>L142/'סכום נכסי הקרן'!$C$42</f>
        <v>3.5596601880822498E-4</v>
      </c>
    </row>
    <row r="143" spans="2:15">
      <c r="B143" s="76" t="s">
        <v>1455</v>
      </c>
      <c r="C143" s="73" t="s">
        <v>1456</v>
      </c>
      <c r="D143" s="86" t="s">
        <v>1441</v>
      </c>
      <c r="E143" s="86" t="s">
        <v>862</v>
      </c>
      <c r="F143" s="73" t="s">
        <v>881</v>
      </c>
      <c r="G143" s="86" t="s">
        <v>882</v>
      </c>
      <c r="H143" s="86" t="s">
        <v>127</v>
      </c>
      <c r="I143" s="83">
        <v>56.437070000000006</v>
      </c>
      <c r="J143" s="85">
        <v>10342</v>
      </c>
      <c r="K143" s="73"/>
      <c r="L143" s="83">
        <v>20.084159643000003</v>
      </c>
      <c r="M143" s="84">
        <v>1.4571412600614516E-6</v>
      </c>
      <c r="N143" s="84">
        <f t="shared" si="3"/>
        <v>4.1848032121751264E-3</v>
      </c>
      <c r="O143" s="84">
        <f>L143/'סכום נכסי הקרן'!$C$42</f>
        <v>4.2480323589518475E-4</v>
      </c>
    </row>
    <row r="144" spans="2:15">
      <c r="B144" s="76" t="s">
        <v>1457</v>
      </c>
      <c r="C144" s="73" t="s">
        <v>1458</v>
      </c>
      <c r="D144" s="86" t="s">
        <v>1441</v>
      </c>
      <c r="E144" s="86" t="s">
        <v>862</v>
      </c>
      <c r="F144" s="73" t="s">
        <v>1126</v>
      </c>
      <c r="G144" s="86" t="s">
        <v>700</v>
      </c>
      <c r="H144" s="86" t="s">
        <v>127</v>
      </c>
      <c r="I144" s="83">
        <v>0.91874300000000009</v>
      </c>
      <c r="J144" s="85">
        <v>12030</v>
      </c>
      <c r="K144" s="73"/>
      <c r="L144" s="83">
        <v>0.3803157780000001</v>
      </c>
      <c r="M144" s="84">
        <v>2.0786826108588268E-8</v>
      </c>
      <c r="N144" s="84">
        <f t="shared" si="3"/>
        <v>7.9243877648124043E-5</v>
      </c>
      <c r="O144" s="84">
        <f>L144/'סכום נכסי הקרן'!$C$42</f>
        <v>8.0441191480323433E-6</v>
      </c>
    </row>
    <row r="145" spans="2:15">
      <c r="B145" s="76" t="s">
        <v>1461</v>
      </c>
      <c r="C145" s="73" t="s">
        <v>1462</v>
      </c>
      <c r="D145" s="86" t="s">
        <v>1444</v>
      </c>
      <c r="E145" s="86" t="s">
        <v>862</v>
      </c>
      <c r="F145" s="73" t="s">
        <v>1463</v>
      </c>
      <c r="G145" s="86" t="s">
        <v>904</v>
      </c>
      <c r="H145" s="86" t="s">
        <v>127</v>
      </c>
      <c r="I145" s="83">
        <v>56.115904000000008</v>
      </c>
      <c r="J145" s="85">
        <v>13898</v>
      </c>
      <c r="K145" s="73"/>
      <c r="L145" s="83">
        <v>26.836318725000005</v>
      </c>
      <c r="M145" s="84">
        <v>1.5979589738224566E-6</v>
      </c>
      <c r="N145" s="84">
        <f t="shared" si="3"/>
        <v>5.5917058417964448E-3</v>
      </c>
      <c r="O145" s="84">
        <f>L145/'סכום נכסי הקרן'!$C$42</f>
        <v>5.6761922014834584E-4</v>
      </c>
    </row>
    <row r="146" spans="2:15">
      <c r="B146" s="76" t="s">
        <v>1466</v>
      </c>
      <c r="C146" s="73" t="s">
        <v>1467</v>
      </c>
      <c r="D146" s="86" t="s">
        <v>1441</v>
      </c>
      <c r="E146" s="86" t="s">
        <v>862</v>
      </c>
      <c r="F146" s="73" t="s">
        <v>1468</v>
      </c>
      <c r="G146" s="86" t="s">
        <v>944</v>
      </c>
      <c r="H146" s="86" t="s">
        <v>127</v>
      </c>
      <c r="I146" s="83">
        <v>25.744754000000004</v>
      </c>
      <c r="J146" s="85">
        <v>1392</v>
      </c>
      <c r="K146" s="73"/>
      <c r="L146" s="83">
        <v>1.2331407550000002</v>
      </c>
      <c r="M146" s="84">
        <v>1.236937274645364E-6</v>
      </c>
      <c r="N146" s="84">
        <f t="shared" si="3"/>
        <v>2.5694136495208803E-4</v>
      </c>
      <c r="O146" s="84">
        <f>L146/'סכום נכסי הקרן'!$C$42</f>
        <v>2.6082355067358157E-5</v>
      </c>
    </row>
    <row r="147" spans="2:15">
      <c r="B147" s="76" t="s">
        <v>1469</v>
      </c>
      <c r="C147" s="73" t="s">
        <v>1470</v>
      </c>
      <c r="D147" s="86" t="s">
        <v>1441</v>
      </c>
      <c r="E147" s="86" t="s">
        <v>862</v>
      </c>
      <c r="F147" s="73" t="s">
        <v>1471</v>
      </c>
      <c r="G147" s="86" t="s">
        <v>882</v>
      </c>
      <c r="H147" s="86" t="s">
        <v>127</v>
      </c>
      <c r="I147" s="83">
        <v>2.6249800000000003</v>
      </c>
      <c r="J147" s="85">
        <v>8465</v>
      </c>
      <c r="K147" s="73"/>
      <c r="L147" s="83">
        <v>0.76460588100000004</v>
      </c>
      <c r="M147" s="84">
        <v>2.9034046932229829E-8</v>
      </c>
      <c r="N147" s="84">
        <f t="shared" si="3"/>
        <v>1.5931585905173799E-4</v>
      </c>
      <c r="O147" s="84">
        <f>L147/'סכום נכסי הקרן'!$C$42</f>
        <v>1.6172299872476599E-5</v>
      </c>
    </row>
    <row r="148" spans="2:15">
      <c r="B148" s="76" t="s">
        <v>1472</v>
      </c>
      <c r="C148" s="73" t="s">
        <v>1473</v>
      </c>
      <c r="D148" s="86" t="s">
        <v>1441</v>
      </c>
      <c r="E148" s="86" t="s">
        <v>862</v>
      </c>
      <c r="F148" s="73" t="s">
        <v>1299</v>
      </c>
      <c r="G148" s="86" t="s">
        <v>1300</v>
      </c>
      <c r="H148" s="86" t="s">
        <v>127</v>
      </c>
      <c r="I148" s="83">
        <v>60.594251000000014</v>
      </c>
      <c r="J148" s="85">
        <v>836</v>
      </c>
      <c r="K148" s="73"/>
      <c r="L148" s="83">
        <v>1.7431002710000003</v>
      </c>
      <c r="M148" s="84">
        <v>1.361063943549751E-6</v>
      </c>
      <c r="N148" s="84">
        <f t="shared" si="3"/>
        <v>3.6319824891287009E-4</v>
      </c>
      <c r="O148" s="84">
        <f>L148/'סכום נכסי הקרן'!$C$42</f>
        <v>3.6868589414377298E-5</v>
      </c>
    </row>
    <row r="149" spans="2:15">
      <c r="B149" s="76" t="s">
        <v>1474</v>
      </c>
      <c r="C149" s="73" t="s">
        <v>1475</v>
      </c>
      <c r="D149" s="86" t="s">
        <v>1441</v>
      </c>
      <c r="E149" s="86" t="s">
        <v>862</v>
      </c>
      <c r="F149" s="73" t="s">
        <v>1476</v>
      </c>
      <c r="G149" s="86" t="s">
        <v>953</v>
      </c>
      <c r="H149" s="86" t="s">
        <v>127</v>
      </c>
      <c r="I149" s="83">
        <v>206.62280700000002</v>
      </c>
      <c r="J149" s="85">
        <v>6487</v>
      </c>
      <c r="K149" s="73"/>
      <c r="L149" s="83">
        <v>46.121861539999998</v>
      </c>
      <c r="M149" s="84">
        <v>4.5896000391827735E-6</v>
      </c>
      <c r="N149" s="84">
        <f t="shared" si="3"/>
        <v>9.6101065593431068E-3</v>
      </c>
      <c r="O149" s="84">
        <f>L149/'סכום נכסי הקרן'!$C$42</f>
        <v>9.7553078525395914E-4</v>
      </c>
    </row>
    <row r="150" spans="2:15">
      <c r="B150" s="76" t="s">
        <v>1479</v>
      </c>
      <c r="C150" s="73" t="s">
        <v>1480</v>
      </c>
      <c r="D150" s="86" t="s">
        <v>1441</v>
      </c>
      <c r="E150" s="86" t="s">
        <v>862</v>
      </c>
      <c r="F150" s="73" t="s">
        <v>1481</v>
      </c>
      <c r="G150" s="86" t="s">
        <v>916</v>
      </c>
      <c r="H150" s="86" t="s">
        <v>127</v>
      </c>
      <c r="I150" s="83">
        <v>250.56904100000003</v>
      </c>
      <c r="J150" s="85">
        <v>376</v>
      </c>
      <c r="K150" s="73"/>
      <c r="L150" s="83">
        <v>3.2419023430000005</v>
      </c>
      <c r="M150" s="84">
        <v>9.2083298053649238E-6</v>
      </c>
      <c r="N150" s="84">
        <f t="shared" si="3"/>
        <v>6.7549370148892065E-4</v>
      </c>
      <c r="O150" s="84">
        <f>L150/'סכום נכסי הקרן'!$C$42</f>
        <v>6.8569988998398111E-5</v>
      </c>
    </row>
    <row r="151" spans="2:15">
      <c r="B151" s="76" t="s">
        <v>1482</v>
      </c>
      <c r="C151" s="73" t="s">
        <v>1483</v>
      </c>
      <c r="D151" s="86" t="s">
        <v>1441</v>
      </c>
      <c r="E151" s="86" t="s">
        <v>862</v>
      </c>
      <c r="F151" s="73" t="s">
        <v>885</v>
      </c>
      <c r="G151" s="86" t="s">
        <v>153</v>
      </c>
      <c r="H151" s="86" t="s">
        <v>127</v>
      </c>
      <c r="I151" s="83">
        <v>173.63849000000002</v>
      </c>
      <c r="J151" s="85">
        <v>22703</v>
      </c>
      <c r="K151" s="73"/>
      <c r="L151" s="83">
        <v>135.64816434200003</v>
      </c>
      <c r="M151" s="84">
        <v>2.7679280934360165E-6</v>
      </c>
      <c r="N151" s="84">
        <f t="shared" si="3"/>
        <v>2.8264108827770144E-2</v>
      </c>
      <c r="O151" s="84">
        <f>L151/'סכום נכסי הקרן'!$C$42</f>
        <v>2.8691157698403991E-3</v>
      </c>
    </row>
    <row r="152" spans="2:15">
      <c r="B152" s="76" t="s">
        <v>1484</v>
      </c>
      <c r="C152" s="73" t="s">
        <v>1485</v>
      </c>
      <c r="D152" s="86" t="s">
        <v>1441</v>
      </c>
      <c r="E152" s="86" t="s">
        <v>862</v>
      </c>
      <c r="F152" s="73" t="s">
        <v>1173</v>
      </c>
      <c r="G152" s="86" t="s">
        <v>1152</v>
      </c>
      <c r="H152" s="86" t="s">
        <v>127</v>
      </c>
      <c r="I152" s="83">
        <v>138.99439700000002</v>
      </c>
      <c r="J152" s="85">
        <v>5214</v>
      </c>
      <c r="K152" s="73"/>
      <c r="L152" s="83">
        <v>24.937504648000001</v>
      </c>
      <c r="M152" s="84">
        <v>4.9479041933220546E-6</v>
      </c>
      <c r="N152" s="84">
        <f t="shared" si="3"/>
        <v>5.1960625393134129E-3</v>
      </c>
      <c r="O152" s="84">
        <f>L152/'סכום נכסי הקרן'!$C$42</f>
        <v>5.2745710340506126E-4</v>
      </c>
    </row>
    <row r="153" spans="2:15">
      <c r="B153" s="76" t="s">
        <v>1488</v>
      </c>
      <c r="C153" s="73" t="s">
        <v>1489</v>
      </c>
      <c r="D153" s="86" t="s">
        <v>1441</v>
      </c>
      <c r="E153" s="86" t="s">
        <v>862</v>
      </c>
      <c r="F153" s="73" t="s">
        <v>767</v>
      </c>
      <c r="G153" s="86" t="s">
        <v>152</v>
      </c>
      <c r="H153" s="86" t="s">
        <v>127</v>
      </c>
      <c r="I153" s="83">
        <v>9.7067820000000022</v>
      </c>
      <c r="J153" s="85">
        <v>391</v>
      </c>
      <c r="K153" s="73"/>
      <c r="L153" s="83">
        <v>0.13059805900000004</v>
      </c>
      <c r="M153" s="84">
        <v>5.2868841777900303E-8</v>
      </c>
      <c r="N153" s="84">
        <f t="shared" si="3"/>
        <v>2.7211851853483935E-5</v>
      </c>
      <c r="O153" s="84">
        <f>L153/'סכום נכסי הקרן'!$C$42</f>
        <v>2.762300193335018E-6</v>
      </c>
    </row>
    <row r="154" spans="2:15">
      <c r="B154" s="76" t="s">
        <v>1492</v>
      </c>
      <c r="C154" s="73" t="s">
        <v>1493</v>
      </c>
      <c r="D154" s="86" t="s">
        <v>1441</v>
      </c>
      <c r="E154" s="86" t="s">
        <v>862</v>
      </c>
      <c r="F154" s="73" t="s">
        <v>1494</v>
      </c>
      <c r="G154" s="86" t="s">
        <v>916</v>
      </c>
      <c r="H154" s="86" t="s">
        <v>127</v>
      </c>
      <c r="I154" s="83">
        <v>116.85603800000001</v>
      </c>
      <c r="J154" s="85">
        <v>1022</v>
      </c>
      <c r="K154" s="73"/>
      <c r="L154" s="83">
        <v>4.1094786180000007</v>
      </c>
      <c r="M154" s="84">
        <v>3.123774275998798E-6</v>
      </c>
      <c r="N154" s="84">
        <f t="shared" si="3"/>
        <v>8.5626481897465169E-4</v>
      </c>
      <c r="O154" s="84">
        <f>L154/'סכום נכסי הקרן'!$C$42</f>
        <v>8.692023195388778E-5</v>
      </c>
    </row>
    <row r="155" spans="2:15">
      <c r="B155" s="76" t="s">
        <v>1495</v>
      </c>
      <c r="C155" s="73" t="s">
        <v>1496</v>
      </c>
      <c r="D155" s="86" t="s">
        <v>1441</v>
      </c>
      <c r="E155" s="86" t="s">
        <v>862</v>
      </c>
      <c r="F155" s="73" t="s">
        <v>1497</v>
      </c>
      <c r="G155" s="86" t="s">
        <v>153</v>
      </c>
      <c r="H155" s="86" t="s">
        <v>127</v>
      </c>
      <c r="I155" s="83">
        <v>43.724948000000005</v>
      </c>
      <c r="J155" s="85">
        <v>3058</v>
      </c>
      <c r="K155" s="73"/>
      <c r="L155" s="83">
        <v>4.6009917690000011</v>
      </c>
      <c r="M155" s="84">
        <v>8.7171164458221556E-7</v>
      </c>
      <c r="N155" s="84">
        <f t="shared" si="3"/>
        <v>9.586781561365087E-4</v>
      </c>
      <c r="O155" s="84">
        <f>L155/'סכום נכסי הקרן'!$C$42</f>
        <v>9.7316304318439576E-5</v>
      </c>
    </row>
    <row r="156" spans="2:15">
      <c r="B156" s="76" t="s">
        <v>1498</v>
      </c>
      <c r="C156" s="73" t="s">
        <v>1499</v>
      </c>
      <c r="D156" s="86" t="s">
        <v>1441</v>
      </c>
      <c r="E156" s="86" t="s">
        <v>862</v>
      </c>
      <c r="F156" s="73" t="s">
        <v>1500</v>
      </c>
      <c r="G156" s="86" t="s">
        <v>916</v>
      </c>
      <c r="H156" s="86" t="s">
        <v>127</v>
      </c>
      <c r="I156" s="83">
        <v>162.56973600000003</v>
      </c>
      <c r="J156" s="85">
        <v>724</v>
      </c>
      <c r="K156" s="73"/>
      <c r="L156" s="83">
        <v>4.0500738310000006</v>
      </c>
      <c r="M156" s="84">
        <v>7.0691874417422707E-6</v>
      </c>
      <c r="N156" s="84">
        <f t="shared" si="3"/>
        <v>8.4388703728624417E-4</v>
      </c>
      <c r="O156" s="84">
        <f>L156/'סכום נכסי הקרן'!$C$42</f>
        <v>8.5663751912211771E-5</v>
      </c>
    </row>
    <row r="157" spans="2:15">
      <c r="B157" s="76" t="s">
        <v>1501</v>
      </c>
      <c r="C157" s="73" t="s">
        <v>1502</v>
      </c>
      <c r="D157" s="86" t="s">
        <v>1441</v>
      </c>
      <c r="E157" s="86" t="s">
        <v>862</v>
      </c>
      <c r="F157" s="73" t="s">
        <v>1503</v>
      </c>
      <c r="G157" s="86" t="s">
        <v>967</v>
      </c>
      <c r="H157" s="86" t="s">
        <v>127</v>
      </c>
      <c r="I157" s="83">
        <v>130.012766</v>
      </c>
      <c r="J157" s="85">
        <v>23835</v>
      </c>
      <c r="K157" s="73"/>
      <c r="L157" s="83">
        <v>106.63157542</v>
      </c>
      <c r="M157" s="84">
        <v>2.5941048012803563E-6</v>
      </c>
      <c r="N157" s="84">
        <f t="shared" si="3"/>
        <v>2.2218114537465201E-2</v>
      </c>
      <c r="O157" s="84">
        <f>L157/'סכום נכסי הקרן'!$C$42</f>
        <v>2.2553813100567098E-3</v>
      </c>
    </row>
    <row r="158" spans="2:15">
      <c r="B158" s="76" t="s">
        <v>1504</v>
      </c>
      <c r="C158" s="73" t="s">
        <v>1505</v>
      </c>
      <c r="D158" s="86" t="s">
        <v>1441</v>
      </c>
      <c r="E158" s="86" t="s">
        <v>862</v>
      </c>
      <c r="F158" s="73" t="s">
        <v>876</v>
      </c>
      <c r="G158" s="86" t="s">
        <v>877</v>
      </c>
      <c r="H158" s="86" t="s">
        <v>127</v>
      </c>
      <c r="I158" s="83">
        <v>2291.9750370000006</v>
      </c>
      <c r="J158" s="85">
        <v>901</v>
      </c>
      <c r="K158" s="73"/>
      <c r="L158" s="83">
        <v>71.059041788000002</v>
      </c>
      <c r="M158" s="84">
        <v>2.0925235955215538E-6</v>
      </c>
      <c r="N158" s="84">
        <f t="shared" si="3"/>
        <v>1.4806101505578883E-2</v>
      </c>
      <c r="O158" s="84">
        <f>L158/'סכום נכסי הקרן'!$C$42</f>
        <v>1.5029810272233332E-3</v>
      </c>
    </row>
    <row r="159" spans="2:15">
      <c r="B159" s="76" t="s">
        <v>1506</v>
      </c>
      <c r="C159" s="73" t="s">
        <v>1507</v>
      </c>
      <c r="D159" s="86" t="s">
        <v>1441</v>
      </c>
      <c r="E159" s="86" t="s">
        <v>862</v>
      </c>
      <c r="F159" s="73" t="s">
        <v>1151</v>
      </c>
      <c r="G159" s="86" t="s">
        <v>1152</v>
      </c>
      <c r="H159" s="86" t="s">
        <v>127</v>
      </c>
      <c r="I159" s="83">
        <v>229.25381000000002</v>
      </c>
      <c r="J159" s="85">
        <v>1822</v>
      </c>
      <c r="K159" s="73"/>
      <c r="L159" s="83">
        <v>14.373072174000002</v>
      </c>
      <c r="M159" s="84">
        <v>2.1373171517107296E-6</v>
      </c>
      <c r="N159" s="84">
        <f t="shared" si="3"/>
        <v>2.9948217735634203E-3</v>
      </c>
      <c r="O159" s="84">
        <f>L159/'סכום נכסי הקרן'!$C$42</f>
        <v>3.0400712192099551E-4</v>
      </c>
    </row>
    <row r="160" spans="2:15">
      <c r="B160" s="76" t="s">
        <v>1508</v>
      </c>
      <c r="C160" s="73" t="s">
        <v>1509</v>
      </c>
      <c r="D160" s="86" t="s">
        <v>1444</v>
      </c>
      <c r="E160" s="86" t="s">
        <v>862</v>
      </c>
      <c r="F160" s="73" t="s">
        <v>1510</v>
      </c>
      <c r="G160" s="86" t="s">
        <v>882</v>
      </c>
      <c r="H160" s="86" t="s">
        <v>127</v>
      </c>
      <c r="I160" s="83">
        <v>75.342438000000016</v>
      </c>
      <c r="J160" s="85">
        <v>825</v>
      </c>
      <c r="K160" s="73"/>
      <c r="L160" s="83">
        <v>2.1388399780000005</v>
      </c>
      <c r="M160" s="84">
        <v>2.1095815724072528E-6</v>
      </c>
      <c r="N160" s="84">
        <f t="shared" si="3"/>
        <v>4.4565590840553638E-4</v>
      </c>
      <c r="O160" s="84">
        <f>L160/'סכום נכסי הקרן'!$C$42</f>
        <v>4.5238942523196808E-5</v>
      </c>
    </row>
    <row r="161" spans="2:15">
      <c r="B161" s="76" t="s">
        <v>1511</v>
      </c>
      <c r="C161" s="73" t="s">
        <v>1512</v>
      </c>
      <c r="D161" s="86" t="s">
        <v>1441</v>
      </c>
      <c r="E161" s="86" t="s">
        <v>862</v>
      </c>
      <c r="F161" s="73" t="s">
        <v>1513</v>
      </c>
      <c r="G161" s="86" t="s">
        <v>916</v>
      </c>
      <c r="H161" s="86" t="s">
        <v>127</v>
      </c>
      <c r="I161" s="83">
        <v>96.901399000000026</v>
      </c>
      <c r="J161" s="85">
        <v>1929</v>
      </c>
      <c r="K161" s="73"/>
      <c r="L161" s="83">
        <v>6.4320135150000013</v>
      </c>
      <c r="M161" s="84">
        <v>4.3998494083604755E-6</v>
      </c>
      <c r="N161" s="84">
        <f t="shared" si="3"/>
        <v>1.3401960199866864E-3</v>
      </c>
      <c r="O161" s="84">
        <f>L161/'סכום נכסי הקרן'!$C$42</f>
        <v>1.360445347508415E-4</v>
      </c>
    </row>
    <row r="162" spans="2:15">
      <c r="B162" s="76" t="s">
        <v>1514</v>
      </c>
      <c r="C162" s="73" t="s">
        <v>1515</v>
      </c>
      <c r="D162" s="86" t="s">
        <v>1441</v>
      </c>
      <c r="E162" s="86" t="s">
        <v>862</v>
      </c>
      <c r="F162" s="73" t="s">
        <v>1516</v>
      </c>
      <c r="G162" s="86" t="s">
        <v>882</v>
      </c>
      <c r="H162" s="86" t="s">
        <v>127</v>
      </c>
      <c r="I162" s="83">
        <v>138.46769499999999</v>
      </c>
      <c r="J162" s="85">
        <v>4818</v>
      </c>
      <c r="K162" s="73"/>
      <c r="L162" s="83">
        <v>22.956196369000001</v>
      </c>
      <c r="M162" s="84">
        <v>2.1172374421700689E-6</v>
      </c>
      <c r="N162" s="84">
        <f t="shared" si="3"/>
        <v>4.7832304667921113E-3</v>
      </c>
      <c r="O162" s="84">
        <f>L162/'סכום נכסי הקרן'!$C$42</f>
        <v>4.8555013875302178E-4</v>
      </c>
    </row>
    <row r="163" spans="2:15">
      <c r="B163" s="76" t="s">
        <v>1517</v>
      </c>
      <c r="C163" s="73" t="s">
        <v>1518</v>
      </c>
      <c r="D163" s="86" t="s">
        <v>1441</v>
      </c>
      <c r="E163" s="86" t="s">
        <v>862</v>
      </c>
      <c r="F163" s="73" t="s">
        <v>1519</v>
      </c>
      <c r="G163" s="86" t="s">
        <v>882</v>
      </c>
      <c r="H163" s="86" t="s">
        <v>127</v>
      </c>
      <c r="I163" s="83">
        <v>29.548612000000002</v>
      </c>
      <c r="J163" s="85">
        <v>25485</v>
      </c>
      <c r="K163" s="73"/>
      <c r="L163" s="83">
        <v>25.912326148000009</v>
      </c>
      <c r="M163" s="84">
        <v>5.3610606261748057E-7</v>
      </c>
      <c r="N163" s="84">
        <f t="shared" si="3"/>
        <v>5.3991796334318725E-3</v>
      </c>
      <c r="O163" s="84">
        <f>L163/'סכום נכסי הקרן'!$C$42</f>
        <v>5.4807570706989176E-4</v>
      </c>
    </row>
    <row r="164" spans="2:15">
      <c r="B164" s="72"/>
      <c r="C164" s="73"/>
      <c r="D164" s="73"/>
      <c r="E164" s="73"/>
      <c r="F164" s="73"/>
      <c r="G164" s="73"/>
      <c r="H164" s="73"/>
      <c r="I164" s="83"/>
      <c r="J164" s="85"/>
      <c r="K164" s="73"/>
      <c r="L164" s="73"/>
      <c r="M164" s="73"/>
      <c r="N164" s="84"/>
      <c r="O164" s="73"/>
    </row>
    <row r="165" spans="2:15">
      <c r="B165" s="89" t="s">
        <v>63</v>
      </c>
      <c r="C165" s="71"/>
      <c r="D165" s="71"/>
      <c r="E165" s="71"/>
      <c r="F165" s="71"/>
      <c r="G165" s="71"/>
      <c r="H165" s="71"/>
      <c r="I165" s="80"/>
      <c r="J165" s="82"/>
      <c r="K165" s="80">
        <f>SUM(K166:K259)</f>
        <v>0.28741440000000007</v>
      </c>
      <c r="L165" s="80">
        <f>SUM(L166:L259)</f>
        <v>1605.8214036089998</v>
      </c>
      <c r="M165" s="71"/>
      <c r="N165" s="81">
        <f t="shared" ref="N165:N232" si="4">L165/$L$11</f>
        <v>0.33459436130028336</v>
      </c>
      <c r="O165" s="81">
        <f>L165/'סכום נכסי הקרן'!$C$42</f>
        <v>3.3964982386534927E-2</v>
      </c>
    </row>
    <row r="166" spans="2:15">
      <c r="B166" s="76" t="s">
        <v>1520</v>
      </c>
      <c r="C166" s="73" t="s">
        <v>1521</v>
      </c>
      <c r="D166" s="86" t="s">
        <v>120</v>
      </c>
      <c r="E166" s="86" t="s">
        <v>862</v>
      </c>
      <c r="F166" s="73"/>
      <c r="G166" s="86" t="s">
        <v>953</v>
      </c>
      <c r="H166" s="86" t="s">
        <v>1522</v>
      </c>
      <c r="I166" s="83">
        <v>181.83580000000001</v>
      </c>
      <c r="J166" s="85">
        <v>2345</v>
      </c>
      <c r="K166" s="73"/>
      <c r="L166" s="83">
        <v>15.887848494000002</v>
      </c>
      <c r="M166" s="84">
        <v>8.3866866034582221E-8</v>
      </c>
      <c r="N166" s="84">
        <f t="shared" si="4"/>
        <v>3.3104456743061226E-3</v>
      </c>
      <c r="O166" s="84">
        <f>L166/'סכום נכסי הקרן'!$C$42</f>
        <v>3.3604639534997737E-4</v>
      </c>
    </row>
    <row r="167" spans="2:15">
      <c r="B167" s="76" t="s">
        <v>1523</v>
      </c>
      <c r="C167" s="73" t="s">
        <v>1524</v>
      </c>
      <c r="D167" s="86" t="s">
        <v>28</v>
      </c>
      <c r="E167" s="86" t="s">
        <v>862</v>
      </c>
      <c r="F167" s="73"/>
      <c r="G167" s="86" t="s">
        <v>891</v>
      </c>
      <c r="H167" s="86" t="s">
        <v>129</v>
      </c>
      <c r="I167" s="83">
        <v>18.443621000000004</v>
      </c>
      <c r="J167" s="85">
        <v>27740</v>
      </c>
      <c r="K167" s="73"/>
      <c r="L167" s="83">
        <v>20.597041382000004</v>
      </c>
      <c r="M167" s="84">
        <v>9.2026604078774369E-8</v>
      </c>
      <c r="N167" s="84">
        <f t="shared" si="4"/>
        <v>4.2916689803717675E-3</v>
      </c>
      <c r="O167" s="84">
        <f>L167/'סכום נכסי הקרן'!$C$42</f>
        <v>4.3565127864287755E-4</v>
      </c>
    </row>
    <row r="168" spans="2:15">
      <c r="B168" s="76" t="s">
        <v>1525</v>
      </c>
      <c r="C168" s="73" t="s">
        <v>1526</v>
      </c>
      <c r="D168" s="86" t="s">
        <v>28</v>
      </c>
      <c r="E168" s="86" t="s">
        <v>862</v>
      </c>
      <c r="F168" s="73"/>
      <c r="G168" s="86" t="s">
        <v>953</v>
      </c>
      <c r="H168" s="86" t="s">
        <v>129</v>
      </c>
      <c r="I168" s="83">
        <v>52.88180400000001</v>
      </c>
      <c r="J168" s="85">
        <v>6207</v>
      </c>
      <c r="K168" s="73"/>
      <c r="L168" s="83">
        <v>13.214179424000003</v>
      </c>
      <c r="M168" s="84">
        <v>6.7445710491246327E-8</v>
      </c>
      <c r="N168" s="84">
        <f t="shared" si="4"/>
        <v>2.7533509732425936E-3</v>
      </c>
      <c r="O168" s="84">
        <f>L168/'סכום נכסי הקרן'!$C$42</f>
        <v>2.7949519814592967E-4</v>
      </c>
    </row>
    <row r="169" spans="2:15">
      <c r="B169" s="76" t="s">
        <v>1527</v>
      </c>
      <c r="C169" s="73" t="s">
        <v>1528</v>
      </c>
      <c r="D169" s="86" t="s">
        <v>1444</v>
      </c>
      <c r="E169" s="86" t="s">
        <v>862</v>
      </c>
      <c r="F169" s="73"/>
      <c r="G169" s="86" t="s">
        <v>904</v>
      </c>
      <c r="H169" s="86" t="s">
        <v>127</v>
      </c>
      <c r="I169" s="83">
        <v>5.9226550000000007</v>
      </c>
      <c r="J169" s="85">
        <v>29398</v>
      </c>
      <c r="K169" s="73"/>
      <c r="L169" s="83">
        <v>5.991270022000001</v>
      </c>
      <c r="M169" s="84">
        <v>2.1890060919489337E-9</v>
      </c>
      <c r="N169" s="84">
        <f t="shared" si="4"/>
        <v>1.2483612199235168E-3</v>
      </c>
      <c r="O169" s="84">
        <f>L169/'סכום נכסי הקרן'!$C$42</f>
        <v>1.2672229944928122E-4</v>
      </c>
    </row>
    <row r="170" spans="2:15">
      <c r="B170" s="76" t="s">
        <v>1529</v>
      </c>
      <c r="C170" s="73" t="s">
        <v>1530</v>
      </c>
      <c r="D170" s="86" t="s">
        <v>1441</v>
      </c>
      <c r="E170" s="86" t="s">
        <v>862</v>
      </c>
      <c r="F170" s="73"/>
      <c r="G170" s="86" t="s">
        <v>894</v>
      </c>
      <c r="H170" s="86" t="s">
        <v>127</v>
      </c>
      <c r="I170" s="83">
        <v>14.344021000000003</v>
      </c>
      <c r="J170" s="85">
        <v>146960</v>
      </c>
      <c r="K170" s="73"/>
      <c r="L170" s="83">
        <v>72.536186949000012</v>
      </c>
      <c r="M170" s="84">
        <v>4.299365509115453E-8</v>
      </c>
      <c r="N170" s="84">
        <f t="shared" si="4"/>
        <v>1.5113884451167859E-2</v>
      </c>
      <c r="O170" s="84">
        <f>L170/'סכום נכסי הקרן'!$C$42</f>
        <v>1.5342243580588567E-3</v>
      </c>
    </row>
    <row r="171" spans="2:15">
      <c r="B171" s="76" t="s">
        <v>1531</v>
      </c>
      <c r="C171" s="73" t="s">
        <v>1532</v>
      </c>
      <c r="D171" s="86" t="s">
        <v>1533</v>
      </c>
      <c r="E171" s="86" t="s">
        <v>862</v>
      </c>
      <c r="F171" s="73"/>
      <c r="G171" s="86" t="s">
        <v>882</v>
      </c>
      <c r="H171" s="86" t="s">
        <v>129</v>
      </c>
      <c r="I171" s="83">
        <v>59.132220000000004</v>
      </c>
      <c r="J171" s="85">
        <v>4759</v>
      </c>
      <c r="K171" s="73"/>
      <c r="L171" s="83">
        <v>11.329013240000002</v>
      </c>
      <c r="M171" s="84">
        <v>1.3125932153420782E-7</v>
      </c>
      <c r="N171" s="84">
        <f t="shared" si="4"/>
        <v>2.3605513917556616E-3</v>
      </c>
      <c r="O171" s="84">
        <f>L171/'סכום נכסי הקרן'!$C$42</f>
        <v>2.3962175014520678E-4</v>
      </c>
    </row>
    <row r="172" spans="2:15">
      <c r="B172" s="76" t="s">
        <v>1534</v>
      </c>
      <c r="C172" s="73" t="s">
        <v>1535</v>
      </c>
      <c r="D172" s="86" t="s">
        <v>1441</v>
      </c>
      <c r="E172" s="86" t="s">
        <v>862</v>
      </c>
      <c r="F172" s="73"/>
      <c r="G172" s="86" t="s">
        <v>904</v>
      </c>
      <c r="H172" s="86" t="s">
        <v>127</v>
      </c>
      <c r="I172" s="83">
        <v>8.1016770000000022</v>
      </c>
      <c r="J172" s="85">
        <v>314873</v>
      </c>
      <c r="K172" s="73"/>
      <c r="L172" s="83">
        <v>87.77989065200002</v>
      </c>
      <c r="M172" s="84">
        <v>1.6174574547159095E-8</v>
      </c>
      <c r="N172" s="84">
        <f t="shared" si="4"/>
        <v>1.8290113945240511E-2</v>
      </c>
      <c r="O172" s="84">
        <f>L172/'סכום נכסי הקרן'!$C$42</f>
        <v>1.8566463450957287E-3</v>
      </c>
    </row>
    <row r="173" spans="2:15">
      <c r="B173" s="76" t="s">
        <v>1536</v>
      </c>
      <c r="C173" s="73" t="s">
        <v>1537</v>
      </c>
      <c r="D173" s="86" t="s">
        <v>1444</v>
      </c>
      <c r="E173" s="86" t="s">
        <v>862</v>
      </c>
      <c r="F173" s="73"/>
      <c r="G173" s="86" t="s">
        <v>923</v>
      </c>
      <c r="H173" s="86" t="s">
        <v>127</v>
      </c>
      <c r="I173" s="83">
        <v>91.56258200000002</v>
      </c>
      <c r="J173" s="85">
        <v>3492</v>
      </c>
      <c r="K173" s="73"/>
      <c r="L173" s="83">
        <v>11.002134228000003</v>
      </c>
      <c r="M173" s="84">
        <v>6.6527058722082502E-7</v>
      </c>
      <c r="N173" s="84">
        <f t="shared" si="4"/>
        <v>2.2924417788206244E-3</v>
      </c>
      <c r="O173" s="84">
        <f>L173/'סכום נכסי הקרן'!$C$42</f>
        <v>2.3270788048314117E-4</v>
      </c>
    </row>
    <row r="174" spans="2:15">
      <c r="B174" s="76" t="s">
        <v>1538</v>
      </c>
      <c r="C174" s="73" t="s">
        <v>1539</v>
      </c>
      <c r="D174" s="86" t="s">
        <v>1444</v>
      </c>
      <c r="E174" s="86" t="s">
        <v>862</v>
      </c>
      <c r="F174" s="73"/>
      <c r="G174" s="86" t="s">
        <v>935</v>
      </c>
      <c r="H174" s="86" t="s">
        <v>127</v>
      </c>
      <c r="I174" s="83">
        <v>39.70306200000001</v>
      </c>
      <c r="J174" s="85">
        <v>10025</v>
      </c>
      <c r="K174" s="73"/>
      <c r="L174" s="83">
        <v>13.695978193000002</v>
      </c>
      <c r="M174" s="84">
        <v>4.9310704360251903E-8</v>
      </c>
      <c r="N174" s="84">
        <f t="shared" si="4"/>
        <v>2.8537401890212054E-3</v>
      </c>
      <c r="O174" s="84">
        <f>L174/'סכום נכסי הקרן'!$C$42</f>
        <v>2.8968580008096511E-4</v>
      </c>
    </row>
    <row r="175" spans="2:15">
      <c r="B175" s="76" t="s">
        <v>1540</v>
      </c>
      <c r="C175" s="73" t="s">
        <v>1541</v>
      </c>
      <c r="D175" s="86" t="s">
        <v>1444</v>
      </c>
      <c r="E175" s="86" t="s">
        <v>862</v>
      </c>
      <c r="F175" s="73"/>
      <c r="G175" s="86" t="s">
        <v>923</v>
      </c>
      <c r="H175" s="86" t="s">
        <v>127</v>
      </c>
      <c r="I175" s="83">
        <v>11.741969000000001</v>
      </c>
      <c r="J175" s="85">
        <v>24173</v>
      </c>
      <c r="K175" s="83">
        <v>4.6060694000000006E-2</v>
      </c>
      <c r="L175" s="83">
        <v>9.812947825000002</v>
      </c>
      <c r="M175" s="84">
        <v>2.647147511573095E-8</v>
      </c>
      <c r="N175" s="84">
        <f t="shared" si="4"/>
        <v>2.0446588908328827E-3</v>
      </c>
      <c r="O175" s="84">
        <f>L175/'סכום נכסי הקרן'!$C$42</f>
        <v>2.0755521086407525E-4</v>
      </c>
    </row>
    <row r="176" spans="2:15">
      <c r="B176" s="76" t="s">
        <v>1542</v>
      </c>
      <c r="C176" s="73" t="s">
        <v>1543</v>
      </c>
      <c r="D176" s="86" t="s">
        <v>1441</v>
      </c>
      <c r="E176" s="86" t="s">
        <v>862</v>
      </c>
      <c r="F176" s="73"/>
      <c r="G176" s="86" t="s">
        <v>944</v>
      </c>
      <c r="H176" s="86" t="s">
        <v>127</v>
      </c>
      <c r="I176" s="83">
        <v>200.62717500000002</v>
      </c>
      <c r="J176" s="85">
        <v>11581</v>
      </c>
      <c r="K176" s="73"/>
      <c r="L176" s="83">
        <v>79.950372624000011</v>
      </c>
      <c r="M176" s="84">
        <v>1.1730843601206278E-8</v>
      </c>
      <c r="N176" s="84">
        <f t="shared" si="4"/>
        <v>1.6658729173571602E-2</v>
      </c>
      <c r="O176" s="84">
        <f>L176/'סכום נכסי הקרן'!$C$42</f>
        <v>1.6910429714463205E-3</v>
      </c>
    </row>
    <row r="177" spans="2:15">
      <c r="B177" s="76" t="s">
        <v>1544</v>
      </c>
      <c r="C177" s="73" t="s">
        <v>1545</v>
      </c>
      <c r="D177" s="86" t="s">
        <v>28</v>
      </c>
      <c r="E177" s="86" t="s">
        <v>862</v>
      </c>
      <c r="F177" s="73"/>
      <c r="G177" s="86" t="s">
        <v>923</v>
      </c>
      <c r="H177" s="86" t="s">
        <v>129</v>
      </c>
      <c r="I177" s="83">
        <v>934.49288000000013</v>
      </c>
      <c r="J177" s="85">
        <v>428.3</v>
      </c>
      <c r="K177" s="73"/>
      <c r="L177" s="83">
        <v>16.112994792000002</v>
      </c>
      <c r="M177" s="84">
        <v>6.0798783997358896E-7</v>
      </c>
      <c r="N177" s="84">
        <f t="shared" si="4"/>
        <v>3.3573579159845105E-3</v>
      </c>
      <c r="O177" s="84">
        <f>L177/'סכום נכסי הקרן'!$C$42</f>
        <v>3.4080850029438595E-4</v>
      </c>
    </row>
    <row r="178" spans="2:15">
      <c r="B178" s="76" t="s">
        <v>1546</v>
      </c>
      <c r="C178" s="73" t="s">
        <v>1547</v>
      </c>
      <c r="D178" s="86" t="s">
        <v>28</v>
      </c>
      <c r="E178" s="86" t="s">
        <v>862</v>
      </c>
      <c r="F178" s="73"/>
      <c r="G178" s="86" t="s">
        <v>967</v>
      </c>
      <c r="H178" s="86" t="s">
        <v>129</v>
      </c>
      <c r="I178" s="83">
        <v>20.912250000000004</v>
      </c>
      <c r="J178" s="85">
        <v>31470</v>
      </c>
      <c r="K178" s="73"/>
      <c r="L178" s="83">
        <v>26.494132793000006</v>
      </c>
      <c r="M178" s="84">
        <v>4.9129013405893434E-8</v>
      </c>
      <c r="N178" s="84">
        <f t="shared" si="4"/>
        <v>5.5204068274065732E-3</v>
      </c>
      <c r="O178" s="84">
        <f>L178/'סכום נכסי הקרן'!$C$42</f>
        <v>5.6038159140135105E-4</v>
      </c>
    </row>
    <row r="179" spans="2:15">
      <c r="B179" s="76" t="s">
        <v>1548</v>
      </c>
      <c r="C179" s="73" t="s">
        <v>1549</v>
      </c>
      <c r="D179" s="86" t="s">
        <v>1444</v>
      </c>
      <c r="E179" s="86" t="s">
        <v>862</v>
      </c>
      <c r="F179" s="73"/>
      <c r="G179" s="86" t="s">
        <v>900</v>
      </c>
      <c r="H179" s="86" t="s">
        <v>127</v>
      </c>
      <c r="I179" s="83">
        <v>366.90134600000005</v>
      </c>
      <c r="J179" s="85">
        <v>2409</v>
      </c>
      <c r="K179" s="73"/>
      <c r="L179" s="83">
        <v>30.413806436000005</v>
      </c>
      <c r="M179" s="84">
        <v>4.2347322920929444E-8</v>
      </c>
      <c r="N179" s="84">
        <f t="shared" si="4"/>
        <v>6.3371232419079685E-3</v>
      </c>
      <c r="O179" s="84">
        <f>L179/'סכום נכסי הקרן'!$C$42</f>
        <v>6.4328722832103198E-4</v>
      </c>
    </row>
    <row r="180" spans="2:15">
      <c r="B180" s="76" t="s">
        <v>1550</v>
      </c>
      <c r="C180" s="73" t="s">
        <v>1551</v>
      </c>
      <c r="D180" s="86" t="s">
        <v>28</v>
      </c>
      <c r="E180" s="86" t="s">
        <v>862</v>
      </c>
      <c r="F180" s="73"/>
      <c r="G180" s="86" t="s">
        <v>997</v>
      </c>
      <c r="H180" s="86" t="s">
        <v>129</v>
      </c>
      <c r="I180" s="83">
        <v>30.270065000000002</v>
      </c>
      <c r="J180" s="85">
        <v>6187</v>
      </c>
      <c r="K180" s="73"/>
      <c r="L180" s="83">
        <v>7.5395541560000012</v>
      </c>
      <c r="M180" s="84">
        <v>5.0282901260893122E-8</v>
      </c>
      <c r="N180" s="84">
        <f t="shared" si="4"/>
        <v>1.5709669217548715E-3</v>
      </c>
      <c r="O180" s="84">
        <f>L180/'סכום נכסי הקרן'!$C$42</f>
        <v>1.5947030194972986E-4</v>
      </c>
    </row>
    <row r="181" spans="2:15">
      <c r="B181" s="76" t="s">
        <v>1552</v>
      </c>
      <c r="C181" s="73" t="s">
        <v>1553</v>
      </c>
      <c r="D181" s="86" t="s">
        <v>1444</v>
      </c>
      <c r="E181" s="86" t="s">
        <v>862</v>
      </c>
      <c r="F181" s="73"/>
      <c r="G181" s="86" t="s">
        <v>935</v>
      </c>
      <c r="H181" s="86" t="s">
        <v>127</v>
      </c>
      <c r="I181" s="83">
        <v>11.532472000000002</v>
      </c>
      <c r="J181" s="85">
        <v>56355</v>
      </c>
      <c r="K181" s="73"/>
      <c r="L181" s="83">
        <v>22.363488493000006</v>
      </c>
      <c r="M181" s="84">
        <v>7.5630920970306071E-8</v>
      </c>
      <c r="N181" s="84">
        <f t="shared" si="4"/>
        <v>4.659731855575347E-3</v>
      </c>
      <c r="O181" s="84">
        <f>L181/'סכום נכסי הקרן'!$C$42</f>
        <v>4.7301368076120754E-4</v>
      </c>
    </row>
    <row r="182" spans="2:15">
      <c r="B182" s="76" t="s">
        <v>1554</v>
      </c>
      <c r="C182" s="73" t="s">
        <v>1555</v>
      </c>
      <c r="D182" s="86" t="s">
        <v>1444</v>
      </c>
      <c r="E182" s="86" t="s">
        <v>862</v>
      </c>
      <c r="F182" s="73"/>
      <c r="G182" s="86" t="s">
        <v>953</v>
      </c>
      <c r="H182" s="86" t="s">
        <v>127</v>
      </c>
      <c r="I182" s="83">
        <v>13.234354000000002</v>
      </c>
      <c r="J182" s="85">
        <v>16526</v>
      </c>
      <c r="K182" s="73"/>
      <c r="L182" s="83">
        <v>7.5258432460000009</v>
      </c>
      <c r="M182" s="84">
        <v>2.344651180706511E-8</v>
      </c>
      <c r="N182" s="84">
        <f t="shared" si="4"/>
        <v>1.5681100703242045E-3</v>
      </c>
      <c r="O182" s="84">
        <f>L182/'סכום נכסי הקרן'!$C$42</f>
        <v>1.5918030032463832E-4</v>
      </c>
    </row>
    <row r="183" spans="2:15">
      <c r="B183" s="76" t="s">
        <v>1556</v>
      </c>
      <c r="C183" s="73" t="s">
        <v>1557</v>
      </c>
      <c r="D183" s="86" t="s">
        <v>1441</v>
      </c>
      <c r="E183" s="86" t="s">
        <v>862</v>
      </c>
      <c r="F183" s="73"/>
      <c r="G183" s="86" t="s">
        <v>904</v>
      </c>
      <c r="H183" s="86" t="s">
        <v>127</v>
      </c>
      <c r="I183" s="83">
        <v>2.2526560000000004</v>
      </c>
      <c r="J183" s="85">
        <v>171068</v>
      </c>
      <c r="K183" s="73"/>
      <c r="L183" s="83">
        <v>13.260146641</v>
      </c>
      <c r="M183" s="84">
        <v>5.5011753628588961E-8</v>
      </c>
      <c r="N183" s="84">
        <f t="shared" si="4"/>
        <v>2.7629288575442344E-3</v>
      </c>
      <c r="O183" s="84">
        <f>L183/'סכום נכסי הקרן'!$C$42</f>
        <v>2.8046745802006888E-4</v>
      </c>
    </row>
    <row r="184" spans="2:15">
      <c r="B184" s="76" t="s">
        <v>1558</v>
      </c>
      <c r="C184" s="73" t="s">
        <v>1559</v>
      </c>
      <c r="D184" s="86" t="s">
        <v>1533</v>
      </c>
      <c r="E184" s="86" t="s">
        <v>862</v>
      </c>
      <c r="F184" s="73"/>
      <c r="G184" s="86" t="s">
        <v>928</v>
      </c>
      <c r="H184" s="86" t="s">
        <v>129</v>
      </c>
      <c r="I184" s="83">
        <v>82.340208000000018</v>
      </c>
      <c r="J184" s="85">
        <v>5200</v>
      </c>
      <c r="K184" s="73"/>
      <c r="L184" s="83">
        <v>17.237230979</v>
      </c>
      <c r="M184" s="84">
        <v>1.6917760714880552E-7</v>
      </c>
      <c r="N184" s="84">
        <f t="shared" si="4"/>
        <v>3.5916075580023107E-3</v>
      </c>
      <c r="O184" s="84">
        <f>L184/'סכום נכסי הקרן'!$C$42</f>
        <v>3.6458739762626984E-4</v>
      </c>
    </row>
    <row r="185" spans="2:15">
      <c r="B185" s="76" t="s">
        <v>1560</v>
      </c>
      <c r="C185" s="73" t="s">
        <v>1561</v>
      </c>
      <c r="D185" s="86" t="s">
        <v>1444</v>
      </c>
      <c r="E185" s="86" t="s">
        <v>862</v>
      </c>
      <c r="F185" s="73"/>
      <c r="G185" s="86" t="s">
        <v>938</v>
      </c>
      <c r="H185" s="86" t="s">
        <v>127</v>
      </c>
      <c r="I185" s="83">
        <v>32.381930000000004</v>
      </c>
      <c r="J185" s="85">
        <v>5833</v>
      </c>
      <c r="K185" s="73"/>
      <c r="L185" s="83">
        <v>6.4994914790000013</v>
      </c>
      <c r="M185" s="84">
        <v>5.5882022816733431E-8</v>
      </c>
      <c r="N185" s="84">
        <f t="shared" si="4"/>
        <v>1.354255956051607E-3</v>
      </c>
      <c r="O185" s="84">
        <f>L185/'סכום נכסי הקרן'!$C$42</f>
        <v>1.3747177183560591E-4</v>
      </c>
    </row>
    <row r="186" spans="2:15">
      <c r="B186" s="76" t="s">
        <v>1562</v>
      </c>
      <c r="C186" s="73" t="s">
        <v>1563</v>
      </c>
      <c r="D186" s="86" t="s">
        <v>1444</v>
      </c>
      <c r="E186" s="86" t="s">
        <v>862</v>
      </c>
      <c r="F186" s="73"/>
      <c r="G186" s="86" t="s">
        <v>900</v>
      </c>
      <c r="H186" s="86" t="s">
        <v>127</v>
      </c>
      <c r="I186" s="83">
        <v>121.78421500000002</v>
      </c>
      <c r="J186" s="85">
        <v>4311</v>
      </c>
      <c r="K186" s="73"/>
      <c r="L186" s="83">
        <v>18.065654347000002</v>
      </c>
      <c r="M186" s="84">
        <v>5.8497655323832949E-8</v>
      </c>
      <c r="N186" s="84">
        <f t="shared" si="4"/>
        <v>3.7642206437908236E-3</v>
      </c>
      <c r="O186" s="84">
        <f>L186/'סכום נכסי הקרן'!$C$42</f>
        <v>3.8210951125576607E-4</v>
      </c>
    </row>
    <row r="187" spans="2:15">
      <c r="B187" s="76" t="s">
        <v>1564</v>
      </c>
      <c r="C187" s="73" t="s">
        <v>1565</v>
      </c>
      <c r="D187" s="86" t="s">
        <v>28</v>
      </c>
      <c r="E187" s="86" t="s">
        <v>862</v>
      </c>
      <c r="F187" s="73"/>
      <c r="G187" s="86" t="s">
        <v>953</v>
      </c>
      <c r="H187" s="86" t="s">
        <v>129</v>
      </c>
      <c r="I187" s="83">
        <v>133.75145000000003</v>
      </c>
      <c r="J187" s="85">
        <v>3601</v>
      </c>
      <c r="K187" s="73"/>
      <c r="L187" s="83">
        <v>19.389821713</v>
      </c>
      <c r="M187" s="84">
        <v>2.4555801249008529E-7</v>
      </c>
      <c r="N187" s="84">
        <f t="shared" si="4"/>
        <v>4.0401286202854051E-3</v>
      </c>
      <c r="O187" s="84">
        <f>L187/'סכום נכסי הקרן'!$C$42</f>
        <v>4.1011718456360376E-4</v>
      </c>
    </row>
    <row r="188" spans="2:15">
      <c r="B188" s="76" t="s">
        <v>1566</v>
      </c>
      <c r="C188" s="73" t="s">
        <v>1567</v>
      </c>
      <c r="D188" s="86" t="s">
        <v>1444</v>
      </c>
      <c r="E188" s="86" t="s">
        <v>862</v>
      </c>
      <c r="F188" s="73"/>
      <c r="G188" s="86" t="s">
        <v>923</v>
      </c>
      <c r="H188" s="86" t="s">
        <v>127</v>
      </c>
      <c r="I188" s="83">
        <v>11.263280000000002</v>
      </c>
      <c r="J188" s="85">
        <v>16650</v>
      </c>
      <c r="K188" s="73"/>
      <c r="L188" s="83">
        <v>6.4530315890000018</v>
      </c>
      <c r="M188" s="84">
        <v>2.6838530212791612E-8</v>
      </c>
      <c r="N188" s="84">
        <f t="shared" si="4"/>
        <v>1.344575416742756E-3</v>
      </c>
      <c r="O188" s="84">
        <f>L188/'סכום נכסי הקרן'!$C$42</f>
        <v>1.3648909135695255E-4</v>
      </c>
    </row>
    <row r="189" spans="2:15">
      <c r="B189" s="76" t="s">
        <v>1568</v>
      </c>
      <c r="C189" s="73" t="s">
        <v>1569</v>
      </c>
      <c r="D189" s="86" t="s">
        <v>1444</v>
      </c>
      <c r="E189" s="86" t="s">
        <v>862</v>
      </c>
      <c r="F189" s="73"/>
      <c r="G189" s="86" t="s">
        <v>891</v>
      </c>
      <c r="H189" s="86" t="s">
        <v>127</v>
      </c>
      <c r="I189" s="83">
        <v>33.170360000000002</v>
      </c>
      <c r="J189" s="85">
        <v>7563</v>
      </c>
      <c r="K189" s="73"/>
      <c r="L189" s="83">
        <v>8.6323482550000001</v>
      </c>
      <c r="M189" s="84">
        <v>9.1201886856101158E-8</v>
      </c>
      <c r="N189" s="84">
        <f t="shared" si="4"/>
        <v>1.7986651843174828E-3</v>
      </c>
      <c r="O189" s="84">
        <f>L189/'סכום נכסי הקרן'!$C$42</f>
        <v>1.8258416270736227E-4</v>
      </c>
    </row>
    <row r="190" spans="2:15">
      <c r="B190" s="76" t="s">
        <v>1570</v>
      </c>
      <c r="C190" s="73" t="s">
        <v>1571</v>
      </c>
      <c r="D190" s="86" t="s">
        <v>28</v>
      </c>
      <c r="E190" s="86" t="s">
        <v>862</v>
      </c>
      <c r="F190" s="73"/>
      <c r="G190" s="86" t="s">
        <v>941</v>
      </c>
      <c r="H190" s="86" t="s">
        <v>129</v>
      </c>
      <c r="I190" s="83">
        <v>90.421893000000011</v>
      </c>
      <c r="J190" s="85">
        <v>3892</v>
      </c>
      <c r="K190" s="73"/>
      <c r="L190" s="83">
        <v>14.167676246000003</v>
      </c>
      <c r="M190" s="84">
        <v>7.2976167430985903E-8</v>
      </c>
      <c r="N190" s="84">
        <f t="shared" si="4"/>
        <v>2.9520247855619E-3</v>
      </c>
      <c r="O190" s="84">
        <f>L190/'סכום נכסי הקרן'!$C$42</f>
        <v>2.9966276017497122E-4</v>
      </c>
    </row>
    <row r="191" spans="2:15">
      <c r="B191" s="76" t="s">
        <v>1572</v>
      </c>
      <c r="C191" s="73" t="s">
        <v>1573</v>
      </c>
      <c r="D191" s="86" t="s">
        <v>1444</v>
      </c>
      <c r="E191" s="86" t="s">
        <v>862</v>
      </c>
      <c r="F191" s="73"/>
      <c r="G191" s="86" t="s">
        <v>904</v>
      </c>
      <c r="H191" s="86" t="s">
        <v>127</v>
      </c>
      <c r="I191" s="83">
        <v>6.3355950000000005</v>
      </c>
      <c r="J191" s="85">
        <v>20962</v>
      </c>
      <c r="K191" s="73"/>
      <c r="L191" s="83">
        <v>4.5698800060000009</v>
      </c>
      <c r="M191" s="84">
        <v>2.5440713649925403E-8</v>
      </c>
      <c r="N191" s="84">
        <f t="shared" si="4"/>
        <v>9.5219560431193131E-4</v>
      </c>
      <c r="O191" s="84">
        <f>L191/'סכום נכסי הקרן'!$C$42</f>
        <v>9.6658254500487113E-5</v>
      </c>
    </row>
    <row r="192" spans="2:15">
      <c r="B192" s="76" t="s">
        <v>1574</v>
      </c>
      <c r="C192" s="73" t="s">
        <v>1575</v>
      </c>
      <c r="D192" s="86" t="s">
        <v>28</v>
      </c>
      <c r="E192" s="86" t="s">
        <v>862</v>
      </c>
      <c r="F192" s="73"/>
      <c r="G192" s="86" t="s">
        <v>953</v>
      </c>
      <c r="H192" s="86" t="s">
        <v>129</v>
      </c>
      <c r="I192" s="83">
        <v>45.050304000000004</v>
      </c>
      <c r="J192" s="85">
        <v>6982</v>
      </c>
      <c r="K192" s="73"/>
      <c r="L192" s="83">
        <v>12.662800587000001</v>
      </c>
      <c r="M192" s="84">
        <v>4.5230373353178744E-7</v>
      </c>
      <c r="N192" s="84">
        <f t="shared" si="4"/>
        <v>2.6384638199228776E-3</v>
      </c>
      <c r="O192" s="84">
        <f>L192/'סכום נכסי הקרן'!$C$42</f>
        <v>2.6783289719208519E-4</v>
      </c>
    </row>
    <row r="193" spans="2:15">
      <c r="B193" s="76" t="s">
        <v>1459</v>
      </c>
      <c r="C193" s="73" t="s">
        <v>1460</v>
      </c>
      <c r="D193" s="86" t="s">
        <v>116</v>
      </c>
      <c r="E193" s="86" t="s">
        <v>862</v>
      </c>
      <c r="F193" s="73"/>
      <c r="G193" s="86" t="s">
        <v>122</v>
      </c>
      <c r="H193" s="86" t="s">
        <v>130</v>
      </c>
      <c r="I193" s="83">
        <v>501.14713800000004</v>
      </c>
      <c r="J193" s="85">
        <v>586</v>
      </c>
      <c r="K193" s="73"/>
      <c r="L193" s="83">
        <v>12.953294405000003</v>
      </c>
      <c r="M193" s="84">
        <v>2.8299103222470577E-6</v>
      </c>
      <c r="N193" s="84">
        <f>L193/$L$11</f>
        <v>2.698992091172062E-3</v>
      </c>
      <c r="O193" s="84">
        <f>L193/'סכום נכסי הקרן'!$C$42</f>
        <v>2.7397717786339308E-4</v>
      </c>
    </row>
    <row r="194" spans="2:15">
      <c r="B194" s="76" t="s">
        <v>1576</v>
      </c>
      <c r="C194" s="73" t="s">
        <v>1577</v>
      </c>
      <c r="D194" s="86" t="s">
        <v>1441</v>
      </c>
      <c r="E194" s="86" t="s">
        <v>862</v>
      </c>
      <c r="F194" s="73"/>
      <c r="G194" s="86" t="s">
        <v>923</v>
      </c>
      <c r="H194" s="86" t="s">
        <v>127</v>
      </c>
      <c r="I194" s="83">
        <v>6.6594140000000008</v>
      </c>
      <c r="J194" s="85">
        <v>76013</v>
      </c>
      <c r="K194" s="73"/>
      <c r="L194" s="83">
        <v>17.418412857000003</v>
      </c>
      <c r="M194" s="84">
        <v>7.5199082246556405E-8</v>
      </c>
      <c r="N194" s="84">
        <f t="shared" si="4"/>
        <v>3.6293592249139308E-3</v>
      </c>
      <c r="O194" s="84">
        <f>L194/'סכום נכסי הקרן'!$C$42</f>
        <v>3.684196041725265E-4</v>
      </c>
    </row>
    <row r="195" spans="2:15">
      <c r="B195" s="76" t="s">
        <v>1578</v>
      </c>
      <c r="C195" s="73" t="s">
        <v>1579</v>
      </c>
      <c r="D195" s="86" t="s">
        <v>28</v>
      </c>
      <c r="E195" s="86" t="s">
        <v>862</v>
      </c>
      <c r="F195" s="73"/>
      <c r="G195" s="86" t="s">
        <v>944</v>
      </c>
      <c r="H195" s="86" t="s">
        <v>133</v>
      </c>
      <c r="I195" s="83">
        <v>643.4178270000001</v>
      </c>
      <c r="J195" s="85">
        <v>9828</v>
      </c>
      <c r="K195" s="73"/>
      <c r="L195" s="83">
        <v>24.079927604000005</v>
      </c>
      <c r="M195" s="84">
        <v>2.0941892872399732E-7</v>
      </c>
      <c r="N195" s="84">
        <f t="shared" si="4"/>
        <v>5.0173748953088676E-3</v>
      </c>
      <c r="O195" s="84">
        <f>L195/'סכום נכסי הקרן'!$C$42</f>
        <v>5.0931835576532142E-4</v>
      </c>
    </row>
    <row r="196" spans="2:15">
      <c r="B196" s="76" t="s">
        <v>1580</v>
      </c>
      <c r="C196" s="73" t="s">
        <v>1581</v>
      </c>
      <c r="D196" s="86" t="s">
        <v>1444</v>
      </c>
      <c r="E196" s="86" t="s">
        <v>862</v>
      </c>
      <c r="F196" s="73"/>
      <c r="G196" s="86" t="s">
        <v>1582</v>
      </c>
      <c r="H196" s="86" t="s">
        <v>127</v>
      </c>
      <c r="I196" s="83">
        <v>16.190965000000002</v>
      </c>
      <c r="J196" s="85">
        <v>21825</v>
      </c>
      <c r="K196" s="73"/>
      <c r="L196" s="83">
        <v>12.159386381000001</v>
      </c>
      <c r="M196" s="84">
        <v>7.1597304967431858E-8</v>
      </c>
      <c r="N196" s="84">
        <f t="shared" si="4"/>
        <v>2.5335707388196489E-3</v>
      </c>
      <c r="O196" s="84">
        <f>L196/'סכום נכסי הקרן'!$C$42</f>
        <v>2.5718510373168318E-4</v>
      </c>
    </row>
    <row r="197" spans="2:15">
      <c r="B197" s="76" t="s">
        <v>1583</v>
      </c>
      <c r="C197" s="73" t="s">
        <v>1584</v>
      </c>
      <c r="D197" s="86" t="s">
        <v>1441</v>
      </c>
      <c r="E197" s="86" t="s">
        <v>862</v>
      </c>
      <c r="F197" s="73"/>
      <c r="G197" s="86" t="s">
        <v>894</v>
      </c>
      <c r="H197" s="86" t="s">
        <v>127</v>
      </c>
      <c r="I197" s="83">
        <v>67.213623000000013</v>
      </c>
      <c r="J197" s="85">
        <v>26190</v>
      </c>
      <c r="K197" s="73"/>
      <c r="L197" s="83">
        <v>60.572776259000008</v>
      </c>
      <c r="M197" s="84">
        <v>2.7955797167246739E-8</v>
      </c>
      <c r="N197" s="84">
        <f t="shared" si="4"/>
        <v>1.2621147868010324E-2</v>
      </c>
      <c r="O197" s="84">
        <f>L197/'סכום נכסי הקרן'!$C$42</f>
        <v>1.2811843671510805E-3</v>
      </c>
    </row>
    <row r="198" spans="2:15">
      <c r="B198" s="76" t="s">
        <v>1585</v>
      </c>
      <c r="C198" s="73" t="s">
        <v>1586</v>
      </c>
      <c r="D198" s="86" t="s">
        <v>1444</v>
      </c>
      <c r="E198" s="86" t="s">
        <v>862</v>
      </c>
      <c r="F198" s="73"/>
      <c r="G198" s="86" t="s">
        <v>941</v>
      </c>
      <c r="H198" s="86" t="s">
        <v>127</v>
      </c>
      <c r="I198" s="83">
        <v>14.079100000000004</v>
      </c>
      <c r="J198" s="85">
        <v>25152</v>
      </c>
      <c r="K198" s="83">
        <v>3.1490019000000008E-2</v>
      </c>
      <c r="L198" s="83">
        <v>12.216673992000002</v>
      </c>
      <c r="M198" s="84">
        <v>5.3615875987203558E-8</v>
      </c>
      <c r="N198" s="84">
        <f t="shared" si="4"/>
        <v>2.5455073785791422E-3</v>
      </c>
      <c r="O198" s="84">
        <f>L198/'סכום נכסי הקרן'!$C$42</f>
        <v>2.5839680304905974E-4</v>
      </c>
    </row>
    <row r="199" spans="2:15">
      <c r="B199" s="76" t="s">
        <v>1587</v>
      </c>
      <c r="C199" s="73" t="s">
        <v>1588</v>
      </c>
      <c r="D199" s="86" t="s">
        <v>1444</v>
      </c>
      <c r="E199" s="86" t="s">
        <v>862</v>
      </c>
      <c r="F199" s="73"/>
      <c r="G199" s="86" t="s">
        <v>935</v>
      </c>
      <c r="H199" s="86" t="s">
        <v>127</v>
      </c>
      <c r="I199" s="83">
        <v>12.727506</v>
      </c>
      <c r="J199" s="85">
        <v>20097</v>
      </c>
      <c r="K199" s="73"/>
      <c r="L199" s="83">
        <v>8.8015513940000023</v>
      </c>
      <c r="M199" s="84">
        <v>3.7010765778946964E-8</v>
      </c>
      <c r="N199" s="84">
        <f t="shared" si="4"/>
        <v>1.8339209207875976E-3</v>
      </c>
      <c r="O199" s="84">
        <f>L199/'סכום נכסי הקרן'!$C$42</f>
        <v>1.861630050512029E-4</v>
      </c>
    </row>
    <row r="200" spans="2:15">
      <c r="B200" s="76" t="s">
        <v>1589</v>
      </c>
      <c r="C200" s="73" t="s">
        <v>1590</v>
      </c>
      <c r="D200" s="86" t="s">
        <v>1441</v>
      </c>
      <c r="E200" s="86" t="s">
        <v>862</v>
      </c>
      <c r="F200" s="73"/>
      <c r="G200" s="86" t="s">
        <v>891</v>
      </c>
      <c r="H200" s="86" t="s">
        <v>127</v>
      </c>
      <c r="I200" s="83">
        <v>28.158200000000008</v>
      </c>
      <c r="J200" s="85">
        <v>8272</v>
      </c>
      <c r="K200" s="73"/>
      <c r="L200" s="83">
        <v>8.0149365320000001</v>
      </c>
      <c r="M200" s="84">
        <v>2.0550023553029322E-7</v>
      </c>
      <c r="N200" s="84">
        <f t="shared" si="4"/>
        <v>1.6700191962566628E-3</v>
      </c>
      <c r="O200" s="84">
        <f>L200/'סכום נכסי הקרן'!$C$42</f>
        <v>1.6952518974199679E-4</v>
      </c>
    </row>
    <row r="201" spans="2:15">
      <c r="B201" s="76" t="s">
        <v>1591</v>
      </c>
      <c r="C201" s="73" t="s">
        <v>1592</v>
      </c>
      <c r="D201" s="86" t="s">
        <v>28</v>
      </c>
      <c r="E201" s="86" t="s">
        <v>862</v>
      </c>
      <c r="F201" s="73"/>
      <c r="G201" s="86" t="s">
        <v>904</v>
      </c>
      <c r="H201" s="86" t="s">
        <v>133</v>
      </c>
      <c r="I201" s="83">
        <v>211.18650000000002</v>
      </c>
      <c r="J201" s="85">
        <v>15475</v>
      </c>
      <c r="K201" s="73"/>
      <c r="L201" s="83">
        <v>12.444967021</v>
      </c>
      <c r="M201" s="84">
        <v>1.4458174045918593E-7</v>
      </c>
      <c r="N201" s="84">
        <f t="shared" si="4"/>
        <v>2.5930752837371434E-3</v>
      </c>
      <c r="O201" s="84">
        <f>L201/'סכום נכסי הקרן'!$C$42</f>
        <v>2.6322546499834437E-4</v>
      </c>
    </row>
    <row r="202" spans="2:15">
      <c r="B202" s="76" t="s">
        <v>1593</v>
      </c>
      <c r="C202" s="73" t="s">
        <v>1594</v>
      </c>
      <c r="D202" s="86" t="s">
        <v>1444</v>
      </c>
      <c r="E202" s="86" t="s">
        <v>862</v>
      </c>
      <c r="F202" s="73"/>
      <c r="G202" s="86" t="s">
        <v>907</v>
      </c>
      <c r="H202" s="86" t="s">
        <v>127</v>
      </c>
      <c r="I202" s="83">
        <v>25.342380000000002</v>
      </c>
      <c r="J202" s="85">
        <v>8532</v>
      </c>
      <c r="K202" s="73"/>
      <c r="L202" s="83">
        <v>7.4401710160000016</v>
      </c>
      <c r="M202" s="84">
        <v>9.1386676349811676E-8</v>
      </c>
      <c r="N202" s="84">
        <f t="shared" si="4"/>
        <v>1.5502591156578908E-3</v>
      </c>
      <c r="O202" s="84">
        <f>L202/'סכום נכסי הקרן'!$C$42</f>
        <v>1.5736823344321218E-4</v>
      </c>
    </row>
    <row r="203" spans="2:15">
      <c r="B203" s="76" t="s">
        <v>1595</v>
      </c>
      <c r="C203" s="73" t="s">
        <v>1596</v>
      </c>
      <c r="D203" s="86" t="s">
        <v>1444</v>
      </c>
      <c r="E203" s="86" t="s">
        <v>862</v>
      </c>
      <c r="F203" s="73"/>
      <c r="G203" s="86" t="s">
        <v>904</v>
      </c>
      <c r="H203" s="86" t="s">
        <v>127</v>
      </c>
      <c r="I203" s="83">
        <v>23.934470000000005</v>
      </c>
      <c r="J203" s="85">
        <v>27771</v>
      </c>
      <c r="K203" s="73"/>
      <c r="L203" s="83">
        <v>22.871782165000003</v>
      </c>
      <c r="M203" s="84">
        <v>2.2234518462413678E-8</v>
      </c>
      <c r="N203" s="84">
        <f t="shared" si="4"/>
        <v>4.7656416386642926E-3</v>
      </c>
      <c r="O203" s="84">
        <f>L203/'סכום נכסי הקרן'!$C$42</f>
        <v>4.8376468057841429E-4</v>
      </c>
    </row>
    <row r="204" spans="2:15">
      <c r="B204" s="76" t="s">
        <v>1597</v>
      </c>
      <c r="C204" s="73" t="s">
        <v>1598</v>
      </c>
      <c r="D204" s="86" t="s">
        <v>28</v>
      </c>
      <c r="E204" s="86" t="s">
        <v>862</v>
      </c>
      <c r="F204" s="73"/>
      <c r="G204" s="86" t="s">
        <v>967</v>
      </c>
      <c r="H204" s="86" t="s">
        <v>129</v>
      </c>
      <c r="I204" s="83">
        <v>84.474600000000009</v>
      </c>
      <c r="J204" s="85">
        <v>2408</v>
      </c>
      <c r="K204" s="73"/>
      <c r="L204" s="83">
        <v>8.1890745000000003</v>
      </c>
      <c r="M204" s="84">
        <v>6.4685835619490408E-8</v>
      </c>
      <c r="N204" s="84">
        <f t="shared" si="4"/>
        <v>1.7063031703338177E-3</v>
      </c>
      <c r="O204" s="84">
        <f>L204/'סכום נכסי הקרן'!$C$42</f>
        <v>1.7320840943420805E-4</v>
      </c>
    </row>
    <row r="205" spans="2:15">
      <c r="B205" s="76" t="s">
        <v>1599</v>
      </c>
      <c r="C205" s="73" t="s">
        <v>1600</v>
      </c>
      <c r="D205" s="86" t="s">
        <v>1444</v>
      </c>
      <c r="E205" s="86" t="s">
        <v>862</v>
      </c>
      <c r="F205" s="73"/>
      <c r="G205" s="86" t="s">
        <v>125</v>
      </c>
      <c r="H205" s="86" t="s">
        <v>127</v>
      </c>
      <c r="I205" s="83">
        <v>21.182006000000005</v>
      </c>
      <c r="J205" s="85">
        <v>10005</v>
      </c>
      <c r="K205" s="73"/>
      <c r="L205" s="83">
        <v>7.2923726130000004</v>
      </c>
      <c r="M205" s="84">
        <v>3.9017322396834884E-8</v>
      </c>
      <c r="N205" s="84">
        <f t="shared" si="4"/>
        <v>1.5194633421417043E-3</v>
      </c>
      <c r="O205" s="84">
        <f>L205/'סכום נכסי הקרן'!$C$42</f>
        <v>1.5424212605457549E-4</v>
      </c>
    </row>
    <row r="206" spans="2:15">
      <c r="B206" s="76" t="s">
        <v>1464</v>
      </c>
      <c r="C206" s="73" t="s">
        <v>1465</v>
      </c>
      <c r="D206" s="86" t="s">
        <v>1444</v>
      </c>
      <c r="E206" s="86" t="s">
        <v>862</v>
      </c>
      <c r="F206" s="73"/>
      <c r="G206" s="86" t="s">
        <v>664</v>
      </c>
      <c r="H206" s="86" t="s">
        <v>127</v>
      </c>
      <c r="I206" s="83">
        <v>43.705917000000007</v>
      </c>
      <c r="J206" s="85">
        <v>12245</v>
      </c>
      <c r="K206" s="83">
        <v>0.11580188700000001</v>
      </c>
      <c r="L206" s="83">
        <v>18.531309682000003</v>
      </c>
      <c r="M206" s="84">
        <v>4.0872413627965528E-7</v>
      </c>
      <c r="N206" s="84">
        <f>L206/$L$11</f>
        <v>3.8612461592374544E-3</v>
      </c>
      <c r="O206" s="84">
        <f>L206/'סכום נכסי הקרן'!$C$42</f>
        <v>3.9195866086600632E-4</v>
      </c>
    </row>
    <row r="207" spans="2:15">
      <c r="B207" s="76" t="s">
        <v>1601</v>
      </c>
      <c r="C207" s="73" t="s">
        <v>1602</v>
      </c>
      <c r="D207" s="86" t="s">
        <v>116</v>
      </c>
      <c r="E207" s="86" t="s">
        <v>862</v>
      </c>
      <c r="F207" s="73"/>
      <c r="G207" s="86" t="s">
        <v>907</v>
      </c>
      <c r="H207" s="86" t="s">
        <v>130</v>
      </c>
      <c r="I207" s="83">
        <v>35.197750000000006</v>
      </c>
      <c r="J207" s="85">
        <v>4094</v>
      </c>
      <c r="K207" s="73"/>
      <c r="L207" s="83">
        <v>6.3559446500000014</v>
      </c>
      <c r="M207" s="84">
        <v>1.9269933578862584E-7</v>
      </c>
      <c r="N207" s="84">
        <f t="shared" si="4"/>
        <v>1.3243460548272297E-3</v>
      </c>
      <c r="O207" s="84">
        <f>L207/'סכום נכסי הקרן'!$C$42</f>
        <v>1.3443559016081298E-4</v>
      </c>
    </row>
    <row r="208" spans="2:15">
      <c r="B208" s="76" t="s">
        <v>1603</v>
      </c>
      <c r="C208" s="73" t="s">
        <v>1604</v>
      </c>
      <c r="D208" s="86" t="s">
        <v>1444</v>
      </c>
      <c r="E208" s="86" t="s">
        <v>862</v>
      </c>
      <c r="F208" s="73"/>
      <c r="G208" s="86" t="s">
        <v>900</v>
      </c>
      <c r="H208" s="86" t="s">
        <v>127</v>
      </c>
      <c r="I208" s="83">
        <v>100.59517000000001</v>
      </c>
      <c r="J208" s="85">
        <v>9627</v>
      </c>
      <c r="K208" s="73"/>
      <c r="L208" s="83">
        <v>33.32366586700001</v>
      </c>
      <c r="M208" s="84">
        <v>3.3007947858425639E-8</v>
      </c>
      <c r="N208" s="84">
        <f t="shared" si="4"/>
        <v>6.9434313628489938E-3</v>
      </c>
      <c r="O208" s="84">
        <f>L208/'סכום נכסי הקרן'!$C$42</f>
        <v>7.0483412519205691E-4</v>
      </c>
    </row>
    <row r="209" spans="2:15">
      <c r="B209" s="76" t="s">
        <v>1605</v>
      </c>
      <c r="C209" s="73" t="s">
        <v>1606</v>
      </c>
      <c r="D209" s="86" t="s">
        <v>1444</v>
      </c>
      <c r="E209" s="86" t="s">
        <v>862</v>
      </c>
      <c r="F209" s="73"/>
      <c r="G209" s="86" t="s">
        <v>897</v>
      </c>
      <c r="H209" s="86" t="s">
        <v>127</v>
      </c>
      <c r="I209" s="83">
        <v>11.812410000000002</v>
      </c>
      <c r="J209" s="85">
        <v>4972</v>
      </c>
      <c r="K209" s="73"/>
      <c r="L209" s="83">
        <v>2.0209441200000002</v>
      </c>
      <c r="M209" s="84">
        <v>2.0878537368173902E-7</v>
      </c>
      <c r="N209" s="84">
        <f t="shared" si="4"/>
        <v>4.2109072997485709E-4</v>
      </c>
      <c r="O209" s="84">
        <f>L209/'סכום נכסי הקרן'!$C$42</f>
        <v>4.2745308591418401E-5</v>
      </c>
    </row>
    <row r="210" spans="2:15">
      <c r="B210" s="76" t="s">
        <v>1607</v>
      </c>
      <c r="C210" s="73" t="s">
        <v>1608</v>
      </c>
      <c r="D210" s="86" t="s">
        <v>1444</v>
      </c>
      <c r="E210" s="86" t="s">
        <v>862</v>
      </c>
      <c r="F210" s="73"/>
      <c r="G210" s="86" t="s">
        <v>891</v>
      </c>
      <c r="H210" s="86" t="s">
        <v>127</v>
      </c>
      <c r="I210" s="83">
        <v>29.159928000000004</v>
      </c>
      <c r="J210" s="85">
        <v>8168</v>
      </c>
      <c r="K210" s="73"/>
      <c r="L210" s="83">
        <v>8.195715014000001</v>
      </c>
      <c r="M210" s="84">
        <v>1.0618347134827497E-7</v>
      </c>
      <c r="N210" s="84">
        <f t="shared" si="4"/>
        <v>1.7076868102177689E-3</v>
      </c>
      <c r="O210" s="84">
        <f>L210/'סכום נכסי הקרן'!$C$42</f>
        <v>1.7334886399568086E-4</v>
      </c>
    </row>
    <row r="211" spans="2:15">
      <c r="B211" s="76" t="s">
        <v>1477</v>
      </c>
      <c r="C211" s="73" t="s">
        <v>1478</v>
      </c>
      <c r="D211" s="86" t="s">
        <v>1441</v>
      </c>
      <c r="E211" s="86" t="s">
        <v>862</v>
      </c>
      <c r="F211" s="73"/>
      <c r="G211" s="86" t="s">
        <v>153</v>
      </c>
      <c r="H211" s="86" t="s">
        <v>127</v>
      </c>
      <c r="I211" s="83">
        <v>64.019981000000001</v>
      </c>
      <c r="J211" s="85">
        <v>5199</v>
      </c>
      <c r="K211" s="73"/>
      <c r="L211" s="83">
        <v>11.453020308000001</v>
      </c>
      <c r="M211" s="84">
        <v>9.6744664972914202E-7</v>
      </c>
      <c r="N211" s="84">
        <f>L211/$L$11</f>
        <v>2.3863899225044292E-3</v>
      </c>
      <c r="O211" s="84">
        <f>L211/'סכום נכסי הקרן'!$C$42</f>
        <v>2.4224464324587152E-4</v>
      </c>
    </row>
    <row r="212" spans="2:15">
      <c r="B212" s="76" t="s">
        <v>1609</v>
      </c>
      <c r="C212" s="73" t="s">
        <v>1610</v>
      </c>
      <c r="D212" s="86" t="s">
        <v>28</v>
      </c>
      <c r="E212" s="86" t="s">
        <v>862</v>
      </c>
      <c r="F212" s="73"/>
      <c r="G212" s="86" t="s">
        <v>1582</v>
      </c>
      <c r="H212" s="86" t="s">
        <v>129</v>
      </c>
      <c r="I212" s="83">
        <v>7.1099460000000008</v>
      </c>
      <c r="J212" s="85">
        <v>27760</v>
      </c>
      <c r="K212" s="73"/>
      <c r="L212" s="83">
        <v>7.9458054820000008</v>
      </c>
      <c r="M212" s="84">
        <v>1.2712445621698562E-8</v>
      </c>
      <c r="N212" s="84">
        <f t="shared" si="4"/>
        <v>1.6556148176197969E-3</v>
      </c>
      <c r="O212" s="84">
        <f>L212/'סכום נכסי הקרן'!$C$42</f>
        <v>1.680629879738951E-4</v>
      </c>
    </row>
    <row r="213" spans="2:15">
      <c r="B213" s="76" t="s">
        <v>1611</v>
      </c>
      <c r="C213" s="73" t="s">
        <v>1612</v>
      </c>
      <c r="D213" s="86" t="s">
        <v>1444</v>
      </c>
      <c r="E213" s="86" t="s">
        <v>862</v>
      </c>
      <c r="F213" s="73"/>
      <c r="G213" s="86" t="s">
        <v>904</v>
      </c>
      <c r="H213" s="86" t="s">
        <v>127</v>
      </c>
      <c r="I213" s="83">
        <v>14.079100000000004</v>
      </c>
      <c r="J213" s="85">
        <v>16586</v>
      </c>
      <c r="K213" s="73"/>
      <c r="L213" s="83">
        <v>8.0352839290000002</v>
      </c>
      <c r="M213" s="84">
        <v>1.8629652607571936E-8</v>
      </c>
      <c r="N213" s="84">
        <f t="shared" si="4"/>
        <v>1.6742588484919847E-3</v>
      </c>
      <c r="O213" s="84">
        <f>L213/'סכום נכסי הקרן'!$C$42</f>
        <v>1.6995556075284746E-4</v>
      </c>
    </row>
    <row r="214" spans="2:15">
      <c r="B214" s="76" t="s">
        <v>1613</v>
      </c>
      <c r="C214" s="73" t="s">
        <v>1614</v>
      </c>
      <c r="D214" s="86" t="s">
        <v>1444</v>
      </c>
      <c r="E214" s="86" t="s">
        <v>862</v>
      </c>
      <c r="F214" s="73"/>
      <c r="G214" s="86" t="s">
        <v>1037</v>
      </c>
      <c r="H214" s="86" t="s">
        <v>127</v>
      </c>
      <c r="I214" s="83">
        <v>13.375145000000002</v>
      </c>
      <c r="J214" s="85">
        <v>23536</v>
      </c>
      <c r="K214" s="73"/>
      <c r="L214" s="83">
        <v>10.832178972000001</v>
      </c>
      <c r="M214" s="84">
        <v>2.1479670695727427E-7</v>
      </c>
      <c r="N214" s="84">
        <f t="shared" si="4"/>
        <v>2.2570293287168062E-3</v>
      </c>
      <c r="O214" s="84">
        <f>L214/'סכום נכסי הקרן'!$C$42</f>
        <v>2.2911312999372458E-4</v>
      </c>
    </row>
    <row r="215" spans="2:15">
      <c r="B215" s="76" t="s">
        <v>1615</v>
      </c>
      <c r="C215" s="73" t="s">
        <v>1616</v>
      </c>
      <c r="D215" s="86" t="s">
        <v>1444</v>
      </c>
      <c r="E215" s="86" t="s">
        <v>862</v>
      </c>
      <c r="F215" s="73"/>
      <c r="G215" s="86" t="s">
        <v>882</v>
      </c>
      <c r="H215" s="86" t="s">
        <v>127</v>
      </c>
      <c r="I215" s="83">
        <v>22.605262000000003</v>
      </c>
      <c r="J215" s="85">
        <v>33817</v>
      </c>
      <c r="K215" s="73"/>
      <c r="L215" s="83">
        <v>26.304454408000005</v>
      </c>
      <c r="M215" s="84">
        <v>2.2775261723488534E-8</v>
      </c>
      <c r="N215" s="84">
        <f t="shared" si="4"/>
        <v>5.480884799652485E-3</v>
      </c>
      <c r="O215" s="84">
        <f>L215/'סכום נכסי הקרן'!$C$42</f>
        <v>5.5636967389224802E-4</v>
      </c>
    </row>
    <row r="216" spans="2:15">
      <c r="B216" s="76" t="s">
        <v>1617</v>
      </c>
      <c r="C216" s="73" t="s">
        <v>1618</v>
      </c>
      <c r="D216" s="86" t="s">
        <v>1441</v>
      </c>
      <c r="E216" s="86" t="s">
        <v>862</v>
      </c>
      <c r="F216" s="73"/>
      <c r="G216" s="86" t="s">
        <v>891</v>
      </c>
      <c r="H216" s="86" t="s">
        <v>127</v>
      </c>
      <c r="I216" s="83">
        <v>183.02830000000003</v>
      </c>
      <c r="J216" s="85">
        <v>1170</v>
      </c>
      <c r="K216" s="73"/>
      <c r="L216" s="83">
        <v>7.3686644500000025</v>
      </c>
      <c r="M216" s="84">
        <v>5.276151469784765E-7</v>
      </c>
      <c r="N216" s="84">
        <f t="shared" si="4"/>
        <v>1.5353597664987785E-3</v>
      </c>
      <c r="O216" s="84">
        <f>L216/'סכום נכסי הקרן'!$C$42</f>
        <v>1.5585578676062769E-4</v>
      </c>
    </row>
    <row r="217" spans="2:15">
      <c r="B217" s="76" t="s">
        <v>1619</v>
      </c>
      <c r="C217" s="73" t="s">
        <v>1620</v>
      </c>
      <c r="D217" s="86" t="s">
        <v>1444</v>
      </c>
      <c r="E217" s="86" t="s">
        <v>862</v>
      </c>
      <c r="F217" s="73"/>
      <c r="G217" s="86" t="s">
        <v>907</v>
      </c>
      <c r="H217" s="86" t="s">
        <v>127</v>
      </c>
      <c r="I217" s="83">
        <v>33.375774000000007</v>
      </c>
      <c r="J217" s="85">
        <v>21949</v>
      </c>
      <c r="K217" s="73"/>
      <c r="L217" s="83">
        <v>25.207556704000002</v>
      </c>
      <c r="M217" s="84">
        <v>4.4853731000833582E-8</v>
      </c>
      <c r="N217" s="84">
        <f t="shared" si="4"/>
        <v>5.2523314961177457E-3</v>
      </c>
      <c r="O217" s="84">
        <f>L217/'סכום נכסי הקרן'!$C$42</f>
        <v>5.3316901713648451E-4</v>
      </c>
    </row>
    <row r="218" spans="2:15">
      <c r="B218" s="76" t="s">
        <v>1621</v>
      </c>
      <c r="C218" s="73" t="s">
        <v>1622</v>
      </c>
      <c r="D218" s="86" t="s">
        <v>1441</v>
      </c>
      <c r="E218" s="86" t="s">
        <v>862</v>
      </c>
      <c r="F218" s="73"/>
      <c r="G218" s="86" t="s">
        <v>882</v>
      </c>
      <c r="H218" s="86" t="s">
        <v>127</v>
      </c>
      <c r="I218" s="83">
        <v>64.405828000000014</v>
      </c>
      <c r="J218" s="85">
        <v>21033</v>
      </c>
      <c r="K218" s="73"/>
      <c r="L218" s="83">
        <v>46.613430474000005</v>
      </c>
      <c r="M218" s="84">
        <v>8.5106741222402542E-9</v>
      </c>
      <c r="N218" s="84">
        <f t="shared" si="4"/>
        <v>9.712531519638903E-3</v>
      </c>
      <c r="O218" s="84">
        <f>L218/'סכום נכסי הקרן'!$C$42</f>
        <v>9.8592803749356322E-4</v>
      </c>
    </row>
    <row r="219" spans="2:15">
      <c r="B219" s="76" t="s">
        <v>1623</v>
      </c>
      <c r="C219" s="73" t="s">
        <v>1624</v>
      </c>
      <c r="D219" s="86" t="s">
        <v>1444</v>
      </c>
      <c r="E219" s="86" t="s">
        <v>862</v>
      </c>
      <c r="F219" s="73"/>
      <c r="G219" s="86" t="s">
        <v>935</v>
      </c>
      <c r="H219" s="86" t="s">
        <v>127</v>
      </c>
      <c r="I219" s="83">
        <v>41.955718000000005</v>
      </c>
      <c r="J219" s="85">
        <v>4835</v>
      </c>
      <c r="K219" s="73"/>
      <c r="L219" s="83">
        <v>6.9802714000000003</v>
      </c>
      <c r="M219" s="84">
        <v>2.6608800613632647E-8</v>
      </c>
      <c r="N219" s="84">
        <f t="shared" si="4"/>
        <v>1.4544328812261358E-3</v>
      </c>
      <c r="O219" s="84">
        <f>L219/'סכום נכסי הקרן'!$C$42</f>
        <v>1.4764082395551448E-4</v>
      </c>
    </row>
    <row r="220" spans="2:15">
      <c r="B220" s="76" t="s">
        <v>1625</v>
      </c>
      <c r="C220" s="73" t="s">
        <v>1626</v>
      </c>
      <c r="D220" s="86" t="s">
        <v>1444</v>
      </c>
      <c r="E220" s="86" t="s">
        <v>862</v>
      </c>
      <c r="F220" s="73"/>
      <c r="G220" s="86" t="s">
        <v>1037</v>
      </c>
      <c r="H220" s="86" t="s">
        <v>127</v>
      </c>
      <c r="I220" s="83">
        <v>35.437230000000007</v>
      </c>
      <c r="J220" s="85">
        <v>1827</v>
      </c>
      <c r="K220" s="73"/>
      <c r="L220" s="83">
        <v>2.2278348190000008</v>
      </c>
      <c r="M220" s="84">
        <v>9.3479724563464057E-8</v>
      </c>
      <c r="N220" s="84">
        <f t="shared" si="4"/>
        <v>4.641991735012019E-4</v>
      </c>
      <c r="O220" s="84">
        <f>L220/'סכום נכסי הקרן'!$C$42</f>
        <v>4.7121286475185559E-5</v>
      </c>
    </row>
    <row r="221" spans="2:15">
      <c r="B221" s="76" t="s">
        <v>1627</v>
      </c>
      <c r="C221" s="73" t="s">
        <v>1628</v>
      </c>
      <c r="D221" s="86" t="s">
        <v>1444</v>
      </c>
      <c r="E221" s="86" t="s">
        <v>862</v>
      </c>
      <c r="F221" s="73"/>
      <c r="G221" s="86" t="s">
        <v>935</v>
      </c>
      <c r="H221" s="86" t="s">
        <v>127</v>
      </c>
      <c r="I221" s="83">
        <v>5.9533470000000008</v>
      </c>
      <c r="J221" s="85">
        <v>35678</v>
      </c>
      <c r="K221" s="73"/>
      <c r="L221" s="83">
        <v>7.3088054590000011</v>
      </c>
      <c r="M221" s="84">
        <v>7.1180628041261087E-8</v>
      </c>
      <c r="N221" s="84">
        <f t="shared" si="4"/>
        <v>1.5228873453336901E-3</v>
      </c>
      <c r="O221" s="84">
        <f>L221/'סכום נכסי הקרן'!$C$42</f>
        <v>1.5458969977833845E-4</v>
      </c>
    </row>
    <row r="222" spans="2:15">
      <c r="B222" s="76" t="s">
        <v>1629</v>
      </c>
      <c r="C222" s="73" t="s">
        <v>1630</v>
      </c>
      <c r="D222" s="86" t="s">
        <v>1441</v>
      </c>
      <c r="E222" s="86" t="s">
        <v>862</v>
      </c>
      <c r="F222" s="73"/>
      <c r="G222" s="86" t="s">
        <v>897</v>
      </c>
      <c r="H222" s="86" t="s">
        <v>127</v>
      </c>
      <c r="I222" s="83">
        <v>16.528863000000005</v>
      </c>
      <c r="J222" s="85">
        <v>12271</v>
      </c>
      <c r="K222" s="73"/>
      <c r="L222" s="83">
        <v>6.9792317440000007</v>
      </c>
      <c r="M222" s="84">
        <v>1.006271922240769E-7</v>
      </c>
      <c r="N222" s="84">
        <f t="shared" si="4"/>
        <v>1.4542162549970232E-3</v>
      </c>
      <c r="O222" s="84">
        <f>L222/'סכום נכסי הקרן'!$C$42</f>
        <v>1.4761883402708987E-4</v>
      </c>
    </row>
    <row r="223" spans="2:15">
      <c r="B223" s="76" t="s">
        <v>1631</v>
      </c>
      <c r="C223" s="73" t="s">
        <v>1632</v>
      </c>
      <c r="D223" s="86" t="s">
        <v>120</v>
      </c>
      <c r="E223" s="86" t="s">
        <v>862</v>
      </c>
      <c r="F223" s="73"/>
      <c r="G223" s="86" t="s">
        <v>2460</v>
      </c>
      <c r="H223" s="86" t="s">
        <v>1522</v>
      </c>
      <c r="I223" s="83">
        <v>53.500580000000006</v>
      </c>
      <c r="J223" s="85">
        <v>10934</v>
      </c>
      <c r="K223" s="73"/>
      <c r="L223" s="83">
        <v>21.796181232000002</v>
      </c>
      <c r="M223" s="84">
        <v>1.8570142311697331E-8</v>
      </c>
      <c r="N223" s="84">
        <f t="shared" si="4"/>
        <v>4.541525802132104E-3</v>
      </c>
      <c r="O223" s="84">
        <f>L223/'סכום נכסי הקרן'!$C$42</f>
        <v>4.6101447519307064E-4</v>
      </c>
    </row>
    <row r="224" spans="2:15">
      <c r="B224" s="76" t="s">
        <v>1633</v>
      </c>
      <c r="C224" s="73" t="s">
        <v>1634</v>
      </c>
      <c r="D224" s="86" t="s">
        <v>1441</v>
      </c>
      <c r="E224" s="86" t="s">
        <v>862</v>
      </c>
      <c r="F224" s="73"/>
      <c r="G224" s="86" t="s">
        <v>894</v>
      </c>
      <c r="H224" s="86" t="s">
        <v>127</v>
      </c>
      <c r="I224" s="83">
        <v>15.798017000000002</v>
      </c>
      <c r="J224" s="85">
        <v>50003</v>
      </c>
      <c r="K224" s="73"/>
      <c r="L224" s="83">
        <v>27.182119627000002</v>
      </c>
      <c r="M224" s="84">
        <v>3.5821913383654465E-8</v>
      </c>
      <c r="N224" s="84">
        <f t="shared" si="4"/>
        <v>5.6637580835225262E-3</v>
      </c>
      <c r="O224" s="84">
        <f>L224/'סכום נכסי הקרן'!$C$42</f>
        <v>5.7493330969733377E-4</v>
      </c>
    </row>
    <row r="225" spans="2:15">
      <c r="B225" s="76" t="s">
        <v>1635</v>
      </c>
      <c r="C225" s="73" t="s">
        <v>1636</v>
      </c>
      <c r="D225" s="86" t="s">
        <v>1444</v>
      </c>
      <c r="E225" s="86" t="s">
        <v>862</v>
      </c>
      <c r="F225" s="73"/>
      <c r="G225" s="86" t="s">
        <v>891</v>
      </c>
      <c r="H225" s="86" t="s">
        <v>127</v>
      </c>
      <c r="I225" s="83">
        <v>66.73493400000001</v>
      </c>
      <c r="J225" s="85">
        <v>12554</v>
      </c>
      <c r="K225" s="83">
        <v>5.6260552000000005E-2</v>
      </c>
      <c r="L225" s="83">
        <v>28.884626889000003</v>
      </c>
      <c r="M225" s="84">
        <v>5.3607898391443121E-8</v>
      </c>
      <c r="N225" s="84">
        <f t="shared" si="4"/>
        <v>6.0184982362304976E-3</v>
      </c>
      <c r="O225" s="84">
        <f>L225/'סכום נכסי הקרן'!$C$42</f>
        <v>6.1094330996063688E-4</v>
      </c>
    </row>
    <row r="226" spans="2:15">
      <c r="B226" s="76" t="s">
        <v>1637</v>
      </c>
      <c r="C226" s="73" t="s">
        <v>1638</v>
      </c>
      <c r="D226" s="86" t="s">
        <v>1444</v>
      </c>
      <c r="E226" s="86" t="s">
        <v>862</v>
      </c>
      <c r="F226" s="73"/>
      <c r="G226" s="86" t="s">
        <v>1037</v>
      </c>
      <c r="H226" s="86" t="s">
        <v>127</v>
      </c>
      <c r="I226" s="83">
        <v>24.412314000000002</v>
      </c>
      <c r="J226" s="85">
        <v>3923</v>
      </c>
      <c r="K226" s="83">
        <v>3.780124800000001E-2</v>
      </c>
      <c r="L226" s="83">
        <v>3.3332300120000005</v>
      </c>
      <c r="M226" s="84">
        <v>4.2892890028284227E-8</v>
      </c>
      <c r="N226" s="84">
        <f t="shared" si="4"/>
        <v>6.9452304249123997E-4</v>
      </c>
      <c r="O226" s="84">
        <f>L226/'סכום נכסי הקרן'!$C$42</f>
        <v>7.050167496423268E-5</v>
      </c>
    </row>
    <row r="227" spans="2:15">
      <c r="B227" s="76" t="s">
        <v>1639</v>
      </c>
      <c r="C227" s="73" t="s">
        <v>1640</v>
      </c>
      <c r="D227" s="86" t="s">
        <v>1441</v>
      </c>
      <c r="E227" s="86" t="s">
        <v>862</v>
      </c>
      <c r="F227" s="73"/>
      <c r="G227" s="86" t="s">
        <v>967</v>
      </c>
      <c r="H227" s="86" t="s">
        <v>127</v>
      </c>
      <c r="I227" s="83">
        <v>18.316908999999999</v>
      </c>
      <c r="J227" s="85">
        <v>54122</v>
      </c>
      <c r="K227" s="73"/>
      <c r="L227" s="83">
        <v>34.112276226000006</v>
      </c>
      <c r="M227" s="84">
        <v>2.9687048622366287E-8</v>
      </c>
      <c r="N227" s="84">
        <f t="shared" si="4"/>
        <v>7.1077488758621897E-3</v>
      </c>
      <c r="O227" s="84">
        <f>L227/'סכום נכסי הקרן'!$C$42</f>
        <v>7.215141475737961E-4</v>
      </c>
    </row>
    <row r="228" spans="2:15">
      <c r="B228" s="76" t="s">
        <v>1641</v>
      </c>
      <c r="C228" s="73" t="s">
        <v>1642</v>
      </c>
      <c r="D228" s="86" t="s">
        <v>1441</v>
      </c>
      <c r="E228" s="86" t="s">
        <v>862</v>
      </c>
      <c r="F228" s="73"/>
      <c r="G228" s="86" t="s">
        <v>882</v>
      </c>
      <c r="H228" s="86" t="s">
        <v>127</v>
      </c>
      <c r="I228" s="83">
        <v>34.071422000000005</v>
      </c>
      <c r="J228" s="85">
        <v>5970</v>
      </c>
      <c r="K228" s="73"/>
      <c r="L228" s="83">
        <v>6.9992138570000009</v>
      </c>
      <c r="M228" s="84">
        <v>1.1316070719349609E-8</v>
      </c>
      <c r="N228" s="84">
        <f t="shared" si="4"/>
        <v>1.458379795426637E-3</v>
      </c>
      <c r="O228" s="84">
        <f>L228/'סכום נכסי הקרן'!$C$42</f>
        <v>1.4804147885830551E-4</v>
      </c>
    </row>
    <row r="229" spans="2:15">
      <c r="B229" s="76" t="s">
        <v>1486</v>
      </c>
      <c r="C229" s="73" t="s">
        <v>1487</v>
      </c>
      <c r="D229" s="86" t="s">
        <v>1444</v>
      </c>
      <c r="E229" s="86" t="s">
        <v>862</v>
      </c>
      <c r="F229" s="73"/>
      <c r="G229" s="86" t="s">
        <v>151</v>
      </c>
      <c r="H229" s="86" t="s">
        <v>127</v>
      </c>
      <c r="I229" s="83">
        <v>136.808314</v>
      </c>
      <c r="J229" s="85">
        <v>5911</v>
      </c>
      <c r="K229" s="73"/>
      <c r="L229" s="83">
        <v>27.826470394000008</v>
      </c>
      <c r="M229" s="84">
        <v>2.6789879437790582E-6</v>
      </c>
      <c r="N229" s="84">
        <f>L229/$L$11</f>
        <v>5.7980171816097567E-3</v>
      </c>
      <c r="O229" s="84">
        <f>L229/'סכום נכסי הקרן'!$C$42</f>
        <v>5.8856207464138004E-4</v>
      </c>
    </row>
    <row r="230" spans="2:15">
      <c r="B230" s="76" t="s">
        <v>1643</v>
      </c>
      <c r="C230" s="73" t="s">
        <v>1644</v>
      </c>
      <c r="D230" s="86" t="s">
        <v>1444</v>
      </c>
      <c r="E230" s="86" t="s">
        <v>862</v>
      </c>
      <c r="F230" s="73"/>
      <c r="G230" s="86" t="s">
        <v>882</v>
      </c>
      <c r="H230" s="86" t="s">
        <v>127</v>
      </c>
      <c r="I230" s="83">
        <v>18.296111000000003</v>
      </c>
      <c r="J230" s="85">
        <v>24475</v>
      </c>
      <c r="K230" s="73"/>
      <c r="L230" s="83">
        <v>15.408705332000002</v>
      </c>
      <c r="M230" s="84">
        <v>1.898462762930984E-7</v>
      </c>
      <c r="N230" s="84">
        <f t="shared" si="4"/>
        <v>3.2106097897547769E-3</v>
      </c>
      <c r="O230" s="84">
        <f>L230/'סכום נכסי הקרן'!$C$42</f>
        <v>3.2591196257844779E-4</v>
      </c>
    </row>
    <row r="231" spans="2:15">
      <c r="B231" s="76" t="s">
        <v>1645</v>
      </c>
      <c r="C231" s="73" t="s">
        <v>1646</v>
      </c>
      <c r="D231" s="86" t="s">
        <v>1441</v>
      </c>
      <c r="E231" s="86" t="s">
        <v>862</v>
      </c>
      <c r="F231" s="73"/>
      <c r="G231" s="86" t="s">
        <v>882</v>
      </c>
      <c r="H231" s="86" t="s">
        <v>127</v>
      </c>
      <c r="I231" s="83">
        <v>30.746924000000003</v>
      </c>
      <c r="J231" s="85">
        <v>19703</v>
      </c>
      <c r="K231" s="73"/>
      <c r="L231" s="83">
        <v>20.845806685000003</v>
      </c>
      <c r="M231" s="84">
        <v>2.6205514429113909E-8</v>
      </c>
      <c r="N231" s="84">
        <f t="shared" si="4"/>
        <v>4.3435025575578037E-3</v>
      </c>
      <c r="O231" s="84">
        <f>L231/'סכום נכסי הקרן'!$C$42</f>
        <v>4.4091295289618281E-4</v>
      </c>
    </row>
    <row r="232" spans="2:15">
      <c r="B232" s="76" t="s">
        <v>1647</v>
      </c>
      <c r="C232" s="73" t="s">
        <v>1648</v>
      </c>
      <c r="D232" s="86" t="s">
        <v>28</v>
      </c>
      <c r="E232" s="86" t="s">
        <v>862</v>
      </c>
      <c r="F232" s="73"/>
      <c r="G232" s="86" t="s">
        <v>997</v>
      </c>
      <c r="H232" s="86" t="s">
        <v>129</v>
      </c>
      <c r="I232" s="83">
        <v>105.59325000000001</v>
      </c>
      <c r="J232" s="85">
        <v>1550</v>
      </c>
      <c r="K232" s="73"/>
      <c r="L232" s="83">
        <v>6.5890082410000002</v>
      </c>
      <c r="M232" s="84">
        <v>1.180039346837179E-7</v>
      </c>
      <c r="N232" s="84">
        <f t="shared" si="4"/>
        <v>1.3729079703663646E-3</v>
      </c>
      <c r="O232" s="84">
        <f>L232/'סכום נכסי הקרן'!$C$42</f>
        <v>1.3936515502118083E-4</v>
      </c>
    </row>
    <row r="233" spans="2:15">
      <c r="B233" s="76" t="s">
        <v>1490</v>
      </c>
      <c r="C233" s="73" t="s">
        <v>1491</v>
      </c>
      <c r="D233" s="86" t="s">
        <v>1441</v>
      </c>
      <c r="E233" s="86" t="s">
        <v>862</v>
      </c>
      <c r="F233" s="73"/>
      <c r="G233" s="86" t="s">
        <v>877</v>
      </c>
      <c r="H233" s="86" t="s">
        <v>127</v>
      </c>
      <c r="I233" s="83">
        <v>141.23298000000003</v>
      </c>
      <c r="J233" s="85">
        <v>4591</v>
      </c>
      <c r="K233" s="73"/>
      <c r="L233" s="83">
        <v>22.311465059000003</v>
      </c>
      <c r="M233" s="84">
        <v>1.0348292373251098E-6</v>
      </c>
      <c r="N233" s="84">
        <f>L233/$L$11</f>
        <v>4.6488920774824926E-3</v>
      </c>
      <c r="O233" s="84">
        <f>L233/'סכום נכסי הקרן'!$C$42</f>
        <v>4.7191332488381919E-4</v>
      </c>
    </row>
    <row r="234" spans="2:15">
      <c r="B234" s="76" t="s">
        <v>1649</v>
      </c>
      <c r="C234" s="73" t="s">
        <v>1650</v>
      </c>
      <c r="D234" s="86" t="s">
        <v>1444</v>
      </c>
      <c r="E234" s="86" t="s">
        <v>862</v>
      </c>
      <c r="F234" s="73"/>
      <c r="G234" s="86" t="s">
        <v>923</v>
      </c>
      <c r="H234" s="86" t="s">
        <v>127</v>
      </c>
      <c r="I234" s="83">
        <v>28.548473000000005</v>
      </c>
      <c r="J234" s="85">
        <v>10062</v>
      </c>
      <c r="K234" s="73"/>
      <c r="L234" s="83">
        <v>9.8844353220000016</v>
      </c>
      <c r="M234" s="84">
        <v>3.8653085236304166E-8</v>
      </c>
      <c r="N234" s="84">
        <f t="shared" ref="N234:N259" si="5">L234/$L$11</f>
        <v>2.0595542667108686E-3</v>
      </c>
      <c r="O234" s="84">
        <f>L234/'סכום נכסי הקרן'!$C$42</f>
        <v>2.0906725421522595E-4</v>
      </c>
    </row>
    <row r="235" spans="2:15">
      <c r="B235" s="76" t="s">
        <v>1651</v>
      </c>
      <c r="C235" s="73" t="s">
        <v>1652</v>
      </c>
      <c r="D235" s="86" t="s">
        <v>1444</v>
      </c>
      <c r="E235" s="86" t="s">
        <v>862</v>
      </c>
      <c r="F235" s="73"/>
      <c r="G235" s="86" t="s">
        <v>891</v>
      </c>
      <c r="H235" s="86" t="s">
        <v>127</v>
      </c>
      <c r="I235" s="83">
        <v>56.316400000000016</v>
      </c>
      <c r="J235" s="85">
        <v>5964</v>
      </c>
      <c r="K235" s="73"/>
      <c r="L235" s="83">
        <v>11.557321440000001</v>
      </c>
      <c r="M235" s="84">
        <v>7.9215103685020631E-7</v>
      </c>
      <c r="N235" s="84">
        <f t="shared" si="5"/>
        <v>2.4081224579943685E-3</v>
      </c>
      <c r="O235" s="84">
        <f>L235/'סכום נכסי הקרן'!$C$42</f>
        <v>2.4445073297871099E-4</v>
      </c>
    </row>
    <row r="236" spans="2:15">
      <c r="B236" s="76" t="s">
        <v>1653</v>
      </c>
      <c r="C236" s="73" t="s">
        <v>1654</v>
      </c>
      <c r="D236" s="86" t="s">
        <v>1444</v>
      </c>
      <c r="E236" s="86" t="s">
        <v>862</v>
      </c>
      <c r="F236" s="73"/>
      <c r="G236" s="86" t="s">
        <v>891</v>
      </c>
      <c r="H236" s="86" t="s">
        <v>127</v>
      </c>
      <c r="I236" s="83">
        <v>40.829390000000004</v>
      </c>
      <c r="J236" s="85">
        <v>6797</v>
      </c>
      <c r="K236" s="73"/>
      <c r="L236" s="83">
        <v>9.5493724890000014</v>
      </c>
      <c r="M236" s="84">
        <v>8.4772640140372142E-7</v>
      </c>
      <c r="N236" s="84">
        <f t="shared" si="5"/>
        <v>1.9897394452424682E-3</v>
      </c>
      <c r="O236" s="84">
        <f>L236/'סכום נכסי הקרן'!$C$42</f>
        <v>2.0198028726133518E-4</v>
      </c>
    </row>
    <row r="237" spans="2:15">
      <c r="B237" s="76" t="s">
        <v>1655</v>
      </c>
      <c r="C237" s="73" t="s">
        <v>1656</v>
      </c>
      <c r="D237" s="86" t="s">
        <v>116</v>
      </c>
      <c r="E237" s="86" t="s">
        <v>862</v>
      </c>
      <c r="F237" s="73"/>
      <c r="G237" s="86" t="s">
        <v>1582</v>
      </c>
      <c r="H237" s="86" t="s">
        <v>130</v>
      </c>
      <c r="I237" s="83">
        <v>21.822605000000003</v>
      </c>
      <c r="J237" s="85">
        <v>7560</v>
      </c>
      <c r="K237" s="73"/>
      <c r="L237" s="83">
        <v>7.276889048000001</v>
      </c>
      <c r="M237" s="84">
        <v>3.0676897021823295E-8</v>
      </c>
      <c r="N237" s="84">
        <f t="shared" si="5"/>
        <v>1.5162371343391537E-3</v>
      </c>
      <c r="O237" s="84">
        <f>L237/'סכום נכסי הקרן'!$C$42</f>
        <v>1.5391463072332394E-4</v>
      </c>
    </row>
    <row r="238" spans="2:15">
      <c r="B238" s="76" t="s">
        <v>1657</v>
      </c>
      <c r="C238" s="73" t="s">
        <v>1658</v>
      </c>
      <c r="D238" s="86" t="s">
        <v>1441</v>
      </c>
      <c r="E238" s="86" t="s">
        <v>862</v>
      </c>
      <c r="F238" s="73"/>
      <c r="G238" s="86" t="s">
        <v>904</v>
      </c>
      <c r="H238" s="86" t="s">
        <v>127</v>
      </c>
      <c r="I238" s="83">
        <v>42.237300000000005</v>
      </c>
      <c r="J238" s="85">
        <v>9332</v>
      </c>
      <c r="K238" s="73"/>
      <c r="L238" s="83">
        <v>13.562993421</v>
      </c>
      <c r="M238" s="84">
        <v>1.1864221451242598E-7</v>
      </c>
      <c r="N238" s="84">
        <f t="shared" si="5"/>
        <v>2.8260310336008067E-3</v>
      </c>
      <c r="O238" s="84">
        <f>L238/'סכום נכסי הקרן'!$C$42</f>
        <v>2.8687301814363003E-4</v>
      </c>
    </row>
    <row r="239" spans="2:15">
      <c r="B239" s="76" t="s">
        <v>1659</v>
      </c>
      <c r="C239" s="73" t="s">
        <v>1660</v>
      </c>
      <c r="D239" s="86" t="s">
        <v>28</v>
      </c>
      <c r="E239" s="86" t="s">
        <v>862</v>
      </c>
      <c r="F239" s="73"/>
      <c r="G239" s="86" t="s">
        <v>944</v>
      </c>
      <c r="H239" s="86" t="s">
        <v>127</v>
      </c>
      <c r="I239" s="83">
        <v>2.7610520000000003</v>
      </c>
      <c r="J239" s="85">
        <v>126700</v>
      </c>
      <c r="K239" s="73"/>
      <c r="L239" s="83">
        <v>12.037489485000002</v>
      </c>
      <c r="M239" s="84">
        <v>1.1562615459084018E-8</v>
      </c>
      <c r="N239" s="84">
        <f t="shared" si="5"/>
        <v>2.5081718906227435E-3</v>
      </c>
      <c r="O239" s="84">
        <f>L239/'סכום נכסי הקרן'!$C$42</f>
        <v>2.5460684321260656E-4</v>
      </c>
    </row>
    <row r="240" spans="2:15">
      <c r="B240" s="76" t="s">
        <v>1661</v>
      </c>
      <c r="C240" s="73" t="s">
        <v>1662</v>
      </c>
      <c r="D240" s="86" t="s">
        <v>28</v>
      </c>
      <c r="E240" s="86" t="s">
        <v>862</v>
      </c>
      <c r="F240" s="73"/>
      <c r="G240" s="86" t="s">
        <v>882</v>
      </c>
      <c r="H240" s="86" t="s">
        <v>129</v>
      </c>
      <c r="I240" s="83">
        <v>14.079100000000004</v>
      </c>
      <c r="J240" s="85">
        <v>13260</v>
      </c>
      <c r="K240" s="73"/>
      <c r="L240" s="83">
        <v>7.515720367000001</v>
      </c>
      <c r="M240" s="84">
        <v>1.1460359381163291E-8</v>
      </c>
      <c r="N240" s="84">
        <f t="shared" si="5"/>
        <v>1.5660008331288896E-3</v>
      </c>
      <c r="O240" s="84">
        <f>L240/'סכום נכסי הקרן'!$C$42</f>
        <v>1.5896618971049202E-4</v>
      </c>
    </row>
    <row r="241" spans="2:15">
      <c r="B241" s="76" t="s">
        <v>1663</v>
      </c>
      <c r="C241" s="73" t="s">
        <v>1664</v>
      </c>
      <c r="D241" s="86" t="s">
        <v>116</v>
      </c>
      <c r="E241" s="86" t="s">
        <v>862</v>
      </c>
      <c r="F241" s="73"/>
      <c r="G241" s="86" t="s">
        <v>923</v>
      </c>
      <c r="H241" s="86" t="s">
        <v>130</v>
      </c>
      <c r="I241" s="83">
        <v>377.84432600000008</v>
      </c>
      <c r="J241" s="85">
        <v>932.4</v>
      </c>
      <c r="K241" s="73"/>
      <c r="L241" s="83">
        <v>15.539338822000001</v>
      </c>
      <c r="M241" s="84">
        <v>3.1709841041949487E-7</v>
      </c>
      <c r="N241" s="84">
        <f t="shared" si="5"/>
        <v>3.2378290241308677E-3</v>
      </c>
      <c r="O241" s="84">
        <f>L241/'סכום נכסי הקרן'!$C$42</f>
        <v>3.2867501217846538E-4</v>
      </c>
    </row>
    <row r="242" spans="2:15">
      <c r="B242" s="76" t="s">
        <v>1665</v>
      </c>
      <c r="C242" s="73" t="s">
        <v>1666</v>
      </c>
      <c r="D242" s="86" t="s">
        <v>28</v>
      </c>
      <c r="E242" s="86" t="s">
        <v>862</v>
      </c>
      <c r="F242" s="73"/>
      <c r="G242" s="86" t="s">
        <v>953</v>
      </c>
      <c r="H242" s="86" t="s">
        <v>129</v>
      </c>
      <c r="I242" s="83">
        <v>44.511074999999998</v>
      </c>
      <c r="J242" s="85">
        <v>10804</v>
      </c>
      <c r="K242" s="73"/>
      <c r="L242" s="83">
        <v>19.359977615000002</v>
      </c>
      <c r="M242" s="84">
        <v>5.2365970588235289E-8</v>
      </c>
      <c r="N242" s="84">
        <f t="shared" si="5"/>
        <v>4.0339102034138586E-3</v>
      </c>
      <c r="O242" s="84">
        <f>L242/'סכום נכסי הקרן'!$C$42</f>
        <v>4.0948594732848298E-4</v>
      </c>
    </row>
    <row r="243" spans="2:15">
      <c r="B243" s="76" t="s">
        <v>1667</v>
      </c>
      <c r="C243" s="73" t="s">
        <v>1668</v>
      </c>
      <c r="D243" s="86" t="s">
        <v>28</v>
      </c>
      <c r="E243" s="86" t="s">
        <v>862</v>
      </c>
      <c r="F243" s="73"/>
      <c r="G243" s="86" t="s">
        <v>967</v>
      </c>
      <c r="H243" s="86" t="s">
        <v>129</v>
      </c>
      <c r="I243" s="83">
        <v>73.211320000000015</v>
      </c>
      <c r="J243" s="85">
        <v>2625</v>
      </c>
      <c r="K243" s="73"/>
      <c r="L243" s="83">
        <v>7.7367709660000017</v>
      </c>
      <c r="M243" s="84">
        <v>8.0345659429527368E-8</v>
      </c>
      <c r="N243" s="84">
        <f t="shared" si="5"/>
        <v>1.612059681155964E-3</v>
      </c>
      <c r="O243" s="84">
        <f>L243/'סכום נכסי הקרן'!$C$42</f>
        <v>1.6364166587782558E-4</v>
      </c>
    </row>
    <row r="244" spans="2:15">
      <c r="B244" s="76" t="s">
        <v>1669</v>
      </c>
      <c r="C244" s="73" t="s">
        <v>1670</v>
      </c>
      <c r="D244" s="86" t="s">
        <v>1444</v>
      </c>
      <c r="E244" s="86" t="s">
        <v>862</v>
      </c>
      <c r="F244" s="73"/>
      <c r="G244" s="86" t="s">
        <v>967</v>
      </c>
      <c r="H244" s="86" t="s">
        <v>127</v>
      </c>
      <c r="I244" s="83">
        <v>27.313454000000007</v>
      </c>
      <c r="J244" s="85">
        <v>8107</v>
      </c>
      <c r="K244" s="73"/>
      <c r="L244" s="83">
        <v>7.6194122040000014</v>
      </c>
      <c r="M244" s="84">
        <v>5.2666897892480844E-9</v>
      </c>
      <c r="N244" s="84">
        <f t="shared" si="5"/>
        <v>1.5876064138585359E-3</v>
      </c>
      <c r="O244" s="84">
        <f>L244/'סכום נכסי הקרן'!$C$42</f>
        <v>1.6115939214845753E-4</v>
      </c>
    </row>
    <row r="245" spans="2:15">
      <c r="B245" s="76" t="s">
        <v>1671</v>
      </c>
      <c r="C245" s="73" t="s">
        <v>1672</v>
      </c>
      <c r="D245" s="86" t="s">
        <v>1444</v>
      </c>
      <c r="E245" s="86" t="s">
        <v>862</v>
      </c>
      <c r="F245" s="73"/>
      <c r="G245" s="86" t="s">
        <v>904</v>
      </c>
      <c r="H245" s="86" t="s">
        <v>127</v>
      </c>
      <c r="I245" s="83">
        <v>15.487010000000003</v>
      </c>
      <c r="J245" s="85">
        <v>15742</v>
      </c>
      <c r="K245" s="73"/>
      <c r="L245" s="83">
        <v>8.389037958000003</v>
      </c>
      <c r="M245" s="84">
        <v>3.0935793011804837E-8</v>
      </c>
      <c r="N245" s="84">
        <f t="shared" si="5"/>
        <v>1.7479682305718601E-3</v>
      </c>
      <c r="O245" s="84">
        <f>L245/'סכום נכסי הקרן'!$C$42</f>
        <v>1.774378681483942E-4</v>
      </c>
    </row>
    <row r="246" spans="2:15">
      <c r="B246" s="76" t="s">
        <v>1673</v>
      </c>
      <c r="C246" s="73" t="s">
        <v>1674</v>
      </c>
      <c r="D246" s="86" t="s">
        <v>1675</v>
      </c>
      <c r="E246" s="86" t="s">
        <v>862</v>
      </c>
      <c r="F246" s="73"/>
      <c r="G246" s="86" t="s">
        <v>894</v>
      </c>
      <c r="H246" s="86" t="s">
        <v>132</v>
      </c>
      <c r="I246" s="83">
        <v>31.959557000000004</v>
      </c>
      <c r="J246" s="85">
        <v>51150</v>
      </c>
      <c r="K246" s="73"/>
      <c r="L246" s="83">
        <v>7.2582071520000007</v>
      </c>
      <c r="M246" s="84">
        <v>3.3351190997447338E-9</v>
      </c>
      <c r="N246" s="84">
        <f t="shared" si="5"/>
        <v>1.5123445115070317E-3</v>
      </c>
      <c r="O246" s="84">
        <f>L246/'סכום נכסי הקרן'!$C$42</f>
        <v>1.5351948698743835E-4</v>
      </c>
    </row>
    <row r="247" spans="2:15">
      <c r="B247" s="76" t="s">
        <v>1676</v>
      </c>
      <c r="C247" s="73" t="s">
        <v>1677</v>
      </c>
      <c r="D247" s="86" t="s">
        <v>28</v>
      </c>
      <c r="E247" s="86" t="s">
        <v>862</v>
      </c>
      <c r="F247" s="73"/>
      <c r="G247" s="86" t="s">
        <v>953</v>
      </c>
      <c r="H247" s="86" t="s">
        <v>129</v>
      </c>
      <c r="I247" s="83">
        <v>26.750290000000003</v>
      </c>
      <c r="J247" s="85">
        <v>6416</v>
      </c>
      <c r="K247" s="73"/>
      <c r="L247" s="83">
        <v>6.9094749300000009</v>
      </c>
      <c r="M247" s="84">
        <v>1.253996020089483E-7</v>
      </c>
      <c r="N247" s="84">
        <f t="shared" si="5"/>
        <v>1.4396814900635027E-3</v>
      </c>
      <c r="O247" s="84">
        <f>L247/'סכום נכסי הקרן'!$C$42</f>
        <v>1.4614339662569149E-4</v>
      </c>
    </row>
    <row r="248" spans="2:15">
      <c r="B248" s="76" t="s">
        <v>1678</v>
      </c>
      <c r="C248" s="73" t="s">
        <v>1679</v>
      </c>
      <c r="D248" s="86" t="s">
        <v>1444</v>
      </c>
      <c r="E248" s="86" t="s">
        <v>862</v>
      </c>
      <c r="F248" s="73"/>
      <c r="G248" s="86" t="s">
        <v>904</v>
      </c>
      <c r="H248" s="86" t="s">
        <v>127</v>
      </c>
      <c r="I248" s="83">
        <v>67.57968000000001</v>
      </c>
      <c r="J248" s="85">
        <v>5565</v>
      </c>
      <c r="K248" s="73"/>
      <c r="L248" s="83">
        <v>12.940944430000002</v>
      </c>
      <c r="M248" s="84">
        <v>5.6360495841374263E-8</v>
      </c>
      <c r="N248" s="84">
        <f t="shared" si="5"/>
        <v>2.6964188087460631E-3</v>
      </c>
      <c r="O248" s="84">
        <f>L248/'סכום נכסי הקרן'!$C$42</f>
        <v>2.7371596158964906E-4</v>
      </c>
    </row>
    <row r="249" spans="2:15">
      <c r="B249" s="76" t="s">
        <v>1680</v>
      </c>
      <c r="C249" s="73" t="s">
        <v>1681</v>
      </c>
      <c r="D249" s="86" t="s">
        <v>1444</v>
      </c>
      <c r="E249" s="86" t="s">
        <v>862</v>
      </c>
      <c r="F249" s="73"/>
      <c r="G249" s="86" t="s">
        <v>941</v>
      </c>
      <c r="H249" s="86" t="s">
        <v>127</v>
      </c>
      <c r="I249" s="83">
        <v>36.668453000000007</v>
      </c>
      <c r="J249" s="85">
        <v>16663</v>
      </c>
      <c r="K249" s="73"/>
      <c r="L249" s="83">
        <v>21.024731213999999</v>
      </c>
      <c r="M249" s="84">
        <v>5.1858898336626453E-8</v>
      </c>
      <c r="N249" s="84">
        <f t="shared" si="5"/>
        <v>4.3807838756216681E-3</v>
      </c>
      <c r="O249" s="84">
        <f>L249/'סכום נכסי הקרן'!$C$42</f>
        <v>4.4469741389685562E-4</v>
      </c>
    </row>
    <row r="250" spans="2:15">
      <c r="B250" s="76" t="s">
        <v>1682</v>
      </c>
      <c r="C250" s="73" t="s">
        <v>1683</v>
      </c>
      <c r="D250" s="86" t="s">
        <v>1444</v>
      </c>
      <c r="E250" s="86" t="s">
        <v>862</v>
      </c>
      <c r="F250" s="73"/>
      <c r="G250" s="86" t="s">
        <v>953</v>
      </c>
      <c r="H250" s="86" t="s">
        <v>127</v>
      </c>
      <c r="I250" s="83">
        <v>12.952772000000003</v>
      </c>
      <c r="J250" s="85">
        <v>17450</v>
      </c>
      <c r="K250" s="73"/>
      <c r="L250" s="83">
        <v>7.7775502350000014</v>
      </c>
      <c r="M250" s="84">
        <v>1.7969925393044763E-7</v>
      </c>
      <c r="N250" s="84">
        <f t="shared" si="5"/>
        <v>1.6205565871223947E-3</v>
      </c>
      <c r="O250" s="84">
        <f>L250/'סכום נכסי הקרן'!$C$42</f>
        <v>1.6450419464360733E-4</v>
      </c>
    </row>
    <row r="251" spans="2:15">
      <c r="B251" s="76" t="s">
        <v>1684</v>
      </c>
      <c r="C251" s="73" t="s">
        <v>1685</v>
      </c>
      <c r="D251" s="86" t="s">
        <v>1441</v>
      </c>
      <c r="E251" s="86" t="s">
        <v>862</v>
      </c>
      <c r="F251" s="73"/>
      <c r="G251" s="86" t="s">
        <v>882</v>
      </c>
      <c r="H251" s="86" t="s">
        <v>127</v>
      </c>
      <c r="I251" s="83">
        <v>50.163368000000013</v>
      </c>
      <c r="J251" s="85">
        <v>11542</v>
      </c>
      <c r="K251" s="73"/>
      <c r="L251" s="83">
        <v>19.922894192000005</v>
      </c>
      <c r="M251" s="84">
        <v>1.5900182465799316E-6</v>
      </c>
      <c r="N251" s="84">
        <f t="shared" si="5"/>
        <v>4.1512013991367169E-3</v>
      </c>
      <c r="O251" s="84">
        <f>L251/'סכום נכסי הקרן'!$C$42</f>
        <v>4.2139228484517298E-4</v>
      </c>
    </row>
    <row r="252" spans="2:15">
      <c r="B252" s="76" t="s">
        <v>1686</v>
      </c>
      <c r="C252" s="73" t="s">
        <v>1687</v>
      </c>
      <c r="D252" s="86" t="s">
        <v>1444</v>
      </c>
      <c r="E252" s="86" t="s">
        <v>862</v>
      </c>
      <c r="F252" s="73"/>
      <c r="G252" s="86" t="s">
        <v>891</v>
      </c>
      <c r="H252" s="86" t="s">
        <v>127</v>
      </c>
      <c r="I252" s="83">
        <v>48.57289500000001</v>
      </c>
      <c r="J252" s="85">
        <v>7025</v>
      </c>
      <c r="K252" s="73"/>
      <c r="L252" s="83">
        <v>11.741538051999999</v>
      </c>
      <c r="M252" s="84">
        <v>1.2465819269718584E-7</v>
      </c>
      <c r="N252" s="84">
        <f t="shared" si="5"/>
        <v>2.4465064523131099E-3</v>
      </c>
      <c r="O252" s="84">
        <f>L252/'סכום נכסי הקרן'!$C$42</f>
        <v>2.4834712766358999E-4</v>
      </c>
    </row>
    <row r="253" spans="2:15">
      <c r="B253" s="76" t="s">
        <v>1688</v>
      </c>
      <c r="C253" s="73" t="s">
        <v>1689</v>
      </c>
      <c r="D253" s="86" t="s">
        <v>28</v>
      </c>
      <c r="E253" s="86" t="s">
        <v>862</v>
      </c>
      <c r="F253" s="73"/>
      <c r="G253" s="86" t="s">
        <v>953</v>
      </c>
      <c r="H253" s="86" t="s">
        <v>129</v>
      </c>
      <c r="I253" s="83">
        <v>48.334723000000004</v>
      </c>
      <c r="J253" s="85">
        <v>7152</v>
      </c>
      <c r="K253" s="73"/>
      <c r="L253" s="83">
        <v>13.916785584000003</v>
      </c>
      <c r="M253" s="84">
        <v>7.8926016424853707E-8</v>
      </c>
      <c r="N253" s="84">
        <f t="shared" si="5"/>
        <v>2.8997483614094824E-3</v>
      </c>
      <c r="O253" s="84">
        <f>L253/'סכום נכסי הקרן'!$C$42</f>
        <v>2.9435613211743972E-4</v>
      </c>
    </row>
    <row r="254" spans="2:15">
      <c r="B254" s="76" t="s">
        <v>1690</v>
      </c>
      <c r="C254" s="73" t="s">
        <v>1691</v>
      </c>
      <c r="D254" s="86" t="s">
        <v>1444</v>
      </c>
      <c r="E254" s="86" t="s">
        <v>862</v>
      </c>
      <c r="F254" s="73"/>
      <c r="G254" s="86" t="s">
        <v>882</v>
      </c>
      <c r="H254" s="86" t="s">
        <v>127</v>
      </c>
      <c r="I254" s="83">
        <v>39.799081000000008</v>
      </c>
      <c r="J254" s="85">
        <v>19997</v>
      </c>
      <c r="K254" s="73"/>
      <c r="L254" s="83">
        <v>27.385619402000003</v>
      </c>
      <c r="M254" s="84">
        <v>2.3605523178455601E-8</v>
      </c>
      <c r="N254" s="84">
        <f t="shared" si="5"/>
        <v>5.706159982692539E-3</v>
      </c>
      <c r="O254" s="84">
        <f>L254/'סכום נכסי הקרן'!$C$42</f>
        <v>5.7923756561147522E-4</v>
      </c>
    </row>
    <row r="255" spans="2:15">
      <c r="B255" s="76" t="s">
        <v>1692</v>
      </c>
      <c r="C255" s="73" t="s">
        <v>1693</v>
      </c>
      <c r="D255" s="86" t="s">
        <v>28</v>
      </c>
      <c r="E255" s="86" t="s">
        <v>862</v>
      </c>
      <c r="F255" s="73"/>
      <c r="G255" s="86" t="s">
        <v>997</v>
      </c>
      <c r="H255" s="86" t="s">
        <v>129</v>
      </c>
      <c r="I255" s="83">
        <v>33.085885000000005</v>
      </c>
      <c r="J255" s="85">
        <v>13838</v>
      </c>
      <c r="K255" s="73"/>
      <c r="L255" s="83">
        <v>18.431822424000003</v>
      </c>
      <c r="M255" s="84">
        <v>1.6045107344279879E-7</v>
      </c>
      <c r="N255" s="84">
        <f t="shared" si="5"/>
        <v>3.8405166587629842E-3</v>
      </c>
      <c r="O255" s="84">
        <f>L255/'סכום נכסי הקרן'!$C$42</f>
        <v>3.8985439014320965E-4</v>
      </c>
    </row>
    <row r="256" spans="2:15">
      <c r="B256" s="76" t="s">
        <v>1694</v>
      </c>
      <c r="C256" s="73" t="s">
        <v>1695</v>
      </c>
      <c r="D256" s="86" t="s">
        <v>28</v>
      </c>
      <c r="E256" s="86" t="s">
        <v>862</v>
      </c>
      <c r="F256" s="73"/>
      <c r="G256" s="86" t="s">
        <v>953</v>
      </c>
      <c r="H256" s="86" t="s">
        <v>133</v>
      </c>
      <c r="I256" s="83">
        <v>399.84644000000003</v>
      </c>
      <c r="J256" s="85">
        <v>17305</v>
      </c>
      <c r="K256" s="73"/>
      <c r="L256" s="83">
        <v>26.348856789000006</v>
      </c>
      <c r="M256" s="84">
        <v>2.5270808943878323E-7</v>
      </c>
      <c r="N256" s="84">
        <f t="shared" si="5"/>
        <v>5.4901366294496951E-3</v>
      </c>
      <c r="O256" s="84">
        <f>L256/'סכום נכסי הקרן'!$C$42</f>
        <v>5.573088356727522E-4</v>
      </c>
    </row>
    <row r="257" spans="2:15">
      <c r="B257" s="76" t="s">
        <v>1696</v>
      </c>
      <c r="C257" s="73" t="s">
        <v>1697</v>
      </c>
      <c r="D257" s="86" t="s">
        <v>1444</v>
      </c>
      <c r="E257" s="86" t="s">
        <v>862</v>
      </c>
      <c r="F257" s="73"/>
      <c r="G257" s="86" t="s">
        <v>1037</v>
      </c>
      <c r="H257" s="86" t="s">
        <v>127</v>
      </c>
      <c r="I257" s="83">
        <v>23.230515000000004</v>
      </c>
      <c r="J257" s="85">
        <v>13554</v>
      </c>
      <c r="K257" s="73"/>
      <c r="L257" s="83">
        <v>10.834552835000002</v>
      </c>
      <c r="M257" s="84">
        <v>1.7539330434784777E-7</v>
      </c>
      <c r="N257" s="84">
        <f t="shared" si="5"/>
        <v>2.2575239548143998E-3</v>
      </c>
      <c r="O257" s="84">
        <f>L257/'סכום נכסי הקרן'!$C$42</f>
        <v>2.2916333994534301E-4</v>
      </c>
    </row>
    <row r="258" spans="2:15">
      <c r="B258" s="76" t="s">
        <v>1698</v>
      </c>
      <c r="C258" s="73" t="s">
        <v>1699</v>
      </c>
      <c r="D258" s="86" t="s">
        <v>1444</v>
      </c>
      <c r="E258" s="86" t="s">
        <v>862</v>
      </c>
      <c r="F258" s="73"/>
      <c r="G258" s="86" t="s">
        <v>1026</v>
      </c>
      <c r="H258" s="86" t="s">
        <v>127</v>
      </c>
      <c r="I258" s="83">
        <v>64.942805000000021</v>
      </c>
      <c r="J258" s="85">
        <v>13991</v>
      </c>
      <c r="K258" s="73"/>
      <c r="L258" s="83">
        <v>31.265434918000004</v>
      </c>
      <c r="M258" s="84">
        <v>2.2917596001095006E-8</v>
      </c>
      <c r="N258" s="84">
        <f t="shared" si="5"/>
        <v>6.5145714234800343E-3</v>
      </c>
      <c r="O258" s="84">
        <f>L258/'סכום נכסי הקרן'!$C$42</f>
        <v>6.6130015698544805E-4</v>
      </c>
    </row>
    <row r="259" spans="2:15">
      <c r="B259" s="76" t="s">
        <v>1700</v>
      </c>
      <c r="C259" s="73" t="s">
        <v>1701</v>
      </c>
      <c r="D259" s="86" t="s">
        <v>1444</v>
      </c>
      <c r="E259" s="86" t="s">
        <v>862</v>
      </c>
      <c r="F259" s="73"/>
      <c r="G259" s="86" t="s">
        <v>894</v>
      </c>
      <c r="H259" s="86" t="s">
        <v>127</v>
      </c>
      <c r="I259" s="83">
        <v>50.170873000000007</v>
      </c>
      <c r="J259" s="85">
        <v>12408</v>
      </c>
      <c r="K259" s="73"/>
      <c r="L259" s="83">
        <v>21.420919749000003</v>
      </c>
      <c r="M259" s="84">
        <v>2.7763759684210082E-8</v>
      </c>
      <c r="N259" s="84">
        <f t="shared" si="5"/>
        <v>4.4633350544295318E-3</v>
      </c>
      <c r="O259" s="84">
        <f>L259/'סכום נכסי הקרן'!$C$42</f>
        <v>4.5307726023766245E-4</v>
      </c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4" t="s">
        <v>212</v>
      </c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4" t="s">
        <v>107</v>
      </c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4" t="s">
        <v>195</v>
      </c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4" t="s">
        <v>203</v>
      </c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4" t="s">
        <v>209</v>
      </c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20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20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2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20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20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2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20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20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21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2"/>
      <c r="F401" s="112"/>
      <c r="G401" s="112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2"/>
      <c r="F402" s="112"/>
      <c r="G402" s="112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2"/>
      <c r="F403" s="112"/>
      <c r="G403" s="112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2"/>
      <c r="F404" s="112"/>
      <c r="G404" s="112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2"/>
      <c r="F405" s="112"/>
      <c r="G405" s="112"/>
      <c r="H405" s="113"/>
      <c r="I405" s="113"/>
      <c r="J405" s="113"/>
      <c r="K405" s="113"/>
      <c r="L405" s="113"/>
      <c r="M405" s="113"/>
      <c r="N405" s="113"/>
      <c r="O405" s="113"/>
    </row>
    <row r="406" spans="2:15">
      <c r="B406" s="112"/>
      <c r="C406" s="112"/>
      <c r="D406" s="112"/>
      <c r="E406" s="112"/>
      <c r="F406" s="112"/>
      <c r="G406" s="112"/>
      <c r="H406" s="113"/>
      <c r="I406" s="113"/>
      <c r="J406" s="113"/>
      <c r="K406" s="113"/>
      <c r="L406" s="113"/>
      <c r="M406" s="113"/>
      <c r="N406" s="113"/>
      <c r="O406" s="113"/>
    </row>
    <row r="407" spans="2:15">
      <c r="B407" s="112"/>
      <c r="C407" s="112"/>
      <c r="D407" s="112"/>
      <c r="E407" s="112"/>
      <c r="F407" s="112"/>
      <c r="G407" s="112"/>
      <c r="H407" s="113"/>
      <c r="I407" s="113"/>
      <c r="J407" s="113"/>
      <c r="K407" s="113"/>
      <c r="L407" s="113"/>
      <c r="M407" s="113"/>
      <c r="N407" s="113"/>
      <c r="O407" s="113"/>
    </row>
    <row r="408" spans="2:15">
      <c r="B408" s="112"/>
      <c r="C408" s="112"/>
      <c r="D408" s="112"/>
      <c r="E408" s="112"/>
      <c r="F408" s="112"/>
      <c r="G408" s="112"/>
      <c r="H408" s="113"/>
      <c r="I408" s="113"/>
      <c r="J408" s="113"/>
      <c r="K408" s="113"/>
      <c r="L408" s="113"/>
      <c r="M408" s="113"/>
      <c r="N408" s="113"/>
      <c r="O408" s="113"/>
    </row>
    <row r="409" spans="2:15">
      <c r="B409" s="112"/>
      <c r="C409" s="112"/>
      <c r="D409" s="112"/>
      <c r="E409" s="112"/>
      <c r="F409" s="112"/>
      <c r="G409" s="112"/>
      <c r="H409" s="113"/>
      <c r="I409" s="113"/>
      <c r="J409" s="113"/>
      <c r="K409" s="113"/>
      <c r="L409" s="113"/>
      <c r="M409" s="113"/>
      <c r="N409" s="113"/>
      <c r="O409" s="113"/>
    </row>
    <row r="410" spans="2:15">
      <c r="B410" s="112"/>
      <c r="C410" s="112"/>
      <c r="D410" s="112"/>
      <c r="E410" s="112"/>
      <c r="F410" s="112"/>
      <c r="G410" s="112"/>
      <c r="H410" s="113"/>
      <c r="I410" s="113"/>
      <c r="J410" s="113"/>
      <c r="K410" s="113"/>
      <c r="L410" s="113"/>
      <c r="M410" s="113"/>
      <c r="N410" s="113"/>
      <c r="O410" s="113"/>
    </row>
    <row r="411" spans="2:15">
      <c r="B411" s="112"/>
      <c r="C411" s="112"/>
      <c r="D411" s="112"/>
      <c r="E411" s="112"/>
      <c r="F411" s="112"/>
      <c r="G411" s="112"/>
      <c r="H411" s="113"/>
      <c r="I411" s="113"/>
      <c r="J411" s="113"/>
      <c r="K411" s="113"/>
      <c r="L411" s="113"/>
      <c r="M411" s="113"/>
      <c r="N411" s="113"/>
      <c r="O411" s="113"/>
    </row>
    <row r="412" spans="2:15">
      <c r="B412" s="112"/>
      <c r="C412" s="112"/>
      <c r="D412" s="112"/>
      <c r="E412" s="112"/>
      <c r="F412" s="112"/>
      <c r="G412" s="112"/>
      <c r="H412" s="113"/>
      <c r="I412" s="113"/>
      <c r="J412" s="113"/>
      <c r="K412" s="113"/>
      <c r="L412" s="113"/>
      <c r="M412" s="113"/>
      <c r="N412" s="113"/>
      <c r="O412" s="113"/>
    </row>
    <row r="413" spans="2:15">
      <c r="B413" s="112"/>
      <c r="C413" s="112"/>
      <c r="D413" s="112"/>
      <c r="E413" s="112"/>
      <c r="F413" s="112"/>
      <c r="G413" s="112"/>
      <c r="H413" s="113"/>
      <c r="I413" s="113"/>
      <c r="J413" s="113"/>
      <c r="K413" s="113"/>
      <c r="L413" s="113"/>
      <c r="M413" s="113"/>
      <c r="N413" s="113"/>
      <c r="O413" s="113"/>
    </row>
    <row r="414" spans="2:15">
      <c r="B414" s="112"/>
      <c r="C414" s="112"/>
      <c r="D414" s="112"/>
      <c r="E414" s="112"/>
      <c r="F414" s="112"/>
      <c r="G414" s="112"/>
      <c r="H414" s="113"/>
      <c r="I414" s="113"/>
      <c r="J414" s="113"/>
      <c r="K414" s="113"/>
      <c r="L414" s="113"/>
      <c r="M414" s="113"/>
      <c r="N414" s="113"/>
      <c r="O414" s="113"/>
    </row>
    <row r="415" spans="2:15">
      <c r="B415" s="112"/>
      <c r="C415" s="112"/>
      <c r="D415" s="112"/>
      <c r="E415" s="112"/>
      <c r="F415" s="112"/>
      <c r="G415" s="112"/>
      <c r="H415" s="113"/>
      <c r="I415" s="113"/>
      <c r="J415" s="113"/>
      <c r="K415" s="113"/>
      <c r="L415" s="113"/>
      <c r="M415" s="113"/>
      <c r="N415" s="113"/>
      <c r="O415" s="113"/>
    </row>
    <row r="416" spans="2:15">
      <c r="B416" s="112"/>
      <c r="C416" s="112"/>
      <c r="D416" s="112"/>
      <c r="E416" s="112"/>
      <c r="F416" s="112"/>
      <c r="G416" s="112"/>
      <c r="H416" s="113"/>
      <c r="I416" s="113"/>
      <c r="J416" s="113"/>
      <c r="K416" s="113"/>
      <c r="L416" s="113"/>
      <c r="M416" s="113"/>
      <c r="N416" s="113"/>
      <c r="O416" s="113"/>
    </row>
    <row r="417" spans="2:15">
      <c r="B417" s="112"/>
      <c r="C417" s="112"/>
      <c r="D417" s="112"/>
      <c r="E417" s="112"/>
      <c r="F417" s="112"/>
      <c r="G417" s="112"/>
      <c r="H417" s="113"/>
      <c r="I417" s="113"/>
      <c r="J417" s="113"/>
      <c r="K417" s="113"/>
      <c r="L417" s="113"/>
      <c r="M417" s="113"/>
      <c r="N417" s="113"/>
      <c r="O417" s="113"/>
    </row>
    <row r="418" spans="2:15">
      <c r="B418" s="112"/>
      <c r="C418" s="112"/>
      <c r="D418" s="112"/>
      <c r="E418" s="112"/>
      <c r="F418" s="112"/>
      <c r="G418" s="112"/>
      <c r="H418" s="113"/>
      <c r="I418" s="113"/>
      <c r="J418" s="113"/>
      <c r="K418" s="113"/>
      <c r="L418" s="113"/>
      <c r="M418" s="113"/>
      <c r="N418" s="113"/>
      <c r="O418" s="113"/>
    </row>
    <row r="419" spans="2:15">
      <c r="B419" s="112"/>
      <c r="C419" s="112"/>
      <c r="D419" s="112"/>
      <c r="E419" s="112"/>
      <c r="F419" s="112"/>
      <c r="G419" s="112"/>
      <c r="H419" s="113"/>
      <c r="I419" s="113"/>
      <c r="J419" s="113"/>
      <c r="K419" s="113"/>
      <c r="L419" s="113"/>
      <c r="M419" s="113"/>
      <c r="N419" s="113"/>
      <c r="O419" s="113"/>
    </row>
    <row r="420" spans="2:15">
      <c r="B420" s="112"/>
      <c r="C420" s="112"/>
      <c r="D420" s="112"/>
      <c r="E420" s="112"/>
      <c r="F420" s="112"/>
      <c r="G420" s="112"/>
      <c r="H420" s="113"/>
      <c r="I420" s="113"/>
      <c r="J420" s="113"/>
      <c r="K420" s="113"/>
      <c r="L420" s="113"/>
      <c r="M420" s="113"/>
      <c r="N420" s="113"/>
      <c r="O420" s="113"/>
    </row>
    <row r="421" spans="2:15">
      <c r="B421" s="112"/>
      <c r="C421" s="112"/>
      <c r="D421" s="112"/>
      <c r="E421" s="112"/>
      <c r="F421" s="112"/>
      <c r="G421" s="112"/>
      <c r="H421" s="113"/>
      <c r="I421" s="113"/>
      <c r="J421" s="113"/>
      <c r="K421" s="113"/>
      <c r="L421" s="113"/>
      <c r="M421" s="113"/>
      <c r="N421" s="113"/>
      <c r="O421" s="113"/>
    </row>
    <row r="422" spans="2:15">
      <c r="B422" s="112"/>
      <c r="C422" s="112"/>
      <c r="D422" s="112"/>
      <c r="E422" s="112"/>
      <c r="F422" s="112"/>
      <c r="G422" s="112"/>
      <c r="H422" s="113"/>
      <c r="I422" s="113"/>
      <c r="J422" s="113"/>
      <c r="K422" s="113"/>
      <c r="L422" s="113"/>
      <c r="M422" s="113"/>
      <c r="N422" s="113"/>
      <c r="O422" s="113"/>
    </row>
    <row r="423" spans="2:15">
      <c r="B423" s="112"/>
      <c r="C423" s="112"/>
      <c r="D423" s="112"/>
      <c r="E423" s="112"/>
      <c r="F423" s="112"/>
      <c r="G423" s="112"/>
      <c r="H423" s="113"/>
      <c r="I423" s="113"/>
      <c r="J423" s="113"/>
      <c r="K423" s="113"/>
      <c r="L423" s="113"/>
      <c r="M423" s="113"/>
      <c r="N423" s="113"/>
      <c r="O423" s="113"/>
    </row>
    <row r="424" spans="2:15">
      <c r="B424" s="112"/>
      <c r="C424" s="112"/>
      <c r="D424" s="112"/>
      <c r="E424" s="112"/>
      <c r="F424" s="112"/>
      <c r="G424" s="112"/>
      <c r="H424" s="113"/>
      <c r="I424" s="113"/>
      <c r="J424" s="113"/>
      <c r="K424" s="113"/>
      <c r="L424" s="113"/>
      <c r="M424" s="113"/>
      <c r="N424" s="113"/>
      <c r="O424" s="113"/>
    </row>
    <row r="425" spans="2:15">
      <c r="B425" s="112"/>
      <c r="C425" s="112"/>
      <c r="D425" s="112"/>
      <c r="E425" s="112"/>
      <c r="F425" s="112"/>
      <c r="G425" s="112"/>
      <c r="H425" s="113"/>
      <c r="I425" s="113"/>
      <c r="J425" s="113"/>
      <c r="K425" s="113"/>
      <c r="L425" s="113"/>
      <c r="M425" s="113"/>
      <c r="N425" s="113"/>
      <c r="O425" s="113"/>
    </row>
    <row r="426" spans="2:15">
      <c r="B426" s="112"/>
      <c r="C426" s="112"/>
      <c r="D426" s="112"/>
      <c r="E426" s="112"/>
      <c r="F426" s="112"/>
      <c r="G426" s="112"/>
      <c r="H426" s="113"/>
      <c r="I426" s="113"/>
      <c r="J426" s="113"/>
      <c r="K426" s="113"/>
      <c r="L426" s="113"/>
      <c r="M426" s="113"/>
      <c r="N426" s="113"/>
      <c r="O426" s="113"/>
    </row>
    <row r="427" spans="2:15">
      <c r="B427" s="112"/>
      <c r="C427" s="112"/>
      <c r="D427" s="112"/>
      <c r="E427" s="112"/>
      <c r="F427" s="112"/>
      <c r="G427" s="112"/>
      <c r="H427" s="113"/>
      <c r="I427" s="113"/>
      <c r="J427" s="113"/>
      <c r="K427" s="113"/>
      <c r="L427" s="113"/>
      <c r="M427" s="113"/>
      <c r="N427" s="113"/>
      <c r="O427" s="113"/>
    </row>
    <row r="428" spans="2:15">
      <c r="B428" s="112"/>
      <c r="C428" s="112"/>
      <c r="D428" s="112"/>
      <c r="E428" s="112"/>
      <c r="F428" s="112"/>
      <c r="G428" s="112"/>
      <c r="H428" s="113"/>
      <c r="I428" s="113"/>
      <c r="J428" s="113"/>
      <c r="K428" s="113"/>
      <c r="L428" s="113"/>
      <c r="M428" s="113"/>
      <c r="N428" s="113"/>
      <c r="O428" s="113"/>
    </row>
    <row r="429" spans="2:15">
      <c r="B429" s="112"/>
      <c r="C429" s="112"/>
      <c r="D429" s="112"/>
      <c r="E429" s="112"/>
      <c r="F429" s="112"/>
      <c r="G429" s="112"/>
      <c r="H429" s="113"/>
      <c r="I429" s="113"/>
      <c r="J429" s="113"/>
      <c r="K429" s="113"/>
      <c r="L429" s="113"/>
      <c r="M429" s="113"/>
      <c r="N429" s="113"/>
      <c r="O429" s="113"/>
    </row>
    <row r="430" spans="2:15">
      <c r="B430" s="112"/>
      <c r="C430" s="112"/>
      <c r="D430" s="112"/>
      <c r="E430" s="112"/>
      <c r="F430" s="112"/>
      <c r="G430" s="112"/>
      <c r="H430" s="113"/>
      <c r="I430" s="113"/>
      <c r="J430" s="113"/>
      <c r="K430" s="113"/>
      <c r="L430" s="113"/>
      <c r="M430" s="113"/>
      <c r="N430" s="113"/>
      <c r="O430" s="113"/>
    </row>
    <row r="431" spans="2:15">
      <c r="B431" s="112"/>
      <c r="C431" s="112"/>
      <c r="D431" s="112"/>
      <c r="E431" s="112"/>
      <c r="F431" s="112"/>
      <c r="G431" s="112"/>
      <c r="H431" s="113"/>
      <c r="I431" s="113"/>
      <c r="J431" s="113"/>
      <c r="K431" s="113"/>
      <c r="L431" s="113"/>
      <c r="M431" s="113"/>
      <c r="N431" s="113"/>
      <c r="O431" s="113"/>
    </row>
    <row r="432" spans="2:15">
      <c r="B432" s="112"/>
      <c r="C432" s="112"/>
      <c r="D432" s="112"/>
      <c r="E432" s="112"/>
      <c r="F432" s="112"/>
      <c r="G432" s="112"/>
      <c r="H432" s="113"/>
      <c r="I432" s="113"/>
      <c r="J432" s="113"/>
      <c r="K432" s="113"/>
      <c r="L432" s="113"/>
      <c r="M432" s="113"/>
      <c r="N432" s="113"/>
      <c r="O432" s="113"/>
    </row>
    <row r="433" spans="2:15">
      <c r="B433" s="112"/>
      <c r="C433" s="112"/>
      <c r="D433" s="112"/>
      <c r="E433" s="112"/>
      <c r="F433" s="112"/>
      <c r="G433" s="112"/>
      <c r="H433" s="113"/>
      <c r="I433" s="113"/>
      <c r="J433" s="113"/>
      <c r="K433" s="113"/>
      <c r="L433" s="113"/>
      <c r="M433" s="113"/>
      <c r="N433" s="113"/>
      <c r="O433" s="113"/>
    </row>
    <row r="434" spans="2:15">
      <c r="B434" s="112"/>
      <c r="C434" s="112"/>
      <c r="D434" s="112"/>
      <c r="E434" s="112"/>
      <c r="F434" s="112"/>
      <c r="G434" s="112"/>
      <c r="H434" s="113"/>
      <c r="I434" s="113"/>
      <c r="J434" s="113"/>
      <c r="K434" s="113"/>
      <c r="L434" s="113"/>
      <c r="M434" s="113"/>
      <c r="N434" s="113"/>
      <c r="O434" s="113"/>
    </row>
    <row r="435" spans="2:15">
      <c r="B435" s="112"/>
      <c r="C435" s="112"/>
      <c r="D435" s="112"/>
      <c r="E435" s="112"/>
      <c r="F435" s="112"/>
      <c r="G435" s="112"/>
      <c r="H435" s="113"/>
      <c r="I435" s="113"/>
      <c r="J435" s="113"/>
      <c r="K435" s="113"/>
      <c r="L435" s="113"/>
      <c r="M435" s="113"/>
      <c r="N435" s="113"/>
      <c r="O435" s="113"/>
    </row>
    <row r="436" spans="2:15">
      <c r="B436" s="112"/>
      <c r="C436" s="112"/>
      <c r="D436" s="112"/>
      <c r="E436" s="112"/>
      <c r="F436" s="112"/>
      <c r="G436" s="112"/>
      <c r="H436" s="113"/>
      <c r="I436" s="113"/>
      <c r="J436" s="113"/>
      <c r="K436" s="113"/>
      <c r="L436" s="113"/>
      <c r="M436" s="113"/>
      <c r="N436" s="113"/>
      <c r="O436" s="113"/>
    </row>
    <row r="437" spans="2:15">
      <c r="B437" s="112"/>
      <c r="C437" s="112"/>
      <c r="D437" s="112"/>
      <c r="E437" s="112"/>
      <c r="F437" s="112"/>
      <c r="G437" s="112"/>
      <c r="H437" s="113"/>
      <c r="I437" s="113"/>
      <c r="J437" s="113"/>
      <c r="K437" s="113"/>
      <c r="L437" s="113"/>
      <c r="M437" s="113"/>
      <c r="N437" s="113"/>
      <c r="O437" s="113"/>
    </row>
    <row r="438" spans="2:15">
      <c r="B438" s="112"/>
      <c r="C438" s="112"/>
      <c r="D438" s="112"/>
      <c r="E438" s="112"/>
      <c r="F438" s="112"/>
      <c r="G438" s="112"/>
      <c r="H438" s="113"/>
      <c r="I438" s="113"/>
      <c r="J438" s="113"/>
      <c r="K438" s="113"/>
      <c r="L438" s="113"/>
      <c r="M438" s="113"/>
      <c r="N438" s="113"/>
      <c r="O438" s="113"/>
    </row>
    <row r="439" spans="2:15">
      <c r="B439" s="112"/>
      <c r="C439" s="112"/>
      <c r="D439" s="112"/>
      <c r="E439" s="112"/>
      <c r="F439" s="112"/>
      <c r="G439" s="112"/>
      <c r="H439" s="113"/>
      <c r="I439" s="113"/>
      <c r="J439" s="113"/>
      <c r="K439" s="113"/>
      <c r="L439" s="113"/>
      <c r="M439" s="113"/>
      <c r="N439" s="113"/>
      <c r="O439" s="113"/>
    </row>
    <row r="440" spans="2:15">
      <c r="B440" s="112"/>
      <c r="C440" s="112"/>
      <c r="D440" s="112"/>
      <c r="E440" s="112"/>
      <c r="F440" s="112"/>
      <c r="G440" s="112"/>
      <c r="H440" s="113"/>
      <c r="I440" s="113"/>
      <c r="J440" s="113"/>
      <c r="K440" s="113"/>
      <c r="L440" s="113"/>
      <c r="M440" s="113"/>
      <c r="N440" s="113"/>
      <c r="O440" s="113"/>
    </row>
    <row r="441" spans="2:15">
      <c r="B441" s="112"/>
      <c r="C441" s="112"/>
      <c r="D441" s="112"/>
      <c r="E441" s="112"/>
      <c r="F441" s="112"/>
      <c r="G441" s="112"/>
      <c r="H441" s="113"/>
      <c r="I441" s="113"/>
      <c r="J441" s="113"/>
      <c r="K441" s="113"/>
      <c r="L441" s="113"/>
      <c r="M441" s="113"/>
      <c r="N441" s="113"/>
      <c r="O441" s="113"/>
    </row>
    <row r="442" spans="2:15">
      <c r="B442" s="112"/>
      <c r="C442" s="112"/>
      <c r="D442" s="112"/>
      <c r="E442" s="112"/>
      <c r="F442" s="112"/>
      <c r="G442" s="112"/>
      <c r="H442" s="113"/>
      <c r="I442" s="113"/>
      <c r="J442" s="113"/>
      <c r="K442" s="113"/>
      <c r="L442" s="113"/>
      <c r="M442" s="113"/>
      <c r="N442" s="113"/>
      <c r="O442" s="113"/>
    </row>
    <row r="443" spans="2:15">
      <c r="B443" s="112"/>
      <c r="C443" s="112"/>
      <c r="D443" s="112"/>
      <c r="E443" s="112"/>
      <c r="F443" s="112"/>
      <c r="G443" s="112"/>
      <c r="H443" s="113"/>
      <c r="I443" s="113"/>
      <c r="J443" s="113"/>
      <c r="K443" s="113"/>
      <c r="L443" s="113"/>
      <c r="M443" s="113"/>
      <c r="N443" s="113"/>
      <c r="O443" s="113"/>
    </row>
    <row r="444" spans="2:15">
      <c r="B444" s="112"/>
      <c r="C444" s="112"/>
      <c r="D444" s="112"/>
      <c r="E444" s="112"/>
      <c r="F444" s="112"/>
      <c r="G444" s="112"/>
      <c r="H444" s="113"/>
      <c r="I444" s="113"/>
      <c r="J444" s="113"/>
      <c r="K444" s="113"/>
      <c r="L444" s="113"/>
      <c r="M444" s="113"/>
      <c r="N444" s="113"/>
      <c r="O444" s="113"/>
    </row>
    <row r="445" spans="2:15">
      <c r="B445" s="112"/>
      <c r="C445" s="112"/>
      <c r="D445" s="112"/>
      <c r="E445" s="112"/>
      <c r="F445" s="112"/>
      <c r="G445" s="112"/>
      <c r="H445" s="113"/>
      <c r="I445" s="113"/>
      <c r="J445" s="113"/>
      <c r="K445" s="113"/>
      <c r="L445" s="113"/>
      <c r="M445" s="113"/>
      <c r="N445" s="113"/>
      <c r="O445" s="113"/>
    </row>
    <row r="446" spans="2:15">
      <c r="B446" s="112"/>
      <c r="C446" s="112"/>
      <c r="D446" s="112"/>
      <c r="E446" s="112"/>
      <c r="F446" s="112"/>
      <c r="G446" s="112"/>
      <c r="H446" s="113"/>
      <c r="I446" s="113"/>
      <c r="J446" s="113"/>
      <c r="K446" s="113"/>
      <c r="L446" s="113"/>
      <c r="M446" s="113"/>
      <c r="N446" s="113"/>
      <c r="O446" s="113"/>
    </row>
    <row r="447" spans="2:15">
      <c r="B447" s="112"/>
      <c r="C447" s="112"/>
      <c r="D447" s="112"/>
      <c r="E447" s="112"/>
      <c r="F447" s="112"/>
      <c r="G447" s="112"/>
      <c r="H447" s="113"/>
      <c r="I447" s="113"/>
      <c r="J447" s="113"/>
      <c r="K447" s="113"/>
      <c r="L447" s="113"/>
      <c r="M447" s="113"/>
      <c r="N447" s="113"/>
      <c r="O447" s="113"/>
    </row>
    <row r="448" spans="2:15">
      <c r="B448" s="112"/>
      <c r="C448" s="112"/>
      <c r="D448" s="112"/>
      <c r="E448" s="112"/>
      <c r="F448" s="112"/>
      <c r="G448" s="112"/>
      <c r="H448" s="113"/>
      <c r="I448" s="113"/>
      <c r="J448" s="113"/>
      <c r="K448" s="113"/>
      <c r="L448" s="113"/>
      <c r="M448" s="113"/>
      <c r="N448" s="113"/>
      <c r="O448" s="113"/>
    </row>
    <row r="449" spans="2:15">
      <c r="B449" s="112"/>
      <c r="C449" s="112"/>
      <c r="D449" s="112"/>
      <c r="E449" s="112"/>
      <c r="F449" s="112"/>
      <c r="G449" s="112"/>
      <c r="H449" s="113"/>
      <c r="I449" s="113"/>
      <c r="J449" s="113"/>
      <c r="K449" s="113"/>
      <c r="L449" s="113"/>
      <c r="M449" s="113"/>
      <c r="N449" s="113"/>
      <c r="O449" s="113"/>
    </row>
    <row r="450" spans="2:15">
      <c r="B450" s="112"/>
      <c r="C450" s="112"/>
      <c r="D450" s="112"/>
      <c r="E450" s="112"/>
      <c r="F450" s="112"/>
      <c r="G450" s="112"/>
      <c r="H450" s="113"/>
      <c r="I450" s="113"/>
      <c r="J450" s="113"/>
      <c r="K450" s="113"/>
      <c r="L450" s="113"/>
      <c r="M450" s="113"/>
      <c r="N450" s="113"/>
      <c r="O450" s="113"/>
    </row>
    <row r="451" spans="2:15">
      <c r="B451" s="112"/>
      <c r="C451" s="112"/>
      <c r="D451" s="112"/>
      <c r="E451" s="112"/>
      <c r="F451" s="112"/>
      <c r="G451" s="112"/>
      <c r="H451" s="113"/>
      <c r="I451" s="113"/>
      <c r="J451" s="113"/>
      <c r="K451" s="113"/>
      <c r="L451" s="113"/>
      <c r="M451" s="113"/>
      <c r="N451" s="113"/>
      <c r="O451" s="113"/>
    </row>
    <row r="452" spans="2:15">
      <c r="B452" s="112"/>
      <c r="C452" s="112"/>
      <c r="D452" s="112"/>
      <c r="E452" s="112"/>
      <c r="F452" s="112"/>
      <c r="G452" s="112"/>
      <c r="H452" s="113"/>
      <c r="I452" s="113"/>
      <c r="J452" s="113"/>
      <c r="K452" s="113"/>
      <c r="L452" s="113"/>
      <c r="M452" s="113"/>
      <c r="N452" s="113"/>
      <c r="O452" s="113"/>
    </row>
    <row r="453" spans="2:15">
      <c r="B453" s="112"/>
      <c r="C453" s="112"/>
      <c r="D453" s="112"/>
      <c r="E453" s="112"/>
      <c r="F453" s="112"/>
      <c r="G453" s="112"/>
      <c r="H453" s="113"/>
      <c r="I453" s="113"/>
      <c r="J453" s="113"/>
      <c r="K453" s="113"/>
      <c r="L453" s="113"/>
      <c r="M453" s="113"/>
      <c r="N453" s="113"/>
      <c r="O453" s="113"/>
    </row>
    <row r="454" spans="2:15">
      <c r="B454" s="112"/>
      <c r="C454" s="112"/>
      <c r="D454" s="112"/>
      <c r="E454" s="112"/>
      <c r="F454" s="112"/>
      <c r="G454" s="112"/>
      <c r="H454" s="113"/>
      <c r="I454" s="113"/>
      <c r="J454" s="113"/>
      <c r="K454" s="113"/>
      <c r="L454" s="113"/>
      <c r="M454" s="113"/>
      <c r="N454" s="113"/>
      <c r="O454" s="113"/>
    </row>
    <row r="455" spans="2:15">
      <c r="B455" s="112"/>
      <c r="C455" s="112"/>
      <c r="D455" s="112"/>
      <c r="E455" s="112"/>
      <c r="F455" s="112"/>
      <c r="G455" s="112"/>
      <c r="H455" s="113"/>
      <c r="I455" s="113"/>
      <c r="J455" s="113"/>
      <c r="K455" s="113"/>
      <c r="L455" s="113"/>
      <c r="M455" s="113"/>
      <c r="N455" s="113"/>
      <c r="O455" s="113"/>
    </row>
    <row r="456" spans="2:15">
      <c r="B456" s="112"/>
      <c r="C456" s="112"/>
      <c r="D456" s="112"/>
      <c r="E456" s="112"/>
      <c r="F456" s="112"/>
      <c r="G456" s="112"/>
      <c r="H456" s="113"/>
      <c r="I456" s="113"/>
      <c r="J456" s="113"/>
      <c r="K456" s="113"/>
      <c r="L456" s="113"/>
      <c r="M456" s="113"/>
      <c r="N456" s="113"/>
      <c r="O456" s="113"/>
    </row>
    <row r="457" spans="2:15">
      <c r="B457" s="112"/>
      <c r="C457" s="112"/>
      <c r="D457" s="112"/>
      <c r="E457" s="112"/>
      <c r="F457" s="112"/>
      <c r="G457" s="112"/>
      <c r="H457" s="113"/>
      <c r="I457" s="113"/>
      <c r="J457" s="113"/>
      <c r="K457" s="113"/>
      <c r="L457" s="113"/>
      <c r="M457" s="113"/>
      <c r="N457" s="113"/>
      <c r="O457" s="113"/>
    </row>
    <row r="458" spans="2:15">
      <c r="B458" s="112"/>
      <c r="C458" s="112"/>
      <c r="D458" s="112"/>
      <c r="E458" s="112"/>
      <c r="F458" s="112"/>
      <c r="G458" s="112"/>
      <c r="H458" s="113"/>
      <c r="I458" s="113"/>
      <c r="J458" s="113"/>
      <c r="K458" s="113"/>
      <c r="L458" s="113"/>
      <c r="M458" s="113"/>
      <c r="N458" s="113"/>
      <c r="O458" s="113"/>
    </row>
    <row r="459" spans="2:15">
      <c r="B459" s="112"/>
      <c r="C459" s="112"/>
      <c r="D459" s="112"/>
      <c r="E459" s="112"/>
      <c r="F459" s="112"/>
      <c r="G459" s="112"/>
      <c r="H459" s="113"/>
      <c r="I459" s="113"/>
      <c r="J459" s="113"/>
      <c r="K459" s="113"/>
      <c r="L459" s="113"/>
      <c r="M459" s="113"/>
      <c r="N459" s="113"/>
      <c r="O459" s="113"/>
    </row>
    <row r="460" spans="2:15">
      <c r="B460" s="112"/>
      <c r="C460" s="112"/>
      <c r="D460" s="112"/>
      <c r="E460" s="112"/>
      <c r="F460" s="112"/>
      <c r="G460" s="112"/>
      <c r="H460" s="113"/>
      <c r="I460" s="113"/>
      <c r="J460" s="113"/>
      <c r="K460" s="113"/>
      <c r="L460" s="113"/>
      <c r="M460" s="113"/>
      <c r="N460" s="113"/>
      <c r="O460" s="113"/>
    </row>
    <row r="461" spans="2:15">
      <c r="B461" s="112"/>
      <c r="C461" s="112"/>
      <c r="D461" s="112"/>
      <c r="E461" s="112"/>
      <c r="F461" s="112"/>
      <c r="G461" s="112"/>
      <c r="H461" s="113"/>
      <c r="I461" s="113"/>
      <c r="J461" s="113"/>
      <c r="K461" s="113"/>
      <c r="L461" s="113"/>
      <c r="M461" s="113"/>
      <c r="N461" s="113"/>
      <c r="O461" s="113"/>
    </row>
    <row r="462" spans="2:15">
      <c r="B462" s="112"/>
      <c r="C462" s="112"/>
      <c r="D462" s="112"/>
      <c r="E462" s="112"/>
      <c r="F462" s="112"/>
      <c r="G462" s="112"/>
      <c r="H462" s="113"/>
      <c r="I462" s="113"/>
      <c r="J462" s="113"/>
      <c r="K462" s="113"/>
      <c r="L462" s="113"/>
      <c r="M462" s="113"/>
      <c r="N462" s="113"/>
      <c r="O462" s="113"/>
    </row>
    <row r="463" spans="2:15">
      <c r="B463" s="112"/>
      <c r="C463" s="112"/>
      <c r="D463" s="112"/>
      <c r="E463" s="112"/>
      <c r="F463" s="112"/>
      <c r="G463" s="112"/>
      <c r="H463" s="113"/>
      <c r="I463" s="113"/>
      <c r="J463" s="113"/>
      <c r="K463" s="113"/>
      <c r="L463" s="113"/>
      <c r="M463" s="113"/>
      <c r="N463" s="113"/>
      <c r="O463" s="113"/>
    </row>
    <row r="464" spans="2:15">
      <c r="B464" s="112"/>
      <c r="C464" s="112"/>
      <c r="D464" s="112"/>
      <c r="E464" s="112"/>
      <c r="F464" s="112"/>
      <c r="G464" s="112"/>
      <c r="H464" s="113"/>
      <c r="I464" s="113"/>
      <c r="J464" s="113"/>
      <c r="K464" s="113"/>
      <c r="L464" s="113"/>
      <c r="M464" s="113"/>
      <c r="N464" s="113"/>
      <c r="O464" s="113"/>
    </row>
    <row r="465" spans="2:15">
      <c r="B465" s="112"/>
      <c r="C465" s="112"/>
      <c r="D465" s="112"/>
      <c r="E465" s="112"/>
      <c r="F465" s="112"/>
      <c r="G465" s="112"/>
      <c r="H465" s="113"/>
      <c r="I465" s="113"/>
      <c r="J465" s="113"/>
      <c r="K465" s="113"/>
      <c r="L465" s="113"/>
      <c r="M465" s="113"/>
      <c r="N465" s="113"/>
      <c r="O465" s="113"/>
    </row>
    <row r="466" spans="2:15">
      <c r="B466" s="112"/>
      <c r="C466" s="112"/>
      <c r="D466" s="112"/>
      <c r="E466" s="112"/>
      <c r="F466" s="112"/>
      <c r="G466" s="112"/>
      <c r="H466" s="113"/>
      <c r="I466" s="113"/>
      <c r="J466" s="113"/>
      <c r="K466" s="113"/>
      <c r="L466" s="113"/>
      <c r="M466" s="113"/>
      <c r="N466" s="113"/>
      <c r="O466" s="113"/>
    </row>
    <row r="467" spans="2:15">
      <c r="B467" s="112"/>
      <c r="C467" s="112"/>
      <c r="D467" s="112"/>
      <c r="E467" s="112"/>
      <c r="F467" s="112"/>
      <c r="G467" s="112"/>
      <c r="H467" s="113"/>
      <c r="I467" s="113"/>
      <c r="J467" s="113"/>
      <c r="K467" s="113"/>
      <c r="L467" s="113"/>
      <c r="M467" s="113"/>
      <c r="N467" s="113"/>
      <c r="O467" s="113"/>
    </row>
    <row r="468" spans="2:15">
      <c r="B468" s="112"/>
      <c r="C468" s="112"/>
      <c r="D468" s="112"/>
      <c r="E468" s="112"/>
      <c r="F468" s="112"/>
      <c r="G468" s="112"/>
      <c r="H468" s="113"/>
      <c r="I468" s="113"/>
      <c r="J468" s="113"/>
      <c r="K468" s="113"/>
      <c r="L468" s="113"/>
      <c r="M468" s="113"/>
      <c r="N468" s="113"/>
      <c r="O468" s="113"/>
    </row>
    <row r="469" spans="2:15">
      <c r="B469" s="112"/>
      <c r="C469" s="112"/>
      <c r="D469" s="112"/>
      <c r="E469" s="112"/>
      <c r="F469" s="112"/>
      <c r="G469" s="112"/>
      <c r="H469" s="113"/>
      <c r="I469" s="113"/>
      <c r="J469" s="113"/>
      <c r="K469" s="113"/>
      <c r="L469" s="113"/>
      <c r="M469" s="113"/>
      <c r="N469" s="113"/>
      <c r="O469" s="113"/>
    </row>
    <row r="470" spans="2:15">
      <c r="B470" s="112"/>
      <c r="C470" s="112"/>
      <c r="D470" s="112"/>
      <c r="E470" s="112"/>
      <c r="F470" s="112"/>
      <c r="G470" s="112"/>
      <c r="H470" s="113"/>
      <c r="I470" s="113"/>
      <c r="J470" s="113"/>
      <c r="K470" s="113"/>
      <c r="L470" s="113"/>
      <c r="M470" s="113"/>
      <c r="N470" s="113"/>
      <c r="O470" s="113"/>
    </row>
    <row r="471" spans="2:15">
      <c r="B471" s="112"/>
      <c r="C471" s="112"/>
      <c r="D471" s="112"/>
      <c r="E471" s="112"/>
      <c r="F471" s="112"/>
      <c r="G471" s="112"/>
      <c r="H471" s="113"/>
      <c r="I471" s="113"/>
      <c r="J471" s="113"/>
      <c r="K471" s="113"/>
      <c r="L471" s="113"/>
      <c r="M471" s="113"/>
      <c r="N471" s="113"/>
      <c r="O471" s="113"/>
    </row>
    <row r="472" spans="2:15">
      <c r="B472" s="112"/>
      <c r="C472" s="112"/>
      <c r="D472" s="112"/>
      <c r="E472" s="112"/>
      <c r="F472" s="112"/>
      <c r="G472" s="112"/>
      <c r="H472" s="113"/>
      <c r="I472" s="113"/>
      <c r="J472" s="113"/>
      <c r="K472" s="113"/>
      <c r="L472" s="113"/>
      <c r="M472" s="113"/>
      <c r="N472" s="113"/>
      <c r="O472" s="113"/>
    </row>
    <row r="473" spans="2:15">
      <c r="B473" s="112"/>
      <c r="C473" s="112"/>
      <c r="D473" s="112"/>
      <c r="E473" s="112"/>
      <c r="F473" s="112"/>
      <c r="G473" s="112"/>
      <c r="H473" s="113"/>
      <c r="I473" s="113"/>
      <c r="J473" s="113"/>
      <c r="K473" s="113"/>
      <c r="L473" s="113"/>
      <c r="M473" s="113"/>
      <c r="N473" s="113"/>
      <c r="O473" s="113"/>
    </row>
    <row r="474" spans="2:15">
      <c r="B474" s="112"/>
      <c r="C474" s="112"/>
      <c r="D474" s="112"/>
      <c r="E474" s="112"/>
      <c r="F474" s="112"/>
      <c r="G474" s="112"/>
      <c r="H474" s="113"/>
      <c r="I474" s="113"/>
      <c r="J474" s="113"/>
      <c r="K474" s="113"/>
      <c r="L474" s="113"/>
      <c r="M474" s="113"/>
      <c r="N474" s="113"/>
      <c r="O474" s="113"/>
    </row>
    <row r="475" spans="2:15">
      <c r="B475" s="112"/>
      <c r="C475" s="112"/>
      <c r="D475" s="112"/>
      <c r="E475" s="112"/>
      <c r="F475" s="112"/>
      <c r="G475" s="112"/>
      <c r="H475" s="113"/>
      <c r="I475" s="113"/>
      <c r="J475" s="113"/>
      <c r="K475" s="113"/>
      <c r="L475" s="113"/>
      <c r="M475" s="113"/>
      <c r="N475" s="113"/>
      <c r="O475" s="113"/>
    </row>
    <row r="476" spans="2:15">
      <c r="B476" s="112"/>
      <c r="C476" s="112"/>
      <c r="D476" s="112"/>
      <c r="E476" s="112"/>
      <c r="F476" s="112"/>
      <c r="G476" s="112"/>
      <c r="H476" s="113"/>
      <c r="I476" s="113"/>
      <c r="J476" s="113"/>
      <c r="K476" s="113"/>
      <c r="L476" s="113"/>
      <c r="M476" s="113"/>
      <c r="N476" s="113"/>
      <c r="O476" s="113"/>
    </row>
    <row r="477" spans="2:15">
      <c r="B477" s="112"/>
      <c r="C477" s="112"/>
      <c r="D477" s="112"/>
      <c r="E477" s="112"/>
      <c r="F477" s="112"/>
      <c r="G477" s="112"/>
      <c r="H477" s="113"/>
      <c r="I477" s="113"/>
      <c r="J477" s="113"/>
      <c r="K477" s="113"/>
      <c r="L477" s="113"/>
      <c r="M477" s="113"/>
      <c r="N477" s="113"/>
      <c r="O477" s="113"/>
    </row>
    <row r="478" spans="2:15">
      <c r="B478" s="112"/>
      <c r="C478" s="112"/>
      <c r="D478" s="112"/>
      <c r="E478" s="112"/>
      <c r="F478" s="112"/>
      <c r="G478" s="112"/>
      <c r="H478" s="113"/>
      <c r="I478" s="113"/>
      <c r="J478" s="113"/>
      <c r="K478" s="113"/>
      <c r="L478" s="113"/>
      <c r="M478" s="113"/>
      <c r="N478" s="113"/>
      <c r="O478" s="113"/>
    </row>
    <row r="479" spans="2:15">
      <c r="B479" s="112"/>
      <c r="C479" s="112"/>
      <c r="D479" s="112"/>
      <c r="E479" s="112"/>
      <c r="F479" s="112"/>
      <c r="G479" s="112"/>
      <c r="H479" s="113"/>
      <c r="I479" s="113"/>
      <c r="J479" s="113"/>
      <c r="K479" s="113"/>
      <c r="L479" s="113"/>
      <c r="M479" s="113"/>
      <c r="N479" s="113"/>
      <c r="O479" s="113"/>
    </row>
    <row r="480" spans="2:15">
      <c r="B480" s="112"/>
      <c r="C480" s="112"/>
      <c r="D480" s="112"/>
      <c r="E480" s="112"/>
      <c r="F480" s="112"/>
      <c r="G480" s="112"/>
      <c r="H480" s="113"/>
      <c r="I480" s="113"/>
      <c r="J480" s="113"/>
      <c r="K480" s="113"/>
      <c r="L480" s="113"/>
      <c r="M480" s="113"/>
      <c r="N480" s="113"/>
      <c r="O480" s="113"/>
    </row>
    <row r="481" spans="2:15">
      <c r="B481" s="112"/>
      <c r="C481" s="112"/>
      <c r="D481" s="112"/>
      <c r="E481" s="112"/>
      <c r="F481" s="112"/>
      <c r="G481" s="112"/>
      <c r="H481" s="113"/>
      <c r="I481" s="113"/>
      <c r="J481" s="113"/>
      <c r="K481" s="113"/>
      <c r="L481" s="113"/>
      <c r="M481" s="113"/>
      <c r="N481" s="113"/>
      <c r="O481" s="113"/>
    </row>
    <row r="482" spans="2:15">
      <c r="B482" s="112"/>
      <c r="C482" s="112"/>
      <c r="D482" s="112"/>
      <c r="E482" s="112"/>
      <c r="F482" s="112"/>
      <c r="G482" s="112"/>
      <c r="H482" s="113"/>
      <c r="I482" s="113"/>
      <c r="J482" s="113"/>
      <c r="K482" s="113"/>
      <c r="L482" s="113"/>
      <c r="M482" s="113"/>
      <c r="N482" s="113"/>
      <c r="O482" s="113"/>
    </row>
    <row r="483" spans="2:15">
      <c r="B483" s="112"/>
      <c r="C483" s="112"/>
      <c r="D483" s="112"/>
      <c r="E483" s="112"/>
      <c r="F483" s="112"/>
      <c r="G483" s="112"/>
      <c r="H483" s="113"/>
      <c r="I483" s="113"/>
      <c r="J483" s="113"/>
      <c r="K483" s="113"/>
      <c r="L483" s="113"/>
      <c r="M483" s="113"/>
      <c r="N483" s="113"/>
      <c r="O483" s="113"/>
    </row>
    <row r="484" spans="2:15">
      <c r="B484" s="112"/>
      <c r="C484" s="112"/>
      <c r="D484" s="112"/>
      <c r="E484" s="112"/>
      <c r="F484" s="112"/>
      <c r="G484" s="112"/>
      <c r="H484" s="113"/>
      <c r="I484" s="113"/>
      <c r="J484" s="113"/>
      <c r="K484" s="113"/>
      <c r="L484" s="113"/>
      <c r="M484" s="113"/>
      <c r="N484" s="113"/>
      <c r="O484" s="113"/>
    </row>
    <row r="485" spans="2:15">
      <c r="B485" s="112"/>
      <c r="C485" s="112"/>
      <c r="D485" s="112"/>
      <c r="E485" s="112"/>
      <c r="F485" s="112"/>
      <c r="G485" s="112"/>
      <c r="H485" s="113"/>
      <c r="I485" s="113"/>
      <c r="J485" s="113"/>
      <c r="K485" s="113"/>
      <c r="L485" s="113"/>
      <c r="M485" s="113"/>
      <c r="N485" s="113"/>
      <c r="O485" s="113"/>
    </row>
    <row r="486" spans="2:15">
      <c r="B486" s="112"/>
      <c r="C486" s="112"/>
      <c r="D486" s="112"/>
      <c r="E486" s="112"/>
      <c r="F486" s="112"/>
      <c r="G486" s="112"/>
      <c r="H486" s="113"/>
      <c r="I486" s="113"/>
      <c r="J486" s="113"/>
      <c r="K486" s="113"/>
      <c r="L486" s="113"/>
      <c r="M486" s="113"/>
      <c r="N486" s="113"/>
      <c r="O486" s="113"/>
    </row>
    <row r="487" spans="2:15">
      <c r="B487" s="112"/>
      <c r="C487" s="112"/>
      <c r="D487" s="112"/>
      <c r="E487" s="112"/>
      <c r="F487" s="112"/>
      <c r="G487" s="112"/>
      <c r="H487" s="113"/>
      <c r="I487" s="113"/>
      <c r="J487" s="113"/>
      <c r="K487" s="113"/>
      <c r="L487" s="113"/>
      <c r="M487" s="113"/>
      <c r="N487" s="113"/>
      <c r="O487" s="113"/>
    </row>
    <row r="488" spans="2:15">
      <c r="B488" s="112"/>
      <c r="C488" s="112"/>
      <c r="D488" s="112"/>
      <c r="E488" s="112"/>
      <c r="F488" s="112"/>
      <c r="G488" s="112"/>
      <c r="H488" s="113"/>
      <c r="I488" s="113"/>
      <c r="J488" s="113"/>
      <c r="K488" s="113"/>
      <c r="L488" s="113"/>
      <c r="M488" s="113"/>
      <c r="N488" s="113"/>
      <c r="O488" s="113"/>
    </row>
    <row r="489" spans="2:15">
      <c r="B489" s="112"/>
      <c r="C489" s="112"/>
      <c r="D489" s="112"/>
      <c r="E489" s="112"/>
      <c r="F489" s="112"/>
      <c r="G489" s="112"/>
      <c r="H489" s="113"/>
      <c r="I489" s="113"/>
      <c r="J489" s="113"/>
      <c r="K489" s="113"/>
      <c r="L489" s="113"/>
      <c r="M489" s="113"/>
      <c r="N489" s="113"/>
      <c r="O489" s="113"/>
    </row>
    <row r="490" spans="2:15">
      <c r="B490" s="112"/>
      <c r="C490" s="112"/>
      <c r="D490" s="112"/>
      <c r="E490" s="112"/>
      <c r="F490" s="112"/>
      <c r="G490" s="112"/>
      <c r="H490" s="113"/>
      <c r="I490" s="113"/>
      <c r="J490" s="113"/>
      <c r="K490" s="113"/>
      <c r="L490" s="113"/>
      <c r="M490" s="113"/>
      <c r="N490" s="113"/>
      <c r="O490" s="113"/>
    </row>
    <row r="491" spans="2:15">
      <c r="B491" s="112"/>
      <c r="C491" s="112"/>
      <c r="D491" s="112"/>
      <c r="E491" s="112"/>
      <c r="F491" s="112"/>
      <c r="G491" s="112"/>
      <c r="H491" s="113"/>
      <c r="I491" s="113"/>
      <c r="J491" s="113"/>
      <c r="K491" s="113"/>
      <c r="L491" s="113"/>
      <c r="M491" s="113"/>
      <c r="N491" s="113"/>
      <c r="O491" s="113"/>
    </row>
    <row r="492" spans="2:15">
      <c r="B492" s="112"/>
      <c r="C492" s="112"/>
      <c r="D492" s="112"/>
      <c r="E492" s="112"/>
      <c r="F492" s="112"/>
      <c r="G492" s="112"/>
      <c r="H492" s="113"/>
      <c r="I492" s="113"/>
      <c r="J492" s="113"/>
      <c r="K492" s="113"/>
      <c r="L492" s="113"/>
      <c r="M492" s="113"/>
      <c r="N492" s="113"/>
      <c r="O492" s="113"/>
    </row>
    <row r="493" spans="2:15">
      <c r="B493" s="112"/>
      <c r="C493" s="112"/>
      <c r="D493" s="112"/>
      <c r="E493" s="112"/>
      <c r="F493" s="112"/>
      <c r="G493" s="112"/>
      <c r="H493" s="113"/>
      <c r="I493" s="113"/>
      <c r="J493" s="113"/>
      <c r="K493" s="113"/>
      <c r="L493" s="113"/>
      <c r="M493" s="113"/>
      <c r="N493" s="113"/>
      <c r="O493" s="113"/>
    </row>
    <row r="494" spans="2:15">
      <c r="B494" s="112"/>
      <c r="C494" s="112"/>
      <c r="D494" s="112"/>
      <c r="E494" s="112"/>
      <c r="F494" s="112"/>
      <c r="G494" s="112"/>
      <c r="H494" s="113"/>
      <c r="I494" s="113"/>
      <c r="J494" s="113"/>
      <c r="K494" s="113"/>
      <c r="L494" s="113"/>
      <c r="M494" s="113"/>
      <c r="N494" s="113"/>
      <c r="O494" s="113"/>
    </row>
    <row r="495" spans="2:15">
      <c r="B495" s="112"/>
      <c r="C495" s="112"/>
      <c r="D495" s="112"/>
      <c r="E495" s="112"/>
      <c r="F495" s="112"/>
      <c r="G495" s="112"/>
      <c r="H495" s="113"/>
      <c r="I495" s="113"/>
      <c r="J495" s="113"/>
      <c r="K495" s="113"/>
      <c r="L495" s="113"/>
      <c r="M495" s="113"/>
      <c r="N495" s="113"/>
      <c r="O495" s="113"/>
    </row>
    <row r="496" spans="2:15">
      <c r="B496" s="112"/>
      <c r="C496" s="112"/>
      <c r="D496" s="112"/>
      <c r="E496" s="112"/>
      <c r="F496" s="112"/>
      <c r="G496" s="112"/>
      <c r="H496" s="113"/>
      <c r="I496" s="113"/>
      <c r="J496" s="113"/>
      <c r="K496" s="113"/>
      <c r="L496" s="113"/>
      <c r="M496" s="113"/>
      <c r="N496" s="113"/>
      <c r="O496" s="113"/>
    </row>
    <row r="497" spans="2:15">
      <c r="B497" s="112"/>
      <c r="C497" s="112"/>
      <c r="D497" s="112"/>
      <c r="E497" s="112"/>
      <c r="F497" s="112"/>
      <c r="G497" s="112"/>
      <c r="H497" s="113"/>
      <c r="I497" s="113"/>
      <c r="J497" s="113"/>
      <c r="K497" s="113"/>
      <c r="L497" s="113"/>
      <c r="M497" s="113"/>
      <c r="N497" s="113"/>
      <c r="O497" s="113"/>
    </row>
    <row r="498" spans="2:15">
      <c r="B498" s="112"/>
      <c r="C498" s="112"/>
      <c r="D498" s="112"/>
      <c r="E498" s="112"/>
      <c r="F498" s="112"/>
      <c r="G498" s="112"/>
      <c r="H498" s="113"/>
      <c r="I498" s="113"/>
      <c r="J498" s="113"/>
      <c r="K498" s="113"/>
      <c r="L498" s="113"/>
      <c r="M498" s="113"/>
      <c r="N498" s="113"/>
      <c r="O498" s="113"/>
    </row>
    <row r="499" spans="2:15">
      <c r="B499" s="112"/>
      <c r="C499" s="112"/>
      <c r="D499" s="112"/>
      <c r="E499" s="112"/>
      <c r="F499" s="112"/>
      <c r="G499" s="112"/>
      <c r="H499" s="113"/>
      <c r="I499" s="113"/>
      <c r="J499" s="113"/>
      <c r="K499" s="113"/>
      <c r="L499" s="113"/>
      <c r="M499" s="113"/>
      <c r="N499" s="113"/>
      <c r="O499" s="113"/>
    </row>
    <row r="500" spans="2:15">
      <c r="B500" s="112"/>
      <c r="C500" s="112"/>
      <c r="D500" s="112"/>
      <c r="E500" s="112"/>
      <c r="F500" s="112"/>
      <c r="G500" s="112"/>
      <c r="H500" s="113"/>
      <c r="I500" s="113"/>
      <c r="J500" s="113"/>
      <c r="K500" s="113"/>
      <c r="L500" s="113"/>
      <c r="M500" s="113"/>
      <c r="N500" s="113"/>
      <c r="O500" s="11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5 B267"/>
    <dataValidation type="list" allowBlank="1" showInputMessage="1" showErrorMessage="1" sqref="E12:E35 E37:E356">
      <formula1>#REF!</formula1>
    </dataValidation>
    <dataValidation type="list" allowBlank="1" showInputMessage="1" showErrorMessage="1" sqref="H12:H35 H37:H356">
      <formula1>#REF!</formula1>
    </dataValidation>
    <dataValidation type="list" allowBlank="1" showInputMessage="1" showErrorMessage="1" sqref="G12:G35 G37:G362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221</v>
      </c>
    </row>
    <row r="2" spans="2:14">
      <c r="B2" s="46" t="s">
        <v>140</v>
      </c>
      <c r="C2" s="67" t="s">
        <v>222</v>
      </c>
    </row>
    <row r="3" spans="2:14">
      <c r="B3" s="46" t="s">
        <v>142</v>
      </c>
      <c r="C3" s="67" t="s">
        <v>223</v>
      </c>
    </row>
    <row r="4" spans="2:14">
      <c r="B4" s="46" t="s">
        <v>143</v>
      </c>
      <c r="C4" s="67">
        <v>9455</v>
      </c>
    </row>
    <row r="6" spans="2:14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211</v>
      </c>
      <c r="K8" s="29" t="s">
        <v>61</v>
      </c>
      <c r="L8" s="29" t="s">
        <v>58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214</v>
      </c>
      <c r="C11" s="69"/>
      <c r="D11" s="69"/>
      <c r="E11" s="69"/>
      <c r="F11" s="69"/>
      <c r="G11" s="69"/>
      <c r="H11" s="77"/>
      <c r="I11" s="79"/>
      <c r="J11" s="69"/>
      <c r="K11" s="77">
        <v>6541.0350595820009</v>
      </c>
      <c r="L11" s="69"/>
      <c r="M11" s="78">
        <f>K11/$K$11</f>
        <v>1</v>
      </c>
      <c r="N11" s="78">
        <f>K11/'סכום נכסי הקרן'!$C$42</f>
        <v>0.13835046667649545</v>
      </c>
    </row>
    <row r="12" spans="2:14">
      <c r="B12" s="70" t="s">
        <v>191</v>
      </c>
      <c r="C12" s="71"/>
      <c r="D12" s="71"/>
      <c r="E12" s="71"/>
      <c r="F12" s="71"/>
      <c r="G12" s="71"/>
      <c r="H12" s="80"/>
      <c r="I12" s="82"/>
      <c r="J12" s="71"/>
      <c r="K12" s="80">
        <v>3300.9967965360006</v>
      </c>
      <c r="L12" s="71"/>
      <c r="M12" s="81">
        <f t="shared" ref="M12:M23" si="0">K12/$K$11</f>
        <v>0.5046597008680378</v>
      </c>
      <c r="N12" s="81">
        <f>K12/'סכום נכסי הקרן'!$C$42</f>
        <v>6.9819905127913626E-2</v>
      </c>
    </row>
    <row r="13" spans="2:14">
      <c r="B13" s="89" t="s">
        <v>215</v>
      </c>
      <c r="C13" s="71"/>
      <c r="D13" s="71"/>
      <c r="E13" s="71"/>
      <c r="F13" s="71"/>
      <c r="G13" s="71"/>
      <c r="H13" s="80"/>
      <c r="I13" s="82"/>
      <c r="J13" s="71"/>
      <c r="K13" s="80">
        <v>197.08514460099997</v>
      </c>
      <c r="L13" s="71"/>
      <c r="M13" s="81">
        <f t="shared" si="0"/>
        <v>3.0130574565915034E-2</v>
      </c>
      <c r="N13" s="81">
        <f>K13/'סכום נכסי הקרן'!$C$42</f>
        <v>4.1685790524252893E-3</v>
      </c>
    </row>
    <row r="14" spans="2:14">
      <c r="B14" s="76" t="s">
        <v>1702</v>
      </c>
      <c r="C14" s="73" t="s">
        <v>1703</v>
      </c>
      <c r="D14" s="86" t="s">
        <v>115</v>
      </c>
      <c r="E14" s="73" t="s">
        <v>1704</v>
      </c>
      <c r="F14" s="86" t="s">
        <v>1705</v>
      </c>
      <c r="G14" s="86" t="s">
        <v>128</v>
      </c>
      <c r="H14" s="83">
        <v>1922.7978500000004</v>
      </c>
      <c r="I14" s="85">
        <v>1328</v>
      </c>
      <c r="J14" s="73"/>
      <c r="K14" s="83">
        <v>25.534755448000002</v>
      </c>
      <c r="L14" s="84">
        <v>2.474725034033943E-5</v>
      </c>
      <c r="M14" s="84">
        <f t="shared" si="0"/>
        <v>3.9037790220362734E-3</v>
      </c>
      <c r="N14" s="84">
        <f>K14/'סכום נכסי הקרן'!$C$42</f>
        <v>5.4008964950063144E-4</v>
      </c>
    </row>
    <row r="15" spans="2:14">
      <c r="B15" s="76" t="s">
        <v>1706</v>
      </c>
      <c r="C15" s="73" t="s">
        <v>1707</v>
      </c>
      <c r="D15" s="86" t="s">
        <v>115</v>
      </c>
      <c r="E15" s="73" t="s">
        <v>1704</v>
      </c>
      <c r="F15" s="86" t="s">
        <v>1705</v>
      </c>
      <c r="G15" s="86" t="s">
        <v>128</v>
      </c>
      <c r="H15" s="83">
        <v>710.05026500000008</v>
      </c>
      <c r="I15" s="85">
        <v>1554</v>
      </c>
      <c r="J15" s="73"/>
      <c r="K15" s="83">
        <v>11.034181119000001</v>
      </c>
      <c r="L15" s="84">
        <v>1.5351558559347411E-5</v>
      </c>
      <c r="M15" s="84">
        <f t="shared" si="0"/>
        <v>1.6869166757997977E-3</v>
      </c>
      <c r="N15" s="84">
        <f>K15/'סכום נכסי הקרן'!$C$42</f>
        <v>2.333857093412644E-4</v>
      </c>
    </row>
    <row r="16" spans="2:14">
      <c r="B16" s="76" t="s">
        <v>1708</v>
      </c>
      <c r="C16" s="73" t="s">
        <v>1709</v>
      </c>
      <c r="D16" s="86" t="s">
        <v>115</v>
      </c>
      <c r="E16" s="73" t="s">
        <v>1710</v>
      </c>
      <c r="F16" s="86" t="s">
        <v>1705</v>
      </c>
      <c r="G16" s="86" t="s">
        <v>128</v>
      </c>
      <c r="H16" s="83">
        <v>1.0499920000000003</v>
      </c>
      <c r="I16" s="85">
        <v>1309</v>
      </c>
      <c r="J16" s="73"/>
      <c r="K16" s="83">
        <v>1.3744395000000003E-2</v>
      </c>
      <c r="L16" s="84">
        <v>2.126096719913984E-6</v>
      </c>
      <c r="M16" s="84">
        <f t="shared" si="0"/>
        <v>2.1012568920366444E-6</v>
      </c>
      <c r="N16" s="84">
        <f>K16/'סכום נכסי הקרן'!$C$42</f>
        <v>2.9070987162047217E-7</v>
      </c>
    </row>
    <row r="17" spans="2:14">
      <c r="B17" s="76" t="s">
        <v>1711</v>
      </c>
      <c r="C17" s="73" t="s">
        <v>1712</v>
      </c>
      <c r="D17" s="86" t="s">
        <v>115</v>
      </c>
      <c r="E17" s="73" t="s">
        <v>1710</v>
      </c>
      <c r="F17" s="86" t="s">
        <v>1705</v>
      </c>
      <c r="G17" s="86" t="s">
        <v>128</v>
      </c>
      <c r="H17" s="83">
        <v>2752.2915300000004</v>
      </c>
      <c r="I17" s="85">
        <v>1325</v>
      </c>
      <c r="J17" s="73"/>
      <c r="K17" s="83">
        <v>36.467862773000007</v>
      </c>
      <c r="L17" s="84">
        <v>2.6438454066413992E-5</v>
      </c>
      <c r="M17" s="84">
        <f t="shared" si="0"/>
        <v>5.5752434348410986E-3</v>
      </c>
      <c r="N17" s="84">
        <f>K17/'סכום נכסי הקרן'!$C$42</f>
        <v>7.7133753104533355E-4</v>
      </c>
    </row>
    <row r="18" spans="2:14">
      <c r="B18" s="76" t="s">
        <v>1713</v>
      </c>
      <c r="C18" s="73" t="s">
        <v>1714</v>
      </c>
      <c r="D18" s="86" t="s">
        <v>115</v>
      </c>
      <c r="E18" s="73" t="s">
        <v>1710</v>
      </c>
      <c r="F18" s="86" t="s">
        <v>1705</v>
      </c>
      <c r="G18" s="86" t="s">
        <v>128</v>
      </c>
      <c r="H18" s="83">
        <v>603.74540000000013</v>
      </c>
      <c r="I18" s="85">
        <v>1536</v>
      </c>
      <c r="J18" s="73"/>
      <c r="K18" s="83">
        <v>9.2735293440000017</v>
      </c>
      <c r="L18" s="84">
        <v>8.307479731968599E-6</v>
      </c>
      <c r="M18" s="84">
        <f t="shared" si="0"/>
        <v>1.4177464666567034E-3</v>
      </c>
      <c r="N18" s="84">
        <f>K18/'סכום נכסי הקרן'!$C$42</f>
        <v>1.9614588529090742E-4</v>
      </c>
    </row>
    <row r="19" spans="2:14">
      <c r="B19" s="76" t="s">
        <v>1715</v>
      </c>
      <c r="C19" s="73" t="s">
        <v>1716</v>
      </c>
      <c r="D19" s="86" t="s">
        <v>115</v>
      </c>
      <c r="E19" s="73" t="s">
        <v>1717</v>
      </c>
      <c r="F19" s="86" t="s">
        <v>1705</v>
      </c>
      <c r="G19" s="86" t="s">
        <v>128</v>
      </c>
      <c r="H19" s="83">
        <v>67.527611000000007</v>
      </c>
      <c r="I19" s="85">
        <v>15000</v>
      </c>
      <c r="J19" s="73"/>
      <c r="K19" s="83">
        <v>10.129141575000002</v>
      </c>
      <c r="L19" s="84">
        <v>7.0283248493639217E-6</v>
      </c>
      <c r="M19" s="84">
        <f t="shared" si="0"/>
        <v>1.5485533226368758E-3</v>
      </c>
      <c r="N19" s="84">
        <f>K19/'סכום נכסי הקרן'!$C$42</f>
        <v>2.1424307486024938E-4</v>
      </c>
    </row>
    <row r="20" spans="2:14">
      <c r="B20" s="76" t="s">
        <v>1718</v>
      </c>
      <c r="C20" s="73" t="s">
        <v>1719</v>
      </c>
      <c r="D20" s="86" t="s">
        <v>115</v>
      </c>
      <c r="E20" s="73" t="s">
        <v>1717</v>
      </c>
      <c r="F20" s="86" t="s">
        <v>1705</v>
      </c>
      <c r="G20" s="86" t="s">
        <v>128</v>
      </c>
      <c r="H20" s="83">
        <v>376.68463000000008</v>
      </c>
      <c r="I20" s="85">
        <v>13340</v>
      </c>
      <c r="J20" s="73"/>
      <c r="K20" s="83">
        <v>50.249729642000005</v>
      </c>
      <c r="L20" s="84">
        <v>2.6056466466165959E-5</v>
      </c>
      <c r="M20" s="84">
        <f t="shared" si="0"/>
        <v>7.6822290637914986E-3</v>
      </c>
      <c r="N20" s="84">
        <f>K20/'סכום נכסי הקרן'!$C$42</f>
        <v>1.0628399760912906E-3</v>
      </c>
    </row>
    <row r="21" spans="2:14">
      <c r="B21" s="76" t="s">
        <v>1720</v>
      </c>
      <c r="C21" s="73" t="s">
        <v>1721</v>
      </c>
      <c r="D21" s="86" t="s">
        <v>115</v>
      </c>
      <c r="E21" s="73" t="s">
        <v>1722</v>
      </c>
      <c r="F21" s="86" t="s">
        <v>1705</v>
      </c>
      <c r="G21" s="86" t="s">
        <v>128</v>
      </c>
      <c r="H21" s="83">
        <v>2651.2298000000005</v>
      </c>
      <c r="I21" s="85">
        <v>1331</v>
      </c>
      <c r="J21" s="73"/>
      <c r="K21" s="83">
        <v>35.287868638000006</v>
      </c>
      <c r="L21" s="84">
        <v>1.569026101614592E-5</v>
      </c>
      <c r="M21" s="84">
        <f t="shared" si="0"/>
        <v>5.3948447480504785E-3</v>
      </c>
      <c r="N21" s="84">
        <f>K21/'סכום נכסי הקרן'!$C$42</f>
        <v>7.4637928854002426E-4</v>
      </c>
    </row>
    <row r="22" spans="2:14">
      <c r="B22" s="76" t="s">
        <v>1723</v>
      </c>
      <c r="C22" s="73" t="s">
        <v>1724</v>
      </c>
      <c r="D22" s="86" t="s">
        <v>115</v>
      </c>
      <c r="E22" s="73" t="s">
        <v>1722</v>
      </c>
      <c r="F22" s="86" t="s">
        <v>1705</v>
      </c>
      <c r="G22" s="86" t="s">
        <v>128</v>
      </c>
      <c r="H22" s="83">
        <v>3.1000000000000005E-4</v>
      </c>
      <c r="I22" s="85">
        <v>1299</v>
      </c>
      <c r="J22" s="73"/>
      <c r="K22" s="83">
        <v>4.0240000000000008E-6</v>
      </c>
      <c r="L22" s="84">
        <v>4.1433531213195591E-12</v>
      </c>
      <c r="M22" s="84">
        <f t="shared" si="0"/>
        <v>6.1519315572314798E-10</v>
      </c>
      <c r="N22" s="84">
        <f>K22/'סכום נכסי הקרן'!$C$42</f>
        <v>8.5112260190483465E-11</v>
      </c>
    </row>
    <row r="23" spans="2:14">
      <c r="B23" s="76" t="s">
        <v>1725</v>
      </c>
      <c r="C23" s="73" t="s">
        <v>1726</v>
      </c>
      <c r="D23" s="86" t="s">
        <v>115</v>
      </c>
      <c r="E23" s="73" t="s">
        <v>1722</v>
      </c>
      <c r="F23" s="86" t="s">
        <v>1705</v>
      </c>
      <c r="G23" s="86" t="s">
        <v>128</v>
      </c>
      <c r="H23" s="83">
        <v>1245.5530100000003</v>
      </c>
      <c r="I23" s="85">
        <v>1533</v>
      </c>
      <c r="J23" s="73"/>
      <c r="K23" s="83">
        <v>19.094327643000003</v>
      </c>
      <c r="L23" s="84">
        <v>9.5675971206314828E-6</v>
      </c>
      <c r="M23" s="84">
        <f t="shared" si="0"/>
        <v>2.9191599600171246E-3</v>
      </c>
      <c r="N23" s="84">
        <f>K23/'סכום נכסי הקרן'!$C$42</f>
        <v>4.0386714277170898E-4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216</v>
      </c>
      <c r="C25" s="71"/>
      <c r="D25" s="71"/>
      <c r="E25" s="71"/>
      <c r="F25" s="71"/>
      <c r="G25" s="71"/>
      <c r="H25" s="80"/>
      <c r="I25" s="82"/>
      <c r="J25" s="71"/>
      <c r="K25" s="80">
        <v>3103.9116519350005</v>
      </c>
      <c r="L25" s="71"/>
      <c r="M25" s="81">
        <f t="shared" ref="M25:M35" si="1">K25/$K$11</f>
        <v>0.47452912630212279</v>
      </c>
      <c r="N25" s="81">
        <f>K25/'סכום נכסי הקרן'!$C$42</f>
        <v>6.5651326075488334E-2</v>
      </c>
    </row>
    <row r="26" spans="2:14">
      <c r="B26" s="76" t="s">
        <v>1727</v>
      </c>
      <c r="C26" s="73" t="s">
        <v>1728</v>
      </c>
      <c r="D26" s="86" t="s">
        <v>115</v>
      </c>
      <c r="E26" s="73" t="s">
        <v>1704</v>
      </c>
      <c r="F26" s="86" t="s">
        <v>1729</v>
      </c>
      <c r="G26" s="86" t="s">
        <v>128</v>
      </c>
      <c r="H26" s="83">
        <v>4204.4230620000008</v>
      </c>
      <c r="I26" s="85">
        <v>321.64</v>
      </c>
      <c r="J26" s="73"/>
      <c r="K26" s="83">
        <v>13.523106335000001</v>
      </c>
      <c r="L26" s="84">
        <v>1.5626036340704447E-4</v>
      </c>
      <c r="M26" s="84">
        <f t="shared" si="1"/>
        <v>2.0674260589980975E-3</v>
      </c>
      <c r="N26" s="84">
        <f>K26/'סכום נכסי הקרן'!$C$42</f>
        <v>2.8602936008153461E-4</v>
      </c>
    </row>
    <row r="27" spans="2:14">
      <c r="B27" s="76" t="s">
        <v>1730</v>
      </c>
      <c r="C27" s="73" t="s">
        <v>1731</v>
      </c>
      <c r="D27" s="86" t="s">
        <v>115</v>
      </c>
      <c r="E27" s="73" t="s">
        <v>1704</v>
      </c>
      <c r="F27" s="86" t="s">
        <v>1729</v>
      </c>
      <c r="G27" s="86" t="s">
        <v>128</v>
      </c>
      <c r="H27" s="83">
        <v>52277.374252000016</v>
      </c>
      <c r="I27" s="85">
        <v>333.41</v>
      </c>
      <c r="J27" s="73"/>
      <c r="K27" s="83">
        <v>174.297993491</v>
      </c>
      <c r="L27" s="84">
        <v>1.9614298557322528E-4</v>
      </c>
      <c r="M27" s="84">
        <f t="shared" si="1"/>
        <v>2.6646852050681159E-2</v>
      </c>
      <c r="N27" s="84">
        <f>K27/'סכום נכסי הקרן'!$C$42</f>
        <v>3.6866044166712682E-3</v>
      </c>
    </row>
    <row r="28" spans="2:14">
      <c r="B28" s="76" t="s">
        <v>1732</v>
      </c>
      <c r="C28" s="73" t="s">
        <v>1733</v>
      </c>
      <c r="D28" s="86" t="s">
        <v>115</v>
      </c>
      <c r="E28" s="73" t="s">
        <v>1710</v>
      </c>
      <c r="F28" s="86" t="s">
        <v>1729</v>
      </c>
      <c r="G28" s="86" t="s">
        <v>128</v>
      </c>
      <c r="H28" s="83">
        <v>160225.40336500003</v>
      </c>
      <c r="I28" s="85">
        <v>333.72</v>
      </c>
      <c r="J28" s="73"/>
      <c r="K28" s="83">
        <v>534.70421891600006</v>
      </c>
      <c r="L28" s="84">
        <v>4.0214716899082556E-4</v>
      </c>
      <c r="M28" s="84">
        <f t="shared" si="1"/>
        <v>8.1746117249854616E-2</v>
      </c>
      <c r="N28" s="84">
        <f>K28/'סכום נכסי הקרן'!$C$42</f>
        <v>1.1309613470508902E-2</v>
      </c>
    </row>
    <row r="29" spans="2:14">
      <c r="B29" s="76" t="s">
        <v>1734</v>
      </c>
      <c r="C29" s="73" t="s">
        <v>1735</v>
      </c>
      <c r="D29" s="86" t="s">
        <v>115</v>
      </c>
      <c r="E29" s="73" t="s">
        <v>1710</v>
      </c>
      <c r="F29" s="86" t="s">
        <v>1729</v>
      </c>
      <c r="G29" s="86" t="s">
        <v>128</v>
      </c>
      <c r="H29" s="83">
        <v>10077.242324000003</v>
      </c>
      <c r="I29" s="85">
        <v>371.19</v>
      </c>
      <c r="J29" s="73"/>
      <c r="K29" s="83">
        <v>37.405715782000009</v>
      </c>
      <c r="L29" s="84">
        <v>4.5638812381569586E-5</v>
      </c>
      <c r="M29" s="84">
        <f t="shared" si="1"/>
        <v>5.7186233434422824E-3</v>
      </c>
      <c r="N29" s="84">
        <f>K29/'סכום נכסי הקרן'!$C$42</f>
        <v>7.9117420831234042E-4</v>
      </c>
    </row>
    <row r="30" spans="2:14">
      <c r="B30" s="76" t="s">
        <v>1736</v>
      </c>
      <c r="C30" s="73" t="s">
        <v>1737</v>
      </c>
      <c r="D30" s="86" t="s">
        <v>115</v>
      </c>
      <c r="E30" s="73" t="s">
        <v>1717</v>
      </c>
      <c r="F30" s="86" t="s">
        <v>1729</v>
      </c>
      <c r="G30" s="86" t="s">
        <v>128</v>
      </c>
      <c r="H30" s="83">
        <v>21.163925000000003</v>
      </c>
      <c r="I30" s="85">
        <v>3416.02</v>
      </c>
      <c r="J30" s="73"/>
      <c r="K30" s="83">
        <v>0.72296391200000021</v>
      </c>
      <c r="L30" s="84">
        <v>8.7067365012708629E-7</v>
      </c>
      <c r="M30" s="84">
        <f t="shared" si="1"/>
        <v>1.1052744793668795E-4</v>
      </c>
      <c r="N30" s="84">
        <f>K30/'סכום נכסי הקרן'!$C$42</f>
        <v>1.5291524002602834E-5</v>
      </c>
    </row>
    <row r="31" spans="2:14">
      <c r="B31" s="76" t="s">
        <v>1738</v>
      </c>
      <c r="C31" s="73" t="s">
        <v>1739</v>
      </c>
      <c r="D31" s="86" t="s">
        <v>115</v>
      </c>
      <c r="E31" s="73" t="s">
        <v>1717</v>
      </c>
      <c r="F31" s="86" t="s">
        <v>1729</v>
      </c>
      <c r="G31" s="86" t="s">
        <v>128</v>
      </c>
      <c r="H31" s="83">
        <v>9993.7719660000021</v>
      </c>
      <c r="I31" s="85">
        <v>3204.56</v>
      </c>
      <c r="J31" s="73"/>
      <c r="K31" s="83">
        <v>320.25641891400005</v>
      </c>
      <c r="L31" s="84">
        <v>1.9473672657903253E-3</v>
      </c>
      <c r="M31" s="84">
        <f t="shared" si="1"/>
        <v>4.8961122512996551E-2</v>
      </c>
      <c r="N31" s="84">
        <f>K31/'סכום נכסי הקרן'!$C$42</f>
        <v>6.7737941486781406E-3</v>
      </c>
    </row>
    <row r="32" spans="2:14">
      <c r="B32" s="76" t="s">
        <v>1740</v>
      </c>
      <c r="C32" s="73" t="s">
        <v>1741</v>
      </c>
      <c r="D32" s="86" t="s">
        <v>115</v>
      </c>
      <c r="E32" s="73" t="s">
        <v>1717</v>
      </c>
      <c r="F32" s="86" t="s">
        <v>1729</v>
      </c>
      <c r="G32" s="86" t="s">
        <v>128</v>
      </c>
      <c r="H32" s="83">
        <v>34499.861481</v>
      </c>
      <c r="I32" s="85">
        <v>3322.82</v>
      </c>
      <c r="J32" s="73"/>
      <c r="K32" s="83">
        <v>1146.3682972680001</v>
      </c>
      <c r="L32" s="84">
        <v>9.0180502308983006E-4</v>
      </c>
      <c r="M32" s="84">
        <f t="shared" si="1"/>
        <v>0.17525793499435208</v>
      </c>
      <c r="N32" s="84">
        <f>K32/'סכום נכסי הקרן'!$C$42</f>
        <v>2.4247017095227513E-2</v>
      </c>
    </row>
    <row r="33" spans="2:14">
      <c r="B33" s="76" t="s">
        <v>1742</v>
      </c>
      <c r="C33" s="73" t="s">
        <v>1743</v>
      </c>
      <c r="D33" s="86" t="s">
        <v>115</v>
      </c>
      <c r="E33" s="73" t="s">
        <v>1717</v>
      </c>
      <c r="F33" s="86" t="s">
        <v>1729</v>
      </c>
      <c r="G33" s="86" t="s">
        <v>128</v>
      </c>
      <c r="H33" s="83">
        <v>1161.5947930000002</v>
      </c>
      <c r="I33" s="85">
        <v>3725.54</v>
      </c>
      <c r="J33" s="73"/>
      <c r="K33" s="83">
        <v>43.275678641000006</v>
      </c>
      <c r="L33" s="84">
        <v>6.4995148730504661E-5</v>
      </c>
      <c r="M33" s="84">
        <f t="shared" si="1"/>
        <v>6.6160291523900657E-3</v>
      </c>
      <c r="N33" s="84">
        <f>K33/'סכום נכסי הקרן'!$C$42</f>
        <v>9.1533072077846416E-4</v>
      </c>
    </row>
    <row r="34" spans="2:14">
      <c r="B34" s="76" t="s">
        <v>1744</v>
      </c>
      <c r="C34" s="73" t="s">
        <v>1745</v>
      </c>
      <c r="D34" s="86" t="s">
        <v>115</v>
      </c>
      <c r="E34" s="73" t="s">
        <v>1722</v>
      </c>
      <c r="F34" s="86" t="s">
        <v>1729</v>
      </c>
      <c r="G34" s="86" t="s">
        <v>128</v>
      </c>
      <c r="H34" s="83">
        <v>228705.09053100002</v>
      </c>
      <c r="I34" s="85">
        <v>333.5</v>
      </c>
      <c r="J34" s="73"/>
      <c r="K34" s="83">
        <v>762.7314819190002</v>
      </c>
      <c r="L34" s="84">
        <v>5.3429419827656513E-4</v>
      </c>
      <c r="M34" s="84">
        <f t="shared" si="1"/>
        <v>0.11660715390932974</v>
      </c>
      <c r="N34" s="84">
        <f>K34/'סכום נכסי הקרן'!$C$42</f>
        <v>1.6132654161173699E-2</v>
      </c>
    </row>
    <row r="35" spans="2:14">
      <c r="B35" s="76" t="s">
        <v>1746</v>
      </c>
      <c r="C35" s="73" t="s">
        <v>1747</v>
      </c>
      <c r="D35" s="86" t="s">
        <v>115</v>
      </c>
      <c r="E35" s="73" t="s">
        <v>1722</v>
      </c>
      <c r="F35" s="86" t="s">
        <v>1729</v>
      </c>
      <c r="G35" s="86" t="s">
        <v>128</v>
      </c>
      <c r="H35" s="83">
        <v>18859.692574000001</v>
      </c>
      <c r="I35" s="85">
        <v>374.48</v>
      </c>
      <c r="J35" s="73"/>
      <c r="K35" s="83">
        <v>70.625776757000011</v>
      </c>
      <c r="L35" s="84">
        <v>7.679369083860237E-5</v>
      </c>
      <c r="M35" s="84">
        <f t="shared" si="1"/>
        <v>1.0797339582141498E-2</v>
      </c>
      <c r="N35" s="84">
        <f>K35/'סכום נכסי הקרן'!$C$42</f>
        <v>1.4938169700538728E-3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190</v>
      </c>
      <c r="C37" s="71"/>
      <c r="D37" s="71"/>
      <c r="E37" s="71"/>
      <c r="F37" s="71"/>
      <c r="G37" s="71"/>
      <c r="H37" s="80"/>
      <c r="I37" s="82"/>
      <c r="J37" s="71"/>
      <c r="K37" s="80">
        <v>3240.0382630459994</v>
      </c>
      <c r="L37" s="71"/>
      <c r="M37" s="81">
        <f t="shared" ref="M37:M84" si="2">K37/$K$11</f>
        <v>0.49534029913196204</v>
      </c>
      <c r="N37" s="81">
        <f>K37/'סכום נכסי הקרן'!$C$42</f>
        <v>6.8530561548581809E-2</v>
      </c>
    </row>
    <row r="38" spans="2:14">
      <c r="B38" s="89" t="s">
        <v>217</v>
      </c>
      <c r="C38" s="71"/>
      <c r="D38" s="71"/>
      <c r="E38" s="71"/>
      <c r="F38" s="71"/>
      <c r="G38" s="71"/>
      <c r="H38" s="80"/>
      <c r="I38" s="82"/>
      <c r="J38" s="71"/>
      <c r="K38" s="80">
        <v>2989.6551459790003</v>
      </c>
      <c r="L38" s="71"/>
      <c r="M38" s="81">
        <f t="shared" si="2"/>
        <v>0.45706147708219919</v>
      </c>
      <c r="N38" s="81">
        <f>K38/'סכום נכסי הקרן'!$C$42</f>
        <v>6.3234668654170587E-2</v>
      </c>
    </row>
    <row r="39" spans="2:14">
      <c r="B39" s="76" t="s">
        <v>1748</v>
      </c>
      <c r="C39" s="73" t="s">
        <v>1749</v>
      </c>
      <c r="D39" s="86" t="s">
        <v>28</v>
      </c>
      <c r="E39" s="73"/>
      <c r="F39" s="86" t="s">
        <v>1705</v>
      </c>
      <c r="G39" s="86" t="s">
        <v>127</v>
      </c>
      <c r="H39" s="83">
        <v>738.44597900000008</v>
      </c>
      <c r="I39" s="85">
        <v>3806</v>
      </c>
      <c r="J39" s="73"/>
      <c r="K39" s="83">
        <v>96.710178901000006</v>
      </c>
      <c r="L39" s="84">
        <v>2.2446638870719851E-5</v>
      </c>
      <c r="M39" s="84">
        <f t="shared" si="2"/>
        <v>1.4785149142310236E-2</v>
      </c>
      <c r="N39" s="84">
        <f>K39/'סכום נכסי הקרן'!$C$42</f>
        <v>2.0455322837202076E-3</v>
      </c>
    </row>
    <row r="40" spans="2:14">
      <c r="B40" s="76" t="s">
        <v>1750</v>
      </c>
      <c r="C40" s="73" t="s">
        <v>1751</v>
      </c>
      <c r="D40" s="86" t="s">
        <v>28</v>
      </c>
      <c r="E40" s="73"/>
      <c r="F40" s="86" t="s">
        <v>1705</v>
      </c>
      <c r="G40" s="86" t="s">
        <v>127</v>
      </c>
      <c r="H40" s="83">
        <v>11.256803999999999</v>
      </c>
      <c r="I40" s="85">
        <v>495.75</v>
      </c>
      <c r="J40" s="73"/>
      <c r="K40" s="83">
        <v>0.19202708700000001</v>
      </c>
      <c r="L40" s="84">
        <v>2.9612968234144376E-8</v>
      </c>
      <c r="M40" s="84">
        <f t="shared" si="2"/>
        <v>2.9357293647080884E-5</v>
      </c>
      <c r="N40" s="84">
        <f>K40/'סכום נכסי הקרן'!$C$42</f>
        <v>4.0615952764325556E-6</v>
      </c>
    </row>
    <row r="41" spans="2:14">
      <c r="B41" s="76" t="s">
        <v>1752</v>
      </c>
      <c r="C41" s="73" t="s">
        <v>1753</v>
      </c>
      <c r="D41" s="86" t="s">
        <v>28</v>
      </c>
      <c r="E41" s="73"/>
      <c r="F41" s="86" t="s">
        <v>1705</v>
      </c>
      <c r="G41" s="86" t="s">
        <v>127</v>
      </c>
      <c r="H41" s="83">
        <v>459.63798200000014</v>
      </c>
      <c r="I41" s="85">
        <v>6570.3</v>
      </c>
      <c r="J41" s="73"/>
      <c r="K41" s="83">
        <v>103.91680460300003</v>
      </c>
      <c r="L41" s="84">
        <v>1.5032880793578944E-5</v>
      </c>
      <c r="M41" s="84">
        <f t="shared" si="2"/>
        <v>1.5886905307252817E-2</v>
      </c>
      <c r="N41" s="84">
        <f>K41/'סכום נכסי הקרן'!$C$42</f>
        <v>2.1979607633037194E-3</v>
      </c>
    </row>
    <row r="42" spans="2:14">
      <c r="B42" s="76" t="s">
        <v>1754</v>
      </c>
      <c r="C42" s="73" t="s">
        <v>1755</v>
      </c>
      <c r="D42" s="86" t="s">
        <v>28</v>
      </c>
      <c r="E42" s="73"/>
      <c r="F42" s="86" t="s">
        <v>1705</v>
      </c>
      <c r="G42" s="86" t="s">
        <v>129</v>
      </c>
      <c r="H42" s="83">
        <v>98.553699000000009</v>
      </c>
      <c r="I42" s="85">
        <v>5552.9</v>
      </c>
      <c r="J42" s="73"/>
      <c r="K42" s="83">
        <v>22.031546412000004</v>
      </c>
      <c r="L42" s="84">
        <v>5.4311953174107284E-6</v>
      </c>
      <c r="M42" s="84">
        <f t="shared" si="2"/>
        <v>3.3682049111976339E-3</v>
      </c>
      <c r="N42" s="84">
        <f>K42/'סכום נכסי הקרן'!$C$42</f>
        <v>4.6599272132625657E-4</v>
      </c>
    </row>
    <row r="43" spans="2:14">
      <c r="B43" s="76" t="s">
        <v>1756</v>
      </c>
      <c r="C43" s="73" t="s">
        <v>1757</v>
      </c>
      <c r="D43" s="86" t="s">
        <v>1444</v>
      </c>
      <c r="E43" s="73"/>
      <c r="F43" s="86" t="s">
        <v>1705</v>
      </c>
      <c r="G43" s="86" t="s">
        <v>127</v>
      </c>
      <c r="H43" s="83">
        <v>184.29541900000004</v>
      </c>
      <c r="I43" s="85">
        <v>5940</v>
      </c>
      <c r="J43" s="73"/>
      <c r="K43" s="83">
        <v>37.66913588500001</v>
      </c>
      <c r="L43" s="84">
        <v>1.0863272561155322E-6</v>
      </c>
      <c r="M43" s="84">
        <f t="shared" si="2"/>
        <v>5.7588952729764487E-3</v>
      </c>
      <c r="N43" s="84">
        <f>K43/'סכום נכסי הקרן'!$C$42</f>
        <v>7.9674584855735542E-4</v>
      </c>
    </row>
    <row r="44" spans="2:14">
      <c r="B44" s="76" t="s">
        <v>1758</v>
      </c>
      <c r="C44" s="73" t="s">
        <v>1759</v>
      </c>
      <c r="D44" s="86" t="s">
        <v>1444</v>
      </c>
      <c r="E44" s="73"/>
      <c r="F44" s="86" t="s">
        <v>1705</v>
      </c>
      <c r="G44" s="86" t="s">
        <v>127</v>
      </c>
      <c r="H44" s="83">
        <v>92.358896000000016</v>
      </c>
      <c r="I44" s="85">
        <v>14698</v>
      </c>
      <c r="J44" s="73"/>
      <c r="K44" s="83">
        <v>46.711267147999997</v>
      </c>
      <c r="L44" s="84">
        <v>8.6516236526452622E-7</v>
      </c>
      <c r="M44" s="84">
        <f t="shared" si="2"/>
        <v>7.1412653689376555E-3</v>
      </c>
      <c r="N44" s="84">
        <f>K44/'סכום נכסי הקרן'!$C$42</f>
        <v>9.8799739645322009E-4</v>
      </c>
    </row>
    <row r="45" spans="2:14">
      <c r="B45" s="76" t="s">
        <v>1760</v>
      </c>
      <c r="C45" s="73" t="s">
        <v>1761</v>
      </c>
      <c r="D45" s="86" t="s">
        <v>1444</v>
      </c>
      <c r="E45" s="73"/>
      <c r="F45" s="86" t="s">
        <v>1705</v>
      </c>
      <c r="G45" s="86" t="s">
        <v>127</v>
      </c>
      <c r="H45" s="83">
        <v>218.19507600000006</v>
      </c>
      <c r="I45" s="85">
        <v>6410</v>
      </c>
      <c r="J45" s="73"/>
      <c r="K45" s="83">
        <v>48.126873337000006</v>
      </c>
      <c r="L45" s="84">
        <v>1.0218866026935921E-6</v>
      </c>
      <c r="M45" s="84">
        <f t="shared" si="2"/>
        <v>7.3576846628422617E-3</v>
      </c>
      <c r="N45" s="84">
        <f>K45/'סכום נכסי הקרן'!$C$42</f>
        <v>1.01793910676272E-3</v>
      </c>
    </row>
    <row r="46" spans="2:14">
      <c r="B46" s="76" t="s">
        <v>1762</v>
      </c>
      <c r="C46" s="73" t="s">
        <v>1763</v>
      </c>
      <c r="D46" s="86" t="s">
        <v>117</v>
      </c>
      <c r="E46" s="73"/>
      <c r="F46" s="86" t="s">
        <v>1705</v>
      </c>
      <c r="G46" s="86" t="s">
        <v>136</v>
      </c>
      <c r="H46" s="83">
        <v>5044.8661940000011</v>
      </c>
      <c r="I46" s="85">
        <f>170400/100</f>
        <v>1704</v>
      </c>
      <c r="J46" s="73"/>
      <c r="K46" s="83">
        <v>279.78012661900004</v>
      </c>
      <c r="L46" s="84">
        <v>1.4483924612446382E-6</v>
      </c>
      <c r="M46" s="84">
        <f t="shared" si="2"/>
        <v>4.2773066352724785E-2</v>
      </c>
      <c r="N46" s="84">
        <f>K46/'סכום נכסי הקרן'!$C$42</f>
        <v>5.9176736910841795E-3</v>
      </c>
    </row>
    <row r="47" spans="2:14">
      <c r="B47" s="76" t="s">
        <v>1764</v>
      </c>
      <c r="C47" s="73" t="s">
        <v>1765</v>
      </c>
      <c r="D47" s="86" t="s">
        <v>1444</v>
      </c>
      <c r="E47" s="73"/>
      <c r="F47" s="86" t="s">
        <v>1705</v>
      </c>
      <c r="G47" s="86" t="s">
        <v>127</v>
      </c>
      <c r="H47" s="83">
        <v>41.955718000000005</v>
      </c>
      <c r="I47" s="85">
        <v>10548</v>
      </c>
      <c r="J47" s="73"/>
      <c r="K47" s="83">
        <v>15.228108112000001</v>
      </c>
      <c r="L47" s="84">
        <v>1.8674763534046759E-7</v>
      </c>
      <c r="M47" s="84">
        <f t="shared" si="2"/>
        <v>2.3280884406348284E-3</v>
      </c>
      <c r="N47" s="84">
        <f>K47/'סכום נכסי הקרן'!$C$42</f>
        <v>3.2209212222598308E-4</v>
      </c>
    </row>
    <row r="48" spans="2:14">
      <c r="B48" s="76" t="s">
        <v>1766</v>
      </c>
      <c r="C48" s="73" t="s">
        <v>1767</v>
      </c>
      <c r="D48" s="86" t="s">
        <v>28</v>
      </c>
      <c r="E48" s="73"/>
      <c r="F48" s="86" t="s">
        <v>1705</v>
      </c>
      <c r="G48" s="86" t="s">
        <v>135</v>
      </c>
      <c r="H48" s="83">
        <v>602.63940300000013</v>
      </c>
      <c r="I48" s="85">
        <v>3684</v>
      </c>
      <c r="J48" s="73"/>
      <c r="K48" s="83">
        <v>57.050515134000008</v>
      </c>
      <c r="L48" s="84">
        <v>1.0687196286716992E-5</v>
      </c>
      <c r="M48" s="84">
        <f t="shared" si="2"/>
        <v>8.7219399704067287E-3</v>
      </c>
      <c r="N48" s="84">
        <f>K48/'סכום נכסי הקרן'!$C$42</f>
        <v>1.2066844652301497E-3</v>
      </c>
    </row>
    <row r="49" spans="2:14">
      <c r="B49" s="76" t="s">
        <v>1768</v>
      </c>
      <c r="C49" s="73" t="s">
        <v>1769</v>
      </c>
      <c r="D49" s="86" t="s">
        <v>1444</v>
      </c>
      <c r="E49" s="73"/>
      <c r="F49" s="86" t="s">
        <v>1705</v>
      </c>
      <c r="G49" s="86" t="s">
        <v>127</v>
      </c>
      <c r="H49" s="83">
        <v>402.85612900000007</v>
      </c>
      <c r="I49" s="85">
        <v>7698</v>
      </c>
      <c r="J49" s="73"/>
      <c r="K49" s="83">
        <v>106.71182686800002</v>
      </c>
      <c r="L49" s="84">
        <v>2.5484964763784511E-6</v>
      </c>
      <c r="M49" s="84">
        <f t="shared" si="2"/>
        <v>1.6314211114291037E-2</v>
      </c>
      <c r="N49" s="84">
        <f>K49/'סכום נכסי הקרן'!$C$42</f>
        <v>2.257078721121034E-3</v>
      </c>
    </row>
    <row r="50" spans="2:14">
      <c r="B50" s="76" t="s">
        <v>1770</v>
      </c>
      <c r="C50" s="73" t="s">
        <v>1771</v>
      </c>
      <c r="D50" s="86" t="s">
        <v>1444</v>
      </c>
      <c r="E50" s="73"/>
      <c r="F50" s="86" t="s">
        <v>1705</v>
      </c>
      <c r="G50" s="86" t="s">
        <v>127</v>
      </c>
      <c r="H50" s="83">
        <v>76.73109500000001</v>
      </c>
      <c r="I50" s="85">
        <v>6916</v>
      </c>
      <c r="J50" s="73"/>
      <c r="K50" s="83">
        <v>18.260432226000006</v>
      </c>
      <c r="L50" s="84">
        <v>5.5202226618705043E-6</v>
      </c>
      <c r="M50" s="84">
        <f t="shared" si="2"/>
        <v>2.7916731923413544E-3</v>
      </c>
      <c r="N50" s="84">
        <f>K50/'סכום נכסי הקרן'!$C$42</f>
        <v>3.8622928896868826E-4</v>
      </c>
    </row>
    <row r="51" spans="2:14">
      <c r="B51" s="76" t="s">
        <v>1772</v>
      </c>
      <c r="C51" s="73" t="s">
        <v>1773</v>
      </c>
      <c r="D51" s="86" t="s">
        <v>1444</v>
      </c>
      <c r="E51" s="73"/>
      <c r="F51" s="86" t="s">
        <v>1705</v>
      </c>
      <c r="G51" s="86" t="s">
        <v>127</v>
      </c>
      <c r="H51" s="83">
        <v>30.974020000000007</v>
      </c>
      <c r="I51" s="85">
        <v>10289.77</v>
      </c>
      <c r="J51" s="73"/>
      <c r="K51" s="83">
        <v>10.967001793000001</v>
      </c>
      <c r="L51" s="84">
        <v>1.4406520930232562E-5</v>
      </c>
      <c r="M51" s="84">
        <f t="shared" si="2"/>
        <v>1.6766462330658777E-3</v>
      </c>
      <c r="N51" s="84">
        <f>K51/'סכום נכסי הקרן'!$C$42</f>
        <v>2.3196478879605235E-4</v>
      </c>
    </row>
    <row r="52" spans="2:14">
      <c r="B52" s="76" t="s">
        <v>1774</v>
      </c>
      <c r="C52" s="73" t="s">
        <v>1775</v>
      </c>
      <c r="D52" s="86" t="s">
        <v>116</v>
      </c>
      <c r="E52" s="73"/>
      <c r="F52" s="86" t="s">
        <v>1705</v>
      </c>
      <c r="G52" s="86" t="s">
        <v>127</v>
      </c>
      <c r="H52" s="83">
        <v>1337.5145000000002</v>
      </c>
      <c r="I52" s="85">
        <v>630.20000000000005</v>
      </c>
      <c r="J52" s="73"/>
      <c r="K52" s="83">
        <v>29.004245360000006</v>
      </c>
      <c r="L52" s="84">
        <v>3.8112561601698451E-5</v>
      </c>
      <c r="M52" s="84">
        <f t="shared" si="2"/>
        <v>4.4341981193804355E-3</v>
      </c>
      <c r="N52" s="84">
        <f>K52/'סכום נכסי הקרן'!$C$42</f>
        <v>6.1347337915232175E-4</v>
      </c>
    </row>
    <row r="53" spans="2:14">
      <c r="B53" s="76" t="s">
        <v>1776</v>
      </c>
      <c r="C53" s="73" t="s">
        <v>1777</v>
      </c>
      <c r="D53" s="86" t="s">
        <v>28</v>
      </c>
      <c r="E53" s="73"/>
      <c r="F53" s="86" t="s">
        <v>1705</v>
      </c>
      <c r="G53" s="86" t="s">
        <v>129</v>
      </c>
      <c r="H53" s="83">
        <v>450.53120100000007</v>
      </c>
      <c r="I53" s="85">
        <v>4036</v>
      </c>
      <c r="J53" s="73"/>
      <c r="K53" s="83">
        <v>73.202889661000029</v>
      </c>
      <c r="L53" s="84">
        <v>5.5077163936430323E-5</v>
      </c>
      <c r="M53" s="84">
        <f t="shared" si="2"/>
        <v>1.1191331187525846E-2</v>
      </c>
      <c r="N53" s="84">
        <f>K53/'סכום נכסי הקרן'!$C$42</f>
        <v>1.5483258925254189E-3</v>
      </c>
    </row>
    <row r="54" spans="2:14">
      <c r="B54" s="76" t="s">
        <v>1778</v>
      </c>
      <c r="C54" s="73" t="s">
        <v>1779</v>
      </c>
      <c r="D54" s="86" t="s">
        <v>116</v>
      </c>
      <c r="E54" s="73"/>
      <c r="F54" s="86" t="s">
        <v>1705</v>
      </c>
      <c r="G54" s="86" t="s">
        <v>127</v>
      </c>
      <c r="H54" s="83">
        <v>552.01250500000003</v>
      </c>
      <c r="I54" s="85">
        <v>2993</v>
      </c>
      <c r="J54" s="73"/>
      <c r="K54" s="83">
        <v>56.851287956</v>
      </c>
      <c r="L54" s="84">
        <v>1.1443506237084769E-6</v>
      </c>
      <c r="M54" s="84">
        <f t="shared" si="2"/>
        <v>8.6914819196264991E-3</v>
      </c>
      <c r="N54" s="84">
        <f>K54/'סכום נכסי הקרן'!$C$42</f>
        <v>1.2024705796906488E-3</v>
      </c>
    </row>
    <row r="55" spans="2:14">
      <c r="B55" s="76" t="s">
        <v>1780</v>
      </c>
      <c r="C55" s="73" t="s">
        <v>1781</v>
      </c>
      <c r="D55" s="86" t="s">
        <v>1675</v>
      </c>
      <c r="E55" s="73"/>
      <c r="F55" s="86" t="s">
        <v>1705</v>
      </c>
      <c r="G55" s="86" t="s">
        <v>132</v>
      </c>
      <c r="H55" s="83">
        <v>2477.7035150000006</v>
      </c>
      <c r="I55" s="85">
        <v>3100</v>
      </c>
      <c r="J55" s="73"/>
      <c r="K55" s="83">
        <v>34.103111176000006</v>
      </c>
      <c r="L55" s="84">
        <v>1.6924354737605971E-5</v>
      </c>
      <c r="M55" s="84">
        <f t="shared" si="2"/>
        <v>5.2137178390508944E-3</v>
      </c>
      <c r="N55" s="84">
        <f>K55/'סכום נכסי הקרן'!$C$42</f>
        <v>7.213202961522606E-4</v>
      </c>
    </row>
    <row r="56" spans="2:14">
      <c r="B56" s="76" t="s">
        <v>1782</v>
      </c>
      <c r="C56" s="73" t="s">
        <v>1783</v>
      </c>
      <c r="D56" s="86" t="s">
        <v>28</v>
      </c>
      <c r="E56" s="73"/>
      <c r="F56" s="86" t="s">
        <v>1705</v>
      </c>
      <c r="G56" s="86" t="s">
        <v>129</v>
      </c>
      <c r="H56" s="83">
        <v>1102.5913420000004</v>
      </c>
      <c r="I56" s="85">
        <v>2213</v>
      </c>
      <c r="J56" s="73"/>
      <c r="K56" s="83">
        <v>98.230914474000031</v>
      </c>
      <c r="L56" s="84">
        <v>4.3265633660748384E-6</v>
      </c>
      <c r="M56" s="84">
        <f t="shared" si="2"/>
        <v>1.5017640721876422E-2</v>
      </c>
      <c r="N56" s="84">
        <f>K56/'סכום נכסי הקרן'!$C$42</f>
        <v>2.077697602251545E-3</v>
      </c>
    </row>
    <row r="57" spans="2:14">
      <c r="B57" s="76" t="s">
        <v>1784</v>
      </c>
      <c r="C57" s="73" t="s">
        <v>1785</v>
      </c>
      <c r="D57" s="86" t="s">
        <v>117</v>
      </c>
      <c r="E57" s="73"/>
      <c r="F57" s="86" t="s">
        <v>1705</v>
      </c>
      <c r="G57" s="86" t="s">
        <v>136</v>
      </c>
      <c r="H57" s="83">
        <v>129.66851100000002</v>
      </c>
      <c r="I57" s="85">
        <f>2397000/100</f>
        <v>23970</v>
      </c>
      <c r="J57" s="73"/>
      <c r="K57" s="83">
        <v>101.15798687500002</v>
      </c>
      <c r="L57" s="84">
        <v>5.2708878452589071E-6</v>
      </c>
      <c r="M57" s="84">
        <f t="shared" si="2"/>
        <v>1.5465134486141162E-2</v>
      </c>
      <c r="N57" s="84">
        <f>K57/'סכום נכסי הקרן'!$C$42</f>
        <v>2.1396085733723937E-3</v>
      </c>
    </row>
    <row r="58" spans="2:14">
      <c r="B58" s="76" t="s">
        <v>1786</v>
      </c>
      <c r="C58" s="73" t="s">
        <v>1787</v>
      </c>
      <c r="D58" s="86" t="s">
        <v>116</v>
      </c>
      <c r="E58" s="73"/>
      <c r="F58" s="86" t="s">
        <v>1705</v>
      </c>
      <c r="G58" s="86" t="s">
        <v>127</v>
      </c>
      <c r="H58" s="83">
        <v>7.3743510000000017</v>
      </c>
      <c r="I58" s="85">
        <v>33962</v>
      </c>
      <c r="J58" s="73"/>
      <c r="K58" s="83">
        <v>8.6179056530000011</v>
      </c>
      <c r="L58" s="84">
        <v>6.7142380659894076E-8</v>
      </c>
      <c r="M58" s="84">
        <f t="shared" si="2"/>
        <v>1.3175140592428991E-3</v>
      </c>
      <c r="N58" s="84">
        <f>K58/'סכום נכסי הקרן'!$C$42</f>
        <v>1.8227868494909898E-4</v>
      </c>
    </row>
    <row r="59" spans="2:14">
      <c r="B59" s="76" t="s">
        <v>1788</v>
      </c>
      <c r="C59" s="73" t="s">
        <v>1789</v>
      </c>
      <c r="D59" s="86" t="s">
        <v>1444</v>
      </c>
      <c r="E59" s="73"/>
      <c r="F59" s="86" t="s">
        <v>1705</v>
      </c>
      <c r="G59" s="86" t="s">
        <v>127</v>
      </c>
      <c r="H59" s="83">
        <v>27.595036000000004</v>
      </c>
      <c r="I59" s="85">
        <v>18531</v>
      </c>
      <c r="J59" s="73"/>
      <c r="K59" s="83">
        <v>17.596021893000003</v>
      </c>
      <c r="L59" s="84">
        <v>1.1772626279863482E-7</v>
      </c>
      <c r="M59" s="84">
        <f t="shared" si="2"/>
        <v>2.6900974742863496E-3</v>
      </c>
      <c r="N59" s="84">
        <f>K59/'סכום נכסי הקרן'!$C$42</f>
        <v>3.7217624097277819E-4</v>
      </c>
    </row>
    <row r="60" spans="2:14">
      <c r="B60" s="76" t="s">
        <v>1790</v>
      </c>
      <c r="C60" s="73" t="s">
        <v>1791</v>
      </c>
      <c r="D60" s="86" t="s">
        <v>1444</v>
      </c>
      <c r="E60" s="73"/>
      <c r="F60" s="86" t="s">
        <v>1705</v>
      </c>
      <c r="G60" s="86" t="s">
        <v>127</v>
      </c>
      <c r="H60" s="83">
        <v>252.71984500000002</v>
      </c>
      <c r="I60" s="85">
        <v>5665</v>
      </c>
      <c r="J60" s="73"/>
      <c r="K60" s="83">
        <v>49.263349093000002</v>
      </c>
      <c r="L60" s="84">
        <v>5.9254359906213372E-6</v>
      </c>
      <c r="M60" s="84">
        <f t="shared" si="2"/>
        <v>7.5314302162062001E-3</v>
      </c>
      <c r="N60" s="84">
        <f>K60/'סכום נכסי הקרן'!$C$42</f>
        <v>1.0419768851535867E-3</v>
      </c>
    </row>
    <row r="61" spans="2:14">
      <c r="B61" s="76" t="s">
        <v>1792</v>
      </c>
      <c r="C61" s="73" t="s">
        <v>1793</v>
      </c>
      <c r="D61" s="86" t="s">
        <v>1444</v>
      </c>
      <c r="E61" s="73"/>
      <c r="F61" s="86" t="s">
        <v>1705</v>
      </c>
      <c r="G61" s="86" t="s">
        <v>127</v>
      </c>
      <c r="H61" s="83">
        <v>27.031872000000003</v>
      </c>
      <c r="I61" s="85">
        <v>29962</v>
      </c>
      <c r="J61" s="73"/>
      <c r="K61" s="83">
        <v>27.869655130000002</v>
      </c>
      <c r="L61" s="84">
        <v>9.8297716363636379E-7</v>
      </c>
      <c r="M61" s="84">
        <f t="shared" si="2"/>
        <v>4.2607408271223956E-3</v>
      </c>
      <c r="N61" s="84">
        <f>K61/'סכום נכסי הקרן'!$C$42</f>
        <v>5.8947548181998062E-4</v>
      </c>
    </row>
    <row r="62" spans="2:14">
      <c r="B62" s="76" t="s">
        <v>1794</v>
      </c>
      <c r="C62" s="73" t="s">
        <v>1795</v>
      </c>
      <c r="D62" s="86" t="s">
        <v>1444</v>
      </c>
      <c r="E62" s="73"/>
      <c r="F62" s="86" t="s">
        <v>1705</v>
      </c>
      <c r="G62" s="86" t="s">
        <v>127</v>
      </c>
      <c r="H62" s="83">
        <v>66.312561000000017</v>
      </c>
      <c r="I62" s="85">
        <v>19893</v>
      </c>
      <c r="J62" s="73"/>
      <c r="K62" s="83">
        <v>45.392150250999997</v>
      </c>
      <c r="L62" s="84">
        <v>1.1736736460176994E-5</v>
      </c>
      <c r="M62" s="84">
        <f t="shared" si="2"/>
        <v>6.9395974547644054E-3</v>
      </c>
      <c r="N62" s="84">
        <f>K62/'סכום נכסי הקרן'!$C$42</f>
        <v>9.6009654641367561E-4</v>
      </c>
    </row>
    <row r="63" spans="2:14">
      <c r="B63" s="76" t="s">
        <v>1796</v>
      </c>
      <c r="C63" s="73" t="s">
        <v>1797</v>
      </c>
      <c r="D63" s="86" t="s">
        <v>1444</v>
      </c>
      <c r="E63" s="73"/>
      <c r="F63" s="86" t="s">
        <v>1705</v>
      </c>
      <c r="G63" s="86" t="s">
        <v>127</v>
      </c>
      <c r="H63" s="83">
        <v>240.94619800000004</v>
      </c>
      <c r="I63" s="85">
        <v>14979</v>
      </c>
      <c r="J63" s="73"/>
      <c r="K63" s="83">
        <v>124.19026977200001</v>
      </c>
      <c r="L63" s="84">
        <v>9.3173317092034042E-7</v>
      </c>
      <c r="M63" s="84">
        <f t="shared" si="2"/>
        <v>1.8986332994817532E-2</v>
      </c>
      <c r="N63" s="84">
        <f>K63/'סכום נכסי הקרן'!$C$42</f>
        <v>2.626768030308349E-3</v>
      </c>
    </row>
    <row r="64" spans="2:14">
      <c r="B64" s="76" t="s">
        <v>1798</v>
      </c>
      <c r="C64" s="73" t="s">
        <v>1799</v>
      </c>
      <c r="D64" s="86" t="s">
        <v>116</v>
      </c>
      <c r="E64" s="73"/>
      <c r="F64" s="86" t="s">
        <v>1705</v>
      </c>
      <c r="G64" s="86" t="s">
        <v>127</v>
      </c>
      <c r="H64" s="83">
        <v>8209.0590219999995</v>
      </c>
      <c r="I64" s="85">
        <v>789.25</v>
      </c>
      <c r="J64" s="73"/>
      <c r="K64" s="83">
        <v>222.94238426000001</v>
      </c>
      <c r="L64" s="84">
        <v>3.9146314629396193E-5</v>
      </c>
      <c r="M64" s="84">
        <f t="shared" si="2"/>
        <v>3.4083655297552702E-2</v>
      </c>
      <c r="N64" s="84">
        <f>K64/'סכום נכסי הקרן'!$C$42</f>
        <v>4.7154896164572227E-3</v>
      </c>
    </row>
    <row r="65" spans="2:14">
      <c r="B65" s="76" t="s">
        <v>1800</v>
      </c>
      <c r="C65" s="73" t="s">
        <v>1801</v>
      </c>
      <c r="D65" s="86" t="s">
        <v>1444</v>
      </c>
      <c r="E65" s="73"/>
      <c r="F65" s="86" t="s">
        <v>1705</v>
      </c>
      <c r="G65" s="86" t="s">
        <v>127</v>
      </c>
      <c r="H65" s="83">
        <v>109.64211800000001</v>
      </c>
      <c r="I65" s="85">
        <v>31112</v>
      </c>
      <c r="J65" s="73"/>
      <c r="K65" s="83">
        <v>117.37889519100001</v>
      </c>
      <c r="L65" s="84">
        <v>6.4306227565982414E-6</v>
      </c>
      <c r="M65" s="84">
        <f t="shared" si="2"/>
        <v>1.7945003217656047E-2</v>
      </c>
      <c r="N65" s="84">
        <f>K65/'סכום נכסי הקרן'!$C$42</f>
        <v>2.4826995696739266E-3</v>
      </c>
    </row>
    <row r="66" spans="2:14">
      <c r="B66" s="76" t="s">
        <v>1802</v>
      </c>
      <c r="C66" s="73" t="s">
        <v>1803</v>
      </c>
      <c r="D66" s="86" t="s">
        <v>28</v>
      </c>
      <c r="E66" s="73"/>
      <c r="F66" s="86" t="s">
        <v>1705</v>
      </c>
      <c r="G66" s="86" t="s">
        <v>129</v>
      </c>
      <c r="H66" s="83">
        <v>166.13337900000002</v>
      </c>
      <c r="I66" s="85">
        <v>3490</v>
      </c>
      <c r="J66" s="73"/>
      <c r="K66" s="83">
        <v>23.341809666000007</v>
      </c>
      <c r="L66" s="84">
        <v>1.3730031322314052E-5</v>
      </c>
      <c r="M66" s="84">
        <f t="shared" si="2"/>
        <v>3.5685192715496075E-3</v>
      </c>
      <c r="N66" s="84">
        <f>K66/'סכום נכסי הקרן'!$C$42</f>
        <v>4.937063065629558E-4</v>
      </c>
    </row>
    <row r="67" spans="2:14">
      <c r="B67" s="76" t="s">
        <v>1804</v>
      </c>
      <c r="C67" s="73" t="s">
        <v>1805</v>
      </c>
      <c r="D67" s="86" t="s">
        <v>28</v>
      </c>
      <c r="E67" s="73"/>
      <c r="F67" s="86" t="s">
        <v>1705</v>
      </c>
      <c r="G67" s="86" t="s">
        <v>129</v>
      </c>
      <c r="H67" s="83">
        <v>374.55587100000002</v>
      </c>
      <c r="I67" s="85">
        <v>5530</v>
      </c>
      <c r="J67" s="73"/>
      <c r="K67" s="83">
        <v>83.386152529000029</v>
      </c>
      <c r="L67" s="84">
        <v>4.9267460835251565E-5</v>
      </c>
      <c r="M67" s="84">
        <f t="shared" si="2"/>
        <v>1.2748158627715526E-2</v>
      </c>
      <c r="N67" s="84">
        <f>K67/'סכום נכסי הקרן'!$C$42</f>
        <v>1.7637136954104351E-3</v>
      </c>
    </row>
    <row r="68" spans="2:14">
      <c r="B68" s="76" t="s">
        <v>1806</v>
      </c>
      <c r="C68" s="73" t="s">
        <v>1807</v>
      </c>
      <c r="D68" s="86" t="s">
        <v>1441</v>
      </c>
      <c r="E68" s="73"/>
      <c r="F68" s="86" t="s">
        <v>1705</v>
      </c>
      <c r="G68" s="86" t="s">
        <v>127</v>
      </c>
      <c r="H68" s="83">
        <v>161.89148800000004</v>
      </c>
      <c r="I68" s="85">
        <v>6818</v>
      </c>
      <c r="J68" s="73"/>
      <c r="K68" s="83">
        <v>37.980937835000006</v>
      </c>
      <c r="L68" s="84">
        <v>3.8637586634844874E-6</v>
      </c>
      <c r="M68" s="84">
        <f t="shared" si="2"/>
        <v>5.806563867802773E-3</v>
      </c>
      <c r="N68" s="84">
        <f>K68/'סכום נכסי הקרן'!$C$42</f>
        <v>8.0334082089739015E-4</v>
      </c>
    </row>
    <row r="69" spans="2:14">
      <c r="B69" s="76" t="s">
        <v>1808</v>
      </c>
      <c r="C69" s="73" t="s">
        <v>1809</v>
      </c>
      <c r="D69" s="86" t="s">
        <v>28</v>
      </c>
      <c r="E69" s="73"/>
      <c r="F69" s="86" t="s">
        <v>1705</v>
      </c>
      <c r="G69" s="86" t="s">
        <v>129</v>
      </c>
      <c r="H69" s="83">
        <v>34.21221400000001</v>
      </c>
      <c r="I69" s="85">
        <v>5369.7</v>
      </c>
      <c r="J69" s="73"/>
      <c r="K69" s="83">
        <v>7.3957698100000009</v>
      </c>
      <c r="L69" s="84">
        <v>2.0950888318966896E-5</v>
      </c>
      <c r="M69" s="84">
        <f t="shared" si="2"/>
        <v>1.1306727058687592E-3</v>
      </c>
      <c r="N69" s="84">
        <f>K69/'סכום נכסי הקרן'!$C$42</f>
        <v>1.5642909651531869E-4</v>
      </c>
    </row>
    <row r="70" spans="2:14">
      <c r="B70" s="76" t="s">
        <v>1810</v>
      </c>
      <c r="C70" s="73" t="s">
        <v>1811</v>
      </c>
      <c r="D70" s="86" t="s">
        <v>28</v>
      </c>
      <c r="E70" s="73"/>
      <c r="F70" s="86" t="s">
        <v>1705</v>
      </c>
      <c r="G70" s="86" t="s">
        <v>129</v>
      </c>
      <c r="H70" s="83">
        <v>79.969288000000006</v>
      </c>
      <c r="I70" s="85">
        <v>10892.9</v>
      </c>
      <c r="J70" s="73"/>
      <c r="K70" s="83">
        <v>35.068641436000007</v>
      </c>
      <c r="L70" s="84">
        <v>1.7977356916094882E-5</v>
      </c>
      <c r="M70" s="84">
        <f t="shared" si="2"/>
        <v>5.3613290735428408E-3</v>
      </c>
      <c r="N70" s="84">
        <f>K70/'סכום נכסי הקרן'!$C$42</f>
        <v>7.4174237933091497E-4</v>
      </c>
    </row>
    <row r="71" spans="2:14">
      <c r="B71" s="76" t="s">
        <v>1812</v>
      </c>
      <c r="C71" s="73" t="s">
        <v>1813</v>
      </c>
      <c r="D71" s="86" t="s">
        <v>28</v>
      </c>
      <c r="E71" s="73"/>
      <c r="F71" s="86" t="s">
        <v>1705</v>
      </c>
      <c r="G71" s="86" t="s">
        <v>129</v>
      </c>
      <c r="H71" s="83">
        <v>252.92596400000005</v>
      </c>
      <c r="I71" s="85">
        <v>5425.7</v>
      </c>
      <c r="J71" s="73"/>
      <c r="K71" s="83">
        <v>55.246069408000004</v>
      </c>
      <c r="L71" s="84">
        <v>3.4968078348105572E-5</v>
      </c>
      <c r="M71" s="84">
        <f t="shared" si="2"/>
        <v>8.4460744981132169E-3</v>
      </c>
      <c r="N71" s="84">
        <f>K71/'סכום נכסי הקרן'!$C$42</f>
        <v>1.1685183483984107E-3</v>
      </c>
    </row>
    <row r="72" spans="2:14">
      <c r="B72" s="76" t="s">
        <v>1814</v>
      </c>
      <c r="C72" s="73" t="s">
        <v>1815</v>
      </c>
      <c r="D72" s="86" t="s">
        <v>1444</v>
      </c>
      <c r="E72" s="73"/>
      <c r="F72" s="86" t="s">
        <v>1705</v>
      </c>
      <c r="G72" s="86" t="s">
        <v>127</v>
      </c>
      <c r="H72" s="83">
        <v>87.95945900000001</v>
      </c>
      <c r="I72" s="85">
        <v>17420</v>
      </c>
      <c r="J72" s="73"/>
      <c r="K72" s="83">
        <v>52.724852325000008</v>
      </c>
      <c r="L72" s="84">
        <v>5.6129036189731353E-6</v>
      </c>
      <c r="M72" s="84">
        <f t="shared" si="2"/>
        <v>8.060628301902014E-3</v>
      </c>
      <c r="N72" s="84">
        <f>K72/'סכום נכסי הקרן'!$C$42</f>
        <v>1.1151916872739107E-3</v>
      </c>
    </row>
    <row r="73" spans="2:14">
      <c r="B73" s="76" t="s">
        <v>1816</v>
      </c>
      <c r="C73" s="73" t="s">
        <v>1817</v>
      </c>
      <c r="D73" s="86" t="s">
        <v>117</v>
      </c>
      <c r="E73" s="73"/>
      <c r="F73" s="86" t="s">
        <v>1705</v>
      </c>
      <c r="G73" s="86" t="s">
        <v>136</v>
      </c>
      <c r="H73" s="83">
        <v>781.39005000000009</v>
      </c>
      <c r="I73" s="85">
        <f>168600/100</f>
        <v>1686</v>
      </c>
      <c r="J73" s="73"/>
      <c r="K73" s="83">
        <v>42.876869276000001</v>
      </c>
      <c r="L73" s="84">
        <v>1.0347916718834272E-7</v>
      </c>
      <c r="M73" s="84">
        <f t="shared" si="2"/>
        <v>6.5550587766976453E-3</v>
      </c>
      <c r="N73" s="84">
        <f>K73/'סכום נכסי הקרן'!$C$42</f>
        <v>9.0689544084797662E-4</v>
      </c>
    </row>
    <row r="74" spans="2:14">
      <c r="B74" s="76" t="s">
        <v>1818</v>
      </c>
      <c r="C74" s="73" t="s">
        <v>1819</v>
      </c>
      <c r="D74" s="86" t="s">
        <v>116</v>
      </c>
      <c r="E74" s="73"/>
      <c r="F74" s="86" t="s">
        <v>1705</v>
      </c>
      <c r="G74" s="86" t="s">
        <v>127</v>
      </c>
      <c r="H74" s="83">
        <v>31.433139000000004</v>
      </c>
      <c r="I74" s="85">
        <v>62558</v>
      </c>
      <c r="J74" s="73"/>
      <c r="K74" s="83">
        <v>67.663629162000007</v>
      </c>
      <c r="L74" s="84">
        <v>2.2482563090980059E-6</v>
      </c>
      <c r="M74" s="84">
        <f t="shared" si="2"/>
        <v>1.0344483487040656E-2</v>
      </c>
      <c r="N74" s="84">
        <f>K74/'סכום נכסי הקרן'!$C$42</f>
        <v>1.431164117959376E-3</v>
      </c>
    </row>
    <row r="75" spans="2:14">
      <c r="B75" s="76" t="s">
        <v>1820</v>
      </c>
      <c r="C75" s="73" t="s">
        <v>1821</v>
      </c>
      <c r="D75" s="86" t="s">
        <v>28</v>
      </c>
      <c r="E75" s="73"/>
      <c r="F75" s="86" t="s">
        <v>1705</v>
      </c>
      <c r="G75" s="86" t="s">
        <v>129</v>
      </c>
      <c r="H75" s="83">
        <v>140.90644900000004</v>
      </c>
      <c r="I75" s="85">
        <v>19252</v>
      </c>
      <c r="J75" s="73"/>
      <c r="K75" s="83">
        <v>109.20912253900001</v>
      </c>
      <c r="L75" s="84">
        <v>4.8588430689655187E-5</v>
      </c>
      <c r="M75" s="84">
        <f t="shared" si="2"/>
        <v>1.6696000181044574E-2</v>
      </c>
      <c r="N75" s="84">
        <f>K75/'סכום נכסי הקרן'!$C$42</f>
        <v>2.3098994166783696E-3</v>
      </c>
    </row>
    <row r="76" spans="2:14">
      <c r="B76" s="76" t="s">
        <v>1822</v>
      </c>
      <c r="C76" s="73" t="s">
        <v>1823</v>
      </c>
      <c r="D76" s="86" t="s">
        <v>116</v>
      </c>
      <c r="E76" s="73"/>
      <c r="F76" s="86" t="s">
        <v>1705</v>
      </c>
      <c r="G76" s="86" t="s">
        <v>127</v>
      </c>
      <c r="H76" s="83">
        <v>580.05891999999994</v>
      </c>
      <c r="I76" s="85">
        <v>3004.25</v>
      </c>
      <c r="J76" s="73"/>
      <c r="K76" s="83">
        <v>59.964311578000007</v>
      </c>
      <c r="L76" s="84">
        <v>6.1381896296296284E-5</v>
      </c>
      <c r="M76" s="84">
        <f t="shared" si="2"/>
        <v>9.1674040930506753E-3</v>
      </c>
      <c r="N76" s="84">
        <f>K76/'סכום נכסי הקרן'!$C$42</f>
        <v>1.2683146344855756E-3</v>
      </c>
    </row>
    <row r="77" spans="2:14">
      <c r="B77" s="76" t="s">
        <v>1824</v>
      </c>
      <c r="C77" s="73" t="s">
        <v>1825</v>
      </c>
      <c r="D77" s="86" t="s">
        <v>1444</v>
      </c>
      <c r="E77" s="73"/>
      <c r="F77" s="86" t="s">
        <v>1705</v>
      </c>
      <c r="G77" s="86" t="s">
        <v>127</v>
      </c>
      <c r="H77" s="83">
        <v>37.492643000000008</v>
      </c>
      <c r="I77" s="85">
        <v>11670</v>
      </c>
      <c r="J77" s="73"/>
      <c r="K77" s="83">
        <v>15.055722059000001</v>
      </c>
      <c r="L77" s="84">
        <v>1.2822122735780532E-7</v>
      </c>
      <c r="M77" s="84">
        <f t="shared" si="2"/>
        <v>2.3017338879639218E-3</v>
      </c>
      <c r="N77" s="84">
        <f>K77/'סכום נכסי הקרן'!$C$42</f>
        <v>3.1844595756491288E-4</v>
      </c>
    </row>
    <row r="78" spans="2:14">
      <c r="B78" s="76" t="s">
        <v>1826</v>
      </c>
      <c r="C78" s="73" t="s">
        <v>1827</v>
      </c>
      <c r="D78" s="86" t="s">
        <v>120</v>
      </c>
      <c r="E78" s="73"/>
      <c r="F78" s="86" t="s">
        <v>1705</v>
      </c>
      <c r="G78" s="86" t="s">
        <v>127</v>
      </c>
      <c r="H78" s="83">
        <v>295.23633400000017</v>
      </c>
      <c r="I78" s="85">
        <v>10814</v>
      </c>
      <c r="J78" s="73"/>
      <c r="K78" s="83">
        <v>109.860315321</v>
      </c>
      <c r="L78" s="84">
        <v>1.8616996386149206E-5</v>
      </c>
      <c r="M78" s="84">
        <f t="shared" si="2"/>
        <v>1.6795555186646643E-2</v>
      </c>
      <c r="N78" s="84">
        <f>K78/'סכום נכסי הקרן'!$C$42</f>
        <v>2.3236728981633967E-3</v>
      </c>
    </row>
    <row r="79" spans="2:14">
      <c r="B79" s="76" t="s">
        <v>1828</v>
      </c>
      <c r="C79" s="73" t="s">
        <v>1829</v>
      </c>
      <c r="D79" s="86" t="s">
        <v>1444</v>
      </c>
      <c r="E79" s="73"/>
      <c r="F79" s="86" t="s">
        <v>1705</v>
      </c>
      <c r="G79" s="86" t="s">
        <v>127</v>
      </c>
      <c r="H79" s="83">
        <v>453.41741600000006</v>
      </c>
      <c r="I79" s="85">
        <v>1690</v>
      </c>
      <c r="J79" s="73"/>
      <c r="K79" s="83">
        <v>26.367537622000004</v>
      </c>
      <c r="L79" s="84">
        <v>4.657600575243966E-6</v>
      </c>
      <c r="M79" s="84">
        <f t="shared" si="2"/>
        <v>4.031095596005718E-3</v>
      </c>
      <c r="N79" s="84">
        <f>K79/'סכום נכסי הקרן'!$C$42</f>
        <v>5.577039569249567E-4</v>
      </c>
    </row>
    <row r="80" spans="2:14">
      <c r="B80" s="76" t="s">
        <v>1830</v>
      </c>
      <c r="C80" s="73" t="s">
        <v>1831</v>
      </c>
      <c r="D80" s="86" t="s">
        <v>1444</v>
      </c>
      <c r="E80" s="73"/>
      <c r="F80" s="86" t="s">
        <v>1705</v>
      </c>
      <c r="G80" s="86" t="s">
        <v>127</v>
      </c>
      <c r="H80" s="83">
        <v>46.517346000000003</v>
      </c>
      <c r="I80" s="85">
        <v>5938</v>
      </c>
      <c r="J80" s="73"/>
      <c r="K80" s="83">
        <v>9.5047303000000003</v>
      </c>
      <c r="L80" s="84">
        <v>2.4205827672149057E-7</v>
      </c>
      <c r="M80" s="84">
        <f t="shared" si="2"/>
        <v>1.4530927006844987E-3</v>
      </c>
      <c r="N80" s="84">
        <f>K80/'סכום נכסי הקרן'!$C$42</f>
        <v>2.0103605326390951E-4</v>
      </c>
    </row>
    <row r="81" spans="2:14">
      <c r="B81" s="76" t="s">
        <v>1832</v>
      </c>
      <c r="C81" s="73" t="s">
        <v>1833</v>
      </c>
      <c r="D81" s="86" t="s">
        <v>118</v>
      </c>
      <c r="E81" s="73"/>
      <c r="F81" s="86" t="s">
        <v>1705</v>
      </c>
      <c r="G81" s="86" t="s">
        <v>131</v>
      </c>
      <c r="H81" s="83">
        <v>261.22277700000006</v>
      </c>
      <c r="I81" s="85">
        <v>7483</v>
      </c>
      <c r="J81" s="73"/>
      <c r="K81" s="83">
        <v>47.857655513000005</v>
      </c>
      <c r="L81" s="84">
        <v>3.4742562767301235E-6</v>
      </c>
      <c r="M81" s="84">
        <f t="shared" si="2"/>
        <v>7.3165263719070029E-3</v>
      </c>
      <c r="N81" s="84">
        <f>K81/'סכום נכסי הקרן'!$C$42</f>
        <v>1.0122448380042201E-3</v>
      </c>
    </row>
    <row r="82" spans="2:14">
      <c r="B82" s="76" t="s">
        <v>1834</v>
      </c>
      <c r="C82" s="73" t="s">
        <v>1835</v>
      </c>
      <c r="D82" s="86" t="s">
        <v>1444</v>
      </c>
      <c r="E82" s="73"/>
      <c r="F82" s="86" t="s">
        <v>1705</v>
      </c>
      <c r="G82" s="86" t="s">
        <v>127</v>
      </c>
      <c r="H82" s="83">
        <v>284.56944399999998</v>
      </c>
      <c r="I82" s="85">
        <v>31145</v>
      </c>
      <c r="J82" s="73"/>
      <c r="K82" s="83">
        <v>304.97291686700004</v>
      </c>
      <c r="L82" s="84">
        <v>2.4251848485860826E-6</v>
      </c>
      <c r="M82" s="84">
        <f t="shared" si="2"/>
        <v>4.6624565392023608E-2</v>
      </c>
      <c r="N82" s="84">
        <f>K82/'סכום נכסי הקרן'!$C$42</f>
        <v>6.4505303805752453E-3</v>
      </c>
    </row>
    <row r="83" spans="2:14">
      <c r="B83" s="76" t="s">
        <v>1836</v>
      </c>
      <c r="C83" s="73" t="s">
        <v>1837</v>
      </c>
      <c r="D83" s="86" t="s">
        <v>1444</v>
      </c>
      <c r="E83" s="73"/>
      <c r="F83" s="86" t="s">
        <v>1705</v>
      </c>
      <c r="G83" s="86" t="s">
        <v>127</v>
      </c>
      <c r="H83" s="83">
        <v>263.85923000000008</v>
      </c>
      <c r="I83" s="85">
        <v>3367</v>
      </c>
      <c r="J83" s="73"/>
      <c r="K83" s="83">
        <v>30.570326559000012</v>
      </c>
      <c r="L83" s="84">
        <v>4.7033730837789675E-6</v>
      </c>
      <c r="M83" s="84">
        <f t="shared" si="2"/>
        <v>4.673622183727231E-3</v>
      </c>
      <c r="N83" s="84">
        <f>K83/'סכום נכסי הקרן'!$C$42</f>
        <v>6.4659781018828425E-4</v>
      </c>
    </row>
    <row r="84" spans="2:14">
      <c r="B84" s="76" t="s">
        <v>1838</v>
      </c>
      <c r="C84" s="73" t="s">
        <v>1839</v>
      </c>
      <c r="D84" s="86" t="s">
        <v>1444</v>
      </c>
      <c r="E84" s="73"/>
      <c r="F84" s="86" t="s">
        <v>1705</v>
      </c>
      <c r="G84" s="86" t="s">
        <v>127</v>
      </c>
      <c r="H84" s="83">
        <v>55.471654000000008</v>
      </c>
      <c r="I84" s="85">
        <v>11238</v>
      </c>
      <c r="J84" s="73"/>
      <c r="K84" s="83">
        <v>21.450865304000001</v>
      </c>
      <c r="L84" s="84">
        <v>1.7068201230769234E-5</v>
      </c>
      <c r="M84" s="84">
        <f t="shared" si="2"/>
        <v>3.2794298010337831E-3</v>
      </c>
      <c r="N84" s="84">
        <f>K84/'סכום נכסי הקרן'!$C$42</f>
        <v>4.5371064340583053E-4</v>
      </c>
    </row>
    <row r="85" spans="2:14">
      <c r="B85" s="72"/>
      <c r="C85" s="73"/>
      <c r="D85" s="73"/>
      <c r="E85" s="73"/>
      <c r="F85" s="73"/>
      <c r="G85" s="73"/>
      <c r="H85" s="83"/>
      <c r="I85" s="85"/>
      <c r="J85" s="73"/>
      <c r="K85" s="73"/>
      <c r="L85" s="73"/>
      <c r="M85" s="84"/>
      <c r="N85" s="73"/>
    </row>
    <row r="86" spans="2:14">
      <c r="B86" s="89" t="s">
        <v>218</v>
      </c>
      <c r="C86" s="71"/>
      <c r="D86" s="71"/>
      <c r="E86" s="71"/>
      <c r="F86" s="71"/>
      <c r="G86" s="71"/>
      <c r="H86" s="80"/>
      <c r="I86" s="82"/>
      <c r="J86" s="71"/>
      <c r="K86" s="80">
        <v>250.38311706700003</v>
      </c>
      <c r="L86" s="71"/>
      <c r="M86" s="81">
        <f t="shared" ref="M86:M90" si="3">K86/$K$11</f>
        <v>3.8278822049762955E-2</v>
      </c>
      <c r="N86" s="81">
        <f>K86/'סכום נכסי הקרן'!$C$42</f>
        <v>5.2958928944112291E-3</v>
      </c>
    </row>
    <row r="87" spans="2:14">
      <c r="B87" s="76" t="s">
        <v>1840</v>
      </c>
      <c r="C87" s="73" t="s">
        <v>1841</v>
      </c>
      <c r="D87" s="86" t="s">
        <v>116</v>
      </c>
      <c r="E87" s="73"/>
      <c r="F87" s="86" t="s">
        <v>1729</v>
      </c>
      <c r="G87" s="86" t="s">
        <v>127</v>
      </c>
      <c r="H87" s="83">
        <v>23.145763000000002</v>
      </c>
      <c r="I87" s="85">
        <v>10298</v>
      </c>
      <c r="J87" s="73"/>
      <c r="K87" s="83">
        <v>8.2017977210000019</v>
      </c>
      <c r="L87" s="84">
        <v>3.0133372720022354E-6</v>
      </c>
      <c r="M87" s="84">
        <f t="shared" si="3"/>
        <v>1.253899061278557E-3</v>
      </c>
      <c r="N87" s="84">
        <f>K87/'סכום נכסי הקרן'!$C$42</f>
        <v>1.7347752029310795E-4</v>
      </c>
    </row>
    <row r="88" spans="2:14">
      <c r="B88" s="76" t="s">
        <v>1842</v>
      </c>
      <c r="C88" s="73" t="s">
        <v>1843</v>
      </c>
      <c r="D88" s="86" t="s">
        <v>116</v>
      </c>
      <c r="E88" s="73"/>
      <c r="F88" s="86" t="s">
        <v>1729</v>
      </c>
      <c r="G88" s="86" t="s">
        <v>127</v>
      </c>
      <c r="H88" s="83">
        <v>494.03265500000003</v>
      </c>
      <c r="I88" s="85">
        <v>9977</v>
      </c>
      <c r="J88" s="73"/>
      <c r="K88" s="83">
        <v>169.60564431100005</v>
      </c>
      <c r="L88" s="84">
        <v>1.0357151242945811E-5</v>
      </c>
      <c r="M88" s="84">
        <f t="shared" si="3"/>
        <v>2.5929481002023334E-2</v>
      </c>
      <c r="N88" s="84">
        <f>K88/'סכום נכסי הקרן'!$C$42</f>
        <v>3.5873557973092511E-3</v>
      </c>
    </row>
    <row r="89" spans="2:14">
      <c r="B89" s="76" t="s">
        <v>1844</v>
      </c>
      <c r="C89" s="73" t="s">
        <v>1845</v>
      </c>
      <c r="D89" s="86" t="s">
        <v>116</v>
      </c>
      <c r="E89" s="73"/>
      <c r="F89" s="86" t="s">
        <v>1729</v>
      </c>
      <c r="G89" s="86" t="s">
        <v>130</v>
      </c>
      <c r="H89" s="83">
        <v>3500.6995080000006</v>
      </c>
      <c r="I89" s="85">
        <v>123</v>
      </c>
      <c r="J89" s="73"/>
      <c r="K89" s="83">
        <v>18.992289028000002</v>
      </c>
      <c r="L89" s="84">
        <v>1.5264735019346021E-5</v>
      </c>
      <c r="M89" s="84">
        <f t="shared" si="3"/>
        <v>2.9035601942200393E-3</v>
      </c>
      <c r="N89" s="84">
        <f>K89/'סכום נכסי הקרן'!$C$42</f>
        <v>4.0170890789363822E-4</v>
      </c>
    </row>
    <row r="90" spans="2:14">
      <c r="B90" s="76" t="s">
        <v>1846</v>
      </c>
      <c r="C90" s="73" t="s">
        <v>1847</v>
      </c>
      <c r="D90" s="86" t="s">
        <v>116</v>
      </c>
      <c r="E90" s="73"/>
      <c r="F90" s="86" t="s">
        <v>1729</v>
      </c>
      <c r="G90" s="86" t="s">
        <v>127</v>
      </c>
      <c r="H90" s="83">
        <v>230.04932700000009</v>
      </c>
      <c r="I90" s="85">
        <v>6769</v>
      </c>
      <c r="J90" s="73"/>
      <c r="K90" s="83">
        <v>53.583386007000001</v>
      </c>
      <c r="L90" s="84">
        <v>5.3712057328642357E-6</v>
      </c>
      <c r="M90" s="84">
        <f t="shared" si="3"/>
        <v>8.1918817922410278E-3</v>
      </c>
      <c r="N90" s="84">
        <f>K90/'סכום נכסי הקרן'!$C$42</f>
        <v>1.1333506689152322E-3</v>
      </c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4" t="s">
        <v>212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4" t="s">
        <v>107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4" t="s">
        <v>195</v>
      </c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4" t="s">
        <v>203</v>
      </c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4" t="s">
        <v>210</v>
      </c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20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20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21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  <row r="301" spans="2:14">
      <c r="B301" s="112"/>
      <c r="C301" s="112"/>
      <c r="D301" s="112"/>
      <c r="E301" s="112"/>
      <c r="F301" s="112"/>
      <c r="G301" s="112"/>
      <c r="H301" s="113"/>
      <c r="I301" s="113"/>
      <c r="J301" s="113"/>
      <c r="K301" s="113"/>
      <c r="L301" s="113"/>
      <c r="M301" s="113"/>
      <c r="N301" s="113"/>
    </row>
    <row r="302" spans="2:14">
      <c r="B302" s="112"/>
      <c r="C302" s="112"/>
      <c r="D302" s="112"/>
      <c r="E302" s="112"/>
      <c r="F302" s="112"/>
      <c r="G302" s="112"/>
      <c r="H302" s="113"/>
      <c r="I302" s="113"/>
      <c r="J302" s="113"/>
      <c r="K302" s="113"/>
      <c r="L302" s="113"/>
      <c r="M302" s="113"/>
      <c r="N302" s="113"/>
    </row>
    <row r="303" spans="2:14">
      <c r="B303" s="112"/>
      <c r="C303" s="112"/>
      <c r="D303" s="112"/>
      <c r="E303" s="112"/>
      <c r="F303" s="112"/>
      <c r="G303" s="112"/>
      <c r="H303" s="113"/>
      <c r="I303" s="113"/>
      <c r="J303" s="113"/>
      <c r="K303" s="113"/>
      <c r="L303" s="113"/>
      <c r="M303" s="113"/>
      <c r="N303" s="113"/>
    </row>
    <row r="304" spans="2:14">
      <c r="B304" s="112"/>
      <c r="C304" s="112"/>
      <c r="D304" s="112"/>
      <c r="E304" s="112"/>
      <c r="F304" s="112"/>
      <c r="G304" s="112"/>
      <c r="H304" s="113"/>
      <c r="I304" s="113"/>
      <c r="J304" s="113"/>
      <c r="K304" s="113"/>
      <c r="L304" s="113"/>
      <c r="M304" s="113"/>
      <c r="N304" s="113"/>
    </row>
    <row r="305" spans="2:14">
      <c r="B305" s="112"/>
      <c r="C305" s="112"/>
      <c r="D305" s="112"/>
      <c r="E305" s="112"/>
      <c r="F305" s="112"/>
      <c r="G305" s="112"/>
      <c r="H305" s="113"/>
      <c r="I305" s="113"/>
      <c r="J305" s="113"/>
      <c r="K305" s="113"/>
      <c r="L305" s="113"/>
      <c r="M305" s="113"/>
      <c r="N305" s="113"/>
    </row>
    <row r="306" spans="2:14">
      <c r="B306" s="112"/>
      <c r="C306" s="112"/>
      <c r="D306" s="112"/>
      <c r="E306" s="112"/>
      <c r="F306" s="112"/>
      <c r="G306" s="112"/>
      <c r="H306" s="113"/>
      <c r="I306" s="113"/>
      <c r="J306" s="113"/>
      <c r="K306" s="113"/>
      <c r="L306" s="113"/>
      <c r="M306" s="113"/>
      <c r="N306" s="113"/>
    </row>
    <row r="307" spans="2:14">
      <c r="B307" s="112"/>
      <c r="C307" s="112"/>
      <c r="D307" s="112"/>
      <c r="E307" s="112"/>
      <c r="F307" s="112"/>
      <c r="G307" s="112"/>
      <c r="H307" s="113"/>
      <c r="I307" s="113"/>
      <c r="J307" s="113"/>
      <c r="K307" s="113"/>
      <c r="L307" s="113"/>
      <c r="M307" s="113"/>
      <c r="N307" s="113"/>
    </row>
    <row r="308" spans="2:14">
      <c r="B308" s="112"/>
      <c r="C308" s="112"/>
      <c r="D308" s="112"/>
      <c r="E308" s="112"/>
      <c r="F308" s="112"/>
      <c r="G308" s="112"/>
      <c r="H308" s="113"/>
      <c r="I308" s="113"/>
      <c r="J308" s="113"/>
      <c r="K308" s="113"/>
      <c r="L308" s="113"/>
      <c r="M308" s="113"/>
      <c r="N308" s="113"/>
    </row>
    <row r="309" spans="2:14">
      <c r="B309" s="112"/>
      <c r="C309" s="112"/>
      <c r="D309" s="112"/>
      <c r="E309" s="112"/>
      <c r="F309" s="112"/>
      <c r="G309" s="112"/>
      <c r="H309" s="113"/>
      <c r="I309" s="113"/>
      <c r="J309" s="113"/>
      <c r="K309" s="113"/>
      <c r="L309" s="113"/>
      <c r="M309" s="113"/>
      <c r="N309" s="113"/>
    </row>
    <row r="310" spans="2:14">
      <c r="B310" s="112"/>
      <c r="C310" s="112"/>
      <c r="D310" s="112"/>
      <c r="E310" s="112"/>
      <c r="F310" s="112"/>
      <c r="G310" s="112"/>
      <c r="H310" s="113"/>
      <c r="I310" s="113"/>
      <c r="J310" s="113"/>
      <c r="K310" s="113"/>
      <c r="L310" s="113"/>
      <c r="M310" s="113"/>
      <c r="N310" s="113"/>
    </row>
    <row r="311" spans="2:14">
      <c r="B311" s="112"/>
      <c r="C311" s="112"/>
      <c r="D311" s="112"/>
      <c r="E311" s="112"/>
      <c r="F311" s="112"/>
      <c r="G311" s="112"/>
      <c r="H311" s="113"/>
      <c r="I311" s="113"/>
      <c r="J311" s="113"/>
      <c r="K311" s="113"/>
      <c r="L311" s="113"/>
      <c r="M311" s="113"/>
      <c r="N311" s="113"/>
    </row>
    <row r="312" spans="2:14">
      <c r="B312" s="112"/>
      <c r="C312" s="112"/>
      <c r="D312" s="112"/>
      <c r="E312" s="112"/>
      <c r="F312" s="112"/>
      <c r="G312" s="112"/>
      <c r="H312" s="113"/>
      <c r="I312" s="113"/>
      <c r="J312" s="113"/>
      <c r="K312" s="113"/>
      <c r="L312" s="113"/>
      <c r="M312" s="113"/>
      <c r="N312" s="113"/>
    </row>
    <row r="313" spans="2:14">
      <c r="B313" s="112"/>
      <c r="C313" s="112"/>
      <c r="D313" s="112"/>
      <c r="E313" s="112"/>
      <c r="F313" s="112"/>
      <c r="G313" s="112"/>
      <c r="H313" s="113"/>
      <c r="I313" s="113"/>
      <c r="J313" s="113"/>
      <c r="K313" s="113"/>
      <c r="L313" s="113"/>
      <c r="M313" s="113"/>
      <c r="N313" s="113"/>
    </row>
    <row r="314" spans="2:14">
      <c r="B314" s="112"/>
      <c r="C314" s="112"/>
      <c r="D314" s="112"/>
      <c r="E314" s="112"/>
      <c r="F314" s="112"/>
      <c r="G314" s="112"/>
      <c r="H314" s="113"/>
      <c r="I314" s="113"/>
      <c r="J314" s="113"/>
      <c r="K314" s="113"/>
      <c r="L314" s="113"/>
      <c r="M314" s="113"/>
      <c r="N314" s="113"/>
    </row>
    <row r="315" spans="2:14">
      <c r="B315" s="112"/>
      <c r="C315" s="112"/>
      <c r="D315" s="112"/>
      <c r="E315" s="112"/>
      <c r="F315" s="112"/>
      <c r="G315" s="112"/>
      <c r="H315" s="113"/>
      <c r="I315" s="113"/>
      <c r="J315" s="113"/>
      <c r="K315" s="113"/>
      <c r="L315" s="113"/>
      <c r="M315" s="113"/>
      <c r="N315" s="113"/>
    </row>
    <row r="316" spans="2:14">
      <c r="B316" s="112"/>
      <c r="C316" s="112"/>
      <c r="D316" s="112"/>
      <c r="E316" s="112"/>
      <c r="F316" s="112"/>
      <c r="G316" s="112"/>
      <c r="H316" s="113"/>
      <c r="I316" s="113"/>
      <c r="J316" s="113"/>
      <c r="K316" s="113"/>
      <c r="L316" s="113"/>
      <c r="M316" s="113"/>
      <c r="N316" s="113"/>
    </row>
    <row r="317" spans="2:14">
      <c r="B317" s="112"/>
      <c r="C317" s="112"/>
      <c r="D317" s="112"/>
      <c r="E317" s="112"/>
      <c r="F317" s="112"/>
      <c r="G317" s="112"/>
      <c r="H317" s="113"/>
      <c r="I317" s="113"/>
      <c r="J317" s="113"/>
      <c r="K317" s="113"/>
      <c r="L317" s="113"/>
      <c r="M317" s="113"/>
      <c r="N317" s="113"/>
    </row>
    <row r="318" spans="2:14">
      <c r="B318" s="112"/>
      <c r="C318" s="112"/>
      <c r="D318" s="112"/>
      <c r="E318" s="112"/>
      <c r="F318" s="112"/>
      <c r="G318" s="112"/>
      <c r="H318" s="113"/>
      <c r="I318" s="113"/>
      <c r="J318" s="113"/>
      <c r="K318" s="113"/>
      <c r="L318" s="113"/>
      <c r="M318" s="113"/>
      <c r="N318" s="113"/>
    </row>
    <row r="319" spans="2:14">
      <c r="B319" s="112"/>
      <c r="C319" s="112"/>
      <c r="D319" s="112"/>
      <c r="E319" s="112"/>
      <c r="F319" s="112"/>
      <c r="G319" s="112"/>
      <c r="H319" s="113"/>
      <c r="I319" s="113"/>
      <c r="J319" s="113"/>
      <c r="K319" s="113"/>
      <c r="L319" s="113"/>
      <c r="M319" s="113"/>
      <c r="N319" s="113"/>
    </row>
    <row r="320" spans="2:14">
      <c r="B320" s="112"/>
      <c r="C320" s="112"/>
      <c r="D320" s="112"/>
      <c r="E320" s="112"/>
      <c r="F320" s="112"/>
      <c r="G320" s="112"/>
      <c r="H320" s="113"/>
      <c r="I320" s="113"/>
      <c r="J320" s="113"/>
      <c r="K320" s="113"/>
      <c r="L320" s="113"/>
      <c r="M320" s="113"/>
      <c r="N320" s="113"/>
    </row>
    <row r="321" spans="2:14">
      <c r="B321" s="112"/>
      <c r="C321" s="112"/>
      <c r="D321" s="112"/>
      <c r="E321" s="112"/>
      <c r="F321" s="112"/>
      <c r="G321" s="112"/>
      <c r="H321" s="113"/>
      <c r="I321" s="113"/>
      <c r="J321" s="113"/>
      <c r="K321" s="113"/>
      <c r="L321" s="113"/>
      <c r="M321" s="113"/>
      <c r="N321" s="113"/>
    </row>
    <row r="322" spans="2:14">
      <c r="B322" s="112"/>
      <c r="C322" s="112"/>
      <c r="D322" s="112"/>
      <c r="E322" s="112"/>
      <c r="F322" s="112"/>
      <c r="G322" s="112"/>
      <c r="H322" s="113"/>
      <c r="I322" s="113"/>
      <c r="J322" s="113"/>
      <c r="K322" s="113"/>
      <c r="L322" s="113"/>
      <c r="M322" s="113"/>
      <c r="N322" s="113"/>
    </row>
    <row r="323" spans="2:14">
      <c r="B323" s="112"/>
      <c r="C323" s="112"/>
      <c r="D323" s="112"/>
      <c r="E323" s="112"/>
      <c r="F323" s="112"/>
      <c r="G323" s="112"/>
      <c r="H323" s="113"/>
      <c r="I323" s="113"/>
      <c r="J323" s="113"/>
      <c r="K323" s="113"/>
      <c r="L323" s="113"/>
      <c r="M323" s="113"/>
      <c r="N323" s="113"/>
    </row>
    <row r="324" spans="2:14">
      <c r="B324" s="112"/>
      <c r="C324" s="112"/>
      <c r="D324" s="112"/>
      <c r="E324" s="112"/>
      <c r="F324" s="112"/>
      <c r="G324" s="112"/>
      <c r="H324" s="113"/>
      <c r="I324" s="113"/>
      <c r="J324" s="113"/>
      <c r="K324" s="113"/>
      <c r="L324" s="113"/>
      <c r="M324" s="113"/>
      <c r="N324" s="113"/>
    </row>
    <row r="325" spans="2:14">
      <c r="B325" s="112"/>
      <c r="C325" s="112"/>
      <c r="D325" s="112"/>
      <c r="E325" s="112"/>
      <c r="F325" s="112"/>
      <c r="G325" s="112"/>
      <c r="H325" s="113"/>
      <c r="I325" s="113"/>
      <c r="J325" s="113"/>
      <c r="K325" s="113"/>
      <c r="L325" s="113"/>
      <c r="M325" s="113"/>
      <c r="N325" s="113"/>
    </row>
    <row r="326" spans="2:14">
      <c r="B326" s="112"/>
      <c r="C326" s="112"/>
      <c r="D326" s="112"/>
      <c r="E326" s="112"/>
      <c r="F326" s="112"/>
      <c r="G326" s="112"/>
      <c r="H326" s="113"/>
      <c r="I326" s="113"/>
      <c r="J326" s="113"/>
      <c r="K326" s="113"/>
      <c r="L326" s="113"/>
      <c r="M326" s="113"/>
      <c r="N326" s="113"/>
    </row>
    <row r="327" spans="2:14">
      <c r="B327" s="112"/>
      <c r="C327" s="112"/>
      <c r="D327" s="112"/>
      <c r="E327" s="112"/>
      <c r="F327" s="112"/>
      <c r="G327" s="112"/>
      <c r="H327" s="113"/>
      <c r="I327" s="113"/>
      <c r="J327" s="113"/>
      <c r="K327" s="113"/>
      <c r="L327" s="113"/>
      <c r="M327" s="113"/>
      <c r="N327" s="113"/>
    </row>
    <row r="328" spans="2:14">
      <c r="B328" s="112"/>
      <c r="C328" s="112"/>
      <c r="D328" s="112"/>
      <c r="E328" s="112"/>
      <c r="F328" s="112"/>
      <c r="G328" s="112"/>
      <c r="H328" s="113"/>
      <c r="I328" s="113"/>
      <c r="J328" s="113"/>
      <c r="K328" s="113"/>
      <c r="L328" s="113"/>
      <c r="M328" s="113"/>
      <c r="N328" s="113"/>
    </row>
    <row r="329" spans="2:14">
      <c r="B329" s="112"/>
      <c r="C329" s="112"/>
      <c r="D329" s="112"/>
      <c r="E329" s="112"/>
      <c r="F329" s="112"/>
      <c r="G329" s="112"/>
      <c r="H329" s="113"/>
      <c r="I329" s="113"/>
      <c r="J329" s="113"/>
      <c r="K329" s="113"/>
      <c r="L329" s="113"/>
      <c r="M329" s="113"/>
      <c r="N329" s="113"/>
    </row>
    <row r="330" spans="2:14">
      <c r="B330" s="112"/>
      <c r="C330" s="112"/>
      <c r="D330" s="112"/>
      <c r="E330" s="112"/>
      <c r="F330" s="112"/>
      <c r="G330" s="112"/>
      <c r="H330" s="113"/>
      <c r="I330" s="113"/>
      <c r="J330" s="113"/>
      <c r="K330" s="113"/>
      <c r="L330" s="113"/>
      <c r="M330" s="113"/>
      <c r="N330" s="113"/>
    </row>
    <row r="331" spans="2:14">
      <c r="B331" s="112"/>
      <c r="C331" s="112"/>
      <c r="D331" s="112"/>
      <c r="E331" s="112"/>
      <c r="F331" s="112"/>
      <c r="G331" s="112"/>
      <c r="H331" s="113"/>
      <c r="I331" s="113"/>
      <c r="J331" s="113"/>
      <c r="K331" s="113"/>
      <c r="L331" s="113"/>
      <c r="M331" s="113"/>
      <c r="N331" s="113"/>
    </row>
    <row r="332" spans="2:14">
      <c r="B332" s="112"/>
      <c r="C332" s="112"/>
      <c r="D332" s="112"/>
      <c r="E332" s="112"/>
      <c r="F332" s="112"/>
      <c r="G332" s="112"/>
      <c r="H332" s="113"/>
      <c r="I332" s="113"/>
      <c r="J332" s="113"/>
      <c r="K332" s="113"/>
      <c r="L332" s="113"/>
      <c r="M332" s="113"/>
      <c r="N332" s="113"/>
    </row>
    <row r="333" spans="2:14">
      <c r="B333" s="112"/>
      <c r="C333" s="112"/>
      <c r="D333" s="112"/>
      <c r="E333" s="112"/>
      <c r="F333" s="112"/>
      <c r="G333" s="112"/>
      <c r="H333" s="113"/>
      <c r="I333" s="113"/>
      <c r="J333" s="113"/>
      <c r="K333" s="113"/>
      <c r="L333" s="113"/>
      <c r="M333" s="113"/>
      <c r="N333" s="113"/>
    </row>
    <row r="334" spans="2:14">
      <c r="B334" s="112"/>
      <c r="C334" s="112"/>
      <c r="D334" s="112"/>
      <c r="E334" s="112"/>
      <c r="F334" s="112"/>
      <c r="G334" s="112"/>
      <c r="H334" s="113"/>
      <c r="I334" s="113"/>
      <c r="J334" s="113"/>
      <c r="K334" s="113"/>
      <c r="L334" s="113"/>
      <c r="M334" s="113"/>
      <c r="N334" s="113"/>
    </row>
    <row r="335" spans="2:14">
      <c r="B335" s="112"/>
      <c r="C335" s="112"/>
      <c r="D335" s="112"/>
      <c r="E335" s="112"/>
      <c r="F335" s="112"/>
      <c r="G335" s="112"/>
      <c r="H335" s="113"/>
      <c r="I335" s="113"/>
      <c r="J335" s="113"/>
      <c r="K335" s="113"/>
      <c r="L335" s="113"/>
      <c r="M335" s="113"/>
      <c r="N335" s="113"/>
    </row>
    <row r="336" spans="2:14">
      <c r="B336" s="112"/>
      <c r="C336" s="112"/>
      <c r="D336" s="112"/>
      <c r="E336" s="112"/>
      <c r="F336" s="112"/>
      <c r="G336" s="112"/>
      <c r="H336" s="113"/>
      <c r="I336" s="113"/>
      <c r="J336" s="113"/>
      <c r="K336" s="113"/>
      <c r="L336" s="113"/>
      <c r="M336" s="113"/>
      <c r="N336" s="113"/>
    </row>
    <row r="337" spans="2:14">
      <c r="B337" s="112"/>
      <c r="C337" s="112"/>
      <c r="D337" s="112"/>
      <c r="E337" s="112"/>
      <c r="F337" s="112"/>
      <c r="G337" s="112"/>
      <c r="H337" s="113"/>
      <c r="I337" s="113"/>
      <c r="J337" s="113"/>
      <c r="K337" s="113"/>
      <c r="L337" s="113"/>
      <c r="M337" s="113"/>
      <c r="N337" s="113"/>
    </row>
    <row r="338" spans="2:14">
      <c r="B338" s="112"/>
      <c r="C338" s="112"/>
      <c r="D338" s="112"/>
      <c r="E338" s="112"/>
      <c r="F338" s="112"/>
      <c r="G338" s="112"/>
      <c r="H338" s="113"/>
      <c r="I338" s="113"/>
      <c r="J338" s="113"/>
      <c r="K338" s="113"/>
      <c r="L338" s="113"/>
      <c r="M338" s="113"/>
      <c r="N338" s="113"/>
    </row>
    <row r="339" spans="2:14">
      <c r="B339" s="112"/>
      <c r="C339" s="112"/>
      <c r="D339" s="112"/>
      <c r="E339" s="112"/>
      <c r="F339" s="112"/>
      <c r="G339" s="112"/>
      <c r="H339" s="113"/>
      <c r="I339" s="113"/>
      <c r="J339" s="113"/>
      <c r="K339" s="113"/>
      <c r="L339" s="113"/>
      <c r="M339" s="113"/>
      <c r="N339" s="113"/>
    </row>
    <row r="340" spans="2:14">
      <c r="B340" s="112"/>
      <c r="C340" s="112"/>
      <c r="D340" s="112"/>
      <c r="E340" s="112"/>
      <c r="F340" s="112"/>
      <c r="G340" s="112"/>
      <c r="H340" s="113"/>
      <c r="I340" s="113"/>
      <c r="J340" s="113"/>
      <c r="K340" s="113"/>
      <c r="L340" s="113"/>
      <c r="M340" s="113"/>
      <c r="N340" s="113"/>
    </row>
    <row r="341" spans="2:14">
      <c r="B341" s="112"/>
      <c r="C341" s="112"/>
      <c r="D341" s="112"/>
      <c r="E341" s="112"/>
      <c r="F341" s="112"/>
      <c r="G341" s="112"/>
      <c r="H341" s="113"/>
      <c r="I341" s="113"/>
      <c r="J341" s="113"/>
      <c r="K341" s="113"/>
      <c r="L341" s="113"/>
      <c r="M341" s="113"/>
      <c r="N341" s="113"/>
    </row>
    <row r="342" spans="2:14">
      <c r="B342" s="112"/>
      <c r="C342" s="112"/>
      <c r="D342" s="112"/>
      <c r="E342" s="112"/>
      <c r="F342" s="112"/>
      <c r="G342" s="112"/>
      <c r="H342" s="113"/>
      <c r="I342" s="113"/>
      <c r="J342" s="113"/>
      <c r="K342" s="113"/>
      <c r="L342" s="113"/>
      <c r="M342" s="113"/>
      <c r="N342" s="113"/>
    </row>
    <row r="343" spans="2:14">
      <c r="B343" s="112"/>
      <c r="C343" s="112"/>
      <c r="D343" s="112"/>
      <c r="E343" s="112"/>
      <c r="F343" s="112"/>
      <c r="G343" s="112"/>
      <c r="H343" s="113"/>
      <c r="I343" s="113"/>
      <c r="J343" s="113"/>
      <c r="K343" s="113"/>
      <c r="L343" s="113"/>
      <c r="M343" s="113"/>
      <c r="N343" s="113"/>
    </row>
    <row r="344" spans="2:14">
      <c r="B344" s="112"/>
      <c r="C344" s="112"/>
      <c r="D344" s="112"/>
      <c r="E344" s="112"/>
      <c r="F344" s="112"/>
      <c r="G344" s="112"/>
      <c r="H344" s="113"/>
      <c r="I344" s="113"/>
      <c r="J344" s="113"/>
      <c r="K344" s="113"/>
      <c r="L344" s="113"/>
      <c r="M344" s="113"/>
      <c r="N344" s="113"/>
    </row>
    <row r="345" spans="2:14">
      <c r="B345" s="112"/>
      <c r="C345" s="112"/>
      <c r="D345" s="112"/>
      <c r="E345" s="112"/>
      <c r="F345" s="112"/>
      <c r="G345" s="112"/>
      <c r="H345" s="113"/>
      <c r="I345" s="113"/>
      <c r="J345" s="113"/>
      <c r="K345" s="113"/>
      <c r="L345" s="113"/>
      <c r="M345" s="113"/>
      <c r="N345" s="113"/>
    </row>
    <row r="346" spans="2:14">
      <c r="B346" s="112"/>
      <c r="C346" s="112"/>
      <c r="D346" s="112"/>
      <c r="E346" s="112"/>
      <c r="F346" s="112"/>
      <c r="G346" s="112"/>
      <c r="H346" s="113"/>
      <c r="I346" s="113"/>
      <c r="J346" s="113"/>
      <c r="K346" s="113"/>
      <c r="L346" s="113"/>
      <c r="M346" s="113"/>
      <c r="N346" s="113"/>
    </row>
    <row r="347" spans="2:14">
      <c r="B347" s="112"/>
      <c r="C347" s="112"/>
      <c r="D347" s="112"/>
      <c r="E347" s="112"/>
      <c r="F347" s="112"/>
      <c r="G347" s="112"/>
      <c r="H347" s="113"/>
      <c r="I347" s="113"/>
      <c r="J347" s="113"/>
      <c r="K347" s="113"/>
      <c r="L347" s="113"/>
      <c r="M347" s="113"/>
      <c r="N347" s="113"/>
    </row>
    <row r="348" spans="2:14">
      <c r="B348" s="112"/>
      <c r="C348" s="112"/>
      <c r="D348" s="112"/>
      <c r="E348" s="112"/>
      <c r="F348" s="112"/>
      <c r="G348" s="112"/>
      <c r="H348" s="113"/>
      <c r="I348" s="113"/>
      <c r="J348" s="113"/>
      <c r="K348" s="113"/>
      <c r="L348" s="113"/>
      <c r="M348" s="113"/>
      <c r="N348" s="113"/>
    </row>
    <row r="349" spans="2:14">
      <c r="B349" s="112"/>
      <c r="C349" s="112"/>
      <c r="D349" s="112"/>
      <c r="E349" s="112"/>
      <c r="F349" s="112"/>
      <c r="G349" s="112"/>
      <c r="H349" s="113"/>
      <c r="I349" s="113"/>
      <c r="J349" s="113"/>
      <c r="K349" s="113"/>
      <c r="L349" s="113"/>
      <c r="M349" s="113"/>
      <c r="N349" s="113"/>
    </row>
    <row r="350" spans="2:14">
      <c r="B350" s="112"/>
      <c r="C350" s="112"/>
      <c r="D350" s="112"/>
      <c r="E350" s="112"/>
      <c r="F350" s="112"/>
      <c r="G350" s="112"/>
      <c r="H350" s="113"/>
      <c r="I350" s="113"/>
      <c r="J350" s="113"/>
      <c r="K350" s="113"/>
      <c r="L350" s="113"/>
      <c r="M350" s="113"/>
      <c r="N350" s="113"/>
    </row>
    <row r="351" spans="2:14">
      <c r="B351" s="112"/>
      <c r="C351" s="112"/>
      <c r="D351" s="112"/>
      <c r="E351" s="112"/>
      <c r="F351" s="112"/>
      <c r="G351" s="112"/>
      <c r="H351" s="113"/>
      <c r="I351" s="113"/>
      <c r="J351" s="113"/>
      <c r="K351" s="113"/>
      <c r="L351" s="113"/>
      <c r="M351" s="113"/>
      <c r="N351" s="113"/>
    </row>
    <row r="352" spans="2:14">
      <c r="B352" s="112"/>
      <c r="C352" s="112"/>
      <c r="D352" s="112"/>
      <c r="E352" s="112"/>
      <c r="F352" s="112"/>
      <c r="G352" s="112"/>
      <c r="H352" s="113"/>
      <c r="I352" s="113"/>
      <c r="J352" s="113"/>
      <c r="K352" s="113"/>
      <c r="L352" s="113"/>
      <c r="M352" s="113"/>
      <c r="N352" s="113"/>
    </row>
    <row r="353" spans="2:14">
      <c r="B353" s="112"/>
      <c r="C353" s="112"/>
      <c r="D353" s="112"/>
      <c r="E353" s="112"/>
      <c r="F353" s="112"/>
      <c r="G353" s="112"/>
      <c r="H353" s="113"/>
      <c r="I353" s="113"/>
      <c r="J353" s="113"/>
      <c r="K353" s="113"/>
      <c r="L353" s="113"/>
      <c r="M353" s="113"/>
      <c r="N353" s="113"/>
    </row>
    <row r="354" spans="2:14">
      <c r="B354" s="112"/>
      <c r="C354" s="112"/>
      <c r="D354" s="112"/>
      <c r="E354" s="112"/>
      <c r="F354" s="112"/>
      <c r="G354" s="112"/>
      <c r="H354" s="113"/>
      <c r="I354" s="113"/>
      <c r="J354" s="113"/>
      <c r="K354" s="113"/>
      <c r="L354" s="113"/>
      <c r="M354" s="113"/>
      <c r="N354" s="113"/>
    </row>
    <row r="355" spans="2:14">
      <c r="B355" s="112"/>
      <c r="C355" s="112"/>
      <c r="D355" s="112"/>
      <c r="E355" s="112"/>
      <c r="F355" s="112"/>
      <c r="G355" s="112"/>
      <c r="H355" s="113"/>
      <c r="I355" s="113"/>
      <c r="J355" s="113"/>
      <c r="K355" s="113"/>
      <c r="L355" s="113"/>
      <c r="M355" s="113"/>
      <c r="N355" s="113"/>
    </row>
    <row r="356" spans="2:14">
      <c r="B356" s="112"/>
      <c r="C356" s="112"/>
      <c r="D356" s="112"/>
      <c r="E356" s="112"/>
      <c r="F356" s="112"/>
      <c r="G356" s="112"/>
      <c r="H356" s="113"/>
      <c r="I356" s="113"/>
      <c r="J356" s="113"/>
      <c r="K356" s="113"/>
      <c r="L356" s="113"/>
      <c r="M356" s="113"/>
      <c r="N356" s="113"/>
    </row>
    <row r="357" spans="2:14">
      <c r="B357" s="112"/>
      <c r="C357" s="112"/>
      <c r="D357" s="112"/>
      <c r="E357" s="112"/>
      <c r="F357" s="112"/>
      <c r="G357" s="112"/>
      <c r="H357" s="113"/>
      <c r="I357" s="113"/>
      <c r="J357" s="113"/>
      <c r="K357" s="113"/>
      <c r="L357" s="113"/>
      <c r="M357" s="113"/>
      <c r="N357" s="113"/>
    </row>
    <row r="358" spans="2:14">
      <c r="B358" s="112"/>
      <c r="C358" s="112"/>
      <c r="D358" s="112"/>
      <c r="E358" s="112"/>
      <c r="F358" s="112"/>
      <c r="G358" s="112"/>
      <c r="H358" s="113"/>
      <c r="I358" s="113"/>
      <c r="J358" s="113"/>
      <c r="K358" s="113"/>
      <c r="L358" s="113"/>
      <c r="M358" s="113"/>
      <c r="N358" s="113"/>
    </row>
    <row r="359" spans="2:14">
      <c r="B359" s="112"/>
      <c r="C359" s="112"/>
      <c r="D359" s="112"/>
      <c r="E359" s="112"/>
      <c r="F359" s="112"/>
      <c r="G359" s="112"/>
      <c r="H359" s="113"/>
      <c r="I359" s="113"/>
      <c r="J359" s="113"/>
      <c r="K359" s="113"/>
      <c r="L359" s="113"/>
      <c r="M359" s="113"/>
      <c r="N359" s="113"/>
    </row>
    <row r="360" spans="2:14">
      <c r="B360" s="112"/>
      <c r="C360" s="112"/>
      <c r="D360" s="112"/>
      <c r="E360" s="112"/>
      <c r="F360" s="112"/>
      <c r="G360" s="112"/>
      <c r="H360" s="113"/>
      <c r="I360" s="113"/>
      <c r="J360" s="113"/>
      <c r="K360" s="113"/>
      <c r="L360" s="113"/>
      <c r="M360" s="113"/>
      <c r="N360" s="113"/>
    </row>
    <row r="361" spans="2:14">
      <c r="B361" s="112"/>
      <c r="C361" s="112"/>
      <c r="D361" s="112"/>
      <c r="E361" s="112"/>
      <c r="F361" s="112"/>
      <c r="G361" s="112"/>
      <c r="H361" s="113"/>
      <c r="I361" s="113"/>
      <c r="J361" s="113"/>
      <c r="K361" s="113"/>
      <c r="L361" s="113"/>
      <c r="M361" s="113"/>
      <c r="N361" s="113"/>
    </row>
    <row r="362" spans="2:14">
      <c r="B362" s="112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</row>
    <row r="363" spans="2:14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</row>
    <row r="364" spans="2:14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</row>
    <row r="365" spans="2:14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</row>
    <row r="366" spans="2:14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</row>
    <row r="367" spans="2:14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</row>
    <row r="368" spans="2:14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</row>
    <row r="369" spans="2:14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</row>
    <row r="370" spans="2:14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</row>
    <row r="371" spans="2:14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</row>
    <row r="372" spans="2:14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</row>
    <row r="373" spans="2:14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</row>
    <row r="374" spans="2:14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</row>
    <row r="375" spans="2:14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</row>
    <row r="376" spans="2:14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</row>
    <row r="377" spans="2:14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</row>
    <row r="378" spans="2:14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</row>
    <row r="379" spans="2:14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</row>
    <row r="380" spans="2:14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</row>
    <row r="381" spans="2:14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</row>
    <row r="382" spans="2:14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</row>
    <row r="383" spans="2:14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</row>
    <row r="384" spans="2:14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</row>
    <row r="385" spans="2:14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</row>
    <row r="386" spans="2:14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</row>
    <row r="387" spans="2:14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</row>
    <row r="388" spans="2:14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</row>
    <row r="389" spans="2:14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</row>
    <row r="390" spans="2:14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</row>
    <row r="391" spans="2:14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</row>
    <row r="392" spans="2:14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</row>
    <row r="393" spans="2:14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</row>
    <row r="394" spans="2:14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</row>
    <row r="395" spans="2:14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</row>
    <row r="396" spans="2:14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</row>
    <row r="397" spans="2:14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</row>
    <row r="398" spans="2:14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</row>
    <row r="399" spans="2:14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</row>
    <row r="400" spans="2:14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</row>
    <row r="401" spans="2:14">
      <c r="B401" s="112"/>
      <c r="C401" s="112"/>
      <c r="D401" s="112"/>
      <c r="E401" s="112"/>
      <c r="F401" s="112"/>
      <c r="G401" s="112"/>
      <c r="H401" s="113"/>
      <c r="I401" s="113"/>
      <c r="J401" s="113"/>
      <c r="K401" s="113"/>
      <c r="L401" s="113"/>
      <c r="M401" s="113"/>
      <c r="N401" s="113"/>
    </row>
    <row r="402" spans="2:14">
      <c r="B402" s="112"/>
      <c r="C402" s="112"/>
      <c r="D402" s="112"/>
      <c r="E402" s="112"/>
      <c r="F402" s="112"/>
      <c r="G402" s="112"/>
      <c r="H402" s="113"/>
      <c r="I402" s="113"/>
      <c r="J402" s="113"/>
      <c r="K402" s="113"/>
      <c r="L402" s="113"/>
      <c r="M402" s="113"/>
      <c r="N402" s="113"/>
    </row>
    <row r="403" spans="2:14">
      <c r="B403" s="112"/>
      <c r="C403" s="112"/>
      <c r="D403" s="112"/>
      <c r="E403" s="112"/>
      <c r="F403" s="112"/>
      <c r="G403" s="112"/>
      <c r="H403" s="113"/>
      <c r="I403" s="113"/>
      <c r="J403" s="113"/>
      <c r="K403" s="113"/>
      <c r="L403" s="113"/>
      <c r="M403" s="113"/>
      <c r="N403" s="113"/>
    </row>
    <row r="404" spans="2:14">
      <c r="B404" s="112"/>
      <c r="C404" s="112"/>
      <c r="D404" s="112"/>
      <c r="E404" s="112"/>
      <c r="F404" s="112"/>
      <c r="G404" s="112"/>
      <c r="H404" s="113"/>
      <c r="I404" s="113"/>
      <c r="J404" s="113"/>
      <c r="K404" s="113"/>
      <c r="L404" s="113"/>
      <c r="M404" s="113"/>
      <c r="N404" s="113"/>
    </row>
    <row r="405" spans="2:14">
      <c r="B405" s="112"/>
      <c r="C405" s="112"/>
      <c r="D405" s="112"/>
      <c r="E405" s="112"/>
      <c r="F405" s="112"/>
      <c r="G405" s="112"/>
      <c r="H405" s="113"/>
      <c r="I405" s="113"/>
      <c r="J405" s="113"/>
      <c r="K405" s="113"/>
      <c r="L405" s="113"/>
      <c r="M405" s="113"/>
      <c r="N405" s="113"/>
    </row>
    <row r="406" spans="2:14">
      <c r="B406" s="112"/>
      <c r="C406" s="112"/>
      <c r="D406" s="112"/>
      <c r="E406" s="112"/>
      <c r="F406" s="112"/>
      <c r="G406" s="112"/>
      <c r="H406" s="113"/>
      <c r="I406" s="113"/>
      <c r="J406" s="113"/>
      <c r="K406" s="113"/>
      <c r="L406" s="113"/>
      <c r="M406" s="113"/>
      <c r="N406" s="113"/>
    </row>
    <row r="407" spans="2:14">
      <c r="B407" s="112"/>
      <c r="C407" s="112"/>
      <c r="D407" s="112"/>
      <c r="E407" s="112"/>
      <c r="F407" s="112"/>
      <c r="G407" s="112"/>
      <c r="H407" s="113"/>
      <c r="I407" s="113"/>
      <c r="J407" s="113"/>
      <c r="K407" s="113"/>
      <c r="L407" s="113"/>
      <c r="M407" s="113"/>
      <c r="N407" s="113"/>
    </row>
    <row r="408" spans="2:14">
      <c r="B408" s="112"/>
      <c r="C408" s="112"/>
      <c r="D408" s="112"/>
      <c r="E408" s="112"/>
      <c r="F408" s="112"/>
      <c r="G408" s="112"/>
      <c r="H408" s="113"/>
      <c r="I408" s="113"/>
      <c r="J408" s="113"/>
      <c r="K408" s="113"/>
      <c r="L408" s="113"/>
      <c r="M408" s="113"/>
      <c r="N408" s="113"/>
    </row>
    <row r="409" spans="2:14">
      <c r="B409" s="112"/>
      <c r="C409" s="112"/>
      <c r="D409" s="112"/>
      <c r="E409" s="112"/>
      <c r="F409" s="112"/>
      <c r="G409" s="112"/>
      <c r="H409" s="113"/>
      <c r="I409" s="113"/>
      <c r="J409" s="113"/>
      <c r="K409" s="113"/>
      <c r="L409" s="113"/>
      <c r="M409" s="113"/>
      <c r="N409" s="113"/>
    </row>
    <row r="410" spans="2:14">
      <c r="B410" s="112"/>
      <c r="C410" s="112"/>
      <c r="D410" s="112"/>
      <c r="E410" s="112"/>
      <c r="F410" s="112"/>
      <c r="G410" s="112"/>
      <c r="H410" s="113"/>
      <c r="I410" s="113"/>
      <c r="J410" s="113"/>
      <c r="K410" s="113"/>
      <c r="L410" s="113"/>
      <c r="M410" s="113"/>
      <c r="N410" s="113"/>
    </row>
    <row r="411" spans="2:14">
      <c r="B411" s="112"/>
      <c r="C411" s="112"/>
      <c r="D411" s="112"/>
      <c r="E411" s="112"/>
      <c r="F411" s="112"/>
      <c r="G411" s="112"/>
      <c r="H411" s="113"/>
      <c r="I411" s="113"/>
      <c r="J411" s="113"/>
      <c r="K411" s="113"/>
      <c r="L411" s="113"/>
      <c r="M411" s="113"/>
      <c r="N411" s="113"/>
    </row>
    <row r="412" spans="2:14">
      <c r="B412" s="112"/>
      <c r="C412" s="112"/>
      <c r="D412" s="112"/>
      <c r="E412" s="112"/>
      <c r="F412" s="112"/>
      <c r="G412" s="112"/>
      <c r="H412" s="113"/>
      <c r="I412" s="113"/>
      <c r="J412" s="113"/>
      <c r="K412" s="113"/>
      <c r="L412" s="113"/>
      <c r="M412" s="113"/>
      <c r="N412" s="113"/>
    </row>
    <row r="413" spans="2:14">
      <c r="B413" s="112"/>
      <c r="C413" s="112"/>
      <c r="D413" s="112"/>
      <c r="E413" s="112"/>
      <c r="F413" s="112"/>
      <c r="G413" s="112"/>
      <c r="H413" s="113"/>
      <c r="I413" s="113"/>
      <c r="J413" s="113"/>
      <c r="K413" s="113"/>
      <c r="L413" s="113"/>
      <c r="M413" s="113"/>
      <c r="N413" s="113"/>
    </row>
    <row r="414" spans="2:14">
      <c r="B414" s="112"/>
      <c r="C414" s="112"/>
      <c r="D414" s="112"/>
      <c r="E414" s="112"/>
      <c r="F414" s="112"/>
      <c r="G414" s="112"/>
      <c r="H414" s="113"/>
      <c r="I414" s="113"/>
      <c r="J414" s="113"/>
      <c r="K414" s="113"/>
      <c r="L414" s="113"/>
      <c r="M414" s="113"/>
      <c r="N414" s="113"/>
    </row>
    <row r="415" spans="2:14">
      <c r="B415" s="112"/>
      <c r="C415" s="112"/>
      <c r="D415" s="112"/>
      <c r="E415" s="112"/>
      <c r="F415" s="112"/>
      <c r="G415" s="112"/>
      <c r="H415" s="113"/>
      <c r="I415" s="113"/>
      <c r="J415" s="113"/>
      <c r="K415" s="113"/>
      <c r="L415" s="113"/>
      <c r="M415" s="113"/>
      <c r="N415" s="113"/>
    </row>
    <row r="416" spans="2:14">
      <c r="B416" s="112"/>
      <c r="C416" s="112"/>
      <c r="D416" s="112"/>
      <c r="E416" s="112"/>
      <c r="F416" s="112"/>
      <c r="G416" s="112"/>
      <c r="H416" s="113"/>
      <c r="I416" s="113"/>
      <c r="J416" s="113"/>
      <c r="K416" s="113"/>
      <c r="L416" s="113"/>
      <c r="M416" s="113"/>
      <c r="N416" s="113"/>
    </row>
    <row r="417" spans="2:14">
      <c r="B417" s="112"/>
      <c r="C417" s="112"/>
      <c r="D417" s="112"/>
      <c r="E417" s="112"/>
      <c r="F417" s="112"/>
      <c r="G417" s="112"/>
      <c r="H417" s="113"/>
      <c r="I417" s="113"/>
      <c r="J417" s="113"/>
      <c r="K417" s="113"/>
      <c r="L417" s="113"/>
      <c r="M417" s="113"/>
      <c r="N417" s="113"/>
    </row>
    <row r="418" spans="2:14">
      <c r="B418" s="112"/>
      <c r="C418" s="112"/>
      <c r="D418" s="112"/>
      <c r="E418" s="112"/>
      <c r="F418" s="112"/>
      <c r="G418" s="112"/>
      <c r="H418" s="113"/>
      <c r="I418" s="113"/>
      <c r="J418" s="113"/>
      <c r="K418" s="113"/>
      <c r="L418" s="113"/>
      <c r="M418" s="113"/>
      <c r="N418" s="113"/>
    </row>
    <row r="419" spans="2:14">
      <c r="B419" s="112"/>
      <c r="C419" s="112"/>
      <c r="D419" s="112"/>
      <c r="E419" s="112"/>
      <c r="F419" s="112"/>
      <c r="G419" s="112"/>
      <c r="H419" s="113"/>
      <c r="I419" s="113"/>
      <c r="J419" s="113"/>
      <c r="K419" s="113"/>
      <c r="L419" s="113"/>
      <c r="M419" s="113"/>
      <c r="N419" s="113"/>
    </row>
    <row r="420" spans="2:14">
      <c r="B420" s="112"/>
      <c r="C420" s="112"/>
      <c r="D420" s="112"/>
      <c r="E420" s="112"/>
      <c r="F420" s="112"/>
      <c r="G420" s="112"/>
      <c r="H420" s="113"/>
      <c r="I420" s="113"/>
      <c r="J420" s="113"/>
      <c r="K420" s="113"/>
      <c r="L420" s="113"/>
      <c r="M420" s="113"/>
      <c r="N420" s="113"/>
    </row>
    <row r="421" spans="2:14">
      <c r="B421" s="112"/>
      <c r="C421" s="112"/>
      <c r="D421" s="112"/>
      <c r="E421" s="112"/>
      <c r="F421" s="112"/>
      <c r="G421" s="112"/>
      <c r="H421" s="113"/>
      <c r="I421" s="113"/>
      <c r="J421" s="113"/>
      <c r="K421" s="113"/>
      <c r="L421" s="113"/>
      <c r="M421" s="113"/>
      <c r="N421" s="113"/>
    </row>
    <row r="422" spans="2:14">
      <c r="B422" s="112"/>
      <c r="C422" s="112"/>
      <c r="D422" s="112"/>
      <c r="E422" s="112"/>
      <c r="F422" s="112"/>
      <c r="G422" s="112"/>
      <c r="H422" s="113"/>
      <c r="I422" s="113"/>
      <c r="J422" s="113"/>
      <c r="K422" s="113"/>
      <c r="L422" s="113"/>
      <c r="M422" s="113"/>
      <c r="N422" s="113"/>
    </row>
    <row r="423" spans="2:14">
      <c r="B423" s="112"/>
      <c r="C423" s="112"/>
      <c r="D423" s="112"/>
      <c r="E423" s="112"/>
      <c r="F423" s="112"/>
      <c r="G423" s="112"/>
      <c r="H423" s="113"/>
      <c r="I423" s="113"/>
      <c r="J423" s="113"/>
      <c r="K423" s="113"/>
      <c r="L423" s="113"/>
      <c r="M423" s="113"/>
      <c r="N423" s="113"/>
    </row>
    <row r="424" spans="2:14">
      <c r="B424" s="112"/>
      <c r="C424" s="112"/>
      <c r="D424" s="112"/>
      <c r="E424" s="112"/>
      <c r="F424" s="112"/>
      <c r="G424" s="112"/>
      <c r="H424" s="113"/>
      <c r="I424" s="113"/>
      <c r="J424" s="113"/>
      <c r="K424" s="113"/>
      <c r="L424" s="113"/>
      <c r="M424" s="113"/>
      <c r="N424" s="113"/>
    </row>
    <row r="425" spans="2:14">
      <c r="B425" s="112"/>
      <c r="C425" s="112"/>
      <c r="D425" s="112"/>
      <c r="E425" s="112"/>
      <c r="F425" s="112"/>
      <c r="G425" s="112"/>
      <c r="H425" s="113"/>
      <c r="I425" s="113"/>
      <c r="J425" s="113"/>
      <c r="K425" s="113"/>
      <c r="L425" s="113"/>
      <c r="M425" s="113"/>
      <c r="N425" s="113"/>
    </row>
    <row r="426" spans="2:14">
      <c r="B426" s="112"/>
      <c r="C426" s="112"/>
      <c r="D426" s="112"/>
      <c r="E426" s="112"/>
      <c r="F426" s="112"/>
      <c r="G426" s="112"/>
      <c r="H426" s="113"/>
      <c r="I426" s="113"/>
      <c r="J426" s="113"/>
      <c r="K426" s="113"/>
      <c r="L426" s="113"/>
      <c r="M426" s="113"/>
      <c r="N426" s="113"/>
    </row>
    <row r="427" spans="2:14">
      <c r="B427" s="112"/>
      <c r="C427" s="112"/>
      <c r="D427" s="112"/>
      <c r="E427" s="112"/>
      <c r="F427" s="112"/>
      <c r="G427" s="112"/>
      <c r="H427" s="113"/>
      <c r="I427" s="113"/>
      <c r="J427" s="113"/>
      <c r="K427" s="113"/>
      <c r="L427" s="113"/>
      <c r="M427" s="113"/>
      <c r="N427" s="113"/>
    </row>
    <row r="428" spans="2:14">
      <c r="B428" s="112"/>
      <c r="C428" s="112"/>
      <c r="D428" s="112"/>
      <c r="E428" s="112"/>
      <c r="F428" s="112"/>
      <c r="G428" s="112"/>
      <c r="H428" s="113"/>
      <c r="I428" s="113"/>
      <c r="J428" s="113"/>
      <c r="K428" s="113"/>
      <c r="L428" s="113"/>
      <c r="M428" s="113"/>
      <c r="N428" s="113"/>
    </row>
    <row r="429" spans="2:14">
      <c r="B429" s="112"/>
      <c r="C429" s="112"/>
      <c r="D429" s="112"/>
      <c r="E429" s="112"/>
      <c r="F429" s="112"/>
      <c r="G429" s="112"/>
      <c r="H429" s="113"/>
      <c r="I429" s="113"/>
      <c r="J429" s="113"/>
      <c r="K429" s="113"/>
      <c r="L429" s="113"/>
      <c r="M429" s="113"/>
      <c r="N429" s="113"/>
    </row>
    <row r="430" spans="2:14">
      <c r="B430" s="112"/>
      <c r="C430" s="112"/>
      <c r="D430" s="112"/>
      <c r="E430" s="112"/>
      <c r="F430" s="112"/>
      <c r="G430" s="112"/>
      <c r="H430" s="113"/>
      <c r="I430" s="113"/>
      <c r="J430" s="113"/>
      <c r="K430" s="113"/>
      <c r="L430" s="113"/>
      <c r="M430" s="113"/>
      <c r="N430" s="113"/>
    </row>
    <row r="431" spans="2:14">
      <c r="B431" s="112"/>
      <c r="C431" s="112"/>
      <c r="D431" s="112"/>
      <c r="E431" s="112"/>
      <c r="F431" s="112"/>
      <c r="G431" s="112"/>
      <c r="H431" s="113"/>
      <c r="I431" s="113"/>
      <c r="J431" s="113"/>
      <c r="K431" s="113"/>
      <c r="L431" s="113"/>
      <c r="M431" s="113"/>
      <c r="N431" s="113"/>
    </row>
    <row r="432" spans="2:14">
      <c r="B432" s="112"/>
      <c r="C432" s="112"/>
      <c r="D432" s="112"/>
      <c r="E432" s="112"/>
      <c r="F432" s="112"/>
      <c r="G432" s="112"/>
      <c r="H432" s="113"/>
      <c r="I432" s="113"/>
      <c r="J432" s="113"/>
      <c r="K432" s="113"/>
      <c r="L432" s="113"/>
      <c r="M432" s="113"/>
      <c r="N432" s="113"/>
    </row>
    <row r="433" spans="2:14">
      <c r="B433" s="112"/>
      <c r="C433" s="112"/>
      <c r="D433" s="112"/>
      <c r="E433" s="112"/>
      <c r="F433" s="112"/>
      <c r="G433" s="112"/>
      <c r="H433" s="113"/>
      <c r="I433" s="113"/>
      <c r="J433" s="113"/>
      <c r="K433" s="113"/>
      <c r="L433" s="113"/>
      <c r="M433" s="113"/>
      <c r="N433" s="113"/>
    </row>
    <row r="434" spans="2:14">
      <c r="B434" s="112"/>
      <c r="C434" s="112"/>
      <c r="D434" s="112"/>
      <c r="E434" s="112"/>
      <c r="F434" s="112"/>
      <c r="G434" s="112"/>
      <c r="H434" s="113"/>
      <c r="I434" s="113"/>
      <c r="J434" s="113"/>
      <c r="K434" s="113"/>
      <c r="L434" s="113"/>
      <c r="M434" s="113"/>
      <c r="N434" s="113"/>
    </row>
    <row r="435" spans="2:14">
      <c r="B435" s="112"/>
      <c r="C435" s="112"/>
      <c r="D435" s="112"/>
      <c r="E435" s="112"/>
      <c r="F435" s="112"/>
      <c r="G435" s="112"/>
      <c r="H435" s="113"/>
      <c r="I435" s="113"/>
      <c r="J435" s="113"/>
      <c r="K435" s="113"/>
      <c r="L435" s="113"/>
      <c r="M435" s="113"/>
      <c r="N435" s="113"/>
    </row>
    <row r="436" spans="2:14">
      <c r="B436" s="112"/>
      <c r="C436" s="112"/>
      <c r="D436" s="112"/>
      <c r="E436" s="112"/>
      <c r="F436" s="112"/>
      <c r="G436" s="112"/>
      <c r="H436" s="113"/>
      <c r="I436" s="113"/>
      <c r="J436" s="113"/>
      <c r="K436" s="113"/>
      <c r="L436" s="113"/>
      <c r="M436" s="113"/>
      <c r="N436" s="113"/>
    </row>
    <row r="437" spans="2:14">
      <c r="B437" s="112"/>
      <c r="C437" s="112"/>
      <c r="D437" s="112"/>
      <c r="E437" s="112"/>
      <c r="F437" s="112"/>
      <c r="G437" s="112"/>
      <c r="H437" s="113"/>
      <c r="I437" s="113"/>
      <c r="J437" s="113"/>
      <c r="K437" s="113"/>
      <c r="L437" s="113"/>
      <c r="M437" s="113"/>
      <c r="N437" s="113"/>
    </row>
    <row r="438" spans="2:14">
      <c r="B438" s="112"/>
      <c r="C438" s="112"/>
      <c r="D438" s="112"/>
      <c r="E438" s="112"/>
      <c r="F438" s="112"/>
      <c r="G438" s="112"/>
      <c r="H438" s="113"/>
      <c r="I438" s="113"/>
      <c r="J438" s="113"/>
      <c r="K438" s="113"/>
      <c r="L438" s="113"/>
      <c r="M438" s="113"/>
      <c r="N438" s="113"/>
    </row>
    <row r="439" spans="2:14">
      <c r="B439" s="112"/>
      <c r="C439" s="112"/>
      <c r="D439" s="112"/>
      <c r="E439" s="112"/>
      <c r="F439" s="112"/>
      <c r="G439" s="112"/>
      <c r="H439" s="113"/>
      <c r="I439" s="113"/>
      <c r="J439" s="113"/>
      <c r="K439" s="113"/>
      <c r="L439" s="113"/>
      <c r="M439" s="113"/>
      <c r="N439" s="113"/>
    </row>
    <row r="440" spans="2:14">
      <c r="B440" s="112"/>
      <c r="C440" s="112"/>
      <c r="D440" s="112"/>
      <c r="E440" s="112"/>
      <c r="F440" s="112"/>
      <c r="G440" s="112"/>
      <c r="H440" s="113"/>
      <c r="I440" s="113"/>
      <c r="J440" s="113"/>
      <c r="K440" s="113"/>
      <c r="L440" s="113"/>
      <c r="M440" s="113"/>
      <c r="N440" s="113"/>
    </row>
    <row r="441" spans="2:14">
      <c r="B441" s="112"/>
      <c r="C441" s="112"/>
      <c r="D441" s="112"/>
      <c r="E441" s="112"/>
      <c r="F441" s="112"/>
      <c r="G441" s="112"/>
      <c r="H441" s="113"/>
      <c r="I441" s="113"/>
      <c r="J441" s="113"/>
      <c r="K441" s="113"/>
      <c r="L441" s="113"/>
      <c r="M441" s="113"/>
      <c r="N441" s="113"/>
    </row>
    <row r="442" spans="2:14">
      <c r="B442" s="112"/>
      <c r="C442" s="112"/>
      <c r="D442" s="112"/>
      <c r="E442" s="112"/>
      <c r="F442" s="112"/>
      <c r="G442" s="112"/>
      <c r="H442" s="113"/>
      <c r="I442" s="113"/>
      <c r="J442" s="113"/>
      <c r="K442" s="113"/>
      <c r="L442" s="113"/>
      <c r="M442" s="113"/>
      <c r="N442" s="113"/>
    </row>
    <row r="443" spans="2:14">
      <c r="B443" s="112"/>
      <c r="C443" s="112"/>
      <c r="D443" s="112"/>
      <c r="E443" s="112"/>
      <c r="F443" s="112"/>
      <c r="G443" s="112"/>
      <c r="H443" s="113"/>
      <c r="I443" s="113"/>
      <c r="J443" s="113"/>
      <c r="K443" s="113"/>
      <c r="L443" s="113"/>
      <c r="M443" s="113"/>
      <c r="N443" s="113"/>
    </row>
    <row r="444" spans="2:14">
      <c r="B444" s="112"/>
      <c r="C444" s="112"/>
      <c r="D444" s="112"/>
      <c r="E444" s="112"/>
      <c r="F444" s="112"/>
      <c r="G444" s="112"/>
      <c r="H444" s="113"/>
      <c r="I444" s="113"/>
      <c r="J444" s="113"/>
      <c r="K444" s="113"/>
      <c r="L444" s="113"/>
      <c r="M444" s="113"/>
      <c r="N444" s="113"/>
    </row>
    <row r="445" spans="2:14">
      <c r="B445" s="112"/>
      <c r="C445" s="112"/>
      <c r="D445" s="112"/>
      <c r="E445" s="112"/>
      <c r="F445" s="112"/>
      <c r="G445" s="112"/>
      <c r="H445" s="113"/>
      <c r="I445" s="113"/>
      <c r="J445" s="113"/>
      <c r="K445" s="113"/>
      <c r="L445" s="113"/>
      <c r="M445" s="113"/>
      <c r="N445" s="113"/>
    </row>
    <row r="446" spans="2:14">
      <c r="B446" s="112"/>
      <c r="C446" s="112"/>
      <c r="D446" s="112"/>
      <c r="E446" s="112"/>
      <c r="F446" s="112"/>
      <c r="G446" s="112"/>
      <c r="H446" s="113"/>
      <c r="I446" s="113"/>
      <c r="J446" s="113"/>
      <c r="K446" s="113"/>
      <c r="L446" s="113"/>
      <c r="M446" s="113"/>
      <c r="N446" s="113"/>
    </row>
    <row r="447" spans="2:14">
      <c r="B447" s="112"/>
      <c r="C447" s="112"/>
      <c r="D447" s="112"/>
      <c r="E447" s="112"/>
      <c r="F447" s="112"/>
      <c r="G447" s="112"/>
      <c r="H447" s="113"/>
      <c r="I447" s="113"/>
      <c r="J447" s="113"/>
      <c r="K447" s="113"/>
      <c r="L447" s="113"/>
      <c r="M447" s="113"/>
      <c r="N447" s="113"/>
    </row>
    <row r="448" spans="2:14">
      <c r="B448" s="112"/>
      <c r="C448" s="112"/>
      <c r="D448" s="112"/>
      <c r="E448" s="112"/>
      <c r="F448" s="112"/>
      <c r="G448" s="112"/>
      <c r="H448" s="113"/>
      <c r="I448" s="113"/>
      <c r="J448" s="113"/>
      <c r="K448" s="113"/>
      <c r="L448" s="113"/>
      <c r="M448" s="113"/>
      <c r="N448" s="113"/>
    </row>
    <row r="449" spans="2:14">
      <c r="B449" s="112"/>
      <c r="C449" s="112"/>
      <c r="D449" s="112"/>
      <c r="E449" s="112"/>
      <c r="F449" s="112"/>
      <c r="G449" s="112"/>
      <c r="H449" s="113"/>
      <c r="I449" s="113"/>
      <c r="J449" s="113"/>
      <c r="K449" s="113"/>
      <c r="L449" s="113"/>
      <c r="M449" s="113"/>
      <c r="N449" s="113"/>
    </row>
    <row r="450" spans="2:14">
      <c r="B450" s="112"/>
      <c r="C450" s="112"/>
      <c r="D450" s="112"/>
      <c r="E450" s="112"/>
      <c r="F450" s="112"/>
      <c r="G450" s="112"/>
      <c r="H450" s="113"/>
      <c r="I450" s="113"/>
      <c r="J450" s="113"/>
      <c r="K450" s="113"/>
      <c r="L450" s="113"/>
      <c r="M450" s="113"/>
      <c r="N450" s="113"/>
    </row>
    <row r="451" spans="2:14">
      <c r="B451" s="112"/>
      <c r="C451" s="112"/>
      <c r="D451" s="112"/>
      <c r="E451" s="112"/>
      <c r="F451" s="112"/>
      <c r="G451" s="112"/>
      <c r="H451" s="113"/>
      <c r="I451" s="113"/>
      <c r="J451" s="113"/>
      <c r="K451" s="113"/>
      <c r="L451" s="113"/>
      <c r="M451" s="113"/>
      <c r="N451" s="113"/>
    </row>
    <row r="452" spans="2:14">
      <c r="B452" s="112"/>
      <c r="C452" s="112"/>
      <c r="D452" s="112"/>
      <c r="E452" s="112"/>
      <c r="F452" s="112"/>
      <c r="G452" s="112"/>
      <c r="H452" s="113"/>
      <c r="I452" s="113"/>
      <c r="J452" s="113"/>
      <c r="K452" s="113"/>
      <c r="L452" s="113"/>
      <c r="M452" s="113"/>
      <c r="N452" s="113"/>
    </row>
    <row r="453" spans="2:14">
      <c r="B453" s="112"/>
      <c r="C453" s="112"/>
      <c r="D453" s="112"/>
      <c r="E453" s="112"/>
      <c r="F453" s="112"/>
      <c r="G453" s="112"/>
      <c r="H453" s="113"/>
      <c r="I453" s="113"/>
      <c r="J453" s="113"/>
      <c r="K453" s="113"/>
      <c r="L453" s="113"/>
      <c r="M453" s="113"/>
      <c r="N453" s="113"/>
    </row>
    <row r="454" spans="2:14">
      <c r="B454" s="112"/>
      <c r="C454" s="112"/>
      <c r="D454" s="112"/>
      <c r="E454" s="112"/>
      <c r="F454" s="112"/>
      <c r="G454" s="112"/>
      <c r="H454" s="113"/>
      <c r="I454" s="113"/>
      <c r="J454" s="113"/>
      <c r="K454" s="113"/>
      <c r="L454" s="113"/>
      <c r="M454" s="113"/>
      <c r="N454" s="113"/>
    </row>
    <row r="455" spans="2:14">
      <c r="B455" s="112"/>
      <c r="C455" s="112"/>
      <c r="D455" s="112"/>
      <c r="E455" s="112"/>
      <c r="F455" s="112"/>
      <c r="G455" s="112"/>
      <c r="H455" s="113"/>
      <c r="I455" s="113"/>
      <c r="J455" s="113"/>
      <c r="K455" s="113"/>
      <c r="L455" s="113"/>
      <c r="M455" s="113"/>
      <c r="N455" s="113"/>
    </row>
    <row r="456" spans="2:14">
      <c r="B456" s="112"/>
      <c r="C456" s="112"/>
      <c r="D456" s="112"/>
      <c r="E456" s="112"/>
      <c r="F456" s="112"/>
      <c r="G456" s="112"/>
      <c r="H456" s="113"/>
      <c r="I456" s="113"/>
      <c r="J456" s="113"/>
      <c r="K456" s="113"/>
      <c r="L456" s="113"/>
      <c r="M456" s="113"/>
      <c r="N456" s="113"/>
    </row>
    <row r="457" spans="2:14">
      <c r="B457" s="112"/>
      <c r="C457" s="112"/>
      <c r="D457" s="112"/>
      <c r="E457" s="112"/>
      <c r="F457" s="112"/>
      <c r="G457" s="112"/>
      <c r="H457" s="113"/>
      <c r="I457" s="113"/>
      <c r="J457" s="113"/>
      <c r="K457" s="113"/>
      <c r="L457" s="113"/>
      <c r="M457" s="113"/>
      <c r="N457" s="113"/>
    </row>
    <row r="458" spans="2:14">
      <c r="B458" s="112"/>
      <c r="C458" s="112"/>
      <c r="D458" s="112"/>
      <c r="E458" s="112"/>
      <c r="F458" s="112"/>
      <c r="G458" s="112"/>
      <c r="H458" s="113"/>
      <c r="I458" s="113"/>
      <c r="J458" s="113"/>
      <c r="K458" s="113"/>
      <c r="L458" s="113"/>
      <c r="M458" s="113"/>
      <c r="N458" s="113"/>
    </row>
    <row r="459" spans="2:14">
      <c r="B459" s="112"/>
      <c r="C459" s="112"/>
      <c r="D459" s="112"/>
      <c r="E459" s="112"/>
      <c r="F459" s="112"/>
      <c r="G459" s="112"/>
      <c r="H459" s="113"/>
      <c r="I459" s="113"/>
      <c r="J459" s="113"/>
      <c r="K459" s="113"/>
      <c r="L459" s="113"/>
      <c r="M459" s="113"/>
      <c r="N459" s="113"/>
    </row>
    <row r="460" spans="2:14">
      <c r="B460" s="112"/>
      <c r="C460" s="112"/>
      <c r="D460" s="112"/>
      <c r="E460" s="112"/>
      <c r="F460" s="112"/>
      <c r="G460" s="112"/>
      <c r="H460" s="113"/>
      <c r="I460" s="113"/>
      <c r="J460" s="113"/>
      <c r="K460" s="113"/>
      <c r="L460" s="113"/>
      <c r="M460" s="113"/>
      <c r="N460" s="113"/>
    </row>
    <row r="461" spans="2:14">
      <c r="B461" s="112"/>
      <c r="C461" s="112"/>
      <c r="D461" s="112"/>
      <c r="E461" s="112"/>
      <c r="F461" s="112"/>
      <c r="G461" s="112"/>
      <c r="H461" s="113"/>
      <c r="I461" s="113"/>
      <c r="J461" s="113"/>
      <c r="K461" s="113"/>
      <c r="L461" s="113"/>
      <c r="M461" s="113"/>
      <c r="N461" s="113"/>
    </row>
    <row r="462" spans="2:14">
      <c r="B462" s="112"/>
      <c r="C462" s="112"/>
      <c r="D462" s="112"/>
      <c r="E462" s="112"/>
      <c r="F462" s="112"/>
      <c r="G462" s="112"/>
      <c r="H462" s="113"/>
      <c r="I462" s="113"/>
      <c r="J462" s="113"/>
      <c r="K462" s="113"/>
      <c r="L462" s="113"/>
      <c r="M462" s="113"/>
      <c r="N462" s="113"/>
    </row>
    <row r="463" spans="2:14">
      <c r="B463" s="112"/>
      <c r="C463" s="112"/>
      <c r="D463" s="112"/>
      <c r="E463" s="112"/>
      <c r="F463" s="112"/>
      <c r="G463" s="112"/>
      <c r="H463" s="113"/>
      <c r="I463" s="113"/>
      <c r="J463" s="113"/>
      <c r="K463" s="113"/>
      <c r="L463" s="113"/>
      <c r="M463" s="113"/>
      <c r="N463" s="113"/>
    </row>
    <row r="464" spans="2:14">
      <c r="B464" s="112"/>
      <c r="C464" s="112"/>
      <c r="D464" s="112"/>
      <c r="E464" s="112"/>
      <c r="F464" s="112"/>
      <c r="G464" s="112"/>
      <c r="H464" s="113"/>
      <c r="I464" s="113"/>
      <c r="J464" s="113"/>
      <c r="K464" s="113"/>
      <c r="L464" s="113"/>
      <c r="M464" s="113"/>
      <c r="N464" s="113"/>
    </row>
    <row r="465" spans="2:14">
      <c r="B465" s="112"/>
      <c r="C465" s="112"/>
      <c r="D465" s="112"/>
      <c r="E465" s="112"/>
      <c r="F465" s="112"/>
      <c r="G465" s="112"/>
      <c r="H465" s="113"/>
      <c r="I465" s="113"/>
      <c r="J465" s="113"/>
      <c r="K465" s="113"/>
      <c r="L465" s="113"/>
      <c r="M465" s="113"/>
      <c r="N465" s="113"/>
    </row>
    <row r="466" spans="2:14">
      <c r="B466" s="112"/>
      <c r="C466" s="112"/>
      <c r="D466" s="112"/>
      <c r="E466" s="112"/>
      <c r="F466" s="112"/>
      <c r="G466" s="112"/>
      <c r="H466" s="113"/>
      <c r="I466" s="113"/>
      <c r="J466" s="113"/>
      <c r="K466" s="113"/>
      <c r="L466" s="113"/>
      <c r="M466" s="113"/>
      <c r="N466" s="113"/>
    </row>
    <row r="467" spans="2:14">
      <c r="B467" s="112"/>
      <c r="C467" s="112"/>
      <c r="D467" s="112"/>
      <c r="E467" s="112"/>
      <c r="F467" s="112"/>
      <c r="G467" s="112"/>
      <c r="H467" s="113"/>
      <c r="I467" s="113"/>
      <c r="J467" s="113"/>
      <c r="K467" s="113"/>
      <c r="L467" s="113"/>
      <c r="M467" s="113"/>
      <c r="N467" s="113"/>
    </row>
    <row r="468" spans="2:14">
      <c r="B468" s="112"/>
      <c r="C468" s="112"/>
      <c r="D468" s="112"/>
      <c r="E468" s="112"/>
      <c r="F468" s="112"/>
      <c r="G468" s="112"/>
      <c r="H468" s="113"/>
      <c r="I468" s="113"/>
      <c r="J468" s="113"/>
      <c r="K468" s="113"/>
      <c r="L468" s="113"/>
      <c r="M468" s="113"/>
      <c r="N468" s="113"/>
    </row>
    <row r="469" spans="2:14">
      <c r="B469" s="112"/>
      <c r="C469" s="112"/>
      <c r="D469" s="112"/>
      <c r="E469" s="112"/>
      <c r="F469" s="112"/>
      <c r="G469" s="112"/>
      <c r="H469" s="113"/>
      <c r="I469" s="113"/>
      <c r="J469" s="113"/>
      <c r="K469" s="113"/>
      <c r="L469" s="113"/>
      <c r="M469" s="113"/>
      <c r="N469" s="113"/>
    </row>
    <row r="470" spans="2:14">
      <c r="B470" s="112"/>
      <c r="C470" s="112"/>
      <c r="D470" s="112"/>
      <c r="E470" s="112"/>
      <c r="F470" s="112"/>
      <c r="G470" s="112"/>
      <c r="H470" s="113"/>
      <c r="I470" s="113"/>
      <c r="J470" s="113"/>
      <c r="K470" s="113"/>
      <c r="L470" s="113"/>
      <c r="M470" s="113"/>
      <c r="N470" s="113"/>
    </row>
    <row r="471" spans="2:14">
      <c r="B471" s="112"/>
      <c r="C471" s="112"/>
      <c r="D471" s="112"/>
      <c r="E471" s="112"/>
      <c r="F471" s="112"/>
      <c r="G471" s="112"/>
      <c r="H471" s="113"/>
      <c r="I471" s="113"/>
      <c r="J471" s="113"/>
      <c r="K471" s="113"/>
      <c r="L471" s="113"/>
      <c r="M471" s="113"/>
      <c r="N471" s="113"/>
    </row>
    <row r="472" spans="2:14">
      <c r="B472" s="112"/>
      <c r="C472" s="112"/>
      <c r="D472" s="112"/>
      <c r="E472" s="112"/>
      <c r="F472" s="112"/>
      <c r="G472" s="112"/>
      <c r="H472" s="113"/>
      <c r="I472" s="113"/>
      <c r="J472" s="113"/>
      <c r="K472" s="113"/>
      <c r="L472" s="113"/>
      <c r="M472" s="113"/>
      <c r="N472" s="113"/>
    </row>
    <row r="473" spans="2:14">
      <c r="B473" s="112"/>
      <c r="C473" s="112"/>
      <c r="D473" s="112"/>
      <c r="E473" s="112"/>
      <c r="F473" s="112"/>
      <c r="G473" s="112"/>
      <c r="H473" s="113"/>
      <c r="I473" s="113"/>
      <c r="J473" s="113"/>
      <c r="K473" s="113"/>
      <c r="L473" s="113"/>
      <c r="M473" s="113"/>
      <c r="N473" s="113"/>
    </row>
    <row r="474" spans="2:14">
      <c r="B474" s="112"/>
      <c r="C474" s="112"/>
      <c r="D474" s="112"/>
      <c r="E474" s="112"/>
      <c r="F474" s="112"/>
      <c r="G474" s="112"/>
      <c r="H474" s="113"/>
      <c r="I474" s="113"/>
      <c r="J474" s="113"/>
      <c r="K474" s="113"/>
      <c r="L474" s="113"/>
      <c r="M474" s="113"/>
      <c r="N474" s="113"/>
    </row>
    <row r="475" spans="2:14">
      <c r="B475" s="112"/>
      <c r="C475" s="112"/>
      <c r="D475" s="112"/>
      <c r="E475" s="112"/>
      <c r="F475" s="112"/>
      <c r="G475" s="112"/>
      <c r="H475" s="113"/>
      <c r="I475" s="113"/>
      <c r="J475" s="113"/>
      <c r="K475" s="113"/>
      <c r="L475" s="113"/>
      <c r="M475" s="113"/>
      <c r="N475" s="113"/>
    </row>
    <row r="476" spans="2:14">
      <c r="B476" s="112"/>
      <c r="C476" s="112"/>
      <c r="D476" s="112"/>
      <c r="E476" s="112"/>
      <c r="F476" s="112"/>
      <c r="G476" s="112"/>
      <c r="H476" s="113"/>
      <c r="I476" s="113"/>
      <c r="J476" s="113"/>
      <c r="K476" s="113"/>
      <c r="L476" s="113"/>
      <c r="M476" s="113"/>
      <c r="N476" s="113"/>
    </row>
    <row r="477" spans="2:14">
      <c r="B477" s="112"/>
      <c r="C477" s="112"/>
      <c r="D477" s="112"/>
      <c r="E477" s="112"/>
      <c r="F477" s="112"/>
      <c r="G477" s="112"/>
      <c r="H477" s="113"/>
      <c r="I477" s="113"/>
      <c r="J477" s="113"/>
      <c r="K477" s="113"/>
      <c r="L477" s="113"/>
      <c r="M477" s="113"/>
      <c r="N477" s="113"/>
    </row>
    <row r="478" spans="2:14">
      <c r="B478" s="112"/>
      <c r="C478" s="112"/>
      <c r="D478" s="112"/>
      <c r="E478" s="112"/>
      <c r="F478" s="112"/>
      <c r="G478" s="112"/>
      <c r="H478" s="113"/>
      <c r="I478" s="113"/>
      <c r="J478" s="113"/>
      <c r="K478" s="113"/>
      <c r="L478" s="113"/>
      <c r="M478" s="113"/>
      <c r="N478" s="113"/>
    </row>
    <row r="479" spans="2:14">
      <c r="B479" s="112"/>
      <c r="C479" s="112"/>
      <c r="D479" s="112"/>
      <c r="E479" s="112"/>
      <c r="F479" s="112"/>
      <c r="G479" s="112"/>
      <c r="H479" s="113"/>
      <c r="I479" s="113"/>
      <c r="J479" s="113"/>
      <c r="K479" s="113"/>
      <c r="L479" s="113"/>
      <c r="M479" s="113"/>
      <c r="N479" s="113"/>
    </row>
    <row r="480" spans="2:14">
      <c r="B480" s="112"/>
      <c r="C480" s="112"/>
      <c r="D480" s="112"/>
      <c r="E480" s="112"/>
      <c r="F480" s="112"/>
      <c r="G480" s="112"/>
      <c r="H480" s="113"/>
      <c r="I480" s="113"/>
      <c r="J480" s="113"/>
      <c r="K480" s="113"/>
      <c r="L480" s="113"/>
      <c r="M480" s="113"/>
      <c r="N480" s="113"/>
    </row>
    <row r="481" spans="2:14">
      <c r="B481" s="112"/>
      <c r="C481" s="112"/>
      <c r="D481" s="112"/>
      <c r="E481" s="112"/>
      <c r="F481" s="112"/>
      <c r="G481" s="112"/>
      <c r="H481" s="113"/>
      <c r="I481" s="113"/>
      <c r="J481" s="113"/>
      <c r="K481" s="113"/>
      <c r="L481" s="113"/>
      <c r="M481" s="113"/>
      <c r="N481" s="113"/>
    </row>
    <row r="482" spans="2:14">
      <c r="B482" s="112"/>
      <c r="C482" s="112"/>
      <c r="D482" s="112"/>
      <c r="E482" s="112"/>
      <c r="F482" s="112"/>
      <c r="G482" s="112"/>
      <c r="H482" s="113"/>
      <c r="I482" s="113"/>
      <c r="J482" s="113"/>
      <c r="K482" s="113"/>
      <c r="L482" s="113"/>
      <c r="M482" s="113"/>
      <c r="N482" s="113"/>
    </row>
    <row r="483" spans="2:14">
      <c r="B483" s="112"/>
      <c r="C483" s="112"/>
      <c r="D483" s="112"/>
      <c r="E483" s="112"/>
      <c r="F483" s="112"/>
      <c r="G483" s="112"/>
      <c r="H483" s="113"/>
      <c r="I483" s="113"/>
      <c r="J483" s="113"/>
      <c r="K483" s="113"/>
      <c r="L483" s="113"/>
      <c r="M483" s="113"/>
      <c r="N483" s="113"/>
    </row>
    <row r="484" spans="2:14">
      <c r="B484" s="112"/>
      <c r="C484" s="112"/>
      <c r="D484" s="112"/>
      <c r="E484" s="112"/>
      <c r="F484" s="112"/>
      <c r="G484" s="112"/>
      <c r="H484" s="113"/>
      <c r="I484" s="113"/>
      <c r="J484" s="113"/>
      <c r="K484" s="113"/>
      <c r="L484" s="113"/>
      <c r="M484" s="113"/>
      <c r="N484" s="113"/>
    </row>
    <row r="485" spans="2:14">
      <c r="B485" s="112"/>
      <c r="C485" s="112"/>
      <c r="D485" s="112"/>
      <c r="E485" s="112"/>
      <c r="F485" s="112"/>
      <c r="G485" s="112"/>
      <c r="H485" s="113"/>
      <c r="I485" s="113"/>
      <c r="J485" s="113"/>
      <c r="K485" s="113"/>
      <c r="L485" s="113"/>
      <c r="M485" s="113"/>
      <c r="N485" s="113"/>
    </row>
    <row r="486" spans="2:14">
      <c r="B486" s="112"/>
      <c r="C486" s="112"/>
      <c r="D486" s="112"/>
      <c r="E486" s="112"/>
      <c r="F486" s="112"/>
      <c r="G486" s="112"/>
      <c r="H486" s="113"/>
      <c r="I486" s="113"/>
      <c r="J486" s="113"/>
      <c r="K486" s="113"/>
      <c r="L486" s="113"/>
      <c r="M486" s="113"/>
      <c r="N486" s="113"/>
    </row>
    <row r="487" spans="2:14">
      <c r="B487" s="112"/>
      <c r="C487" s="112"/>
      <c r="D487" s="112"/>
      <c r="E487" s="112"/>
      <c r="F487" s="112"/>
      <c r="G487" s="112"/>
      <c r="H487" s="113"/>
      <c r="I487" s="113"/>
      <c r="J487" s="113"/>
      <c r="K487" s="113"/>
      <c r="L487" s="113"/>
      <c r="M487" s="113"/>
      <c r="N487" s="113"/>
    </row>
    <row r="488" spans="2:14">
      <c r="B488" s="112"/>
      <c r="C488" s="112"/>
      <c r="D488" s="112"/>
      <c r="E488" s="112"/>
      <c r="F488" s="112"/>
      <c r="G488" s="112"/>
      <c r="H488" s="113"/>
      <c r="I488" s="113"/>
      <c r="J488" s="113"/>
      <c r="K488" s="113"/>
      <c r="L488" s="113"/>
      <c r="M488" s="113"/>
      <c r="N488" s="113"/>
    </row>
    <row r="489" spans="2:14">
      <c r="B489" s="112"/>
      <c r="C489" s="112"/>
      <c r="D489" s="112"/>
      <c r="E489" s="112"/>
      <c r="F489" s="112"/>
      <c r="G489" s="112"/>
      <c r="H489" s="113"/>
      <c r="I489" s="113"/>
      <c r="J489" s="113"/>
      <c r="K489" s="113"/>
      <c r="L489" s="113"/>
      <c r="M489" s="113"/>
      <c r="N489" s="113"/>
    </row>
    <row r="490" spans="2:14">
      <c r="B490" s="112"/>
      <c r="C490" s="112"/>
      <c r="D490" s="112"/>
      <c r="E490" s="112"/>
      <c r="F490" s="112"/>
      <c r="G490" s="112"/>
      <c r="H490" s="113"/>
      <c r="I490" s="113"/>
      <c r="J490" s="113"/>
      <c r="K490" s="113"/>
      <c r="L490" s="113"/>
      <c r="M490" s="113"/>
      <c r="N490" s="113"/>
    </row>
    <row r="491" spans="2:14">
      <c r="B491" s="112"/>
      <c r="C491" s="112"/>
      <c r="D491" s="112"/>
      <c r="E491" s="112"/>
      <c r="F491" s="112"/>
      <c r="G491" s="112"/>
      <c r="H491" s="113"/>
      <c r="I491" s="113"/>
      <c r="J491" s="113"/>
      <c r="K491" s="113"/>
      <c r="L491" s="113"/>
      <c r="M491" s="113"/>
      <c r="N491" s="113"/>
    </row>
    <row r="492" spans="2:14">
      <c r="B492" s="112"/>
      <c r="C492" s="112"/>
      <c r="D492" s="112"/>
      <c r="E492" s="112"/>
      <c r="F492" s="112"/>
      <c r="G492" s="112"/>
      <c r="H492" s="113"/>
      <c r="I492" s="113"/>
      <c r="J492" s="113"/>
      <c r="K492" s="113"/>
      <c r="L492" s="113"/>
      <c r="M492" s="113"/>
      <c r="N492" s="113"/>
    </row>
    <row r="493" spans="2:14">
      <c r="B493" s="112"/>
      <c r="C493" s="112"/>
      <c r="D493" s="112"/>
      <c r="E493" s="112"/>
      <c r="F493" s="112"/>
      <c r="G493" s="112"/>
      <c r="H493" s="113"/>
      <c r="I493" s="113"/>
      <c r="J493" s="113"/>
      <c r="K493" s="113"/>
      <c r="L493" s="113"/>
      <c r="M493" s="113"/>
      <c r="N493" s="113"/>
    </row>
    <row r="494" spans="2:14">
      <c r="B494" s="112"/>
      <c r="C494" s="112"/>
      <c r="D494" s="112"/>
      <c r="E494" s="112"/>
      <c r="F494" s="112"/>
      <c r="G494" s="112"/>
      <c r="H494" s="113"/>
      <c r="I494" s="113"/>
      <c r="J494" s="113"/>
      <c r="K494" s="113"/>
      <c r="L494" s="113"/>
      <c r="M494" s="113"/>
      <c r="N494" s="113"/>
    </row>
    <row r="495" spans="2:14">
      <c r="B495" s="112"/>
      <c r="C495" s="112"/>
      <c r="D495" s="112"/>
      <c r="E495" s="112"/>
      <c r="F495" s="112"/>
      <c r="G495" s="112"/>
      <c r="H495" s="113"/>
      <c r="I495" s="113"/>
      <c r="J495" s="113"/>
      <c r="K495" s="113"/>
      <c r="L495" s="113"/>
      <c r="M495" s="113"/>
      <c r="N495" s="113"/>
    </row>
    <row r="496" spans="2:14">
      <c r="B496" s="112"/>
      <c r="C496" s="112"/>
      <c r="D496" s="112"/>
      <c r="E496" s="112"/>
      <c r="F496" s="112"/>
      <c r="G496" s="112"/>
      <c r="H496" s="113"/>
      <c r="I496" s="113"/>
      <c r="J496" s="113"/>
      <c r="K496" s="113"/>
      <c r="L496" s="113"/>
      <c r="M496" s="113"/>
      <c r="N496" s="113"/>
    </row>
    <row r="497" spans="2:14">
      <c r="B497" s="112"/>
      <c r="C497" s="112"/>
      <c r="D497" s="112"/>
      <c r="E497" s="112"/>
      <c r="F497" s="112"/>
      <c r="G497" s="112"/>
      <c r="H497" s="113"/>
      <c r="I497" s="113"/>
      <c r="J497" s="113"/>
      <c r="K497" s="113"/>
      <c r="L497" s="113"/>
      <c r="M497" s="113"/>
      <c r="N497" s="113"/>
    </row>
    <row r="498" spans="2:14">
      <c r="B498" s="112"/>
      <c r="C498" s="112"/>
      <c r="D498" s="112"/>
      <c r="E498" s="112"/>
      <c r="F498" s="112"/>
      <c r="G498" s="112"/>
      <c r="H498" s="113"/>
      <c r="I498" s="113"/>
      <c r="J498" s="113"/>
      <c r="K498" s="113"/>
      <c r="L498" s="113"/>
      <c r="M498" s="113"/>
      <c r="N498" s="113"/>
    </row>
    <row r="499" spans="2:14">
      <c r="B499" s="112"/>
      <c r="C499" s="112"/>
      <c r="D499" s="112"/>
      <c r="E499" s="112"/>
      <c r="F499" s="112"/>
      <c r="G499" s="112"/>
      <c r="H499" s="113"/>
      <c r="I499" s="113"/>
      <c r="J499" s="113"/>
      <c r="K499" s="113"/>
      <c r="L499" s="113"/>
      <c r="M499" s="113"/>
      <c r="N499" s="113"/>
    </row>
    <row r="500" spans="2:14">
      <c r="B500" s="112"/>
      <c r="C500" s="112"/>
      <c r="D500" s="112"/>
      <c r="E500" s="112"/>
      <c r="F500" s="112"/>
      <c r="G500" s="112"/>
      <c r="H500" s="113"/>
      <c r="I500" s="113"/>
      <c r="J500" s="113"/>
      <c r="K500" s="113"/>
      <c r="L500" s="113"/>
      <c r="M500" s="113"/>
      <c r="N500" s="113"/>
    </row>
    <row r="501" spans="2:14">
      <c r="B501" s="112"/>
      <c r="C501" s="112"/>
      <c r="D501" s="112"/>
      <c r="E501" s="112"/>
      <c r="F501" s="112"/>
      <c r="G501" s="112"/>
      <c r="H501" s="113"/>
      <c r="I501" s="113"/>
      <c r="J501" s="113"/>
      <c r="K501" s="113"/>
      <c r="L501" s="113"/>
      <c r="M501" s="113"/>
      <c r="N501" s="113"/>
    </row>
    <row r="502" spans="2:14">
      <c r="B502" s="112"/>
      <c r="C502" s="112"/>
      <c r="D502" s="112"/>
      <c r="E502" s="112"/>
      <c r="F502" s="112"/>
      <c r="G502" s="112"/>
      <c r="H502" s="113"/>
      <c r="I502" s="113"/>
      <c r="J502" s="113"/>
      <c r="K502" s="113"/>
      <c r="L502" s="113"/>
      <c r="M502" s="113"/>
      <c r="N502" s="113"/>
    </row>
    <row r="503" spans="2:14">
      <c r="B503" s="112"/>
      <c r="C503" s="112"/>
      <c r="D503" s="112"/>
      <c r="E503" s="112"/>
      <c r="F503" s="112"/>
      <c r="G503" s="112"/>
      <c r="H503" s="113"/>
      <c r="I503" s="113"/>
      <c r="J503" s="113"/>
      <c r="K503" s="113"/>
      <c r="L503" s="113"/>
      <c r="M503" s="113"/>
      <c r="N503" s="113"/>
    </row>
    <row r="504" spans="2:14">
      <c r="B504" s="112"/>
      <c r="C504" s="112"/>
      <c r="D504" s="112"/>
      <c r="E504" s="112"/>
      <c r="F504" s="112"/>
      <c r="G504" s="112"/>
      <c r="H504" s="113"/>
      <c r="I504" s="113"/>
      <c r="J504" s="113"/>
      <c r="K504" s="113"/>
      <c r="L504" s="113"/>
      <c r="M504" s="113"/>
      <c r="N504" s="113"/>
    </row>
    <row r="505" spans="2:14">
      <c r="B505" s="112"/>
      <c r="C505" s="112"/>
      <c r="D505" s="112"/>
      <c r="E505" s="112"/>
      <c r="F505" s="112"/>
      <c r="G505" s="112"/>
      <c r="H505" s="113"/>
      <c r="I505" s="113"/>
      <c r="J505" s="113"/>
      <c r="K505" s="113"/>
      <c r="L505" s="113"/>
      <c r="M505" s="113"/>
      <c r="N505" s="113"/>
    </row>
    <row r="506" spans="2:14">
      <c r="B506" s="112"/>
      <c r="C506" s="112"/>
      <c r="D506" s="112"/>
      <c r="E506" s="112"/>
      <c r="F506" s="112"/>
      <c r="G506" s="112"/>
      <c r="H506" s="113"/>
      <c r="I506" s="113"/>
      <c r="J506" s="113"/>
      <c r="K506" s="113"/>
      <c r="L506" s="113"/>
      <c r="M506" s="113"/>
      <c r="N506" s="113"/>
    </row>
    <row r="507" spans="2:14">
      <c r="B507" s="112"/>
      <c r="C507" s="112"/>
      <c r="D507" s="112"/>
      <c r="E507" s="112"/>
      <c r="F507" s="112"/>
      <c r="G507" s="112"/>
      <c r="H507" s="113"/>
      <c r="I507" s="113"/>
      <c r="J507" s="113"/>
      <c r="K507" s="113"/>
      <c r="L507" s="113"/>
      <c r="M507" s="113"/>
      <c r="N507" s="113"/>
    </row>
    <row r="508" spans="2:14">
      <c r="B508" s="112"/>
      <c r="C508" s="112"/>
      <c r="D508" s="112"/>
      <c r="E508" s="112"/>
      <c r="F508" s="112"/>
      <c r="G508" s="112"/>
      <c r="H508" s="113"/>
      <c r="I508" s="113"/>
      <c r="J508" s="113"/>
      <c r="K508" s="113"/>
      <c r="L508" s="113"/>
      <c r="M508" s="113"/>
      <c r="N508" s="113"/>
    </row>
    <row r="509" spans="2:14">
      <c r="B509" s="112"/>
      <c r="C509" s="112"/>
      <c r="D509" s="112"/>
      <c r="E509" s="112"/>
      <c r="F509" s="112"/>
      <c r="G509" s="112"/>
      <c r="H509" s="113"/>
      <c r="I509" s="113"/>
      <c r="J509" s="113"/>
      <c r="K509" s="113"/>
      <c r="L509" s="113"/>
      <c r="M509" s="113"/>
      <c r="N509" s="113"/>
    </row>
    <row r="510" spans="2:14">
      <c r="B510" s="112"/>
      <c r="C510" s="112"/>
      <c r="D510" s="112"/>
      <c r="E510" s="112"/>
      <c r="F510" s="112"/>
      <c r="G510" s="112"/>
      <c r="H510" s="113"/>
      <c r="I510" s="113"/>
      <c r="J510" s="113"/>
      <c r="K510" s="113"/>
      <c r="L510" s="113"/>
      <c r="M510" s="113"/>
      <c r="N510" s="113"/>
    </row>
    <row r="511" spans="2:14">
      <c r="B511" s="112"/>
      <c r="C511" s="112"/>
      <c r="D511" s="112"/>
      <c r="E511" s="112"/>
      <c r="F511" s="112"/>
      <c r="G511" s="112"/>
      <c r="H511" s="113"/>
      <c r="I511" s="113"/>
      <c r="J511" s="113"/>
      <c r="K511" s="113"/>
      <c r="L511" s="113"/>
      <c r="M511" s="113"/>
      <c r="N511" s="113"/>
    </row>
    <row r="512" spans="2:14">
      <c r="B512" s="112"/>
      <c r="C512" s="112"/>
      <c r="D512" s="112"/>
      <c r="E512" s="112"/>
      <c r="F512" s="112"/>
      <c r="G512" s="112"/>
      <c r="H512" s="113"/>
      <c r="I512" s="113"/>
      <c r="J512" s="113"/>
      <c r="K512" s="113"/>
      <c r="L512" s="113"/>
      <c r="M512" s="113"/>
      <c r="N512" s="113"/>
    </row>
    <row r="513" spans="2:14">
      <c r="B513" s="112"/>
      <c r="C513" s="112"/>
      <c r="D513" s="112"/>
      <c r="E513" s="112"/>
      <c r="F513" s="112"/>
      <c r="G513" s="112"/>
      <c r="H513" s="113"/>
      <c r="I513" s="113"/>
      <c r="J513" s="113"/>
      <c r="K513" s="113"/>
      <c r="L513" s="113"/>
      <c r="M513" s="113"/>
      <c r="N513" s="113"/>
    </row>
    <row r="514" spans="2:14">
      <c r="B514" s="112"/>
      <c r="C514" s="112"/>
      <c r="D514" s="112"/>
      <c r="E514" s="112"/>
      <c r="F514" s="112"/>
      <c r="G514" s="112"/>
      <c r="H514" s="113"/>
      <c r="I514" s="113"/>
      <c r="J514" s="113"/>
      <c r="K514" s="113"/>
      <c r="L514" s="113"/>
      <c r="M514" s="113"/>
      <c r="N514" s="113"/>
    </row>
    <row r="515" spans="2:14">
      <c r="B515" s="112"/>
      <c r="C515" s="112"/>
      <c r="D515" s="112"/>
      <c r="E515" s="112"/>
      <c r="F515" s="112"/>
      <c r="G515" s="112"/>
      <c r="H515" s="113"/>
      <c r="I515" s="113"/>
      <c r="J515" s="113"/>
      <c r="K515" s="113"/>
      <c r="L515" s="113"/>
      <c r="M515" s="113"/>
      <c r="N515" s="113"/>
    </row>
    <row r="516" spans="2:14">
      <c r="B516" s="112"/>
      <c r="C516" s="112"/>
      <c r="D516" s="112"/>
      <c r="E516" s="112"/>
      <c r="F516" s="112"/>
      <c r="G516" s="112"/>
      <c r="H516" s="113"/>
      <c r="I516" s="113"/>
      <c r="J516" s="113"/>
      <c r="K516" s="113"/>
      <c r="L516" s="113"/>
      <c r="M516" s="113"/>
      <c r="N516" s="113"/>
    </row>
    <row r="517" spans="2:14">
      <c r="B517" s="112"/>
      <c r="C517" s="112"/>
      <c r="D517" s="112"/>
      <c r="E517" s="112"/>
      <c r="F517" s="112"/>
      <c r="G517" s="112"/>
      <c r="H517" s="113"/>
      <c r="I517" s="113"/>
      <c r="J517" s="113"/>
      <c r="K517" s="113"/>
      <c r="L517" s="113"/>
      <c r="M517" s="113"/>
      <c r="N517" s="113"/>
    </row>
    <row r="518" spans="2:14">
      <c r="B518" s="112"/>
      <c r="C518" s="112"/>
      <c r="D518" s="112"/>
      <c r="E518" s="112"/>
      <c r="F518" s="112"/>
      <c r="G518" s="112"/>
      <c r="H518" s="113"/>
      <c r="I518" s="113"/>
      <c r="J518" s="113"/>
      <c r="K518" s="113"/>
      <c r="L518" s="113"/>
      <c r="M518" s="113"/>
      <c r="N518" s="113"/>
    </row>
    <row r="519" spans="2:14">
      <c r="B519" s="112"/>
      <c r="C519" s="112"/>
      <c r="D519" s="112"/>
      <c r="E519" s="112"/>
      <c r="F519" s="112"/>
      <c r="G519" s="112"/>
      <c r="H519" s="113"/>
      <c r="I519" s="113"/>
      <c r="J519" s="113"/>
      <c r="K519" s="113"/>
      <c r="L519" s="113"/>
      <c r="M519" s="113"/>
      <c r="N519" s="113"/>
    </row>
    <row r="520" spans="2:14">
      <c r="B520" s="112"/>
      <c r="C520" s="112"/>
      <c r="D520" s="112"/>
      <c r="E520" s="112"/>
      <c r="F520" s="112"/>
      <c r="G520" s="112"/>
      <c r="H520" s="113"/>
      <c r="I520" s="113"/>
      <c r="J520" s="113"/>
      <c r="K520" s="113"/>
      <c r="L520" s="113"/>
      <c r="M520" s="113"/>
      <c r="N520" s="113"/>
    </row>
    <row r="521" spans="2:14">
      <c r="B521" s="112"/>
      <c r="C521" s="112"/>
      <c r="D521" s="112"/>
      <c r="E521" s="112"/>
      <c r="F521" s="112"/>
      <c r="G521" s="112"/>
      <c r="H521" s="113"/>
      <c r="I521" s="113"/>
      <c r="J521" s="113"/>
      <c r="K521" s="113"/>
      <c r="L521" s="113"/>
      <c r="M521" s="113"/>
      <c r="N521" s="113"/>
    </row>
    <row r="522" spans="2:14">
      <c r="B522" s="112"/>
      <c r="C522" s="112"/>
      <c r="D522" s="112"/>
      <c r="E522" s="112"/>
      <c r="F522" s="112"/>
      <c r="G522" s="112"/>
      <c r="H522" s="113"/>
      <c r="I522" s="113"/>
      <c r="J522" s="113"/>
      <c r="K522" s="113"/>
      <c r="L522" s="113"/>
      <c r="M522" s="113"/>
      <c r="N522" s="113"/>
    </row>
    <row r="523" spans="2:14">
      <c r="B523" s="112"/>
      <c r="C523" s="112"/>
      <c r="D523" s="112"/>
      <c r="E523" s="112"/>
      <c r="F523" s="112"/>
      <c r="G523" s="112"/>
      <c r="H523" s="113"/>
      <c r="I523" s="113"/>
      <c r="J523" s="113"/>
      <c r="K523" s="113"/>
      <c r="L523" s="113"/>
      <c r="M523" s="113"/>
      <c r="N523" s="113"/>
    </row>
    <row r="524" spans="2:14">
      <c r="B524" s="112"/>
      <c r="C524" s="112"/>
      <c r="D524" s="112"/>
      <c r="E524" s="112"/>
      <c r="F524" s="112"/>
      <c r="G524" s="112"/>
      <c r="H524" s="113"/>
      <c r="I524" s="113"/>
      <c r="J524" s="113"/>
      <c r="K524" s="113"/>
      <c r="L524" s="113"/>
      <c r="M524" s="113"/>
      <c r="N524" s="113"/>
    </row>
    <row r="525" spans="2:14">
      <c r="B525" s="112"/>
      <c r="C525" s="112"/>
      <c r="D525" s="112"/>
      <c r="E525" s="112"/>
      <c r="F525" s="112"/>
      <c r="G525" s="112"/>
      <c r="H525" s="113"/>
      <c r="I525" s="113"/>
      <c r="J525" s="113"/>
      <c r="K525" s="113"/>
      <c r="L525" s="113"/>
      <c r="M525" s="113"/>
      <c r="N525" s="113"/>
    </row>
    <row r="526" spans="2:14">
      <c r="B526" s="112"/>
      <c r="C526" s="112"/>
      <c r="D526" s="112"/>
      <c r="E526" s="112"/>
      <c r="F526" s="112"/>
      <c r="G526" s="112"/>
      <c r="H526" s="113"/>
      <c r="I526" s="113"/>
      <c r="J526" s="113"/>
      <c r="K526" s="113"/>
      <c r="L526" s="113"/>
      <c r="M526" s="113"/>
      <c r="N526" s="113"/>
    </row>
    <row r="527" spans="2:14">
      <c r="B527" s="112"/>
      <c r="C527" s="112"/>
      <c r="D527" s="112"/>
      <c r="E527" s="112"/>
      <c r="F527" s="112"/>
      <c r="G527" s="112"/>
      <c r="H527" s="113"/>
      <c r="I527" s="113"/>
      <c r="J527" s="113"/>
      <c r="K527" s="113"/>
      <c r="L527" s="113"/>
      <c r="M527" s="113"/>
      <c r="N527" s="113"/>
    </row>
    <row r="528" spans="2:14">
      <c r="B528" s="112"/>
      <c r="C528" s="112"/>
      <c r="D528" s="112"/>
      <c r="E528" s="112"/>
      <c r="F528" s="112"/>
      <c r="G528" s="112"/>
      <c r="H528" s="113"/>
      <c r="I528" s="113"/>
      <c r="J528" s="113"/>
      <c r="K528" s="113"/>
      <c r="L528" s="113"/>
      <c r="M528" s="113"/>
      <c r="N528" s="113"/>
    </row>
    <row r="529" spans="2:14">
      <c r="B529" s="112"/>
      <c r="C529" s="112"/>
      <c r="D529" s="112"/>
      <c r="E529" s="112"/>
      <c r="F529" s="112"/>
      <c r="G529" s="112"/>
      <c r="H529" s="113"/>
      <c r="I529" s="113"/>
      <c r="J529" s="113"/>
      <c r="K529" s="113"/>
      <c r="L529" s="113"/>
      <c r="M529" s="113"/>
      <c r="N529" s="113"/>
    </row>
    <row r="530" spans="2:14">
      <c r="B530" s="112"/>
      <c r="C530" s="112"/>
      <c r="D530" s="112"/>
      <c r="E530" s="112"/>
      <c r="F530" s="112"/>
      <c r="G530" s="112"/>
      <c r="H530" s="113"/>
      <c r="I530" s="113"/>
      <c r="J530" s="113"/>
      <c r="K530" s="113"/>
      <c r="L530" s="113"/>
      <c r="M530" s="113"/>
      <c r="N530" s="113"/>
    </row>
    <row r="531" spans="2:14">
      <c r="B531" s="112"/>
      <c r="C531" s="112"/>
      <c r="D531" s="112"/>
      <c r="E531" s="112"/>
      <c r="F531" s="112"/>
      <c r="G531" s="112"/>
      <c r="H531" s="113"/>
      <c r="I531" s="113"/>
      <c r="J531" s="113"/>
      <c r="K531" s="113"/>
      <c r="L531" s="113"/>
      <c r="M531" s="113"/>
      <c r="N531" s="113"/>
    </row>
    <row r="532" spans="2:14">
      <c r="B532" s="112"/>
      <c r="C532" s="112"/>
      <c r="D532" s="112"/>
      <c r="E532" s="112"/>
      <c r="F532" s="112"/>
      <c r="G532" s="112"/>
      <c r="H532" s="113"/>
      <c r="I532" s="113"/>
      <c r="J532" s="113"/>
      <c r="K532" s="113"/>
      <c r="L532" s="113"/>
      <c r="M532" s="113"/>
      <c r="N532" s="113"/>
    </row>
    <row r="533" spans="2:14">
      <c r="B533" s="112"/>
      <c r="C533" s="112"/>
      <c r="D533" s="112"/>
      <c r="E533" s="112"/>
      <c r="F533" s="112"/>
      <c r="G533" s="112"/>
      <c r="H533" s="113"/>
      <c r="I533" s="113"/>
      <c r="J533" s="113"/>
      <c r="K533" s="113"/>
      <c r="L533" s="113"/>
      <c r="M533" s="113"/>
      <c r="N533" s="113"/>
    </row>
    <row r="534" spans="2:14">
      <c r="B534" s="112"/>
      <c r="C534" s="112"/>
      <c r="D534" s="112"/>
      <c r="E534" s="112"/>
      <c r="F534" s="112"/>
      <c r="G534" s="112"/>
      <c r="H534" s="113"/>
      <c r="I534" s="113"/>
      <c r="J534" s="113"/>
      <c r="K534" s="113"/>
      <c r="L534" s="113"/>
      <c r="M534" s="113"/>
      <c r="N534" s="113"/>
    </row>
    <row r="535" spans="2:14">
      <c r="B535" s="112"/>
      <c r="C535" s="112"/>
      <c r="D535" s="112"/>
      <c r="E535" s="112"/>
      <c r="F535" s="112"/>
      <c r="G535" s="112"/>
      <c r="H535" s="113"/>
      <c r="I535" s="113"/>
      <c r="J535" s="113"/>
      <c r="K535" s="113"/>
      <c r="L535" s="113"/>
      <c r="M535" s="113"/>
      <c r="N535" s="113"/>
    </row>
    <row r="536" spans="2:14">
      <c r="B536" s="112"/>
      <c r="C536" s="112"/>
      <c r="D536" s="112"/>
      <c r="E536" s="112"/>
      <c r="F536" s="112"/>
      <c r="G536" s="112"/>
      <c r="H536" s="113"/>
      <c r="I536" s="113"/>
      <c r="J536" s="113"/>
      <c r="K536" s="113"/>
      <c r="L536" s="113"/>
      <c r="M536" s="113"/>
      <c r="N536" s="113"/>
    </row>
    <row r="537" spans="2:14">
      <c r="B537" s="112"/>
      <c r="C537" s="112"/>
      <c r="D537" s="112"/>
      <c r="E537" s="112"/>
      <c r="F537" s="112"/>
      <c r="G537" s="112"/>
      <c r="H537" s="113"/>
      <c r="I537" s="113"/>
      <c r="J537" s="113"/>
      <c r="K537" s="113"/>
      <c r="L537" s="113"/>
      <c r="M537" s="113"/>
      <c r="N537" s="113"/>
    </row>
    <row r="538" spans="2:14">
      <c r="B538" s="112"/>
      <c r="C538" s="112"/>
      <c r="D538" s="112"/>
      <c r="E538" s="112"/>
      <c r="F538" s="112"/>
      <c r="G538" s="112"/>
      <c r="H538" s="113"/>
      <c r="I538" s="113"/>
      <c r="J538" s="113"/>
      <c r="K538" s="113"/>
      <c r="L538" s="113"/>
      <c r="M538" s="113"/>
      <c r="N538" s="113"/>
    </row>
    <row r="539" spans="2:14">
      <c r="B539" s="112"/>
      <c r="C539" s="112"/>
      <c r="D539" s="112"/>
      <c r="E539" s="112"/>
      <c r="F539" s="112"/>
      <c r="G539" s="112"/>
      <c r="H539" s="113"/>
      <c r="I539" s="113"/>
      <c r="J539" s="113"/>
      <c r="K539" s="113"/>
      <c r="L539" s="113"/>
      <c r="M539" s="113"/>
      <c r="N539" s="113"/>
    </row>
    <row r="540" spans="2:14">
      <c r="B540" s="112"/>
      <c r="C540" s="112"/>
      <c r="D540" s="112"/>
      <c r="E540" s="112"/>
      <c r="F540" s="112"/>
      <c r="G540" s="112"/>
      <c r="H540" s="113"/>
      <c r="I540" s="113"/>
      <c r="J540" s="113"/>
      <c r="K540" s="113"/>
      <c r="L540" s="113"/>
      <c r="M540" s="113"/>
      <c r="N540" s="113"/>
    </row>
    <row r="541" spans="2:14">
      <c r="B541" s="112"/>
      <c r="C541" s="112"/>
      <c r="D541" s="112"/>
      <c r="E541" s="112"/>
      <c r="F541" s="112"/>
      <c r="G541" s="112"/>
      <c r="H541" s="113"/>
      <c r="I541" s="113"/>
      <c r="J541" s="113"/>
      <c r="K541" s="113"/>
      <c r="L541" s="113"/>
      <c r="M541" s="113"/>
      <c r="N541" s="113"/>
    </row>
    <row r="542" spans="2:14">
      <c r="B542" s="112"/>
      <c r="C542" s="112"/>
      <c r="D542" s="112"/>
      <c r="E542" s="112"/>
      <c r="F542" s="112"/>
      <c r="G542" s="112"/>
      <c r="H542" s="113"/>
      <c r="I542" s="113"/>
      <c r="J542" s="113"/>
      <c r="K542" s="113"/>
      <c r="L542" s="113"/>
      <c r="M542" s="113"/>
      <c r="N542" s="113"/>
    </row>
    <row r="543" spans="2:14">
      <c r="B543" s="112"/>
      <c r="C543" s="112"/>
      <c r="D543" s="112"/>
      <c r="E543" s="112"/>
      <c r="F543" s="112"/>
      <c r="G543" s="112"/>
      <c r="H543" s="113"/>
      <c r="I543" s="113"/>
      <c r="J543" s="113"/>
      <c r="K543" s="113"/>
      <c r="L543" s="113"/>
      <c r="M543" s="113"/>
      <c r="N543" s="113"/>
    </row>
    <row r="544" spans="2:14">
      <c r="B544" s="112"/>
      <c r="C544" s="112"/>
      <c r="D544" s="112"/>
      <c r="E544" s="112"/>
      <c r="F544" s="112"/>
      <c r="G544" s="112"/>
      <c r="H544" s="113"/>
      <c r="I544" s="113"/>
      <c r="J544" s="113"/>
      <c r="K544" s="113"/>
      <c r="L544" s="113"/>
      <c r="M544" s="113"/>
      <c r="N544" s="113"/>
    </row>
    <row r="545" spans="2:14">
      <c r="B545" s="112"/>
      <c r="C545" s="112"/>
      <c r="D545" s="112"/>
      <c r="E545" s="112"/>
      <c r="F545" s="112"/>
      <c r="G545" s="112"/>
      <c r="H545" s="113"/>
      <c r="I545" s="113"/>
      <c r="J545" s="113"/>
      <c r="K545" s="113"/>
      <c r="L545" s="113"/>
      <c r="M545" s="113"/>
      <c r="N545" s="113"/>
    </row>
    <row r="546" spans="2:14">
      <c r="B546" s="112"/>
      <c r="C546" s="112"/>
      <c r="D546" s="112"/>
      <c r="E546" s="112"/>
      <c r="F546" s="112"/>
      <c r="G546" s="112"/>
      <c r="H546" s="113"/>
      <c r="I546" s="113"/>
      <c r="J546" s="113"/>
      <c r="K546" s="113"/>
      <c r="L546" s="113"/>
      <c r="M546" s="113"/>
      <c r="N546" s="113"/>
    </row>
    <row r="547" spans="2:14">
      <c r="B547" s="112"/>
      <c r="C547" s="112"/>
      <c r="D547" s="112"/>
      <c r="E547" s="112"/>
      <c r="F547" s="112"/>
      <c r="G547" s="112"/>
      <c r="H547" s="113"/>
      <c r="I547" s="113"/>
      <c r="J547" s="113"/>
      <c r="K547" s="113"/>
      <c r="L547" s="113"/>
      <c r="M547" s="113"/>
      <c r="N547" s="113"/>
    </row>
    <row r="548" spans="2:14">
      <c r="B548" s="112"/>
      <c r="C548" s="112"/>
      <c r="D548" s="112"/>
      <c r="E548" s="112"/>
      <c r="F548" s="112"/>
      <c r="G548" s="112"/>
      <c r="H548" s="113"/>
      <c r="I548" s="113"/>
      <c r="J548" s="113"/>
      <c r="K548" s="113"/>
      <c r="L548" s="113"/>
      <c r="M548" s="113"/>
      <c r="N548" s="113"/>
    </row>
    <row r="549" spans="2:14">
      <c r="B549" s="112"/>
      <c r="C549" s="112"/>
      <c r="D549" s="112"/>
      <c r="E549" s="112"/>
      <c r="F549" s="112"/>
      <c r="G549" s="112"/>
      <c r="H549" s="113"/>
      <c r="I549" s="113"/>
      <c r="J549" s="113"/>
      <c r="K549" s="113"/>
      <c r="L549" s="113"/>
      <c r="M549" s="113"/>
      <c r="N549" s="113"/>
    </row>
    <row r="550" spans="2:14">
      <c r="B550" s="112"/>
      <c r="C550" s="112"/>
      <c r="D550" s="112"/>
      <c r="E550" s="112"/>
      <c r="F550" s="112"/>
      <c r="G550" s="112"/>
      <c r="H550" s="113"/>
      <c r="I550" s="113"/>
      <c r="J550" s="113"/>
      <c r="K550" s="113"/>
      <c r="L550" s="113"/>
      <c r="M550" s="113"/>
      <c r="N550" s="113"/>
    </row>
    <row r="551" spans="2:14">
      <c r="B551" s="112"/>
      <c r="C551" s="112"/>
      <c r="D551" s="112"/>
      <c r="E551" s="112"/>
      <c r="F551" s="112"/>
      <c r="G551" s="112"/>
      <c r="H551" s="113"/>
      <c r="I551" s="113"/>
      <c r="J551" s="113"/>
      <c r="K551" s="113"/>
      <c r="L551" s="113"/>
      <c r="M551" s="113"/>
      <c r="N551" s="113"/>
    </row>
    <row r="552" spans="2:14">
      <c r="B552" s="112"/>
      <c r="C552" s="112"/>
      <c r="D552" s="112"/>
      <c r="E552" s="112"/>
      <c r="F552" s="112"/>
      <c r="G552" s="112"/>
      <c r="H552" s="113"/>
      <c r="I552" s="113"/>
      <c r="J552" s="113"/>
      <c r="K552" s="113"/>
      <c r="L552" s="113"/>
      <c r="M552" s="113"/>
      <c r="N552" s="113"/>
    </row>
    <row r="553" spans="2:14">
      <c r="B553" s="112"/>
      <c r="C553" s="112"/>
      <c r="D553" s="112"/>
      <c r="E553" s="112"/>
      <c r="F553" s="112"/>
      <c r="G553" s="112"/>
      <c r="H553" s="113"/>
      <c r="I553" s="113"/>
      <c r="J553" s="113"/>
      <c r="K553" s="113"/>
      <c r="L553" s="113"/>
      <c r="M553" s="113"/>
      <c r="N553" s="113"/>
    </row>
    <row r="554" spans="2:14">
      <c r="B554" s="112"/>
      <c r="C554" s="112"/>
      <c r="D554" s="112"/>
      <c r="E554" s="112"/>
      <c r="F554" s="112"/>
      <c r="G554" s="112"/>
      <c r="H554" s="113"/>
      <c r="I554" s="113"/>
      <c r="J554" s="113"/>
      <c r="K554" s="113"/>
      <c r="L554" s="113"/>
      <c r="M554" s="113"/>
      <c r="N554" s="113"/>
    </row>
    <row r="555" spans="2:14">
      <c r="B555" s="112"/>
      <c r="C555" s="112"/>
      <c r="D555" s="112"/>
      <c r="E555" s="112"/>
      <c r="F555" s="112"/>
      <c r="G555" s="112"/>
      <c r="H555" s="113"/>
      <c r="I555" s="113"/>
      <c r="J555" s="113"/>
      <c r="K555" s="113"/>
      <c r="L555" s="113"/>
      <c r="M555" s="113"/>
      <c r="N555" s="113"/>
    </row>
    <row r="556" spans="2:14">
      <c r="B556" s="112"/>
      <c r="C556" s="112"/>
      <c r="D556" s="112"/>
      <c r="E556" s="112"/>
      <c r="F556" s="112"/>
      <c r="G556" s="112"/>
      <c r="H556" s="113"/>
      <c r="I556" s="113"/>
      <c r="J556" s="113"/>
      <c r="K556" s="113"/>
      <c r="L556" s="113"/>
      <c r="M556" s="113"/>
      <c r="N556" s="113"/>
    </row>
    <row r="557" spans="2:14">
      <c r="B557" s="112"/>
      <c r="C557" s="112"/>
      <c r="D557" s="112"/>
      <c r="E557" s="112"/>
      <c r="F557" s="112"/>
      <c r="G557" s="112"/>
      <c r="H557" s="113"/>
      <c r="I557" s="113"/>
      <c r="J557" s="113"/>
      <c r="K557" s="113"/>
      <c r="L557" s="113"/>
      <c r="M557" s="113"/>
      <c r="N557" s="113"/>
    </row>
    <row r="558" spans="2:14">
      <c r="B558" s="112"/>
      <c r="C558" s="112"/>
      <c r="D558" s="112"/>
      <c r="E558" s="112"/>
      <c r="F558" s="112"/>
      <c r="G558" s="112"/>
      <c r="H558" s="113"/>
      <c r="I558" s="113"/>
      <c r="J558" s="113"/>
      <c r="K558" s="113"/>
      <c r="L558" s="113"/>
      <c r="M558" s="113"/>
      <c r="N558" s="113"/>
    </row>
    <row r="559" spans="2:14">
      <c r="B559" s="112"/>
      <c r="C559" s="112"/>
      <c r="D559" s="112"/>
      <c r="E559" s="112"/>
      <c r="F559" s="112"/>
      <c r="G559" s="112"/>
      <c r="H559" s="113"/>
      <c r="I559" s="113"/>
      <c r="J559" s="113"/>
      <c r="K559" s="113"/>
      <c r="L559" s="113"/>
      <c r="M559" s="113"/>
      <c r="N559" s="113"/>
    </row>
    <row r="560" spans="2:14">
      <c r="B560" s="112"/>
      <c r="C560" s="112"/>
      <c r="D560" s="112"/>
      <c r="E560" s="112"/>
      <c r="F560" s="112"/>
      <c r="G560" s="112"/>
      <c r="H560" s="113"/>
      <c r="I560" s="113"/>
      <c r="J560" s="113"/>
      <c r="K560" s="113"/>
      <c r="L560" s="113"/>
      <c r="M560" s="113"/>
      <c r="N560" s="113"/>
    </row>
    <row r="561" spans="2:14">
      <c r="B561" s="112"/>
      <c r="C561" s="112"/>
      <c r="D561" s="112"/>
      <c r="E561" s="112"/>
      <c r="F561" s="112"/>
      <c r="G561" s="112"/>
      <c r="H561" s="113"/>
      <c r="I561" s="113"/>
      <c r="J561" s="113"/>
      <c r="K561" s="113"/>
      <c r="L561" s="113"/>
      <c r="M561" s="113"/>
      <c r="N561" s="113"/>
    </row>
    <row r="562" spans="2:14">
      <c r="B562" s="112"/>
      <c r="C562" s="112"/>
      <c r="D562" s="112"/>
      <c r="E562" s="112"/>
      <c r="F562" s="112"/>
      <c r="G562" s="112"/>
      <c r="H562" s="113"/>
      <c r="I562" s="113"/>
      <c r="J562" s="113"/>
      <c r="K562" s="113"/>
      <c r="L562" s="113"/>
      <c r="M562" s="113"/>
      <c r="N562" s="113"/>
    </row>
    <row r="563" spans="2:14">
      <c r="B563" s="112"/>
      <c r="C563" s="112"/>
      <c r="D563" s="112"/>
      <c r="E563" s="112"/>
      <c r="F563" s="112"/>
      <c r="G563" s="112"/>
      <c r="H563" s="113"/>
      <c r="I563" s="113"/>
      <c r="J563" s="113"/>
      <c r="K563" s="113"/>
      <c r="L563" s="113"/>
      <c r="M563" s="113"/>
      <c r="N563" s="113"/>
    </row>
    <row r="564" spans="2:14">
      <c r="B564" s="112"/>
      <c r="C564" s="112"/>
      <c r="D564" s="112"/>
      <c r="E564" s="112"/>
      <c r="F564" s="112"/>
      <c r="G564" s="112"/>
      <c r="H564" s="113"/>
      <c r="I564" s="113"/>
      <c r="J564" s="113"/>
      <c r="K564" s="113"/>
      <c r="L564" s="113"/>
      <c r="M564" s="113"/>
      <c r="N564" s="113"/>
    </row>
    <row r="565" spans="2:14">
      <c r="B565" s="112"/>
      <c r="C565" s="112"/>
      <c r="D565" s="112"/>
      <c r="E565" s="112"/>
      <c r="F565" s="112"/>
      <c r="G565" s="112"/>
      <c r="H565" s="113"/>
      <c r="I565" s="113"/>
      <c r="J565" s="113"/>
      <c r="K565" s="113"/>
      <c r="L565" s="113"/>
      <c r="M565" s="113"/>
      <c r="N565" s="113"/>
    </row>
    <row r="566" spans="2:14">
      <c r="B566" s="112"/>
      <c r="C566" s="112"/>
      <c r="D566" s="112"/>
      <c r="E566" s="112"/>
      <c r="F566" s="112"/>
      <c r="G566" s="112"/>
      <c r="H566" s="113"/>
      <c r="I566" s="113"/>
      <c r="J566" s="113"/>
      <c r="K566" s="113"/>
      <c r="L566" s="113"/>
      <c r="M566" s="113"/>
      <c r="N566" s="113"/>
    </row>
    <row r="567" spans="2:14">
      <c r="B567" s="112"/>
      <c r="C567" s="112"/>
      <c r="D567" s="112"/>
      <c r="E567" s="112"/>
      <c r="F567" s="112"/>
      <c r="G567" s="112"/>
      <c r="H567" s="113"/>
      <c r="I567" s="113"/>
      <c r="J567" s="113"/>
      <c r="K567" s="113"/>
      <c r="L567" s="113"/>
      <c r="M567" s="113"/>
      <c r="N567" s="113"/>
    </row>
    <row r="568" spans="2:14">
      <c r="B568" s="112"/>
      <c r="C568" s="112"/>
      <c r="D568" s="112"/>
      <c r="E568" s="112"/>
      <c r="F568" s="112"/>
      <c r="G568" s="112"/>
      <c r="H568" s="113"/>
      <c r="I568" s="113"/>
      <c r="J568" s="113"/>
      <c r="K568" s="113"/>
      <c r="L568" s="113"/>
      <c r="M568" s="113"/>
      <c r="N568" s="113"/>
    </row>
    <row r="569" spans="2:14">
      <c r="B569" s="112"/>
      <c r="C569" s="112"/>
      <c r="D569" s="112"/>
      <c r="E569" s="112"/>
      <c r="F569" s="112"/>
      <c r="G569" s="112"/>
      <c r="H569" s="113"/>
      <c r="I569" s="113"/>
      <c r="J569" s="113"/>
      <c r="K569" s="113"/>
      <c r="L569" s="113"/>
      <c r="M569" s="113"/>
      <c r="N569" s="113"/>
    </row>
    <row r="570" spans="2:14">
      <c r="B570" s="112"/>
      <c r="C570" s="112"/>
      <c r="D570" s="112"/>
      <c r="E570" s="112"/>
      <c r="F570" s="112"/>
      <c r="G570" s="112"/>
      <c r="H570" s="113"/>
      <c r="I570" s="113"/>
      <c r="J570" s="113"/>
      <c r="K570" s="113"/>
      <c r="L570" s="113"/>
      <c r="M570" s="113"/>
      <c r="N570" s="113"/>
    </row>
    <row r="571" spans="2:14">
      <c r="B571" s="112"/>
      <c r="C571" s="112"/>
      <c r="D571" s="112"/>
      <c r="E571" s="112"/>
      <c r="F571" s="112"/>
      <c r="G571" s="112"/>
      <c r="H571" s="113"/>
      <c r="I571" s="113"/>
      <c r="J571" s="113"/>
      <c r="K571" s="113"/>
      <c r="L571" s="113"/>
      <c r="M571" s="113"/>
      <c r="N571" s="113"/>
    </row>
    <row r="572" spans="2:14">
      <c r="B572" s="112"/>
      <c r="C572" s="112"/>
      <c r="D572" s="112"/>
      <c r="E572" s="112"/>
      <c r="F572" s="112"/>
      <c r="G572" s="112"/>
      <c r="H572" s="113"/>
      <c r="I572" s="113"/>
      <c r="J572" s="113"/>
      <c r="K572" s="113"/>
      <c r="L572" s="113"/>
      <c r="M572" s="113"/>
      <c r="N572" s="113"/>
    </row>
    <row r="573" spans="2:14">
      <c r="B573" s="112"/>
      <c r="C573" s="112"/>
      <c r="D573" s="112"/>
      <c r="E573" s="112"/>
      <c r="F573" s="112"/>
      <c r="G573" s="112"/>
      <c r="H573" s="113"/>
      <c r="I573" s="113"/>
      <c r="J573" s="113"/>
      <c r="K573" s="113"/>
      <c r="L573" s="113"/>
      <c r="M573" s="113"/>
      <c r="N573" s="11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3 B9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98</v>
      </c>
      <c r="J8" s="29" t="s">
        <v>197</v>
      </c>
      <c r="K8" s="29" t="s">
        <v>196</v>
      </c>
      <c r="L8" s="29" t="s">
        <v>61</v>
      </c>
      <c r="M8" s="29" t="s">
        <v>58</v>
      </c>
      <c r="N8" s="29" t="s">
        <v>144</v>
      </c>
      <c r="O8" s="19" t="s">
        <v>146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1657.5944741890005</v>
      </c>
      <c r="M11" s="69"/>
      <c r="N11" s="78">
        <f>L11/$L$11</f>
        <v>1</v>
      </c>
      <c r="O11" s="78">
        <f>L11/'סכום נכסי הקרן'!$C$42</f>
        <v>3.5060042787644588E-2</v>
      </c>
    </row>
    <row r="12" spans="2:15" s="4" customFormat="1" ht="18" customHeight="1">
      <c r="B12" s="70" t="s">
        <v>190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1657.5944741890003</v>
      </c>
      <c r="M12" s="71"/>
      <c r="N12" s="81">
        <f t="shared" ref="N12:N31" si="0">L12/$L$11</f>
        <v>0.99999999999999989</v>
      </c>
      <c r="O12" s="81">
        <f>L12/'סכום נכסי הקרן'!$C$42</f>
        <v>3.5060042787644581E-2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1264.6762167930003</v>
      </c>
      <c r="M13" s="71"/>
      <c r="N13" s="81">
        <f t="shared" si="0"/>
        <v>0.76295875528407486</v>
      </c>
      <c r="O13" s="81">
        <f>L13/'סכום נכסי הקרן'!$C$42</f>
        <v>2.6749366605467718E-2</v>
      </c>
    </row>
    <row r="14" spans="2:15">
      <c r="B14" s="76" t="s">
        <v>1848</v>
      </c>
      <c r="C14" s="73" t="s">
        <v>1849</v>
      </c>
      <c r="D14" s="86" t="s">
        <v>28</v>
      </c>
      <c r="E14" s="73"/>
      <c r="F14" s="86" t="s">
        <v>1729</v>
      </c>
      <c r="G14" s="73" t="s">
        <v>1850</v>
      </c>
      <c r="H14" s="73" t="s">
        <v>869</v>
      </c>
      <c r="I14" s="86" t="s">
        <v>130</v>
      </c>
      <c r="J14" s="83">
        <v>17.946807</v>
      </c>
      <c r="K14" s="85">
        <v>113834</v>
      </c>
      <c r="L14" s="83">
        <v>90.110738849000015</v>
      </c>
      <c r="M14" s="84">
        <v>3.1179757162923926E-5</v>
      </c>
      <c r="N14" s="84">
        <f t="shared" si="0"/>
        <v>5.4362354756936467E-2</v>
      </c>
      <c r="O14" s="84">
        <f>L14/'סכום נכסי הקרן'!$C$42</f>
        <v>1.9059464838153068E-3</v>
      </c>
    </row>
    <row r="15" spans="2:15">
      <c r="B15" s="76" t="s">
        <v>1851</v>
      </c>
      <c r="C15" s="73" t="s">
        <v>1852</v>
      </c>
      <c r="D15" s="86" t="s">
        <v>28</v>
      </c>
      <c r="E15" s="73"/>
      <c r="F15" s="86" t="s">
        <v>1729</v>
      </c>
      <c r="G15" s="73" t="s">
        <v>1038</v>
      </c>
      <c r="H15" s="73" t="s">
        <v>869</v>
      </c>
      <c r="I15" s="86" t="s">
        <v>127</v>
      </c>
      <c r="J15" s="83">
        <v>1.0286140000000001</v>
      </c>
      <c r="K15" s="85">
        <v>1055286</v>
      </c>
      <c r="L15" s="83">
        <v>37.351416817</v>
      </c>
      <c r="M15" s="84">
        <v>7.1898521240398952E-6</v>
      </c>
      <c r="N15" s="84">
        <f t="shared" si="0"/>
        <v>2.2533507078246424E-2</v>
      </c>
      <c r="O15" s="84">
        <f>L15/'סכום נכסי הקרן'!$C$42</f>
        <v>7.9002572231901176E-4</v>
      </c>
    </row>
    <row r="16" spans="2:15">
      <c r="B16" s="76" t="s">
        <v>1853</v>
      </c>
      <c r="C16" s="73" t="s">
        <v>1854</v>
      </c>
      <c r="D16" s="86" t="s">
        <v>28</v>
      </c>
      <c r="E16" s="73"/>
      <c r="F16" s="86" t="s">
        <v>1729</v>
      </c>
      <c r="G16" s="73" t="s">
        <v>1038</v>
      </c>
      <c r="H16" s="73" t="s">
        <v>869</v>
      </c>
      <c r="I16" s="86" t="s">
        <v>129</v>
      </c>
      <c r="J16" s="83">
        <v>13.009554000000001</v>
      </c>
      <c r="K16" s="85">
        <v>94450</v>
      </c>
      <c r="L16" s="83">
        <v>49.467112473000007</v>
      </c>
      <c r="M16" s="84">
        <v>4.1308009687765128E-5</v>
      </c>
      <c r="N16" s="84">
        <f t="shared" si="0"/>
        <v>2.9842710773515597E-2</v>
      </c>
      <c r="O16" s="84">
        <f>L16/'סכום נכסי הקרן'!$C$42</f>
        <v>1.0462867166187589E-3</v>
      </c>
    </row>
    <row r="17" spans="2:15">
      <c r="B17" s="76" t="s">
        <v>1855</v>
      </c>
      <c r="C17" s="73" t="s">
        <v>1856</v>
      </c>
      <c r="D17" s="86" t="s">
        <v>28</v>
      </c>
      <c r="E17" s="73"/>
      <c r="F17" s="86" t="s">
        <v>1729</v>
      </c>
      <c r="G17" s="73" t="s">
        <v>1069</v>
      </c>
      <c r="H17" s="73" t="s">
        <v>869</v>
      </c>
      <c r="I17" s="86" t="s">
        <v>129</v>
      </c>
      <c r="J17" s="83">
        <v>11.301212</v>
      </c>
      <c r="K17" s="85">
        <v>193336</v>
      </c>
      <c r="L17" s="83">
        <v>87.960953727000017</v>
      </c>
      <c r="M17" s="84">
        <v>3.5750785862997162E-5</v>
      </c>
      <c r="N17" s="84">
        <f t="shared" si="0"/>
        <v>5.3065424080902569E-2</v>
      </c>
      <c r="O17" s="84">
        <f>L17/'סכום נכסי הקרן'!$C$42</f>
        <v>1.8604760388209495E-3</v>
      </c>
    </row>
    <row r="18" spans="2:15">
      <c r="B18" s="76" t="s">
        <v>1857</v>
      </c>
      <c r="C18" s="73" t="s">
        <v>1858</v>
      </c>
      <c r="D18" s="86" t="s">
        <v>28</v>
      </c>
      <c r="E18" s="73"/>
      <c r="F18" s="86" t="s">
        <v>1729</v>
      </c>
      <c r="G18" s="73" t="s">
        <v>1069</v>
      </c>
      <c r="H18" s="73" t="s">
        <v>869</v>
      </c>
      <c r="I18" s="86" t="s">
        <v>129</v>
      </c>
      <c r="J18" s="83">
        <v>2.0012349999999999</v>
      </c>
      <c r="K18" s="85">
        <v>193181</v>
      </c>
      <c r="L18" s="83">
        <v>15.563762789000002</v>
      </c>
      <c r="M18" s="84">
        <v>6.3257243937911958E-6</v>
      </c>
      <c r="N18" s="84">
        <f t="shared" si="0"/>
        <v>9.3893669599826417E-3</v>
      </c>
      <c r="O18" s="84">
        <f>L18/'סכום נכסי הקרן'!$C$42</f>
        <v>3.2919160736588784E-4</v>
      </c>
    </row>
    <row r="19" spans="2:15">
      <c r="B19" s="76" t="s">
        <v>1859</v>
      </c>
      <c r="C19" s="73" t="s">
        <v>1860</v>
      </c>
      <c r="D19" s="86" t="s">
        <v>28</v>
      </c>
      <c r="E19" s="73"/>
      <c r="F19" s="86" t="s">
        <v>1729</v>
      </c>
      <c r="G19" s="73" t="s">
        <v>1069</v>
      </c>
      <c r="H19" s="73" t="s">
        <v>869</v>
      </c>
      <c r="I19" s="86" t="s">
        <v>129</v>
      </c>
      <c r="J19" s="83">
        <v>1.4786710000000003</v>
      </c>
      <c r="K19" s="85">
        <v>193181</v>
      </c>
      <c r="L19" s="83">
        <v>11.499747296000001</v>
      </c>
      <c r="M19" s="84">
        <v>4.6739489016213339E-6</v>
      </c>
      <c r="N19" s="84">
        <f t="shared" si="0"/>
        <v>6.9376119883763493E-3</v>
      </c>
      <c r="O19" s="84">
        <f>L19/'סכום נכסי הקרן'!$C$42</f>
        <v>2.4323297315655083E-4</v>
      </c>
    </row>
    <row r="20" spans="2:15">
      <c r="B20" s="76" t="s">
        <v>1861</v>
      </c>
      <c r="C20" s="73" t="s">
        <v>1862</v>
      </c>
      <c r="D20" s="86" t="s">
        <v>28</v>
      </c>
      <c r="E20" s="73"/>
      <c r="F20" s="86" t="s">
        <v>1729</v>
      </c>
      <c r="G20" s="73" t="s">
        <v>878</v>
      </c>
      <c r="H20" s="73" t="s">
        <v>869</v>
      </c>
      <c r="I20" s="86" t="s">
        <v>127</v>
      </c>
      <c r="J20" s="83">
        <v>1113.4062140000001</v>
      </c>
      <c r="K20" s="85">
        <v>1422</v>
      </c>
      <c r="L20" s="83">
        <v>54.48010174600001</v>
      </c>
      <c r="M20" s="84">
        <v>4.2023358147879432E-6</v>
      </c>
      <c r="N20" s="84">
        <f t="shared" si="0"/>
        <v>3.2866966314336381E-2</v>
      </c>
      <c r="O20" s="84">
        <f>L20/'סכום נכסי הקרן'!$C$42</f>
        <v>1.1523172452807069E-3</v>
      </c>
    </row>
    <row r="21" spans="2:15">
      <c r="B21" s="76" t="s">
        <v>1863</v>
      </c>
      <c r="C21" s="73" t="s">
        <v>1864</v>
      </c>
      <c r="D21" s="86" t="s">
        <v>28</v>
      </c>
      <c r="E21" s="73"/>
      <c r="F21" s="86" t="s">
        <v>1729</v>
      </c>
      <c r="G21" s="73" t="s">
        <v>878</v>
      </c>
      <c r="H21" s="73" t="s">
        <v>869</v>
      </c>
      <c r="I21" s="86" t="s">
        <v>127</v>
      </c>
      <c r="J21" s="83">
        <v>9.7139540000000011</v>
      </c>
      <c r="K21" s="85">
        <v>196702.1</v>
      </c>
      <c r="L21" s="83">
        <v>65.749083092000021</v>
      </c>
      <c r="M21" s="84">
        <v>3.6087375938424015E-5</v>
      </c>
      <c r="N21" s="84">
        <f t="shared" si="0"/>
        <v>3.9665360928624362E-2</v>
      </c>
      <c r="O21" s="84">
        <f>L21/'סכום נכסי הקרן'!$C$42</f>
        <v>1.3906692513449359E-3</v>
      </c>
    </row>
    <row r="22" spans="2:15">
      <c r="B22" s="76" t="s">
        <v>1865</v>
      </c>
      <c r="C22" s="73" t="s">
        <v>1866</v>
      </c>
      <c r="D22" s="86" t="s">
        <v>28</v>
      </c>
      <c r="E22" s="73"/>
      <c r="F22" s="86" t="s">
        <v>1729</v>
      </c>
      <c r="G22" s="73" t="s">
        <v>1867</v>
      </c>
      <c r="H22" s="73" t="s">
        <v>869</v>
      </c>
      <c r="I22" s="86" t="s">
        <v>127</v>
      </c>
      <c r="J22" s="83">
        <v>498.94680000000005</v>
      </c>
      <c r="K22" s="85">
        <v>1722</v>
      </c>
      <c r="L22" s="83">
        <v>29.564603730000002</v>
      </c>
      <c r="M22" s="84">
        <v>8.8258927511128605E-6</v>
      </c>
      <c r="N22" s="84">
        <f t="shared" si="0"/>
        <v>1.783584838774566E-2</v>
      </c>
      <c r="O22" s="84">
        <f>L22/'סכום נכסי הקרן'!$C$42</f>
        <v>6.2532560762830459E-4</v>
      </c>
    </row>
    <row r="23" spans="2:15">
      <c r="B23" s="76" t="s">
        <v>1868</v>
      </c>
      <c r="C23" s="73" t="s">
        <v>1869</v>
      </c>
      <c r="D23" s="86" t="s">
        <v>28</v>
      </c>
      <c r="E23" s="73"/>
      <c r="F23" s="86" t="s">
        <v>1729</v>
      </c>
      <c r="G23" s="73" t="s">
        <v>1867</v>
      </c>
      <c r="H23" s="73" t="s">
        <v>869</v>
      </c>
      <c r="I23" s="86" t="s">
        <v>127</v>
      </c>
      <c r="J23" s="83">
        <v>35.092728000000008</v>
      </c>
      <c r="K23" s="85">
        <v>134636</v>
      </c>
      <c r="L23" s="83">
        <v>162.57845387900005</v>
      </c>
      <c r="M23" s="84">
        <v>8.8608617032871923E-6</v>
      </c>
      <c r="N23" s="84">
        <f t="shared" si="0"/>
        <v>9.8080957924611606E-2</v>
      </c>
      <c r="O23" s="84">
        <f>L23/'סכום נכסי הקרן'!$C$42</f>
        <v>3.4387225814900514E-3</v>
      </c>
    </row>
    <row r="24" spans="2:15">
      <c r="B24" s="76" t="s">
        <v>1870</v>
      </c>
      <c r="C24" s="73" t="s">
        <v>1871</v>
      </c>
      <c r="D24" s="86" t="s">
        <v>28</v>
      </c>
      <c r="E24" s="73"/>
      <c r="F24" s="86" t="s">
        <v>1729</v>
      </c>
      <c r="G24" s="73" t="s">
        <v>1867</v>
      </c>
      <c r="H24" s="73" t="s">
        <v>869</v>
      </c>
      <c r="I24" s="86" t="s">
        <v>127</v>
      </c>
      <c r="J24" s="83">
        <v>148.64798099999999</v>
      </c>
      <c r="K24" s="85">
        <v>13013.85</v>
      </c>
      <c r="L24" s="83">
        <v>66.56554399800001</v>
      </c>
      <c r="M24" s="84">
        <v>2.1096432605083733E-5</v>
      </c>
      <c r="N24" s="84">
        <f t="shared" si="0"/>
        <v>4.0157918619129124E-2</v>
      </c>
      <c r="O24" s="84">
        <f>L24/'סכום נכסי הקרן'!$C$42</f>
        <v>1.4079383450494162E-3</v>
      </c>
    </row>
    <row r="25" spans="2:15">
      <c r="B25" s="76" t="s">
        <v>1872</v>
      </c>
      <c r="C25" s="73" t="s">
        <v>1873</v>
      </c>
      <c r="D25" s="86" t="s">
        <v>28</v>
      </c>
      <c r="E25" s="73"/>
      <c r="F25" s="86" t="s">
        <v>1729</v>
      </c>
      <c r="G25" s="73" t="s">
        <v>1867</v>
      </c>
      <c r="H25" s="73" t="s">
        <v>869</v>
      </c>
      <c r="I25" s="86" t="s">
        <v>127</v>
      </c>
      <c r="J25" s="83">
        <v>1.1471710000000002</v>
      </c>
      <c r="K25" s="85">
        <v>1160484</v>
      </c>
      <c r="L25" s="83">
        <v>45.809130257999996</v>
      </c>
      <c r="M25" s="84">
        <v>7.6806487016731372E-6</v>
      </c>
      <c r="N25" s="84">
        <f t="shared" si="0"/>
        <v>2.7635909126936916E-2</v>
      </c>
      <c r="O25" s="84">
        <f>L25/'סכום נכסי הקרן'!$C$42</f>
        <v>9.6891615646586588E-4</v>
      </c>
    </row>
    <row r="26" spans="2:15">
      <c r="B26" s="76" t="s">
        <v>1874</v>
      </c>
      <c r="C26" s="73" t="s">
        <v>1875</v>
      </c>
      <c r="D26" s="86" t="s">
        <v>28</v>
      </c>
      <c r="E26" s="73"/>
      <c r="F26" s="86" t="s">
        <v>1729</v>
      </c>
      <c r="G26" s="73" t="s">
        <v>1867</v>
      </c>
      <c r="H26" s="73" t="s">
        <v>869</v>
      </c>
      <c r="I26" s="86" t="s">
        <v>127</v>
      </c>
      <c r="J26" s="83">
        <v>22.368790000000004</v>
      </c>
      <c r="K26" s="85">
        <v>95161.72</v>
      </c>
      <c r="L26" s="83">
        <v>73.246931555000018</v>
      </c>
      <c r="M26" s="84">
        <v>2.6002635768812639E-5</v>
      </c>
      <c r="N26" s="84">
        <f t="shared" si="0"/>
        <v>4.4188691924082951E-2</v>
      </c>
      <c r="O26" s="84">
        <f>L26/'סכום נכסי הקרן'!$C$42</f>
        <v>1.5492574295883931E-3</v>
      </c>
    </row>
    <row r="27" spans="2:15">
      <c r="B27" s="76" t="s">
        <v>1876</v>
      </c>
      <c r="C27" s="73" t="s">
        <v>1877</v>
      </c>
      <c r="D27" s="86" t="s">
        <v>28</v>
      </c>
      <c r="E27" s="73"/>
      <c r="F27" s="86" t="s">
        <v>1729</v>
      </c>
      <c r="G27" s="73" t="s">
        <v>1867</v>
      </c>
      <c r="H27" s="73" t="s">
        <v>869</v>
      </c>
      <c r="I27" s="86" t="s">
        <v>127</v>
      </c>
      <c r="J27" s="83">
        <v>62.669875000000012</v>
      </c>
      <c r="K27" s="85">
        <v>31457.99</v>
      </c>
      <c r="L27" s="83">
        <v>67.838224475000004</v>
      </c>
      <c r="M27" s="84">
        <v>6.8499284173741822E-6</v>
      </c>
      <c r="N27" s="84">
        <f t="shared" si="0"/>
        <v>4.0925706215442552E-2</v>
      </c>
      <c r="O27" s="84">
        <f>L27/'סכום נכסי הקרן'!$C$42</f>
        <v>1.4348570110279879E-3</v>
      </c>
    </row>
    <row r="28" spans="2:15">
      <c r="B28" s="76" t="s">
        <v>1878</v>
      </c>
      <c r="C28" s="73" t="s">
        <v>1879</v>
      </c>
      <c r="D28" s="86" t="s">
        <v>28</v>
      </c>
      <c r="E28" s="73"/>
      <c r="F28" s="86" t="s">
        <v>1729</v>
      </c>
      <c r="G28" s="73" t="s">
        <v>1867</v>
      </c>
      <c r="H28" s="73" t="s">
        <v>869</v>
      </c>
      <c r="I28" s="86" t="s">
        <v>129</v>
      </c>
      <c r="J28" s="83">
        <v>117.63057600000002</v>
      </c>
      <c r="K28" s="85">
        <v>9276</v>
      </c>
      <c r="L28" s="83">
        <v>43.927163653000001</v>
      </c>
      <c r="M28" s="84">
        <v>3.4196285416121858E-6</v>
      </c>
      <c r="N28" s="84">
        <f t="shared" si="0"/>
        <v>2.6500549040797166E-2</v>
      </c>
      <c r="O28" s="84">
        <f>L28/'סכום נכסי הקרן'!$C$42</f>
        <v>9.2911038326642242E-4</v>
      </c>
    </row>
    <row r="29" spans="2:15">
      <c r="B29" s="76" t="s">
        <v>1880</v>
      </c>
      <c r="C29" s="73" t="s">
        <v>1881</v>
      </c>
      <c r="D29" s="86" t="s">
        <v>28</v>
      </c>
      <c r="E29" s="73"/>
      <c r="F29" s="86" t="s">
        <v>1729</v>
      </c>
      <c r="G29" s="73" t="s">
        <v>1882</v>
      </c>
      <c r="H29" s="73" t="s">
        <v>869</v>
      </c>
      <c r="I29" s="86" t="s">
        <v>129</v>
      </c>
      <c r="J29" s="83">
        <v>75.906323999999998</v>
      </c>
      <c r="K29" s="85">
        <v>14978</v>
      </c>
      <c r="L29" s="83">
        <v>45.77032383200001</v>
      </c>
      <c r="M29" s="84">
        <v>2.9875403981849971E-6</v>
      </c>
      <c r="N29" s="84">
        <f t="shared" si="0"/>
        <v>2.7612497836296018E-2</v>
      </c>
      <c r="O29" s="84">
        <f>L29/'סכום נכסי הקרן'!$C$42</f>
        <v>9.6809535561428193E-4</v>
      </c>
    </row>
    <row r="30" spans="2:15">
      <c r="B30" s="76" t="s">
        <v>1883</v>
      </c>
      <c r="C30" s="73" t="s">
        <v>1884</v>
      </c>
      <c r="D30" s="86" t="s">
        <v>28</v>
      </c>
      <c r="E30" s="73"/>
      <c r="F30" s="86" t="s">
        <v>1729</v>
      </c>
      <c r="G30" s="73" t="s">
        <v>639</v>
      </c>
      <c r="H30" s="73"/>
      <c r="I30" s="86" t="s">
        <v>130</v>
      </c>
      <c r="J30" s="83">
        <v>258.78976200000005</v>
      </c>
      <c r="K30" s="85">
        <v>14133.52</v>
      </c>
      <c r="L30" s="83">
        <v>161.32987373200004</v>
      </c>
      <c r="M30" s="84">
        <v>1.2984062011729111E-4</v>
      </c>
      <c r="N30" s="84">
        <f t="shared" si="0"/>
        <v>9.7327709668513923E-2</v>
      </c>
      <c r="O30" s="84">
        <f>L30/'סכום נכסי הקרן'!$C$42</f>
        <v>3.4123136654015478E-3</v>
      </c>
    </row>
    <row r="31" spans="2:15">
      <c r="B31" s="76" t="s">
        <v>1885</v>
      </c>
      <c r="C31" s="73" t="s">
        <v>1886</v>
      </c>
      <c r="D31" s="86" t="s">
        <v>28</v>
      </c>
      <c r="E31" s="73"/>
      <c r="F31" s="86" t="s">
        <v>1729</v>
      </c>
      <c r="G31" s="73" t="s">
        <v>639</v>
      </c>
      <c r="H31" s="73"/>
      <c r="I31" s="86" t="s">
        <v>127</v>
      </c>
      <c r="J31" s="83">
        <v>321.63501400000007</v>
      </c>
      <c r="K31" s="85">
        <v>14083</v>
      </c>
      <c r="L31" s="83">
        <v>155.86305089200002</v>
      </c>
      <c r="M31" s="84">
        <v>1.3717471484800613E-5</v>
      </c>
      <c r="N31" s="84">
        <f t="shared" si="0"/>
        <v>9.4029663659598056E-2</v>
      </c>
      <c r="O31" s="84">
        <f>L31/'סכום נכסי הקרן'!$C$42</f>
        <v>3.2966840312133373E-3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15">
      <c r="B33" s="89" t="s">
        <v>30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392.91825739600012</v>
      </c>
      <c r="M33" s="71"/>
      <c r="N33" s="81">
        <f t="shared" ref="N33:N40" si="1">L33/$L$11</f>
        <v>0.23704124471592514</v>
      </c>
      <c r="O33" s="81">
        <f>L33/'סכום נכסי הקרן'!$C$42</f>
        <v>8.3106761821768668E-3</v>
      </c>
    </row>
    <row r="34" spans="2:15">
      <c r="B34" s="76" t="s">
        <v>1887</v>
      </c>
      <c r="C34" s="73" t="s">
        <v>1888</v>
      </c>
      <c r="D34" s="86" t="s">
        <v>28</v>
      </c>
      <c r="E34" s="73"/>
      <c r="F34" s="86" t="s">
        <v>1705</v>
      </c>
      <c r="G34" s="73" t="s">
        <v>639</v>
      </c>
      <c r="H34" s="73"/>
      <c r="I34" s="86" t="s">
        <v>127</v>
      </c>
      <c r="J34" s="83">
        <v>6.265200000000001</v>
      </c>
      <c r="K34" s="85">
        <v>73753</v>
      </c>
      <c r="L34" s="83">
        <v>15.900078473000002</v>
      </c>
      <c r="M34" s="84">
        <v>3.5047511681151806E-6</v>
      </c>
      <c r="N34" s="84">
        <f t="shared" si="1"/>
        <v>9.5922607854851353E-3</v>
      </c>
      <c r="O34" s="84">
        <f>L34/'סכום נכסי הקרן'!$C$42</f>
        <v>3.3630507356935413E-4</v>
      </c>
    </row>
    <row r="35" spans="2:15">
      <c r="B35" s="76" t="s">
        <v>1889</v>
      </c>
      <c r="C35" s="73" t="s">
        <v>1890</v>
      </c>
      <c r="D35" s="86" t="s">
        <v>119</v>
      </c>
      <c r="E35" s="73"/>
      <c r="F35" s="86" t="s">
        <v>1705</v>
      </c>
      <c r="G35" s="73" t="s">
        <v>639</v>
      </c>
      <c r="H35" s="73"/>
      <c r="I35" s="86" t="s">
        <v>129</v>
      </c>
      <c r="J35" s="83">
        <v>120.21735200000003</v>
      </c>
      <c r="K35" s="85">
        <v>3114</v>
      </c>
      <c r="L35" s="83">
        <v>15.070857425</v>
      </c>
      <c r="M35" s="84">
        <v>9.450104913445009E-7</v>
      </c>
      <c r="N35" s="84">
        <f t="shared" si="1"/>
        <v>9.0920051072042891E-3</v>
      </c>
      <c r="O35" s="84">
        <f>L35/'סכום נכסי הקרן'!$C$42</f>
        <v>3.1876608808406549E-4</v>
      </c>
    </row>
    <row r="36" spans="2:15">
      <c r="B36" s="76" t="s">
        <v>1891</v>
      </c>
      <c r="C36" s="73" t="s">
        <v>1892</v>
      </c>
      <c r="D36" s="86" t="s">
        <v>119</v>
      </c>
      <c r="E36" s="73"/>
      <c r="F36" s="86" t="s">
        <v>1705</v>
      </c>
      <c r="G36" s="73" t="s">
        <v>639</v>
      </c>
      <c r="H36" s="73"/>
      <c r="I36" s="86" t="s">
        <v>136</v>
      </c>
      <c r="J36" s="83">
        <v>532.18998000000011</v>
      </c>
      <c r="K36" s="85">
        <f>167300/100</f>
        <v>1673</v>
      </c>
      <c r="L36" s="83">
        <v>28.977455964000008</v>
      </c>
      <c r="M36" s="84">
        <v>2.3088287217572781E-6</v>
      </c>
      <c r="N36" s="84">
        <f t="shared" si="1"/>
        <v>1.7481631614498234E-2</v>
      </c>
      <c r="O36" s="84">
        <f>L36/'סכום נכסי הקרן'!$C$42</f>
        <v>6.1290675240214837E-4</v>
      </c>
    </row>
    <row r="37" spans="2:15">
      <c r="B37" s="76" t="s">
        <v>1893</v>
      </c>
      <c r="C37" s="73" t="s">
        <v>1894</v>
      </c>
      <c r="D37" s="86" t="s">
        <v>119</v>
      </c>
      <c r="E37" s="73"/>
      <c r="F37" s="86" t="s">
        <v>1705</v>
      </c>
      <c r="G37" s="73" t="s">
        <v>639</v>
      </c>
      <c r="H37" s="73"/>
      <c r="I37" s="86" t="s">
        <v>127</v>
      </c>
      <c r="J37" s="83">
        <v>2335.1195629999997</v>
      </c>
      <c r="K37" s="85">
        <v>1536.7</v>
      </c>
      <c r="L37" s="83">
        <v>123.47609509900005</v>
      </c>
      <c r="M37" s="84">
        <v>3.094840867903426E-6</v>
      </c>
      <c r="N37" s="84">
        <f t="shared" si="1"/>
        <v>7.449113581258307E-2</v>
      </c>
      <c r="O37" s="84">
        <f>L37/'סכום נכסי הקרן'!$C$42</f>
        <v>2.6116624088894061E-3</v>
      </c>
    </row>
    <row r="38" spans="2:15">
      <c r="B38" s="76" t="s">
        <v>1895</v>
      </c>
      <c r="C38" s="73" t="s">
        <v>1896</v>
      </c>
      <c r="D38" s="86" t="s">
        <v>28</v>
      </c>
      <c r="E38" s="73"/>
      <c r="F38" s="86" t="s">
        <v>1705</v>
      </c>
      <c r="G38" s="73" t="s">
        <v>639</v>
      </c>
      <c r="H38" s="73"/>
      <c r="I38" s="86" t="s">
        <v>127</v>
      </c>
      <c r="J38" s="83">
        <v>68.987590000000012</v>
      </c>
      <c r="K38" s="85">
        <v>6417</v>
      </c>
      <c r="L38" s="83">
        <v>15.233078691000003</v>
      </c>
      <c r="M38" s="84">
        <v>3.2190402872473545E-6</v>
      </c>
      <c r="N38" s="84">
        <f t="shared" si="1"/>
        <v>9.189870579444941E-3</v>
      </c>
      <c r="O38" s="84">
        <f>L38/'סכום נכסי הקרן'!$C$42</f>
        <v>3.2219725572825582E-4</v>
      </c>
    </row>
    <row r="39" spans="2:15">
      <c r="B39" s="76" t="s">
        <v>1897</v>
      </c>
      <c r="C39" s="73" t="s">
        <v>1898</v>
      </c>
      <c r="D39" s="86" t="s">
        <v>28</v>
      </c>
      <c r="E39" s="73"/>
      <c r="F39" s="86" t="s">
        <v>1705</v>
      </c>
      <c r="G39" s="73" t="s">
        <v>639</v>
      </c>
      <c r="H39" s="73"/>
      <c r="I39" s="86" t="s">
        <v>136</v>
      </c>
      <c r="J39" s="83">
        <v>60.620623000000016</v>
      </c>
      <c r="K39" s="85">
        <f>1264978/100</f>
        <v>12649.78</v>
      </c>
      <c r="L39" s="83">
        <v>24.957494792000006</v>
      </c>
      <c r="M39" s="84">
        <v>1.6412145191750165E-5</v>
      </c>
      <c r="N39" s="84">
        <f t="shared" si="1"/>
        <v>1.5056453903908423E-2</v>
      </c>
      <c r="O39" s="84">
        <f>L39/'סכום נכסי הקרן'!$C$42</f>
        <v>5.2787991810122773E-4</v>
      </c>
    </row>
    <row r="40" spans="2:15">
      <c r="B40" s="76" t="s">
        <v>1899</v>
      </c>
      <c r="C40" s="73" t="s">
        <v>1900</v>
      </c>
      <c r="D40" s="86" t="s">
        <v>119</v>
      </c>
      <c r="E40" s="73"/>
      <c r="F40" s="86" t="s">
        <v>1705</v>
      </c>
      <c r="G40" s="73" t="s">
        <v>639</v>
      </c>
      <c r="H40" s="73"/>
      <c r="I40" s="86" t="s">
        <v>127</v>
      </c>
      <c r="J40" s="83">
        <v>390.685676</v>
      </c>
      <c r="K40" s="85">
        <v>12593.69</v>
      </c>
      <c r="L40" s="83">
        <v>169.30319695200004</v>
      </c>
      <c r="M40" s="84">
        <v>4.7594155019287554E-6</v>
      </c>
      <c r="N40" s="84">
        <f t="shared" si="1"/>
        <v>0.10213788691280104</v>
      </c>
      <c r="O40" s="84">
        <f>L40/'סכום נכסי הקרן'!$C$42</f>
        <v>3.5809586854024084E-3</v>
      </c>
    </row>
    <row r="41" spans="2:15">
      <c r="B41" s="122" t="s">
        <v>203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2:15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2:15"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2:15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2:15">
      <c r="B45" s="114" t="s">
        <v>212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2:15">
      <c r="B46" s="114" t="s">
        <v>107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2:15">
      <c r="B47" s="114" t="s">
        <v>195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2:15">
      <c r="B48" s="114" t="s">
        <v>203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</row>
    <row r="49" spans="2:15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2:15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2:1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2:1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</row>
    <row r="53" spans="2:15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2:15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2:15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</row>
    <row r="57" spans="2:15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</row>
    <row r="58" spans="2:15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2:15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2:15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2:15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2:15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2:15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2:15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2:15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2:15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2:15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2:15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2:15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2:15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</row>
    <row r="71" spans="2:15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2:15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2:15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  <row r="74" spans="2:15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2:15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  <row r="76" spans="2:15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</row>
    <row r="77" spans="2:15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2:15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2:15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2:15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2:15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2:15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</row>
    <row r="83" spans="2:15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</row>
    <row r="84" spans="2:15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</row>
    <row r="85" spans="2:15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</row>
    <row r="86" spans="2:15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</row>
    <row r="87" spans="2:15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</row>
    <row r="88" spans="2:15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</row>
    <row r="89" spans="2:15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</row>
    <row r="90" spans="2:15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</row>
    <row r="91" spans="2:15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2:15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</row>
    <row r="93" spans="2:15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2:15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2:15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</row>
    <row r="96" spans="2:15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</row>
    <row r="97" spans="2:15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2:15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</row>
    <row r="99" spans="2:15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</row>
    <row r="100" spans="2:15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</row>
    <row r="101" spans="2:15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</row>
    <row r="102" spans="2:15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</row>
    <row r="103" spans="2:15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</row>
    <row r="104" spans="2:15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2:15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2:15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</row>
    <row r="107" spans="2:15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2:15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</row>
    <row r="109" spans="2:15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2:15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20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20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21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2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2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2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2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2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2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2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2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2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2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2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2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2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2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2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2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2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2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2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2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2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2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2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2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2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2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2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2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2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2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2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2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2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2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  <row r="406" spans="2:15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</row>
    <row r="407" spans="2:15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</row>
    <row r="408" spans="2:15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</row>
    <row r="409" spans="2:15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</row>
    <row r="410" spans="2:15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</row>
    <row r="411" spans="2:15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</row>
    <row r="412" spans="2:15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</row>
    <row r="413" spans="2:15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</row>
    <row r="414" spans="2:15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</row>
    <row r="415" spans="2:15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</row>
    <row r="416" spans="2:15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</row>
    <row r="417" spans="2:15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</row>
    <row r="418" spans="2:15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</row>
    <row r="419" spans="2:15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</row>
    <row r="420" spans="2:15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</row>
    <row r="421" spans="2:15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</row>
    <row r="422" spans="2:15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</row>
    <row r="423" spans="2:15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</row>
    <row r="424" spans="2:15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</row>
    <row r="425" spans="2:15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</row>
    <row r="426" spans="2:15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</row>
    <row r="427" spans="2:15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</row>
    <row r="428" spans="2:15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</row>
    <row r="429" spans="2:15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</row>
    <row r="430" spans="2:15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</row>
    <row r="431" spans="2:15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</row>
    <row r="432" spans="2:15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</row>
    <row r="433" spans="2:15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</row>
    <row r="434" spans="2:15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</row>
    <row r="435" spans="2:15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</row>
    <row r="436" spans="2:15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</row>
    <row r="437" spans="2:15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</row>
    <row r="438" spans="2:15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</row>
    <row r="439" spans="2:15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</row>
    <row r="440" spans="2:15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</row>
    <row r="441" spans="2:15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</row>
    <row r="442" spans="2:15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</row>
    <row r="443" spans="2:15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</row>
    <row r="444" spans="2:15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</row>
    <row r="445" spans="2:15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</row>
    <row r="446" spans="2:15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</row>
    <row r="447" spans="2:15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</row>
    <row r="448" spans="2:15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</row>
    <row r="449" spans="2:15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</row>
    <row r="450" spans="2:15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</row>
    <row r="451" spans="2:15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</row>
    <row r="452" spans="2:15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</row>
    <row r="453" spans="2:15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</row>
    <row r="454" spans="2:15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</row>
    <row r="455" spans="2:15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</row>
    <row r="456" spans="2:15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</row>
    <row r="457" spans="2:15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</row>
    <row r="458" spans="2:15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</row>
    <row r="459" spans="2:15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</row>
    <row r="460" spans="2:15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</row>
    <row r="461" spans="2:15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</row>
    <row r="462" spans="2:15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</row>
    <row r="463" spans="2:15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</row>
    <row r="464" spans="2:15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</row>
    <row r="465" spans="2:15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</row>
    <row r="466" spans="2:15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</row>
    <row r="467" spans="2:15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</row>
    <row r="468" spans="2:15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</row>
    <row r="469" spans="2:15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</row>
    <row r="470" spans="2:15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</row>
    <row r="471" spans="2:15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</row>
    <row r="472" spans="2:15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</row>
    <row r="473" spans="2:15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</row>
    <row r="474" spans="2:15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</row>
    <row r="475" spans="2:15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</row>
    <row r="476" spans="2:15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</row>
    <row r="477" spans="2:15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</row>
    <row r="478" spans="2:15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</row>
    <row r="479" spans="2:15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</row>
    <row r="480" spans="2:15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</row>
    <row r="481" spans="2:15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</row>
    <row r="482" spans="2:15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</row>
    <row r="483" spans="2:15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</row>
    <row r="484" spans="2:15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</row>
    <row r="485" spans="2:15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</row>
    <row r="486" spans="2:15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</row>
    <row r="487" spans="2:15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</row>
    <row r="488" spans="2:15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</row>
    <row r="489" spans="2:15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</row>
    <row r="490" spans="2:15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</row>
    <row r="491" spans="2:15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</row>
    <row r="492" spans="2:15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</row>
    <row r="493" spans="2:15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</row>
    <row r="494" spans="2:15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</row>
    <row r="495" spans="2:15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</row>
    <row r="496" spans="2:15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</row>
    <row r="497" spans="2:15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</row>
    <row r="498" spans="2:15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</row>
    <row r="499" spans="2:15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</row>
    <row r="500" spans="2:15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</row>
    <row r="501" spans="2:15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</row>
    <row r="502" spans="2:15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</row>
    <row r="503" spans="2:15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</row>
    <row r="504" spans="2:15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</row>
    <row r="505" spans="2:15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</row>
    <row r="506" spans="2:15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</row>
    <row r="507" spans="2:15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</row>
    <row r="508" spans="2:15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</row>
    <row r="509" spans="2:15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</row>
    <row r="510" spans="2:15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</row>
    <row r="511" spans="2:15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</row>
    <row r="512" spans="2:15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</row>
    <row r="513" spans="2:15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</row>
    <row r="514" spans="2:15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</row>
    <row r="515" spans="2:15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</row>
    <row r="516" spans="2:15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</row>
    <row r="517" spans="2:15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</row>
    <row r="518" spans="2:15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</row>
    <row r="519" spans="2:15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</row>
    <row r="520" spans="2:15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</row>
    <row r="521" spans="2:15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</row>
    <row r="522" spans="2:15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</row>
    <row r="523" spans="2:15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</row>
    <row r="524" spans="2:15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</row>
    <row r="525" spans="2:15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0.80450387000000012</v>
      </c>
      <c r="J11" s="73"/>
      <c r="K11" s="84">
        <f>I11/$I$11</f>
        <v>1</v>
      </c>
      <c r="L11" s="84">
        <f>I11/'סכום נכסי הקרן'!$C$42</f>
        <v>1.7016188545648828E-5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0.80450387000000012</v>
      </c>
      <c r="J12" s="73"/>
      <c r="K12" s="84">
        <f t="shared" ref="K12:K14" si="0">I12/$I$11</f>
        <v>1</v>
      </c>
      <c r="L12" s="84">
        <f>I12/'סכום נכסי הקרן'!$C$42</f>
        <v>1.7016188545648828E-5</v>
      </c>
    </row>
    <row r="13" spans="2:12">
      <c r="B13" s="89" t="s">
        <v>1901</v>
      </c>
      <c r="C13" s="71"/>
      <c r="D13" s="71"/>
      <c r="E13" s="71"/>
      <c r="F13" s="71"/>
      <c r="G13" s="80"/>
      <c r="H13" s="82"/>
      <c r="I13" s="80">
        <v>0.80450387000000012</v>
      </c>
      <c r="J13" s="71"/>
      <c r="K13" s="81">
        <f t="shared" si="0"/>
        <v>1</v>
      </c>
      <c r="L13" s="81">
        <f>I13/'סכום נכסי הקרן'!$C$42</f>
        <v>1.7016188545648828E-5</v>
      </c>
    </row>
    <row r="14" spans="2:12">
      <c r="B14" s="76" t="s">
        <v>1902</v>
      </c>
      <c r="C14" s="73" t="s">
        <v>1903</v>
      </c>
      <c r="D14" s="86" t="s">
        <v>115</v>
      </c>
      <c r="E14" s="86" t="s">
        <v>151</v>
      </c>
      <c r="F14" s="86" t="s">
        <v>128</v>
      </c>
      <c r="G14" s="83">
        <v>157.49880000000002</v>
      </c>
      <c r="H14" s="85">
        <v>510.8</v>
      </c>
      <c r="I14" s="83">
        <v>0.80450387000000012</v>
      </c>
      <c r="J14" s="84">
        <v>1.8736329067167576E-5</v>
      </c>
      <c r="K14" s="84">
        <f t="shared" si="0"/>
        <v>1</v>
      </c>
      <c r="L14" s="84">
        <f>I14/'סכום נכסי הקרן'!$C$42</f>
        <v>1.7016188545648828E-5</v>
      </c>
    </row>
    <row r="15" spans="2:12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14" t="s">
        <v>212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4" t="s">
        <v>107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4" t="s">
        <v>195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4" t="s">
        <v>203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2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2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2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2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2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2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2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a46656d4-8850-49b3-aebd-68bd05f7f43d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